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Đóc-cu-mừn\University-Documents-IBD-NEU\AFDM\60% Grade\"/>
    </mc:Choice>
  </mc:AlternateContent>
  <xr:revisionPtr revIDLastSave="0" documentId="13_ncr:1_{F931A522-9805-4A81-B267-6D7DF22387C9}" xr6:coauthVersionLast="47" xr6:coauthVersionMax="47" xr10:uidLastSave="{00000000-0000-0000-0000-000000000000}"/>
  <bookViews>
    <workbookView xWindow="-120" yWindow="-120" windowWidth="29040" windowHeight="15720" tabRatio="828" activeTab="11" xr2:uid="{00000000-000D-0000-FFFF-FFFF00000000}"/>
  </bookViews>
  <sheets>
    <sheet name="Instructions" sheetId="1" r:id="rId1"/>
    <sheet name="Sheet1" sheetId="21" state="hidden" r:id="rId2"/>
    <sheet name="Co. Names" sheetId="2" state="hidden" r:id="rId3"/>
    <sheet name="FTSE Data" sheetId="3" r:id="rId4"/>
    <sheet name="My Data" sheetId="4" r:id="rId5"/>
    <sheet name="Processed closing data" sheetId="5" r:id="rId6"/>
    <sheet name="IS data" sheetId="6" r:id="rId7"/>
    <sheet name="SoFP data" sheetId="7" r:id="rId8"/>
    <sheet name="Ret_data" sheetId="9" r:id="rId9"/>
    <sheet name="FTSE All-Share Historical " sheetId="10" state="hidden" r:id="rId10"/>
    <sheet name="Mkt_calc" sheetId="12" r:id="rId11"/>
    <sheet name="Fin_calc" sheetId="23" r:id="rId12"/>
    <sheet name="Custom Data" sheetId="25" r:id="rId13"/>
    <sheet name="Old - Custom Data" sheetId="24" r:id="rId14"/>
    <sheet name="Report" sheetId="8" r:id="rId15"/>
    <sheet name="OXFORD_NANOPORE_TECHNOLOGIES_PL" sheetId="20" r:id="rId16"/>
    <sheet name="GENUS_PLC" sheetId="19" r:id="rId17"/>
    <sheet name="IS Raw Data" sheetId="14" state="hidden" r:id="rId18"/>
    <sheet name="SoFP Raw Data" sheetId="15" state="hidden" r:id="rId19"/>
    <sheet name="Closing Price Raw Data" sheetId="16" state="hidden" r:id="rId20"/>
    <sheet name="All stock Data" sheetId="17" state="hidden" r:id="rId21"/>
  </sheets>
  <externalReferences>
    <externalReference r:id="rId22"/>
  </externalReferences>
  <definedNames>
    <definedName name="_xlnm._FilterDatabase" localSheetId="20" hidden="1">'All stock Data'!$A$2:$AS$1264</definedName>
    <definedName name="_xlnm._FilterDatabase" localSheetId="4" hidden="1">'My Data'!$A$2:$E$757</definedName>
    <definedName name="alloc_stu_grp">[1]stu_alloc!$B$2:$B$54</definedName>
    <definedName name="c_date">Report!$C$11</definedName>
    <definedName name="co_idx" localSheetId="11">[1]Report!$B$2</definedName>
    <definedName name="co_idx" localSheetId="0">Report!$B$2</definedName>
    <definedName name="co_idx" localSheetId="13">[1]Report!$B$2</definedName>
    <definedName name="co_idx">Report!$B$2</definedName>
    <definedName name="end_date">[1]Params!$B$7</definedName>
    <definedName name="Ex_code" localSheetId="9">Report!$B$4</definedName>
    <definedName name="Ex_code" localSheetId="0">Report!$B$4</definedName>
    <definedName name="Ex_code">Report!$B$1</definedName>
    <definedName name="exch_code">[1]Params!$B$4</definedName>
    <definedName name="Master_mode">[1]hparams!#REF!</definedName>
    <definedName name="Setup_status">#REF!</definedName>
    <definedName name="st_id">#REF!</definedName>
    <definedName name="start_date">[1]Params!$B$8</definedName>
    <definedName name="stu_grp" localSheetId="0">#REF!</definedName>
    <definedName name="stu_grp">#REF!</definedName>
    <definedName name="stu_idx">[1]hparams!$B$4</definedName>
    <definedName name="stu_key_id">[1]hparams!$B$3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23" l="1"/>
  <c r="O6" i="23"/>
  <c r="O5" i="23"/>
  <c r="N7" i="23"/>
  <c r="N6" i="23"/>
  <c r="N5" i="23"/>
  <c r="C6" i="12"/>
  <c r="B6" i="23"/>
  <c r="C31" i="23"/>
  <c r="C30" i="23"/>
  <c r="C29" i="23"/>
  <c r="B31" i="23"/>
  <c r="B30" i="23"/>
  <c r="B29" i="23"/>
  <c r="I7" i="23"/>
  <c r="I6" i="23"/>
  <c r="I5" i="23"/>
  <c r="H7" i="23"/>
  <c r="H6" i="23"/>
  <c r="H5" i="23"/>
  <c r="C7" i="23"/>
  <c r="C6" i="23"/>
  <c r="C5" i="23"/>
  <c r="B7" i="23"/>
  <c r="B5" i="23"/>
  <c r="H31" i="23"/>
  <c r="H30" i="23"/>
  <c r="H29" i="23"/>
  <c r="I31" i="23"/>
  <c r="I30" i="23"/>
  <c r="I29" i="23"/>
  <c r="C4" i="12" l="1"/>
  <c r="C3" i="12"/>
  <c r="C5" i="12" s="1"/>
  <c r="E10" i="12"/>
  <c r="E11" i="12"/>
  <c r="D11" i="12"/>
  <c r="C8" i="12"/>
  <c r="D10" i="12"/>
  <c r="C7" i="12"/>
  <c r="E9" i="12"/>
  <c r="D9" i="12"/>
  <c r="C9" i="12"/>
  <c r="C10" i="12"/>
  <c r="C11" i="12"/>
  <c r="E8" i="12"/>
  <c r="D8" i="12"/>
  <c r="E7" i="12"/>
  <c r="D7" i="12"/>
  <c r="E6" i="12"/>
  <c r="D6" i="12"/>
  <c r="E4" i="12"/>
  <c r="D4" i="12"/>
  <c r="E3" i="12"/>
  <c r="E5" i="12" s="1"/>
  <c r="D3" i="12"/>
  <c r="D5" i="12" s="1"/>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3" i="9"/>
  <c r="B3"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692" i="5"/>
  <c r="L628" i="5"/>
  <c r="L629" i="5"/>
  <c r="L630" i="5"/>
  <c r="L631" i="5"/>
  <c r="L632" i="5"/>
  <c r="L633" i="5"/>
  <c r="L634" i="5"/>
  <c r="L635" i="5"/>
  <c r="L636" i="5"/>
  <c r="L637" i="5"/>
  <c r="L638" i="5"/>
  <c r="L639" i="5"/>
  <c r="L640" i="5"/>
  <c r="L641" i="5"/>
  <c r="L642" i="5"/>
  <c r="L643" i="5"/>
  <c r="D645" i="4" s="1"/>
  <c r="L644" i="5"/>
  <c r="L645" i="5"/>
  <c r="L646" i="5"/>
  <c r="L647" i="5"/>
  <c r="L648" i="5"/>
  <c r="L649" i="5"/>
  <c r="L650" i="5"/>
  <c r="L651" i="5"/>
  <c r="L652" i="5"/>
  <c r="L653" i="5"/>
  <c r="L654" i="5"/>
  <c r="L655" i="5"/>
  <c r="L656" i="5"/>
  <c r="L657" i="5"/>
  <c r="L658" i="5"/>
  <c r="L659" i="5"/>
  <c r="D661" i="4" s="1"/>
  <c r="L660" i="5"/>
  <c r="L661" i="5"/>
  <c r="L662" i="5"/>
  <c r="L663" i="5"/>
  <c r="L664" i="5"/>
  <c r="L665" i="5"/>
  <c r="L666" i="5"/>
  <c r="L667" i="5"/>
  <c r="D669" i="4" s="1"/>
  <c r="L668" i="5"/>
  <c r="L669" i="5"/>
  <c r="L670" i="5"/>
  <c r="L671" i="5"/>
  <c r="L672" i="5"/>
  <c r="L673" i="5"/>
  <c r="L674" i="5"/>
  <c r="L675" i="5"/>
  <c r="L676" i="5"/>
  <c r="L677" i="5"/>
  <c r="L678" i="5"/>
  <c r="L679" i="5"/>
  <c r="L680" i="5"/>
  <c r="L681" i="5"/>
  <c r="L682" i="5"/>
  <c r="L683" i="5"/>
  <c r="D685" i="4" s="1"/>
  <c r="L684" i="5"/>
  <c r="L685" i="5"/>
  <c r="L686" i="5"/>
  <c r="L687" i="5"/>
  <c r="L688" i="5"/>
  <c r="L689" i="5"/>
  <c r="L690" i="5"/>
  <c r="L627" i="5"/>
  <c r="L613" i="5"/>
  <c r="L614" i="5"/>
  <c r="L615" i="5"/>
  <c r="L616" i="5"/>
  <c r="L617" i="5"/>
  <c r="L618" i="5"/>
  <c r="L619" i="5"/>
  <c r="L620" i="5"/>
  <c r="D622" i="4" s="1"/>
  <c r="L621" i="5"/>
  <c r="L622" i="5"/>
  <c r="L623" i="5"/>
  <c r="L624" i="5"/>
  <c r="L625" i="5"/>
  <c r="L612" i="5"/>
  <c r="L588" i="5"/>
  <c r="L589" i="5"/>
  <c r="L590" i="5"/>
  <c r="L591" i="5"/>
  <c r="L592" i="5"/>
  <c r="L593" i="5"/>
  <c r="L594" i="5"/>
  <c r="D596" i="4" s="1"/>
  <c r="L595" i="5"/>
  <c r="L596" i="5"/>
  <c r="L597" i="5"/>
  <c r="L598" i="5"/>
  <c r="L599" i="5"/>
  <c r="L600" i="5"/>
  <c r="L601" i="5"/>
  <c r="L602" i="5"/>
  <c r="D604" i="4" s="1"/>
  <c r="L603" i="5"/>
  <c r="L604" i="5"/>
  <c r="L605" i="5"/>
  <c r="L606" i="5"/>
  <c r="L607" i="5"/>
  <c r="L608" i="5"/>
  <c r="L609" i="5"/>
  <c r="L610" i="5"/>
  <c r="D612" i="4" s="1"/>
  <c r="L587"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D555" i="4" s="1"/>
  <c r="L554" i="5"/>
  <c r="L555" i="5"/>
  <c r="L556" i="5"/>
  <c r="L557" i="5"/>
  <c r="L558" i="5"/>
  <c r="L559" i="5"/>
  <c r="L560" i="5"/>
  <c r="L561" i="5"/>
  <c r="D563" i="4" s="1"/>
  <c r="L562" i="5"/>
  <c r="L563" i="5"/>
  <c r="L564" i="5"/>
  <c r="L565" i="5"/>
  <c r="L566" i="5"/>
  <c r="L567" i="5"/>
  <c r="L568" i="5"/>
  <c r="L569" i="5"/>
  <c r="L570" i="5"/>
  <c r="L571" i="5"/>
  <c r="L572" i="5"/>
  <c r="L573" i="5"/>
  <c r="L574" i="5"/>
  <c r="L575" i="5"/>
  <c r="L576" i="5"/>
  <c r="L577" i="5"/>
  <c r="D579" i="4" s="1"/>
  <c r="L578" i="5"/>
  <c r="L579" i="5"/>
  <c r="L580" i="5"/>
  <c r="L581" i="5"/>
  <c r="L582" i="5"/>
  <c r="L583" i="5"/>
  <c r="L584" i="5"/>
  <c r="L522" i="5"/>
  <c r="L520" i="5"/>
  <c r="L519" i="5"/>
  <c r="L518"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D435" i="4"/>
  <c r="D438" i="4"/>
  <c r="D439" i="4"/>
  <c r="L432"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373" i="5"/>
  <c r="L368" i="5"/>
  <c r="L369" i="5"/>
  <c r="L370" i="5"/>
  <c r="L371" i="5"/>
  <c r="L367" i="5"/>
  <c r="L365" i="5"/>
  <c r="L353" i="5"/>
  <c r="L354" i="5"/>
  <c r="L355" i="5"/>
  <c r="L356" i="5"/>
  <c r="L357" i="5"/>
  <c r="L358" i="5"/>
  <c r="L359" i="5"/>
  <c r="L360" i="5"/>
  <c r="L361" i="5"/>
  <c r="L362" i="5"/>
  <c r="L363" i="5"/>
  <c r="L352" i="5"/>
  <c r="L350" i="5"/>
  <c r="L349" i="5"/>
  <c r="L348" i="5"/>
  <c r="L347" i="5"/>
  <c r="L333" i="5"/>
  <c r="L334" i="5"/>
  <c r="L335" i="5"/>
  <c r="L336" i="5"/>
  <c r="L337" i="5"/>
  <c r="L338" i="5"/>
  <c r="L339" i="5"/>
  <c r="L340" i="5"/>
  <c r="L341" i="5"/>
  <c r="L342" i="5"/>
  <c r="L343" i="5"/>
  <c r="L344" i="5"/>
  <c r="L345" i="5"/>
  <c r="L332" i="5"/>
  <c r="L263" i="5"/>
  <c r="L264" i="5"/>
  <c r="L265" i="5"/>
  <c r="L266" i="5"/>
  <c r="L267" i="5"/>
  <c r="L268" i="5"/>
  <c r="L269" i="5"/>
  <c r="D271" i="4" s="1"/>
  <c r="L270" i="5"/>
  <c r="L271" i="5"/>
  <c r="L272" i="5"/>
  <c r="L273" i="5"/>
  <c r="L274" i="5"/>
  <c r="L275" i="5"/>
  <c r="L276" i="5"/>
  <c r="L277" i="5"/>
  <c r="D279" i="4" s="1"/>
  <c r="L278" i="5"/>
  <c r="L279" i="5"/>
  <c r="L280" i="5"/>
  <c r="L281" i="5"/>
  <c r="L282" i="5"/>
  <c r="L283" i="5"/>
  <c r="L284" i="5"/>
  <c r="L285" i="5"/>
  <c r="D287" i="4" s="1"/>
  <c r="L286" i="5"/>
  <c r="L287" i="5"/>
  <c r="L288" i="5"/>
  <c r="L289" i="5"/>
  <c r="L290" i="5"/>
  <c r="L291" i="5"/>
  <c r="L292" i="5"/>
  <c r="L293" i="5"/>
  <c r="D295" i="4" s="1"/>
  <c r="L294" i="5"/>
  <c r="L295" i="5"/>
  <c r="L296" i="5"/>
  <c r="L297" i="5"/>
  <c r="L298" i="5"/>
  <c r="L299" i="5"/>
  <c r="L300" i="5"/>
  <c r="L301" i="5"/>
  <c r="D303" i="4" s="1"/>
  <c r="L302" i="5"/>
  <c r="L303" i="5"/>
  <c r="L304" i="5"/>
  <c r="L305" i="5"/>
  <c r="L306" i="5"/>
  <c r="L307" i="5"/>
  <c r="L308" i="5"/>
  <c r="L309" i="5"/>
  <c r="D311" i="4" s="1"/>
  <c r="L310" i="5"/>
  <c r="L311" i="5"/>
  <c r="L312" i="5"/>
  <c r="L313" i="5"/>
  <c r="L314" i="5"/>
  <c r="L315" i="5"/>
  <c r="L316" i="5"/>
  <c r="L317" i="5"/>
  <c r="D319" i="4" s="1"/>
  <c r="L318" i="5"/>
  <c r="L319" i="5"/>
  <c r="L320" i="5"/>
  <c r="L321" i="5"/>
  <c r="L322" i="5"/>
  <c r="L323" i="5"/>
  <c r="L324" i="5"/>
  <c r="L325" i="5"/>
  <c r="D327" i="4" s="1"/>
  <c r="L326" i="5"/>
  <c r="L327" i="5"/>
  <c r="L328" i="5"/>
  <c r="L329" i="5"/>
  <c r="L262" i="5"/>
  <c r="L260" i="5"/>
  <c r="L259" i="5"/>
  <c r="L258" i="5"/>
  <c r="L213" i="5"/>
  <c r="L214" i="5"/>
  <c r="L215" i="5"/>
  <c r="L216" i="5"/>
  <c r="L217" i="5"/>
  <c r="L218" i="5"/>
  <c r="L219" i="5"/>
  <c r="D221" i="4" s="1"/>
  <c r="L220" i="5"/>
  <c r="L221" i="5"/>
  <c r="L222" i="5"/>
  <c r="L223" i="5"/>
  <c r="L224" i="5"/>
  <c r="L225" i="5"/>
  <c r="L226" i="5"/>
  <c r="L227" i="5"/>
  <c r="D229" i="4" s="1"/>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12" i="5"/>
  <c r="L188" i="5"/>
  <c r="D190" i="4" s="1"/>
  <c r="L189" i="5"/>
  <c r="L190" i="5"/>
  <c r="L191" i="5"/>
  <c r="L192" i="5"/>
  <c r="L193" i="5"/>
  <c r="L194" i="5"/>
  <c r="L195" i="5"/>
  <c r="L196" i="5"/>
  <c r="L197" i="5"/>
  <c r="L198" i="5"/>
  <c r="L199" i="5"/>
  <c r="L200" i="5"/>
  <c r="L201" i="5"/>
  <c r="L202" i="5"/>
  <c r="D204" i="4" s="1"/>
  <c r="L203" i="5"/>
  <c r="L204" i="5"/>
  <c r="L205" i="5"/>
  <c r="L206" i="5"/>
  <c r="D208" i="4" s="1"/>
  <c r="L207" i="5"/>
  <c r="L208" i="5"/>
  <c r="L209" i="5"/>
  <c r="L210" i="5"/>
  <c r="D212" i="4" s="1"/>
  <c r="D193" i="4"/>
  <c r="D194" i="4"/>
  <c r="D197" i="4"/>
  <c r="D198" i="4"/>
  <c r="D202" i="4"/>
  <c r="D205" i="4"/>
  <c r="D209" i="4"/>
  <c r="D210" i="4"/>
  <c r="L187" i="5"/>
  <c r="L173" i="5"/>
  <c r="L174" i="5"/>
  <c r="L175" i="5"/>
  <c r="L176" i="5"/>
  <c r="L177" i="5"/>
  <c r="L178" i="5"/>
  <c r="L179" i="5"/>
  <c r="L180" i="5"/>
  <c r="L181" i="5"/>
  <c r="L182" i="5"/>
  <c r="L183" i="5"/>
  <c r="L184" i="5"/>
  <c r="L185" i="5"/>
  <c r="L172" i="5"/>
  <c r="L152" i="5"/>
  <c r="L153" i="5"/>
  <c r="L154" i="5"/>
  <c r="L155" i="5"/>
  <c r="L156" i="5"/>
  <c r="L157" i="5"/>
  <c r="L158" i="5"/>
  <c r="L159" i="5"/>
  <c r="D161" i="4" s="1"/>
  <c r="L160" i="5"/>
  <c r="L161" i="5"/>
  <c r="L162" i="5"/>
  <c r="L163" i="5"/>
  <c r="L164" i="5"/>
  <c r="L165" i="5"/>
  <c r="L166" i="5"/>
  <c r="L167" i="5"/>
  <c r="D169" i="4" s="1"/>
  <c r="L168" i="5"/>
  <c r="D170" i="4" s="1"/>
  <c r="L169" i="5"/>
  <c r="L170" i="5"/>
  <c r="D154" i="4"/>
  <c r="D157" i="4"/>
  <c r="D158" i="4"/>
  <c r="D162" i="4"/>
  <c r="D165" i="4"/>
  <c r="D166" i="4"/>
  <c r="L151" i="5"/>
  <c r="L123" i="5"/>
  <c r="L124" i="5"/>
  <c r="L125" i="5"/>
  <c r="L126" i="5"/>
  <c r="L127" i="5"/>
  <c r="L128" i="5"/>
  <c r="L129" i="5"/>
  <c r="L130" i="5"/>
  <c r="D132" i="4" s="1"/>
  <c r="L131" i="5"/>
  <c r="L132" i="5"/>
  <c r="L133" i="5"/>
  <c r="L134" i="5"/>
  <c r="L135" i="5"/>
  <c r="L136" i="5"/>
  <c r="L137" i="5"/>
  <c r="L138" i="5"/>
  <c r="L139" i="5"/>
  <c r="L140" i="5"/>
  <c r="L141" i="5"/>
  <c r="L142" i="5"/>
  <c r="L143" i="5"/>
  <c r="L144" i="5"/>
  <c r="L145" i="5"/>
  <c r="L146" i="5"/>
  <c r="D148" i="4" s="1"/>
  <c r="L147" i="5"/>
  <c r="L148" i="5"/>
  <c r="L149" i="5"/>
  <c r="L122" i="5"/>
  <c r="L112" i="5"/>
  <c r="L113" i="5"/>
  <c r="L114" i="5"/>
  <c r="L115" i="5"/>
  <c r="L116" i="5"/>
  <c r="L117" i="5"/>
  <c r="L118" i="5"/>
  <c r="L119" i="5"/>
  <c r="L120" i="5"/>
  <c r="L111" i="5"/>
  <c r="L88" i="5"/>
  <c r="L89" i="5"/>
  <c r="L90" i="5"/>
  <c r="L91" i="5"/>
  <c r="L92" i="5"/>
  <c r="L93" i="5"/>
  <c r="L94" i="5"/>
  <c r="L95" i="5"/>
  <c r="L96" i="5"/>
  <c r="L97" i="5"/>
  <c r="L98" i="5"/>
  <c r="L99" i="5"/>
  <c r="L100" i="5"/>
  <c r="L101" i="5"/>
  <c r="L102" i="5"/>
  <c r="L103" i="5"/>
  <c r="L104" i="5"/>
  <c r="L105" i="5"/>
  <c r="L106" i="5"/>
  <c r="L107" i="5"/>
  <c r="L108" i="5"/>
  <c r="L87" i="5"/>
  <c r="L85" i="5"/>
  <c r="L84" i="5"/>
  <c r="L83" i="5"/>
  <c r="L82" i="5"/>
  <c r="L81" i="5"/>
  <c r="L80" i="5"/>
  <c r="L79" i="5"/>
  <c r="L78" i="5"/>
  <c r="L77" i="5"/>
  <c r="L3" i="5"/>
  <c r="L4" i="5"/>
  <c r="L5" i="5"/>
  <c r="L6" i="5"/>
  <c r="L7" i="5"/>
  <c r="L8" i="5"/>
  <c r="L9" i="5"/>
  <c r="D11" i="4" s="1"/>
  <c r="L10" i="5"/>
  <c r="L11" i="5"/>
  <c r="L12" i="5"/>
  <c r="L13" i="5"/>
  <c r="L14" i="5"/>
  <c r="L15" i="5"/>
  <c r="L16" i="5"/>
  <c r="L17" i="5"/>
  <c r="D19" i="4" s="1"/>
  <c r="L18" i="5"/>
  <c r="L19" i="5"/>
  <c r="L20" i="5"/>
  <c r="L21" i="5"/>
  <c r="L22" i="5"/>
  <c r="L23" i="5"/>
  <c r="L24" i="5"/>
  <c r="L25" i="5"/>
  <c r="D27" i="4" s="1"/>
  <c r="L26" i="5"/>
  <c r="L27" i="5"/>
  <c r="L28" i="5"/>
  <c r="L29" i="5"/>
  <c r="L30" i="5"/>
  <c r="L31" i="5"/>
  <c r="L32" i="5"/>
  <c r="L33" i="5"/>
  <c r="D35" i="4" s="1"/>
  <c r="L34" i="5"/>
  <c r="L35" i="5"/>
  <c r="L36" i="5"/>
  <c r="L37" i="5"/>
  <c r="L38" i="5"/>
  <c r="L39" i="5"/>
  <c r="L40" i="5"/>
  <c r="L41" i="5"/>
  <c r="D43" i="4" s="1"/>
  <c r="L42" i="5"/>
  <c r="L43" i="5"/>
  <c r="L44" i="5"/>
  <c r="L45" i="5"/>
  <c r="L46" i="5"/>
  <c r="L47" i="5"/>
  <c r="L48" i="5"/>
  <c r="L49" i="5"/>
  <c r="D51" i="4" s="1"/>
  <c r="L50" i="5"/>
  <c r="L51" i="5"/>
  <c r="L52" i="5"/>
  <c r="L53" i="5"/>
  <c r="L54" i="5"/>
  <c r="L55" i="5"/>
  <c r="L56" i="5"/>
  <c r="L57" i="5"/>
  <c r="D59" i="4" s="1"/>
  <c r="L58" i="5"/>
  <c r="L59" i="5"/>
  <c r="L60" i="5"/>
  <c r="L61" i="5"/>
  <c r="L62" i="5"/>
  <c r="L63" i="5"/>
  <c r="L64" i="5"/>
  <c r="L65" i="5"/>
  <c r="D67" i="4" s="1"/>
  <c r="L66" i="5"/>
  <c r="L67" i="5"/>
  <c r="L68" i="5"/>
  <c r="L69" i="5"/>
  <c r="L70" i="5"/>
  <c r="L71" i="5"/>
  <c r="L72" i="5"/>
  <c r="L73" i="5"/>
  <c r="D75" i="4" s="1"/>
  <c r="L74" i="5"/>
  <c r="D7" i="4"/>
  <c r="D8" i="4"/>
  <c r="D9" i="4"/>
  <c r="D12" i="4"/>
  <c r="D15" i="4"/>
  <c r="D16" i="4"/>
  <c r="D20" i="4"/>
  <c r="D23" i="4"/>
  <c r="D24" i="4"/>
  <c r="D28" i="4"/>
  <c r="D31" i="4"/>
  <c r="D32" i="4"/>
  <c r="D36" i="4"/>
  <c r="D39" i="4"/>
  <c r="D40" i="4"/>
  <c r="D44" i="4"/>
  <c r="D47" i="4"/>
  <c r="D48" i="4"/>
  <c r="D52" i="4"/>
  <c r="D55" i="4"/>
  <c r="D60" i="4"/>
  <c r="D63" i="4"/>
  <c r="D68" i="4"/>
  <c r="D71" i="4"/>
  <c r="D72" i="4"/>
  <c r="L2" i="5"/>
  <c r="L782" i="5"/>
  <c r="L781" i="5"/>
  <c r="L780" i="5"/>
  <c r="D782" i="4" s="1"/>
  <c r="K782" i="5"/>
  <c r="K781" i="5"/>
  <c r="K780"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C770" i="4" s="1"/>
  <c r="K769" i="5"/>
  <c r="K770" i="5"/>
  <c r="K771" i="5"/>
  <c r="K772" i="5"/>
  <c r="K773" i="5"/>
  <c r="K774" i="5"/>
  <c r="K775" i="5"/>
  <c r="K776" i="5"/>
  <c r="C778" i="4" s="1"/>
  <c r="K777" i="5"/>
  <c r="K694" i="5"/>
  <c r="K693" i="5"/>
  <c r="C698" i="4"/>
  <c r="C702" i="4"/>
  <c r="C706" i="4"/>
  <c r="C709" i="4"/>
  <c r="C710" i="4"/>
  <c r="C714" i="4"/>
  <c r="C718" i="4"/>
  <c r="C722" i="4"/>
  <c r="C725" i="4"/>
  <c r="C726" i="4"/>
  <c r="C730" i="4"/>
  <c r="C734" i="4"/>
  <c r="C738" i="4"/>
  <c r="C742" i="4"/>
  <c r="C746" i="4"/>
  <c r="C749" i="4"/>
  <c r="C750" i="4"/>
  <c r="C753" i="4"/>
  <c r="C754" i="4"/>
  <c r="C757" i="4"/>
  <c r="C758" i="4"/>
  <c r="C762" i="4"/>
  <c r="C766" i="4"/>
  <c r="C774" i="4"/>
  <c r="K692" i="5"/>
  <c r="K644" i="5"/>
  <c r="K645" i="5"/>
  <c r="K646" i="5"/>
  <c r="K647" i="5"/>
  <c r="K648" i="5"/>
  <c r="K649" i="5"/>
  <c r="K650" i="5"/>
  <c r="C652" i="4" s="1"/>
  <c r="K651" i="5"/>
  <c r="K652" i="5"/>
  <c r="K653" i="5"/>
  <c r="K654" i="5"/>
  <c r="K655" i="5"/>
  <c r="K656" i="5"/>
  <c r="K657" i="5"/>
  <c r="K658" i="5"/>
  <c r="K659" i="5"/>
  <c r="K660" i="5"/>
  <c r="K661" i="5"/>
  <c r="K662" i="5"/>
  <c r="K663" i="5"/>
  <c r="K664" i="5"/>
  <c r="K665" i="5"/>
  <c r="K666" i="5"/>
  <c r="C668" i="4" s="1"/>
  <c r="K667" i="5"/>
  <c r="K668" i="5"/>
  <c r="K669" i="5"/>
  <c r="K670" i="5"/>
  <c r="K671" i="5"/>
  <c r="K672" i="5"/>
  <c r="K673" i="5"/>
  <c r="K674" i="5"/>
  <c r="C676" i="4" s="1"/>
  <c r="K675" i="5"/>
  <c r="K676" i="5"/>
  <c r="K677" i="5"/>
  <c r="K678" i="5"/>
  <c r="C680" i="4" s="1"/>
  <c r="K679" i="5"/>
  <c r="K680" i="5"/>
  <c r="K681" i="5"/>
  <c r="K682" i="5"/>
  <c r="C684" i="4" s="1"/>
  <c r="K683" i="5"/>
  <c r="K684" i="5"/>
  <c r="K685" i="5"/>
  <c r="K686" i="5"/>
  <c r="C688" i="4" s="1"/>
  <c r="K687" i="5"/>
  <c r="K688" i="5"/>
  <c r="K689" i="5"/>
  <c r="K690" i="5"/>
  <c r="C692" i="4" s="1"/>
  <c r="K628" i="5"/>
  <c r="K629" i="5"/>
  <c r="K630" i="5"/>
  <c r="K631" i="5"/>
  <c r="K632" i="5"/>
  <c r="K633" i="5"/>
  <c r="K634" i="5"/>
  <c r="C636" i="4" s="1"/>
  <c r="K635" i="5"/>
  <c r="C637" i="4" s="1"/>
  <c r="K636" i="5"/>
  <c r="K637" i="5"/>
  <c r="K638" i="5"/>
  <c r="K639" i="5"/>
  <c r="K640" i="5"/>
  <c r="K641" i="5"/>
  <c r="K642" i="5"/>
  <c r="K643" i="5"/>
  <c r="C632" i="4"/>
  <c r="C635" i="4"/>
  <c r="C640" i="4"/>
  <c r="C641" i="4"/>
  <c r="C644" i="4"/>
  <c r="C647" i="4"/>
  <c r="C648" i="4"/>
  <c r="C650" i="4"/>
  <c r="C651" i="4"/>
  <c r="C653" i="4"/>
  <c r="C654" i="4"/>
  <c r="C655" i="4"/>
  <c r="C656" i="4"/>
  <c r="C657" i="4"/>
  <c r="C660" i="4"/>
  <c r="C663" i="4"/>
  <c r="C664" i="4"/>
  <c r="C672" i="4"/>
  <c r="C675" i="4"/>
  <c r="C691" i="4"/>
  <c r="K627" i="5"/>
  <c r="K614" i="5"/>
  <c r="K615" i="5"/>
  <c r="K616" i="5"/>
  <c r="K617" i="5"/>
  <c r="K618" i="5"/>
  <c r="K619" i="5"/>
  <c r="K620" i="5"/>
  <c r="K621" i="5"/>
  <c r="C623" i="4" s="1"/>
  <c r="K622" i="5"/>
  <c r="K623" i="5"/>
  <c r="K624" i="5"/>
  <c r="K625" i="5"/>
  <c r="K613" i="5"/>
  <c r="K612" i="5"/>
  <c r="K588" i="5"/>
  <c r="K589" i="5"/>
  <c r="K590" i="5"/>
  <c r="K591" i="5"/>
  <c r="K592" i="5"/>
  <c r="K593" i="5"/>
  <c r="K594" i="5"/>
  <c r="K595" i="5"/>
  <c r="K596" i="5"/>
  <c r="K597" i="5"/>
  <c r="K598" i="5"/>
  <c r="K599" i="5"/>
  <c r="K600" i="5"/>
  <c r="K601" i="5"/>
  <c r="K602" i="5"/>
  <c r="K603" i="5"/>
  <c r="C605" i="4" s="1"/>
  <c r="K604" i="5"/>
  <c r="K605" i="5"/>
  <c r="K606" i="5"/>
  <c r="K607" i="5"/>
  <c r="K608" i="5"/>
  <c r="K609" i="5"/>
  <c r="K610" i="5"/>
  <c r="K587"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C555" i="4" s="1"/>
  <c r="K554" i="5"/>
  <c r="K555" i="5"/>
  <c r="K556" i="5"/>
  <c r="K557" i="5"/>
  <c r="K558" i="5"/>
  <c r="K559" i="5"/>
  <c r="K560" i="5"/>
  <c r="K561" i="5"/>
  <c r="K562" i="5"/>
  <c r="K563" i="5"/>
  <c r="K564" i="5"/>
  <c r="K565" i="5"/>
  <c r="K566" i="5"/>
  <c r="K567" i="5"/>
  <c r="K568" i="5"/>
  <c r="K569" i="5"/>
  <c r="C571" i="4" s="1"/>
  <c r="K570" i="5"/>
  <c r="K571" i="5"/>
  <c r="K572" i="5"/>
  <c r="K573" i="5"/>
  <c r="K574" i="5"/>
  <c r="K575" i="5"/>
  <c r="K576" i="5"/>
  <c r="K577" i="5"/>
  <c r="K578" i="5"/>
  <c r="K579" i="5"/>
  <c r="K580" i="5"/>
  <c r="K581" i="5"/>
  <c r="K582" i="5"/>
  <c r="K583" i="5"/>
  <c r="K584" i="5"/>
  <c r="K522" i="5"/>
  <c r="K520" i="5"/>
  <c r="K519" i="5"/>
  <c r="K518" i="5"/>
  <c r="K434" i="5"/>
  <c r="K435" i="5"/>
  <c r="K436" i="5"/>
  <c r="K437" i="5"/>
  <c r="K438" i="5"/>
  <c r="K439" i="5"/>
  <c r="K440" i="5"/>
  <c r="K441" i="5"/>
  <c r="K442" i="5"/>
  <c r="K443" i="5"/>
  <c r="K444" i="5"/>
  <c r="K445" i="5"/>
  <c r="K446" i="5"/>
  <c r="K447" i="5"/>
  <c r="K448" i="5"/>
  <c r="C450" i="4" s="1"/>
  <c r="K449" i="5"/>
  <c r="K450" i="5"/>
  <c r="K451" i="5"/>
  <c r="K452" i="5"/>
  <c r="K453" i="5"/>
  <c r="K454" i="5"/>
  <c r="K455" i="5"/>
  <c r="K456" i="5"/>
  <c r="C458" i="4" s="1"/>
  <c r="K457" i="5"/>
  <c r="K458" i="5"/>
  <c r="K459" i="5"/>
  <c r="K460" i="5"/>
  <c r="K461" i="5"/>
  <c r="K462" i="5"/>
  <c r="K463" i="5"/>
  <c r="K464" i="5"/>
  <c r="K465" i="5"/>
  <c r="K466" i="5"/>
  <c r="K467" i="5"/>
  <c r="K468" i="5"/>
  <c r="K469" i="5"/>
  <c r="K470" i="5"/>
  <c r="K471" i="5"/>
  <c r="K472" i="5"/>
  <c r="K473" i="5"/>
  <c r="K474" i="5"/>
  <c r="K475" i="5"/>
  <c r="K476" i="5"/>
  <c r="K477" i="5"/>
  <c r="K478" i="5"/>
  <c r="K479" i="5"/>
  <c r="K480" i="5"/>
  <c r="C482" i="4" s="1"/>
  <c r="K481" i="5"/>
  <c r="K482" i="5"/>
  <c r="K483" i="5"/>
  <c r="K484" i="5"/>
  <c r="K485" i="5"/>
  <c r="K486" i="5"/>
  <c r="K487" i="5"/>
  <c r="K488" i="5"/>
  <c r="C490" i="4" s="1"/>
  <c r="K489" i="5"/>
  <c r="K490" i="5"/>
  <c r="K491" i="5"/>
  <c r="K492" i="5"/>
  <c r="K493" i="5"/>
  <c r="K494" i="5"/>
  <c r="K495" i="5"/>
  <c r="K496" i="5"/>
  <c r="K497" i="5"/>
  <c r="K498" i="5"/>
  <c r="K499" i="5"/>
  <c r="K500" i="5"/>
  <c r="K501" i="5"/>
  <c r="K502" i="5"/>
  <c r="K503" i="5"/>
  <c r="K504" i="5"/>
  <c r="C506" i="4" s="1"/>
  <c r="K505" i="5"/>
  <c r="K506" i="5"/>
  <c r="K507" i="5"/>
  <c r="K508" i="5"/>
  <c r="K509" i="5"/>
  <c r="K510" i="5"/>
  <c r="K511" i="5"/>
  <c r="K512" i="5"/>
  <c r="C514" i="4" s="1"/>
  <c r="K513" i="5"/>
  <c r="K514" i="5"/>
  <c r="K515" i="5"/>
  <c r="K432" i="5"/>
  <c r="K433" i="5"/>
  <c r="K375" i="5"/>
  <c r="K376" i="5"/>
  <c r="K377" i="5"/>
  <c r="K378" i="5"/>
  <c r="K379" i="5"/>
  <c r="K380" i="5"/>
  <c r="K381" i="5"/>
  <c r="K382" i="5"/>
  <c r="K383" i="5"/>
  <c r="K384" i="5"/>
  <c r="K385" i="5"/>
  <c r="K386" i="5"/>
  <c r="K387" i="5"/>
  <c r="K388" i="5"/>
  <c r="K389" i="5"/>
  <c r="K390" i="5"/>
  <c r="K391" i="5"/>
  <c r="K392" i="5"/>
  <c r="K393" i="5"/>
  <c r="K394" i="5"/>
  <c r="K395" i="5"/>
  <c r="K396" i="5"/>
  <c r="K397" i="5"/>
  <c r="C399" i="4" s="1"/>
  <c r="K398" i="5"/>
  <c r="K399" i="5"/>
  <c r="K400" i="5"/>
  <c r="K401" i="5"/>
  <c r="K402" i="5"/>
  <c r="K403" i="5"/>
  <c r="K404" i="5"/>
  <c r="K405" i="5"/>
  <c r="C407" i="4" s="1"/>
  <c r="K406" i="5"/>
  <c r="K407" i="5"/>
  <c r="K408" i="5"/>
  <c r="K409" i="5"/>
  <c r="K410" i="5"/>
  <c r="K411" i="5"/>
  <c r="K412" i="5"/>
  <c r="K413" i="5"/>
  <c r="K414" i="5"/>
  <c r="K415" i="5"/>
  <c r="K416" i="5"/>
  <c r="K417" i="5"/>
  <c r="K418" i="5"/>
  <c r="K419" i="5"/>
  <c r="K420" i="5"/>
  <c r="K421" i="5"/>
  <c r="K422" i="5"/>
  <c r="K423" i="5"/>
  <c r="K424" i="5"/>
  <c r="K425" i="5"/>
  <c r="K426" i="5"/>
  <c r="K427" i="5"/>
  <c r="K428" i="5"/>
  <c r="K429" i="5"/>
  <c r="C431" i="4" s="1"/>
  <c r="K430" i="5"/>
  <c r="K374" i="5"/>
  <c r="K373" i="5"/>
  <c r="K368" i="5"/>
  <c r="K369" i="5"/>
  <c r="K370" i="5"/>
  <c r="K371" i="5"/>
  <c r="K367" i="5"/>
  <c r="K365" i="5"/>
  <c r="K353" i="5"/>
  <c r="K354" i="5"/>
  <c r="K355" i="5"/>
  <c r="K356" i="5"/>
  <c r="K357" i="5"/>
  <c r="K358" i="5"/>
  <c r="K359" i="5"/>
  <c r="C361" i="4" s="1"/>
  <c r="K360" i="5"/>
  <c r="K361" i="5"/>
  <c r="K362" i="5"/>
  <c r="K363" i="5"/>
  <c r="K352" i="5"/>
  <c r="K350" i="5"/>
  <c r="K349" i="5"/>
  <c r="K348" i="5"/>
  <c r="K347" i="5"/>
  <c r="K333" i="5"/>
  <c r="K334" i="5"/>
  <c r="K335" i="5"/>
  <c r="K336" i="5"/>
  <c r="K337" i="5"/>
  <c r="K338" i="5"/>
  <c r="K339" i="5"/>
  <c r="K340" i="5"/>
  <c r="K341" i="5"/>
  <c r="K342" i="5"/>
  <c r="K343" i="5"/>
  <c r="K344" i="5"/>
  <c r="K345" i="5"/>
  <c r="K332" i="5"/>
  <c r="K263" i="5"/>
  <c r="K264" i="5"/>
  <c r="K265" i="5"/>
  <c r="K266" i="5"/>
  <c r="K267" i="5"/>
  <c r="K268" i="5"/>
  <c r="K269" i="5"/>
  <c r="C271" i="4" s="1"/>
  <c r="K270" i="5"/>
  <c r="K271" i="5"/>
  <c r="K272" i="5"/>
  <c r="K273" i="5"/>
  <c r="K274" i="5"/>
  <c r="K275" i="5"/>
  <c r="K276" i="5"/>
  <c r="K277" i="5"/>
  <c r="K278" i="5"/>
  <c r="K279" i="5"/>
  <c r="K280" i="5"/>
  <c r="K281" i="5"/>
  <c r="K282" i="5"/>
  <c r="K283" i="5"/>
  <c r="K284" i="5"/>
  <c r="K285" i="5"/>
  <c r="C287" i="4" s="1"/>
  <c r="K286" i="5"/>
  <c r="K287" i="5"/>
  <c r="K288" i="5"/>
  <c r="K289" i="5"/>
  <c r="K290" i="5"/>
  <c r="K291" i="5"/>
  <c r="K292" i="5"/>
  <c r="K293" i="5"/>
  <c r="C295" i="4" s="1"/>
  <c r="K294" i="5"/>
  <c r="K295" i="5"/>
  <c r="K296" i="5"/>
  <c r="K297" i="5"/>
  <c r="K298" i="5"/>
  <c r="K299" i="5"/>
  <c r="K300" i="5"/>
  <c r="K301" i="5"/>
  <c r="C303" i="4" s="1"/>
  <c r="K302" i="5"/>
  <c r="K303" i="5"/>
  <c r="K304" i="5"/>
  <c r="K305" i="5"/>
  <c r="K306" i="5"/>
  <c r="K307" i="5"/>
  <c r="K308" i="5"/>
  <c r="K309" i="5"/>
  <c r="C311" i="4" s="1"/>
  <c r="K310" i="5"/>
  <c r="K311" i="5"/>
  <c r="K312" i="5"/>
  <c r="K313" i="5"/>
  <c r="K314" i="5"/>
  <c r="K315" i="5"/>
  <c r="K316" i="5"/>
  <c r="K317" i="5"/>
  <c r="K318" i="5"/>
  <c r="K319" i="5"/>
  <c r="K320" i="5"/>
  <c r="K321" i="5"/>
  <c r="K322" i="5"/>
  <c r="K323" i="5"/>
  <c r="K324" i="5"/>
  <c r="K325" i="5"/>
  <c r="K326" i="5"/>
  <c r="K327" i="5"/>
  <c r="K328" i="5"/>
  <c r="K329" i="5"/>
  <c r="K262" i="5"/>
  <c r="K260" i="5"/>
  <c r="K259" i="5"/>
  <c r="K258" i="5"/>
  <c r="K213" i="5"/>
  <c r="K214" i="5"/>
  <c r="K215" i="5"/>
  <c r="K216" i="5"/>
  <c r="K217" i="5"/>
  <c r="K218" i="5"/>
  <c r="K219" i="5"/>
  <c r="K220" i="5"/>
  <c r="C222" i="4" s="1"/>
  <c r="K221" i="5"/>
  <c r="K222" i="5"/>
  <c r="K223" i="5"/>
  <c r="K224" i="5"/>
  <c r="K225" i="5"/>
  <c r="K226" i="5"/>
  <c r="K227" i="5"/>
  <c r="K228" i="5"/>
  <c r="C230" i="4" s="1"/>
  <c r="K229" i="5"/>
  <c r="K230" i="5"/>
  <c r="K231" i="5"/>
  <c r="K232" i="5"/>
  <c r="K233" i="5"/>
  <c r="K234" i="5"/>
  <c r="K235" i="5"/>
  <c r="K236" i="5"/>
  <c r="C238" i="4" s="1"/>
  <c r="K237" i="5"/>
  <c r="K238" i="5"/>
  <c r="K239" i="5"/>
  <c r="K240" i="5"/>
  <c r="K241" i="5"/>
  <c r="K242" i="5"/>
  <c r="K243" i="5"/>
  <c r="K244" i="5"/>
  <c r="C246" i="4" s="1"/>
  <c r="K245" i="5"/>
  <c r="K246" i="5"/>
  <c r="K247" i="5"/>
  <c r="K248" i="5"/>
  <c r="K249" i="5"/>
  <c r="K250" i="5"/>
  <c r="K251" i="5"/>
  <c r="K252" i="5"/>
  <c r="C254" i="4" s="1"/>
  <c r="K253" i="5"/>
  <c r="K254" i="5"/>
  <c r="K255" i="5"/>
  <c r="K212" i="5"/>
  <c r="K188" i="5"/>
  <c r="K189" i="5"/>
  <c r="K190" i="5"/>
  <c r="K191" i="5"/>
  <c r="K192" i="5"/>
  <c r="K193" i="5"/>
  <c r="K194" i="5"/>
  <c r="K195" i="5"/>
  <c r="C197" i="4" s="1"/>
  <c r="K196" i="5"/>
  <c r="K197" i="5"/>
  <c r="K198" i="5"/>
  <c r="K199" i="5"/>
  <c r="K200" i="5"/>
  <c r="K201" i="5"/>
  <c r="K202" i="5"/>
  <c r="K203" i="5"/>
  <c r="C205" i="4" s="1"/>
  <c r="K204" i="5"/>
  <c r="K205" i="5"/>
  <c r="K206" i="5"/>
  <c r="K207" i="5"/>
  <c r="K208" i="5"/>
  <c r="K209" i="5"/>
  <c r="K210" i="5"/>
  <c r="K187" i="5"/>
  <c r="K173" i="5"/>
  <c r="K174" i="5"/>
  <c r="K175" i="5"/>
  <c r="K176" i="5"/>
  <c r="K177" i="5"/>
  <c r="K178" i="5"/>
  <c r="K179" i="5"/>
  <c r="K180" i="5"/>
  <c r="K181" i="5"/>
  <c r="K182" i="5"/>
  <c r="K183" i="5"/>
  <c r="K184" i="5"/>
  <c r="K185" i="5"/>
  <c r="K172" i="5"/>
  <c r="K152" i="5"/>
  <c r="K153" i="5"/>
  <c r="K154" i="5"/>
  <c r="K155" i="5"/>
  <c r="K156" i="5"/>
  <c r="K157" i="5"/>
  <c r="K158" i="5"/>
  <c r="K159" i="5"/>
  <c r="K160" i="5"/>
  <c r="K161" i="5"/>
  <c r="K162" i="5"/>
  <c r="K163" i="5"/>
  <c r="K164" i="5"/>
  <c r="K165" i="5"/>
  <c r="K166" i="5"/>
  <c r="K167" i="5"/>
  <c r="C169" i="4" s="1"/>
  <c r="K168" i="5"/>
  <c r="K169" i="5"/>
  <c r="K170" i="5"/>
  <c r="K151" i="5"/>
  <c r="K123" i="5"/>
  <c r="K124" i="5"/>
  <c r="K125" i="5"/>
  <c r="K126" i="5"/>
  <c r="K127" i="5"/>
  <c r="K128" i="5"/>
  <c r="K129" i="5"/>
  <c r="K130" i="5"/>
  <c r="K131" i="5"/>
  <c r="K132" i="5"/>
  <c r="K133" i="5"/>
  <c r="K134" i="5"/>
  <c r="K135" i="5"/>
  <c r="K136" i="5"/>
  <c r="K137" i="5"/>
  <c r="K138" i="5"/>
  <c r="C140" i="4" s="1"/>
  <c r="K139" i="5"/>
  <c r="K140" i="5"/>
  <c r="K141" i="5"/>
  <c r="K142" i="5"/>
  <c r="K143" i="5"/>
  <c r="K144" i="5"/>
  <c r="K145" i="5"/>
  <c r="K146" i="5"/>
  <c r="C148" i="4" s="1"/>
  <c r="K147" i="5"/>
  <c r="K148" i="5"/>
  <c r="K149" i="5"/>
  <c r="K122" i="5"/>
  <c r="K112" i="5"/>
  <c r="K113" i="5"/>
  <c r="K114" i="5"/>
  <c r="K115" i="5"/>
  <c r="K116" i="5"/>
  <c r="K117" i="5"/>
  <c r="K118" i="5"/>
  <c r="C120" i="4" s="1"/>
  <c r="K119" i="5"/>
  <c r="K120" i="5"/>
  <c r="K111" i="5"/>
  <c r="K88" i="5"/>
  <c r="K89" i="5"/>
  <c r="K90" i="5"/>
  <c r="K91" i="5"/>
  <c r="K92" i="5"/>
  <c r="K93" i="5"/>
  <c r="K94" i="5"/>
  <c r="K95" i="5"/>
  <c r="K96" i="5"/>
  <c r="K97" i="5"/>
  <c r="K98" i="5"/>
  <c r="K99" i="5"/>
  <c r="K100" i="5"/>
  <c r="K101" i="5"/>
  <c r="K102" i="5"/>
  <c r="K103" i="5"/>
  <c r="K104" i="5"/>
  <c r="K105" i="5"/>
  <c r="K106" i="5"/>
  <c r="K107" i="5"/>
  <c r="K108" i="5"/>
  <c r="K87" i="5"/>
  <c r="K78" i="5"/>
  <c r="K79" i="5"/>
  <c r="K80" i="5"/>
  <c r="K81" i="5"/>
  <c r="K82" i="5"/>
  <c r="K83" i="5"/>
  <c r="K84" i="5"/>
  <c r="K85" i="5"/>
  <c r="C87" i="4" s="1"/>
  <c r="K77"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C67" i="4" s="1"/>
  <c r="K66" i="5"/>
  <c r="K67" i="5"/>
  <c r="K68" i="5"/>
  <c r="K69" i="5"/>
  <c r="K70" i="5"/>
  <c r="K71" i="5"/>
  <c r="K72" i="5"/>
  <c r="K73" i="5"/>
  <c r="C75" i="4" s="1"/>
  <c r="K74" i="5"/>
  <c r="K2" i="5"/>
  <c r="B1264" i="17"/>
  <c r="B1263" i="17"/>
  <c r="B1262" i="17"/>
  <c r="B1261" i="17"/>
  <c r="B1260" i="17"/>
  <c r="B1259" i="17"/>
  <c r="B1258" i="17"/>
  <c r="B1257" i="17"/>
  <c r="B1256" i="17"/>
  <c r="B1255" i="17"/>
  <c r="B1254" i="17"/>
  <c r="B1253" i="17"/>
  <c r="B1252" i="17"/>
  <c r="B1251" i="17"/>
  <c r="B1250" i="17"/>
  <c r="B1249" i="17"/>
  <c r="B1248" i="17"/>
  <c r="B1247" i="17"/>
  <c r="B1246" i="17"/>
  <c r="B1245" i="17"/>
  <c r="B1244" i="17"/>
  <c r="B1243" i="17"/>
  <c r="B1242" i="17"/>
  <c r="B1241" i="17"/>
  <c r="B1240" i="17"/>
  <c r="B1239" i="17"/>
  <c r="B1238" i="17"/>
  <c r="B1237" i="17"/>
  <c r="B1236" i="17"/>
  <c r="B1235" i="17"/>
  <c r="B1234" i="17"/>
  <c r="B1233" i="17"/>
  <c r="B1232" i="17"/>
  <c r="B1231" i="17"/>
  <c r="B1230" i="17"/>
  <c r="B1229" i="17"/>
  <c r="B1228" i="17"/>
  <c r="B1227" i="17"/>
  <c r="B1226" i="17"/>
  <c r="B1225" i="17"/>
  <c r="B1224" i="17"/>
  <c r="B1223" i="17"/>
  <c r="B1222" i="17"/>
  <c r="B1221" i="17"/>
  <c r="B1220" i="17"/>
  <c r="B1219" i="17"/>
  <c r="B1218" i="17"/>
  <c r="B1217" i="17"/>
  <c r="B1216" i="17"/>
  <c r="B1215" i="17"/>
  <c r="B1214" i="17"/>
  <c r="B1213" i="17"/>
  <c r="B1212" i="17"/>
  <c r="B1211" i="17"/>
  <c r="B1210" i="17"/>
  <c r="B1209" i="17"/>
  <c r="B1208" i="17"/>
  <c r="B1207" i="17"/>
  <c r="B1206" i="17"/>
  <c r="B1205" i="17"/>
  <c r="B1204" i="17"/>
  <c r="B1203" i="17"/>
  <c r="B1202" i="17"/>
  <c r="B1201" i="17"/>
  <c r="B1200" i="17"/>
  <c r="B1199" i="17"/>
  <c r="B1198" i="17"/>
  <c r="B1197" i="17"/>
  <c r="B1196" i="17"/>
  <c r="B1195" i="17"/>
  <c r="B1194" i="17"/>
  <c r="B1193" i="17"/>
  <c r="B1192" i="17"/>
  <c r="B1191" i="17"/>
  <c r="B1190" i="17"/>
  <c r="B1189" i="17"/>
  <c r="B1188" i="17"/>
  <c r="B1187" i="17"/>
  <c r="B1186" i="17"/>
  <c r="B1185" i="17"/>
  <c r="B1184" i="17"/>
  <c r="B1183" i="17"/>
  <c r="B1182" i="17"/>
  <c r="B1181" i="17"/>
  <c r="B1180" i="17"/>
  <c r="B1179" i="17"/>
  <c r="B1178" i="17"/>
  <c r="B1177" i="17"/>
  <c r="B1176" i="17"/>
  <c r="B1175" i="17"/>
  <c r="B1174" i="17"/>
  <c r="B1173" i="17"/>
  <c r="B1172" i="17"/>
  <c r="B1171" i="17"/>
  <c r="B1170" i="17"/>
  <c r="B1169" i="17"/>
  <c r="B1168" i="17"/>
  <c r="B1167" i="17"/>
  <c r="B1166" i="17"/>
  <c r="B1165" i="17"/>
  <c r="B1164" i="17"/>
  <c r="B1163" i="17"/>
  <c r="B1162" i="17"/>
  <c r="B1161" i="17"/>
  <c r="B1160" i="17"/>
  <c r="B1159" i="17"/>
  <c r="B1158" i="17"/>
  <c r="B1157" i="17"/>
  <c r="B1156" i="17"/>
  <c r="B1155" i="17"/>
  <c r="B1154" i="17"/>
  <c r="B1153" i="17"/>
  <c r="B1152" i="17"/>
  <c r="B1151" i="17"/>
  <c r="B1150" i="17"/>
  <c r="B1149" i="17"/>
  <c r="B1148" i="17"/>
  <c r="B1147" i="17"/>
  <c r="B1146" i="17"/>
  <c r="B1145" i="17"/>
  <c r="B1144" i="17"/>
  <c r="B1143" i="17"/>
  <c r="B1142" i="17"/>
  <c r="B1141" i="17"/>
  <c r="B1140" i="17"/>
  <c r="B1139" i="17"/>
  <c r="B1138" i="17"/>
  <c r="B1137" i="17"/>
  <c r="B1136" i="17"/>
  <c r="B1135" i="17"/>
  <c r="B1134" i="17"/>
  <c r="B1133" i="17"/>
  <c r="B1132" i="17"/>
  <c r="B1131" i="17"/>
  <c r="B1130" i="17"/>
  <c r="B1129" i="17"/>
  <c r="B1128" i="17"/>
  <c r="B1127" i="17"/>
  <c r="B1126" i="17"/>
  <c r="B1125" i="17"/>
  <c r="B1124" i="17"/>
  <c r="B1123" i="17"/>
  <c r="B1122" i="17"/>
  <c r="B1121" i="17"/>
  <c r="B1120" i="17"/>
  <c r="B1119" i="17"/>
  <c r="B1118" i="17"/>
  <c r="B1117" i="17"/>
  <c r="B1116" i="17"/>
  <c r="B1115" i="17"/>
  <c r="B1114" i="17"/>
  <c r="B1113" i="17"/>
  <c r="B1112" i="17"/>
  <c r="B1111" i="17"/>
  <c r="B1110" i="17"/>
  <c r="B1109" i="17"/>
  <c r="B1108" i="17"/>
  <c r="B1107" i="17"/>
  <c r="B1106" i="17"/>
  <c r="B1105" i="17"/>
  <c r="B1104" i="17"/>
  <c r="B1103" i="17"/>
  <c r="B1102" i="17"/>
  <c r="B1101" i="17"/>
  <c r="B1100" i="17"/>
  <c r="B1099" i="17"/>
  <c r="B1098" i="17"/>
  <c r="B1097" i="17"/>
  <c r="B1096" i="17"/>
  <c r="B1095" i="17"/>
  <c r="B1094" i="17"/>
  <c r="B1093" i="17"/>
  <c r="B1092" i="17"/>
  <c r="B1091" i="17"/>
  <c r="B1090" i="17"/>
  <c r="B1089" i="17"/>
  <c r="B1088" i="17"/>
  <c r="B1087" i="17"/>
  <c r="B1086" i="17"/>
  <c r="B1085" i="17"/>
  <c r="B1084" i="17"/>
  <c r="B1083" i="17"/>
  <c r="B1082" i="17"/>
  <c r="B1081" i="17"/>
  <c r="B1080" i="17"/>
  <c r="B1079" i="17"/>
  <c r="B1078" i="17"/>
  <c r="B1077" i="17"/>
  <c r="B1076" i="17"/>
  <c r="B1075" i="17"/>
  <c r="B1074" i="17"/>
  <c r="B1073" i="17"/>
  <c r="B1072" i="17"/>
  <c r="B1071" i="17"/>
  <c r="B1070" i="17"/>
  <c r="B1069" i="17"/>
  <c r="B1068" i="17"/>
  <c r="B1067" i="17"/>
  <c r="B1066" i="17"/>
  <c r="B1065" i="17"/>
  <c r="B1064" i="17"/>
  <c r="B1063" i="17"/>
  <c r="B1062" i="17"/>
  <c r="B1061" i="17"/>
  <c r="B1060" i="17"/>
  <c r="B1059" i="17"/>
  <c r="B1058" i="17"/>
  <c r="B1057" i="17"/>
  <c r="B1056" i="17"/>
  <c r="B1055" i="17"/>
  <c r="B1054" i="17"/>
  <c r="B1053" i="17"/>
  <c r="B1052" i="17"/>
  <c r="B1051" i="17"/>
  <c r="B1050" i="17"/>
  <c r="B1049" i="17"/>
  <c r="B1048" i="17"/>
  <c r="B1047" i="17"/>
  <c r="B1046" i="17"/>
  <c r="B1045" i="17"/>
  <c r="B1044" i="17"/>
  <c r="B1043" i="17"/>
  <c r="B1042" i="17"/>
  <c r="B1041" i="17"/>
  <c r="B1040" i="17"/>
  <c r="B1039" i="17"/>
  <c r="B1038" i="17"/>
  <c r="B1037" i="17"/>
  <c r="B1036" i="17"/>
  <c r="B1035" i="17"/>
  <c r="B1034" i="17"/>
  <c r="B1033" i="17"/>
  <c r="B1032" i="17"/>
  <c r="B1031" i="17"/>
  <c r="B1030" i="17"/>
  <c r="B1029" i="17"/>
  <c r="B1028" i="17"/>
  <c r="B1027" i="17"/>
  <c r="B1026" i="17"/>
  <c r="B1025" i="17"/>
  <c r="B1024" i="17"/>
  <c r="B1023" i="17"/>
  <c r="B1022" i="17"/>
  <c r="B1021" i="17"/>
  <c r="B1020" i="17"/>
  <c r="B1019" i="17"/>
  <c r="B1018" i="17"/>
  <c r="B1017" i="17"/>
  <c r="B1016" i="17"/>
  <c r="B1015" i="17"/>
  <c r="B1014" i="17"/>
  <c r="B1013" i="17"/>
  <c r="B1012" i="17"/>
  <c r="B1011" i="17"/>
  <c r="B1010" i="17"/>
  <c r="B1009" i="17"/>
  <c r="B1008" i="17"/>
  <c r="B1007" i="17"/>
  <c r="B1006" i="17"/>
  <c r="B1005" i="17"/>
  <c r="B1004" i="17"/>
  <c r="B1003" i="17"/>
  <c r="B1002" i="17"/>
  <c r="B1001" i="17"/>
  <c r="B1000" i="17"/>
  <c r="B999" i="17"/>
  <c r="B998" i="17"/>
  <c r="B997" i="17"/>
  <c r="B996" i="17"/>
  <c r="B995" i="17"/>
  <c r="B994" i="17"/>
  <c r="B993" i="17"/>
  <c r="B992" i="17"/>
  <c r="B991" i="17"/>
  <c r="B990" i="17"/>
  <c r="B989" i="17"/>
  <c r="B988" i="17"/>
  <c r="B987" i="17"/>
  <c r="B986" i="17"/>
  <c r="B985" i="17"/>
  <c r="B984" i="17"/>
  <c r="B983" i="17"/>
  <c r="B982" i="17"/>
  <c r="B981" i="17"/>
  <c r="B980" i="17"/>
  <c r="B979" i="17"/>
  <c r="B978" i="17"/>
  <c r="B977" i="17"/>
  <c r="B976" i="17"/>
  <c r="B975" i="17"/>
  <c r="B974" i="17"/>
  <c r="B973" i="17"/>
  <c r="B972" i="17"/>
  <c r="B971" i="17"/>
  <c r="B970" i="17"/>
  <c r="B969" i="17"/>
  <c r="B968" i="17"/>
  <c r="B967" i="17"/>
  <c r="B966" i="17"/>
  <c r="B965" i="17"/>
  <c r="B964" i="17"/>
  <c r="B963" i="17"/>
  <c r="B962" i="17"/>
  <c r="B961" i="17"/>
  <c r="B960" i="17"/>
  <c r="B959" i="17"/>
  <c r="B958" i="17"/>
  <c r="B957" i="17"/>
  <c r="B956" i="17"/>
  <c r="B955" i="17"/>
  <c r="B954" i="17"/>
  <c r="B953" i="17"/>
  <c r="B952" i="17"/>
  <c r="B951" i="17"/>
  <c r="B950" i="17"/>
  <c r="B949" i="17"/>
  <c r="B948" i="17"/>
  <c r="B947" i="17"/>
  <c r="B946" i="17"/>
  <c r="B945" i="17"/>
  <c r="B944" i="17"/>
  <c r="B943" i="17"/>
  <c r="B942" i="17"/>
  <c r="B941" i="17"/>
  <c r="B940" i="17"/>
  <c r="B939" i="17"/>
  <c r="B938" i="17"/>
  <c r="B937" i="17"/>
  <c r="B936" i="17"/>
  <c r="B935" i="17"/>
  <c r="B934" i="17"/>
  <c r="B933" i="17"/>
  <c r="B932" i="17"/>
  <c r="B931" i="17"/>
  <c r="B930" i="17"/>
  <c r="B929" i="17"/>
  <c r="B928" i="17"/>
  <c r="B927" i="17"/>
  <c r="B926" i="17"/>
  <c r="B925" i="17"/>
  <c r="B924" i="17"/>
  <c r="B923" i="17"/>
  <c r="B922" i="17"/>
  <c r="B921" i="17"/>
  <c r="B920" i="17"/>
  <c r="B919" i="17"/>
  <c r="B918" i="17"/>
  <c r="B917" i="17"/>
  <c r="B916" i="17"/>
  <c r="B915" i="17"/>
  <c r="B914" i="17"/>
  <c r="B913" i="17"/>
  <c r="B912" i="17"/>
  <c r="B911" i="17"/>
  <c r="B910" i="17"/>
  <c r="B909" i="17"/>
  <c r="B908" i="17"/>
  <c r="B907" i="17"/>
  <c r="B906" i="17"/>
  <c r="B905" i="17"/>
  <c r="B904" i="17"/>
  <c r="B903" i="17"/>
  <c r="B902" i="17"/>
  <c r="B901" i="17"/>
  <c r="B900" i="17"/>
  <c r="B899" i="17"/>
  <c r="B898" i="17"/>
  <c r="B897" i="17"/>
  <c r="B896" i="17"/>
  <c r="B895" i="17"/>
  <c r="B894" i="17"/>
  <c r="B893" i="17"/>
  <c r="B892" i="17"/>
  <c r="B891" i="17"/>
  <c r="B890" i="17"/>
  <c r="B889" i="17"/>
  <c r="B888" i="17"/>
  <c r="B887" i="17"/>
  <c r="B886" i="17"/>
  <c r="B885" i="17"/>
  <c r="B884" i="17"/>
  <c r="B883" i="17"/>
  <c r="B882" i="17"/>
  <c r="B881" i="17"/>
  <c r="B880" i="17"/>
  <c r="B879" i="17"/>
  <c r="B878" i="17"/>
  <c r="B877" i="17"/>
  <c r="B876" i="17"/>
  <c r="B875" i="17"/>
  <c r="B874" i="17"/>
  <c r="B873" i="17"/>
  <c r="B872" i="17"/>
  <c r="B871" i="17"/>
  <c r="B870" i="17"/>
  <c r="B869" i="17"/>
  <c r="B868" i="17"/>
  <c r="B867" i="17"/>
  <c r="B866" i="17"/>
  <c r="B865" i="17"/>
  <c r="B864" i="17"/>
  <c r="B863" i="17"/>
  <c r="B862" i="17"/>
  <c r="B861" i="17"/>
  <c r="B860" i="17"/>
  <c r="B859" i="17"/>
  <c r="B858" i="17"/>
  <c r="B857" i="17"/>
  <c r="B856" i="17"/>
  <c r="B855" i="17"/>
  <c r="B854" i="17"/>
  <c r="B853" i="17"/>
  <c r="B852" i="17"/>
  <c r="B851" i="17"/>
  <c r="B850" i="17"/>
  <c r="B849" i="17"/>
  <c r="B848" i="17"/>
  <c r="B847" i="17"/>
  <c r="B846" i="17"/>
  <c r="B845" i="17"/>
  <c r="B844" i="17"/>
  <c r="B843" i="17"/>
  <c r="B842" i="17"/>
  <c r="B841" i="17"/>
  <c r="B840" i="17"/>
  <c r="B839" i="17"/>
  <c r="B838" i="17"/>
  <c r="B837" i="17"/>
  <c r="B836" i="17"/>
  <c r="B835" i="17"/>
  <c r="B834" i="17"/>
  <c r="B833" i="17"/>
  <c r="B832" i="17"/>
  <c r="B831" i="17"/>
  <c r="B830" i="17"/>
  <c r="B829" i="17"/>
  <c r="B828" i="17"/>
  <c r="B827" i="17"/>
  <c r="B826" i="17"/>
  <c r="B825" i="17"/>
  <c r="B824" i="17"/>
  <c r="B823" i="17"/>
  <c r="B822" i="17"/>
  <c r="B821" i="17"/>
  <c r="B820" i="17"/>
  <c r="B819" i="17"/>
  <c r="B818" i="17"/>
  <c r="B817" i="17"/>
  <c r="B816" i="17"/>
  <c r="B815" i="17"/>
  <c r="B814" i="17"/>
  <c r="B813" i="17"/>
  <c r="B812" i="17"/>
  <c r="B811" i="17"/>
  <c r="B810" i="17"/>
  <c r="B809" i="17"/>
  <c r="B808" i="17"/>
  <c r="B807" i="17"/>
  <c r="B806" i="17"/>
  <c r="B805" i="17"/>
  <c r="B804" i="17"/>
  <c r="B803" i="17"/>
  <c r="B802" i="17"/>
  <c r="B801" i="17"/>
  <c r="B800" i="17"/>
  <c r="B799" i="17"/>
  <c r="B798" i="17"/>
  <c r="B797" i="17"/>
  <c r="B796" i="17"/>
  <c r="B795" i="17"/>
  <c r="B794" i="17"/>
  <c r="B793" i="17"/>
  <c r="B792" i="17"/>
  <c r="B791" i="17"/>
  <c r="B790" i="17"/>
  <c r="B789" i="17"/>
  <c r="B788" i="17"/>
  <c r="B787" i="17"/>
  <c r="B786" i="17"/>
  <c r="B785" i="17"/>
  <c r="B784" i="17"/>
  <c r="B783" i="17"/>
  <c r="B782" i="17"/>
  <c r="B781" i="17"/>
  <c r="B780" i="17"/>
  <c r="B779" i="17"/>
  <c r="B778" i="17"/>
  <c r="B777" i="17"/>
  <c r="B776" i="17"/>
  <c r="B775" i="17"/>
  <c r="B774" i="17"/>
  <c r="B773" i="17"/>
  <c r="B772" i="17"/>
  <c r="B771" i="17"/>
  <c r="B770" i="17"/>
  <c r="B769" i="17"/>
  <c r="B768" i="17"/>
  <c r="B767" i="17"/>
  <c r="B766" i="17"/>
  <c r="B765" i="17"/>
  <c r="B764" i="17"/>
  <c r="B763" i="17"/>
  <c r="B762" i="17"/>
  <c r="B761" i="17"/>
  <c r="B760" i="17"/>
  <c r="B759" i="17"/>
  <c r="B758" i="17"/>
  <c r="B757" i="17"/>
  <c r="B756" i="17"/>
  <c r="B755" i="17"/>
  <c r="B754" i="17"/>
  <c r="B753" i="17"/>
  <c r="B752" i="17"/>
  <c r="B751" i="17"/>
  <c r="B750" i="17"/>
  <c r="B749" i="17"/>
  <c r="B748" i="17"/>
  <c r="B747" i="17"/>
  <c r="B746" i="17"/>
  <c r="B745" i="17"/>
  <c r="B744" i="17"/>
  <c r="B743" i="17"/>
  <c r="B742" i="17"/>
  <c r="B741" i="17"/>
  <c r="B740" i="17"/>
  <c r="B739" i="17"/>
  <c r="B738" i="17"/>
  <c r="B737" i="17"/>
  <c r="B736" i="17"/>
  <c r="B735" i="17"/>
  <c r="B734" i="17"/>
  <c r="B733" i="17"/>
  <c r="B732" i="17"/>
  <c r="B731" i="17"/>
  <c r="B730" i="17"/>
  <c r="B729" i="17"/>
  <c r="B728" i="17"/>
  <c r="B727" i="17"/>
  <c r="B726" i="17"/>
  <c r="B725" i="17"/>
  <c r="B724" i="17"/>
  <c r="B723" i="17"/>
  <c r="B722" i="17"/>
  <c r="B721" i="17"/>
  <c r="B720" i="17"/>
  <c r="B719" i="17"/>
  <c r="B718" i="17"/>
  <c r="B717" i="17"/>
  <c r="B716" i="17"/>
  <c r="B715" i="17"/>
  <c r="B714"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J782" i="5"/>
  <c r="I782" i="5"/>
  <c r="J781" i="5"/>
  <c r="I781" i="5"/>
  <c r="C782" i="4"/>
  <c r="J780" i="5"/>
  <c r="I780" i="5"/>
  <c r="J779" i="5"/>
  <c r="I779" i="5"/>
  <c r="J778" i="5"/>
  <c r="I778" i="5"/>
  <c r="J777" i="5"/>
  <c r="I777" i="5"/>
  <c r="D778" i="4"/>
  <c r="J776" i="5"/>
  <c r="I776" i="5"/>
  <c r="J775" i="5"/>
  <c r="I775" i="5"/>
  <c r="D777" i="4" s="1"/>
  <c r="J774" i="5"/>
  <c r="I774" i="5"/>
  <c r="J773" i="5"/>
  <c r="I773" i="5"/>
  <c r="D774" i="4"/>
  <c r="J772" i="5"/>
  <c r="I772" i="5"/>
  <c r="J771" i="5"/>
  <c r="I771" i="5"/>
  <c r="J770" i="5"/>
  <c r="I770" i="5"/>
  <c r="J769" i="5"/>
  <c r="I769" i="5"/>
  <c r="D770" i="4"/>
  <c r="J768" i="5"/>
  <c r="I768" i="5"/>
  <c r="J767" i="5"/>
  <c r="I767" i="5"/>
  <c r="J766" i="5"/>
  <c r="I766" i="5"/>
  <c r="J765" i="5"/>
  <c r="I765" i="5"/>
  <c r="D766" i="4"/>
  <c r="J764" i="5"/>
  <c r="I764" i="5"/>
  <c r="J763" i="5"/>
  <c r="I763" i="5"/>
  <c r="J762" i="5"/>
  <c r="I762" i="5"/>
  <c r="J761" i="5"/>
  <c r="I761" i="5"/>
  <c r="D762" i="4"/>
  <c r="J760" i="5"/>
  <c r="I760" i="5"/>
  <c r="J759" i="5"/>
  <c r="I759" i="5"/>
  <c r="J758" i="5"/>
  <c r="I758" i="5"/>
  <c r="J757" i="5"/>
  <c r="I757" i="5"/>
  <c r="D758" i="4"/>
  <c r="J756" i="5"/>
  <c r="I756" i="5"/>
  <c r="J755" i="5"/>
  <c r="I755" i="5"/>
  <c r="J754" i="5"/>
  <c r="I754" i="5"/>
  <c r="J753" i="5"/>
  <c r="I753" i="5"/>
  <c r="D754" i="4"/>
  <c r="J752" i="5"/>
  <c r="I752" i="5"/>
  <c r="J751" i="5"/>
  <c r="I751" i="5"/>
  <c r="D753" i="4" s="1"/>
  <c r="J750" i="5"/>
  <c r="I750" i="5"/>
  <c r="J749" i="5"/>
  <c r="I749" i="5"/>
  <c r="D750" i="4"/>
  <c r="J748" i="5"/>
  <c r="I748" i="5"/>
  <c r="J747" i="5"/>
  <c r="I747" i="5"/>
  <c r="J746" i="5"/>
  <c r="I746" i="5"/>
  <c r="J745" i="5"/>
  <c r="I745" i="5"/>
  <c r="D746" i="4"/>
  <c r="J744" i="5"/>
  <c r="I744" i="5"/>
  <c r="J743" i="5"/>
  <c r="I743" i="5"/>
  <c r="D745" i="4" s="1"/>
  <c r="J742" i="5"/>
  <c r="I742" i="5"/>
  <c r="J741" i="5"/>
  <c r="I741" i="5"/>
  <c r="D742" i="4"/>
  <c r="J740" i="5"/>
  <c r="I740" i="5"/>
  <c r="J739" i="5"/>
  <c r="I739" i="5"/>
  <c r="J738" i="5"/>
  <c r="I738" i="5"/>
  <c r="J737" i="5"/>
  <c r="I737" i="5"/>
  <c r="D738" i="4"/>
  <c r="J736" i="5"/>
  <c r="I736" i="5"/>
  <c r="J735" i="5"/>
  <c r="I735" i="5"/>
  <c r="J734" i="5"/>
  <c r="I734" i="5"/>
  <c r="J733" i="5"/>
  <c r="I733" i="5"/>
  <c r="D734" i="4"/>
  <c r="J732" i="5"/>
  <c r="I732" i="5"/>
  <c r="J731" i="5"/>
  <c r="I731" i="5"/>
  <c r="J730" i="5"/>
  <c r="I730" i="5"/>
  <c r="J729" i="5"/>
  <c r="I729" i="5"/>
  <c r="D730" i="4"/>
  <c r="J728" i="5"/>
  <c r="I728" i="5"/>
  <c r="J727" i="5"/>
  <c r="I727" i="5"/>
  <c r="J726" i="5"/>
  <c r="I726" i="5"/>
  <c r="J725" i="5"/>
  <c r="I725" i="5"/>
  <c r="D726" i="4"/>
  <c r="J724" i="5"/>
  <c r="I724" i="5"/>
  <c r="J723" i="5"/>
  <c r="I723" i="5"/>
  <c r="J722" i="5"/>
  <c r="I722" i="5"/>
  <c r="D723" i="4"/>
  <c r="J721" i="5"/>
  <c r="I721" i="5"/>
  <c r="D722" i="4"/>
  <c r="J720" i="5"/>
  <c r="I720" i="5"/>
  <c r="J719" i="5"/>
  <c r="I719" i="5"/>
  <c r="D721" i="4" s="1"/>
  <c r="J718" i="5"/>
  <c r="I718" i="5"/>
  <c r="D719" i="4"/>
  <c r="J717" i="5"/>
  <c r="I717" i="5"/>
  <c r="D718" i="4"/>
  <c r="J716" i="5"/>
  <c r="I716" i="5"/>
  <c r="J715" i="5"/>
  <c r="I715" i="5"/>
  <c r="J714" i="5"/>
  <c r="I714" i="5"/>
  <c r="J713" i="5"/>
  <c r="I713" i="5"/>
  <c r="D714" i="4"/>
  <c r="J712" i="5"/>
  <c r="I712" i="5"/>
  <c r="J711" i="5"/>
  <c r="I711" i="5"/>
  <c r="J710" i="5"/>
  <c r="I710" i="5"/>
  <c r="J709" i="5"/>
  <c r="I709" i="5"/>
  <c r="D710" i="4"/>
  <c r="J708" i="5"/>
  <c r="I708" i="5"/>
  <c r="J707" i="5"/>
  <c r="I707" i="5"/>
  <c r="J706" i="5"/>
  <c r="I706" i="5"/>
  <c r="D707" i="4"/>
  <c r="J705" i="5"/>
  <c r="I705" i="5"/>
  <c r="D706" i="4"/>
  <c r="J704" i="5"/>
  <c r="I704" i="5"/>
  <c r="J703" i="5"/>
  <c r="I703" i="5"/>
  <c r="D705" i="4" s="1"/>
  <c r="J702" i="5"/>
  <c r="I702" i="5"/>
  <c r="D703" i="4"/>
  <c r="J701" i="5"/>
  <c r="I701" i="5"/>
  <c r="D702" i="4"/>
  <c r="J700" i="5"/>
  <c r="I700" i="5"/>
  <c r="J699" i="5"/>
  <c r="I699" i="5"/>
  <c r="J698" i="5"/>
  <c r="I698" i="5"/>
  <c r="J697" i="5"/>
  <c r="I697" i="5"/>
  <c r="D698" i="4"/>
  <c r="J696" i="5"/>
  <c r="I696" i="5"/>
  <c r="J695" i="5"/>
  <c r="I695" i="5"/>
  <c r="J694" i="5"/>
  <c r="I694" i="5"/>
  <c r="J693" i="5"/>
  <c r="I693" i="5"/>
  <c r="D694" i="4"/>
  <c r="C694" i="4"/>
  <c r="J692" i="5"/>
  <c r="I692" i="5"/>
  <c r="J691" i="5"/>
  <c r="I691" i="5"/>
  <c r="D692" i="4"/>
  <c r="J690" i="5"/>
  <c r="I690" i="5"/>
  <c r="J689" i="5"/>
  <c r="I689" i="5"/>
  <c r="D691" i="4" s="1"/>
  <c r="J688" i="5"/>
  <c r="I688" i="5"/>
  <c r="D689" i="4"/>
  <c r="J687" i="5"/>
  <c r="I687" i="5"/>
  <c r="D688" i="4"/>
  <c r="J686" i="5"/>
  <c r="I686" i="5"/>
  <c r="J685" i="5"/>
  <c r="I685" i="5"/>
  <c r="D687" i="4" s="1"/>
  <c r="J684" i="5"/>
  <c r="I684" i="5"/>
  <c r="J683" i="5"/>
  <c r="I683" i="5"/>
  <c r="D684" i="4"/>
  <c r="J682" i="5"/>
  <c r="I682" i="5"/>
  <c r="J681" i="5"/>
  <c r="I681" i="5"/>
  <c r="J680" i="5"/>
  <c r="I680" i="5"/>
  <c r="J679" i="5"/>
  <c r="I679" i="5"/>
  <c r="D680" i="4"/>
  <c r="J678" i="5"/>
  <c r="I678" i="5"/>
  <c r="J677" i="5"/>
  <c r="I677" i="5"/>
  <c r="D679" i="4" s="1"/>
  <c r="J676" i="5"/>
  <c r="I676" i="5"/>
  <c r="J675" i="5"/>
  <c r="I675" i="5"/>
  <c r="D676" i="4"/>
  <c r="J674" i="5"/>
  <c r="I674" i="5"/>
  <c r="J673" i="5"/>
  <c r="I673" i="5"/>
  <c r="D675" i="4" s="1"/>
  <c r="J672" i="5"/>
  <c r="I672" i="5"/>
  <c r="D673" i="4"/>
  <c r="J671" i="5"/>
  <c r="I671" i="5"/>
  <c r="D672" i="4"/>
  <c r="J670" i="5"/>
  <c r="I670" i="5"/>
  <c r="J669" i="5"/>
  <c r="I669" i="5"/>
  <c r="D671" i="4" s="1"/>
  <c r="J668" i="5"/>
  <c r="I668" i="5"/>
  <c r="J667" i="5"/>
  <c r="I667" i="5"/>
  <c r="D668" i="4"/>
  <c r="J666" i="5"/>
  <c r="I666" i="5"/>
  <c r="J665" i="5"/>
  <c r="I665" i="5"/>
  <c r="J664" i="5"/>
  <c r="I664" i="5"/>
  <c r="J663" i="5"/>
  <c r="I663" i="5"/>
  <c r="D664" i="4"/>
  <c r="J662" i="5"/>
  <c r="I662" i="5"/>
  <c r="D663" i="4"/>
  <c r="J661" i="5"/>
  <c r="I661" i="5"/>
  <c r="D662" i="4"/>
  <c r="J660" i="5"/>
  <c r="I660" i="5"/>
  <c r="J659" i="5"/>
  <c r="I659" i="5"/>
  <c r="D660" i="4"/>
  <c r="J658" i="5"/>
  <c r="I658" i="5"/>
  <c r="D659" i="4"/>
  <c r="J657" i="5"/>
  <c r="I657" i="5"/>
  <c r="D658" i="4"/>
  <c r="J656" i="5"/>
  <c r="I656" i="5"/>
  <c r="D657" i="4"/>
  <c r="J655" i="5"/>
  <c r="I655" i="5"/>
  <c r="D656" i="4"/>
  <c r="J654" i="5"/>
  <c r="I654" i="5"/>
  <c r="J653" i="5"/>
  <c r="I653" i="5"/>
  <c r="D655" i="4" s="1"/>
  <c r="D654" i="4"/>
  <c r="J652" i="5"/>
  <c r="I652" i="5"/>
  <c r="J651" i="5"/>
  <c r="I651" i="5"/>
  <c r="D652" i="4"/>
  <c r="J650" i="5"/>
  <c r="I650" i="5"/>
  <c r="D651" i="4"/>
  <c r="J649" i="5"/>
  <c r="I649" i="5"/>
  <c r="J648" i="5"/>
  <c r="I648" i="5"/>
  <c r="D650" i="4" s="1"/>
  <c r="J647" i="5"/>
  <c r="I647" i="5"/>
  <c r="D648" i="4"/>
  <c r="J646" i="5"/>
  <c r="I646" i="5"/>
  <c r="D647" i="4"/>
  <c r="J645" i="5"/>
  <c r="I645" i="5"/>
  <c r="D646" i="4"/>
  <c r="J644" i="5"/>
  <c r="I644" i="5"/>
  <c r="J643" i="5"/>
  <c r="I643" i="5"/>
  <c r="D644" i="4"/>
  <c r="J642" i="5"/>
  <c r="I642" i="5"/>
  <c r="J641" i="5"/>
  <c r="I641" i="5"/>
  <c r="D642" i="4"/>
  <c r="J640" i="5"/>
  <c r="I640" i="5"/>
  <c r="D641" i="4"/>
  <c r="J639" i="5"/>
  <c r="I639" i="5"/>
  <c r="D640" i="4"/>
  <c r="J638" i="5"/>
  <c r="I638" i="5"/>
  <c r="D639" i="4"/>
  <c r="C639" i="4"/>
  <c r="J637" i="5"/>
  <c r="I637" i="5"/>
  <c r="J636" i="5"/>
  <c r="I636" i="5"/>
  <c r="J635" i="5"/>
  <c r="I635" i="5"/>
  <c r="D636" i="4"/>
  <c r="J634" i="5"/>
  <c r="I634" i="5"/>
  <c r="D635" i="4"/>
  <c r="J633" i="5"/>
  <c r="I633" i="5"/>
  <c r="J632" i="5"/>
  <c r="I632" i="5"/>
  <c r="J631" i="5"/>
  <c r="I631" i="5"/>
  <c r="D632" i="4"/>
  <c r="J630" i="5"/>
  <c r="I630" i="5"/>
  <c r="D631" i="4"/>
  <c r="C631" i="4"/>
  <c r="J629" i="5"/>
  <c r="I629" i="5"/>
  <c r="J628" i="5"/>
  <c r="I628" i="5"/>
  <c r="D629" i="4"/>
  <c r="J627" i="5"/>
  <c r="I627" i="5"/>
  <c r="C629" i="4" s="1"/>
  <c r="J626" i="5"/>
  <c r="I626" i="5"/>
  <c r="D627" i="4"/>
  <c r="J625" i="5"/>
  <c r="I625" i="5"/>
  <c r="C627" i="4" s="1"/>
  <c r="D626" i="4"/>
  <c r="C626" i="4"/>
  <c r="J624" i="5"/>
  <c r="I624" i="5"/>
  <c r="J623" i="5"/>
  <c r="I623" i="5"/>
  <c r="D624" i="4"/>
  <c r="C624" i="4"/>
  <c r="J622" i="5"/>
  <c r="I622" i="5"/>
  <c r="J621" i="5"/>
  <c r="I621" i="5"/>
  <c r="D623" i="4" s="1"/>
  <c r="C622" i="4"/>
  <c r="J620" i="5"/>
  <c r="I620" i="5"/>
  <c r="D621" i="4"/>
  <c r="J619" i="5"/>
  <c r="I619" i="5"/>
  <c r="C621" i="4" s="1"/>
  <c r="D620" i="4"/>
  <c r="C620" i="4"/>
  <c r="J618" i="5"/>
  <c r="I618" i="5"/>
  <c r="J617" i="5"/>
  <c r="I617" i="5"/>
  <c r="C619" i="4" s="1"/>
  <c r="D618" i="4"/>
  <c r="C618" i="4"/>
  <c r="J616" i="5"/>
  <c r="I616" i="5"/>
  <c r="D617" i="4"/>
  <c r="C617" i="4"/>
  <c r="J615" i="5"/>
  <c r="I615" i="5"/>
  <c r="J614" i="5"/>
  <c r="I614" i="5"/>
  <c r="D615" i="4"/>
  <c r="C615" i="4"/>
  <c r="J613" i="5"/>
  <c r="I613" i="5"/>
  <c r="D614" i="4"/>
  <c r="C614" i="4"/>
  <c r="J612" i="5"/>
  <c r="I612" i="5"/>
  <c r="J611" i="5"/>
  <c r="I611" i="5"/>
  <c r="C612" i="4"/>
  <c r="J610" i="5"/>
  <c r="I610" i="5"/>
  <c r="D611" i="4"/>
  <c r="C611" i="4"/>
  <c r="J609" i="5"/>
  <c r="I609" i="5"/>
  <c r="D610" i="4"/>
  <c r="J608" i="5"/>
  <c r="I608" i="5"/>
  <c r="C609" i="4"/>
  <c r="J607" i="5"/>
  <c r="I607" i="5"/>
  <c r="D609" i="4" s="1"/>
  <c r="D608" i="4"/>
  <c r="C608" i="4"/>
  <c r="J606" i="5"/>
  <c r="I606" i="5"/>
  <c r="D607" i="4"/>
  <c r="C607" i="4"/>
  <c r="J605" i="5"/>
  <c r="I605" i="5"/>
  <c r="D606" i="4"/>
  <c r="J604" i="5"/>
  <c r="I604" i="5"/>
  <c r="C606" i="4" s="1"/>
  <c r="J603" i="5"/>
  <c r="I603" i="5"/>
  <c r="D605" i="4" s="1"/>
  <c r="C604" i="4"/>
  <c r="J602" i="5"/>
  <c r="I602" i="5"/>
  <c r="D603" i="4"/>
  <c r="C603" i="4"/>
  <c r="J601" i="5"/>
  <c r="I601" i="5"/>
  <c r="J600" i="5"/>
  <c r="I600" i="5"/>
  <c r="D601" i="4"/>
  <c r="C601" i="4"/>
  <c r="J599" i="5"/>
  <c r="I599" i="5"/>
  <c r="D600" i="4"/>
  <c r="C600" i="4"/>
  <c r="J598" i="5"/>
  <c r="I598" i="5"/>
  <c r="D599" i="4"/>
  <c r="C599" i="4"/>
  <c r="J597" i="5"/>
  <c r="I597" i="5"/>
  <c r="D598" i="4"/>
  <c r="J596" i="5"/>
  <c r="I596" i="5"/>
  <c r="C598" i="4" s="1"/>
  <c r="J595" i="5"/>
  <c r="I595" i="5"/>
  <c r="C596" i="4"/>
  <c r="J594" i="5"/>
  <c r="I594" i="5"/>
  <c r="D595" i="4"/>
  <c r="C595" i="4"/>
  <c r="J593" i="5"/>
  <c r="I593" i="5"/>
  <c r="J592" i="5"/>
  <c r="I592" i="5"/>
  <c r="C594" i="4" s="1"/>
  <c r="D593" i="4"/>
  <c r="C593" i="4"/>
  <c r="J591" i="5"/>
  <c r="I591" i="5"/>
  <c r="D592" i="4"/>
  <c r="C592" i="4"/>
  <c r="J590" i="5"/>
  <c r="I590" i="5"/>
  <c r="D591" i="4"/>
  <c r="C591" i="4"/>
  <c r="J589" i="5"/>
  <c r="I589" i="5"/>
  <c r="J588" i="5"/>
  <c r="I588" i="5"/>
  <c r="C589" i="4"/>
  <c r="J587" i="5"/>
  <c r="I587" i="5"/>
  <c r="D589" i="4" s="1"/>
  <c r="J586" i="5"/>
  <c r="I586" i="5"/>
  <c r="J585" i="5"/>
  <c r="I585" i="5"/>
  <c r="J584" i="5"/>
  <c r="I584" i="5"/>
  <c r="D585" i="4"/>
  <c r="C585" i="4"/>
  <c r="J583" i="5"/>
  <c r="I583" i="5"/>
  <c r="D584" i="4"/>
  <c r="C584" i="4"/>
  <c r="J582" i="5"/>
  <c r="I582" i="5"/>
  <c r="D583" i="4"/>
  <c r="C583" i="4"/>
  <c r="J581" i="5"/>
  <c r="I581" i="5"/>
  <c r="D582" i="4"/>
  <c r="C582" i="4"/>
  <c r="J580" i="5"/>
  <c r="I580" i="5"/>
  <c r="J579" i="5"/>
  <c r="I579" i="5"/>
  <c r="D580" i="4"/>
  <c r="C580" i="4"/>
  <c r="J578" i="5"/>
  <c r="I578" i="5"/>
  <c r="C579" i="4"/>
  <c r="J577" i="5"/>
  <c r="I577" i="5"/>
  <c r="J576" i="5"/>
  <c r="I576" i="5"/>
  <c r="D577" i="4"/>
  <c r="C577" i="4"/>
  <c r="J575" i="5"/>
  <c r="I575" i="5"/>
  <c r="D576" i="4"/>
  <c r="C576" i="4"/>
  <c r="J574" i="5"/>
  <c r="I574" i="5"/>
  <c r="D575" i="4"/>
  <c r="C575" i="4"/>
  <c r="J573" i="5"/>
  <c r="I573" i="5"/>
  <c r="D574" i="4"/>
  <c r="C574" i="4"/>
  <c r="J572" i="5"/>
  <c r="I572" i="5"/>
  <c r="J571" i="5"/>
  <c r="I571" i="5"/>
  <c r="D572" i="4"/>
  <c r="C572" i="4"/>
  <c r="J570" i="5"/>
  <c r="I570" i="5"/>
  <c r="D571" i="4"/>
  <c r="J569" i="5"/>
  <c r="I569" i="5"/>
  <c r="J568" i="5"/>
  <c r="I568" i="5"/>
  <c r="D569" i="4"/>
  <c r="C569" i="4"/>
  <c r="J567" i="5"/>
  <c r="I567" i="5"/>
  <c r="D568" i="4"/>
  <c r="C568" i="4"/>
  <c r="J566" i="5"/>
  <c r="I566" i="5"/>
  <c r="D567" i="4"/>
  <c r="C567" i="4"/>
  <c r="J565" i="5"/>
  <c r="I565" i="5"/>
  <c r="D566" i="4"/>
  <c r="C566" i="4"/>
  <c r="J564" i="5"/>
  <c r="I564" i="5"/>
  <c r="J563" i="5"/>
  <c r="I563" i="5"/>
  <c r="D564" i="4"/>
  <c r="C564" i="4"/>
  <c r="J562" i="5"/>
  <c r="I562" i="5"/>
  <c r="C563" i="4"/>
  <c r="J561" i="5"/>
  <c r="I561" i="5"/>
  <c r="J560" i="5"/>
  <c r="I560" i="5"/>
  <c r="D561" i="4"/>
  <c r="C561" i="4"/>
  <c r="J559" i="5"/>
  <c r="I559" i="5"/>
  <c r="D560" i="4"/>
  <c r="C560" i="4"/>
  <c r="J558" i="5"/>
  <c r="I558" i="5"/>
  <c r="D559" i="4"/>
  <c r="C559" i="4"/>
  <c r="J557" i="5"/>
  <c r="I557" i="5"/>
  <c r="D558" i="4"/>
  <c r="C558" i="4"/>
  <c r="J556" i="5"/>
  <c r="I556" i="5"/>
  <c r="J555" i="5"/>
  <c r="I555" i="5"/>
  <c r="D556" i="4"/>
  <c r="C556" i="4"/>
  <c r="J554" i="5"/>
  <c r="I554" i="5"/>
  <c r="J553" i="5"/>
  <c r="I553" i="5"/>
  <c r="J552" i="5"/>
  <c r="I552" i="5"/>
  <c r="D553" i="4"/>
  <c r="C553" i="4"/>
  <c r="J551" i="5"/>
  <c r="I551" i="5"/>
  <c r="D552" i="4"/>
  <c r="C552" i="4"/>
  <c r="J550" i="5"/>
  <c r="I550" i="5"/>
  <c r="D551" i="4"/>
  <c r="C551" i="4"/>
  <c r="J549" i="5"/>
  <c r="I549" i="5"/>
  <c r="D550" i="4"/>
  <c r="C550" i="4"/>
  <c r="J548" i="5"/>
  <c r="I548" i="5"/>
  <c r="J547" i="5"/>
  <c r="I547" i="5"/>
  <c r="D548" i="4"/>
  <c r="C548" i="4"/>
  <c r="J546" i="5"/>
  <c r="I546" i="5"/>
  <c r="J545" i="5"/>
  <c r="I545" i="5"/>
  <c r="J544" i="5"/>
  <c r="I544" i="5"/>
  <c r="D545" i="4"/>
  <c r="J543" i="5"/>
  <c r="I543" i="5"/>
  <c r="C545" i="4" s="1"/>
  <c r="D544" i="4"/>
  <c r="C544" i="4"/>
  <c r="J542" i="5"/>
  <c r="I542" i="5"/>
  <c r="J541" i="5"/>
  <c r="I541" i="5"/>
  <c r="D543" i="4" s="1"/>
  <c r="J540" i="5"/>
  <c r="I540" i="5"/>
  <c r="D541" i="4"/>
  <c r="J539" i="5"/>
  <c r="I539" i="5"/>
  <c r="C541" i="4" s="1"/>
  <c r="D540" i="4"/>
  <c r="C540" i="4"/>
  <c r="J538" i="5"/>
  <c r="I538" i="5"/>
  <c r="J537" i="5"/>
  <c r="I537" i="5"/>
  <c r="J536" i="5"/>
  <c r="I536" i="5"/>
  <c r="D537" i="4"/>
  <c r="J535" i="5"/>
  <c r="I535" i="5"/>
  <c r="C537" i="4" s="1"/>
  <c r="D536" i="4"/>
  <c r="C536" i="4"/>
  <c r="J534" i="5"/>
  <c r="I534" i="5"/>
  <c r="J533" i="5"/>
  <c r="I533" i="5"/>
  <c r="D535" i="4" s="1"/>
  <c r="J532" i="5"/>
  <c r="I532" i="5"/>
  <c r="D533" i="4"/>
  <c r="J531" i="5"/>
  <c r="I531" i="5"/>
  <c r="C533" i="4" s="1"/>
  <c r="D532" i="4"/>
  <c r="C532" i="4"/>
  <c r="J530" i="5"/>
  <c r="I530" i="5"/>
  <c r="J529" i="5"/>
  <c r="I529" i="5"/>
  <c r="J528" i="5"/>
  <c r="I528" i="5"/>
  <c r="D529" i="4"/>
  <c r="C529" i="4"/>
  <c r="J527" i="5"/>
  <c r="I527" i="5"/>
  <c r="D528" i="4"/>
  <c r="C528" i="4"/>
  <c r="J526" i="5"/>
  <c r="I526" i="5"/>
  <c r="C527" i="4"/>
  <c r="J525" i="5"/>
  <c r="I525" i="5"/>
  <c r="D527" i="4" s="1"/>
  <c r="J524" i="5"/>
  <c r="I524" i="5"/>
  <c r="D525" i="4"/>
  <c r="C525" i="4"/>
  <c r="J523" i="5"/>
  <c r="I523" i="5"/>
  <c r="D524" i="4"/>
  <c r="C524" i="4"/>
  <c r="J522" i="5"/>
  <c r="I522" i="5"/>
  <c r="J521" i="5"/>
  <c r="I521" i="5"/>
  <c r="D522" i="4"/>
  <c r="C522" i="4"/>
  <c r="J520" i="5"/>
  <c r="I520" i="5"/>
  <c r="J519" i="5"/>
  <c r="I519" i="5"/>
  <c r="J518" i="5"/>
  <c r="I518" i="5"/>
  <c r="J517" i="5"/>
  <c r="I517" i="5"/>
  <c r="J516" i="5"/>
  <c r="I516" i="5"/>
  <c r="J515" i="5"/>
  <c r="I515" i="5"/>
  <c r="J514" i="5"/>
  <c r="I514" i="5"/>
  <c r="D515" i="4"/>
  <c r="C515" i="4"/>
  <c r="J513" i="5"/>
  <c r="I513" i="5"/>
  <c r="D514" i="4"/>
  <c r="J512" i="5"/>
  <c r="I512" i="5"/>
  <c r="C513" i="4"/>
  <c r="J511" i="5"/>
  <c r="I511" i="5"/>
  <c r="D513" i="4" s="1"/>
  <c r="J510" i="5"/>
  <c r="I510" i="5"/>
  <c r="D511" i="4"/>
  <c r="C511" i="4"/>
  <c r="J509" i="5"/>
  <c r="I509" i="5"/>
  <c r="D510" i="4"/>
  <c r="C510" i="4"/>
  <c r="J508" i="5"/>
  <c r="I508" i="5"/>
  <c r="C509" i="4"/>
  <c r="J507" i="5"/>
  <c r="I507" i="5"/>
  <c r="D509" i="4" s="1"/>
  <c r="J506" i="5"/>
  <c r="I506" i="5"/>
  <c r="D507" i="4"/>
  <c r="C507" i="4"/>
  <c r="J505" i="5"/>
  <c r="I505" i="5"/>
  <c r="D506" i="4"/>
  <c r="J504" i="5"/>
  <c r="I504" i="5"/>
  <c r="J503" i="5"/>
  <c r="I503" i="5"/>
  <c r="J502" i="5"/>
  <c r="I502" i="5"/>
  <c r="D503" i="4"/>
  <c r="C503" i="4"/>
  <c r="J501" i="5"/>
  <c r="I501" i="5"/>
  <c r="D502" i="4"/>
  <c r="C502" i="4"/>
  <c r="J500" i="5"/>
  <c r="I500" i="5"/>
  <c r="J499" i="5"/>
  <c r="I499" i="5"/>
  <c r="J498" i="5"/>
  <c r="I498" i="5"/>
  <c r="D499" i="4"/>
  <c r="C499" i="4"/>
  <c r="J497" i="5"/>
  <c r="I497" i="5"/>
  <c r="J496" i="5"/>
  <c r="I496" i="5"/>
  <c r="C497" i="4"/>
  <c r="J495" i="5"/>
  <c r="I495" i="5"/>
  <c r="J494" i="5"/>
  <c r="I494" i="5"/>
  <c r="D495" i="4"/>
  <c r="C495" i="4"/>
  <c r="J493" i="5"/>
  <c r="I493" i="5"/>
  <c r="J492" i="5"/>
  <c r="I492" i="5"/>
  <c r="C493" i="4"/>
  <c r="J491" i="5"/>
  <c r="I491" i="5"/>
  <c r="D493" i="4" s="1"/>
  <c r="J490" i="5"/>
  <c r="I490" i="5"/>
  <c r="D491" i="4"/>
  <c r="C491" i="4"/>
  <c r="J489" i="5"/>
  <c r="I489" i="5"/>
  <c r="D490" i="4"/>
  <c r="J488" i="5"/>
  <c r="I488" i="5"/>
  <c r="J487" i="5"/>
  <c r="I487" i="5"/>
  <c r="J486" i="5"/>
  <c r="I486" i="5"/>
  <c r="D487" i="4"/>
  <c r="C487" i="4"/>
  <c r="J485" i="5"/>
  <c r="I485" i="5"/>
  <c r="J484" i="5"/>
  <c r="I484" i="5"/>
  <c r="C486" i="4" s="1"/>
  <c r="C485" i="4"/>
  <c r="J483" i="5"/>
  <c r="I483" i="5"/>
  <c r="D485" i="4" s="1"/>
  <c r="J482" i="5"/>
  <c r="I482" i="5"/>
  <c r="D483" i="4"/>
  <c r="C483" i="4"/>
  <c r="J481" i="5"/>
  <c r="I481" i="5"/>
  <c r="J480" i="5"/>
  <c r="I480" i="5"/>
  <c r="D482" i="4" s="1"/>
  <c r="J479" i="5"/>
  <c r="I479" i="5"/>
  <c r="J478" i="5"/>
  <c r="I478" i="5"/>
  <c r="D479" i="4"/>
  <c r="C479" i="4"/>
  <c r="J477" i="5"/>
  <c r="I477" i="5"/>
  <c r="D478" i="4"/>
  <c r="C478" i="4"/>
  <c r="J476" i="5"/>
  <c r="I476" i="5"/>
  <c r="C477" i="4"/>
  <c r="J475" i="5"/>
  <c r="I475" i="5"/>
  <c r="D477" i="4" s="1"/>
  <c r="J474" i="5"/>
  <c r="I474" i="5"/>
  <c r="D475" i="4"/>
  <c r="C475" i="4"/>
  <c r="J473" i="5"/>
  <c r="I473" i="5"/>
  <c r="J472" i="5"/>
  <c r="I472" i="5"/>
  <c r="C473" i="4"/>
  <c r="J471" i="5"/>
  <c r="I471" i="5"/>
  <c r="J470" i="5"/>
  <c r="I470" i="5"/>
  <c r="D471" i="4"/>
  <c r="C471" i="4"/>
  <c r="J469" i="5"/>
  <c r="I469" i="5"/>
  <c r="D470" i="4"/>
  <c r="C470" i="4"/>
  <c r="J468" i="5"/>
  <c r="I468" i="5"/>
  <c r="J467" i="5"/>
  <c r="I467" i="5"/>
  <c r="J466" i="5"/>
  <c r="I466" i="5"/>
  <c r="D467" i="4"/>
  <c r="C467" i="4"/>
  <c r="J465" i="5"/>
  <c r="I465" i="5"/>
  <c r="J464" i="5"/>
  <c r="I464" i="5"/>
  <c r="C465" i="4"/>
  <c r="J463" i="5"/>
  <c r="I463" i="5"/>
  <c r="J462" i="5"/>
  <c r="I462" i="5"/>
  <c r="D463" i="4"/>
  <c r="C463" i="4"/>
  <c r="J461" i="5"/>
  <c r="I461" i="5"/>
  <c r="J460" i="5"/>
  <c r="I460" i="5"/>
  <c r="C461" i="4"/>
  <c r="J459" i="5"/>
  <c r="I459" i="5"/>
  <c r="D461" i="4" s="1"/>
  <c r="J458" i="5"/>
  <c r="I458" i="5"/>
  <c r="D459" i="4"/>
  <c r="C459" i="4"/>
  <c r="J457" i="5"/>
  <c r="I457" i="5"/>
  <c r="D458" i="4"/>
  <c r="J456" i="5"/>
  <c r="I456" i="5"/>
  <c r="J455" i="5"/>
  <c r="I455" i="5"/>
  <c r="J454" i="5"/>
  <c r="I454" i="5"/>
  <c r="D455" i="4"/>
  <c r="C455" i="4"/>
  <c r="J453" i="5"/>
  <c r="I453" i="5"/>
  <c r="D454" i="4"/>
  <c r="J452" i="5"/>
  <c r="I452" i="5"/>
  <c r="C454" i="4" s="1"/>
  <c r="C453" i="4"/>
  <c r="J451" i="5"/>
  <c r="I451" i="5"/>
  <c r="D453" i="4" s="1"/>
  <c r="J450" i="5"/>
  <c r="I450" i="5"/>
  <c r="D451" i="4"/>
  <c r="C451" i="4"/>
  <c r="J449" i="5"/>
  <c r="I449" i="5"/>
  <c r="J448" i="5"/>
  <c r="I448" i="5"/>
  <c r="D450" i="4" s="1"/>
  <c r="J447" i="5"/>
  <c r="I447" i="5"/>
  <c r="J446" i="5"/>
  <c r="I446" i="5"/>
  <c r="D447" i="4"/>
  <c r="C447" i="4"/>
  <c r="J445" i="5"/>
  <c r="I445" i="5"/>
  <c r="D446" i="4"/>
  <c r="C446" i="4"/>
  <c r="J444" i="5"/>
  <c r="I444" i="5"/>
  <c r="J443" i="5"/>
  <c r="I443" i="5"/>
  <c r="D445" i="4" s="1"/>
  <c r="J442" i="5"/>
  <c r="I442" i="5"/>
  <c r="D443" i="4"/>
  <c r="C443" i="4"/>
  <c r="J441" i="5"/>
  <c r="I441" i="5"/>
  <c r="J440" i="5"/>
  <c r="I440" i="5"/>
  <c r="C441" i="4"/>
  <c r="J439" i="5"/>
  <c r="I439" i="5"/>
  <c r="J438" i="5"/>
  <c r="I438" i="5"/>
  <c r="C439" i="4"/>
  <c r="J437" i="5"/>
  <c r="I437" i="5"/>
  <c r="C438" i="4"/>
  <c r="J436" i="5"/>
  <c r="I436" i="5"/>
  <c r="J435" i="5"/>
  <c r="I435" i="5"/>
  <c r="J434" i="5"/>
  <c r="I434" i="5"/>
  <c r="C435" i="4"/>
  <c r="J433" i="5"/>
  <c r="I433" i="5"/>
  <c r="D434" i="4"/>
  <c r="J432" i="5"/>
  <c r="I432" i="5"/>
  <c r="C434" i="4" s="1"/>
  <c r="J431" i="5"/>
  <c r="I431" i="5"/>
  <c r="J430" i="5"/>
  <c r="I430" i="5"/>
  <c r="J429" i="5"/>
  <c r="I429" i="5"/>
  <c r="D431" i="4" s="1"/>
  <c r="J428" i="5"/>
  <c r="I428" i="5"/>
  <c r="D429" i="4"/>
  <c r="C429" i="4"/>
  <c r="J427" i="5"/>
  <c r="I427" i="5"/>
  <c r="J426" i="5"/>
  <c r="I426" i="5"/>
  <c r="C427" i="4"/>
  <c r="J425" i="5"/>
  <c r="I425" i="5"/>
  <c r="D427" i="4" s="1"/>
  <c r="J424" i="5"/>
  <c r="I424" i="5"/>
  <c r="D425" i="4"/>
  <c r="C425" i="4"/>
  <c r="J423" i="5"/>
  <c r="I423" i="5"/>
  <c r="D424" i="4"/>
  <c r="C424" i="4"/>
  <c r="J422" i="5"/>
  <c r="I422" i="5"/>
  <c r="J421" i="5"/>
  <c r="I421" i="5"/>
  <c r="J420" i="5"/>
  <c r="I420" i="5"/>
  <c r="D421" i="4"/>
  <c r="C421" i="4"/>
  <c r="J419" i="5"/>
  <c r="I419" i="5"/>
  <c r="J418" i="5"/>
  <c r="I418" i="5"/>
  <c r="C419" i="4"/>
  <c r="J417" i="5"/>
  <c r="I417" i="5"/>
  <c r="D419" i="4" s="1"/>
  <c r="J416" i="5"/>
  <c r="I416" i="5"/>
  <c r="D417" i="4"/>
  <c r="C417" i="4"/>
  <c r="J415" i="5"/>
  <c r="I415" i="5"/>
  <c r="C416" i="4"/>
  <c r="J414" i="5"/>
  <c r="I414" i="5"/>
  <c r="D416" i="4" s="1"/>
  <c r="J413" i="5"/>
  <c r="I413" i="5"/>
  <c r="J412" i="5"/>
  <c r="I412" i="5"/>
  <c r="D413" i="4"/>
  <c r="C413" i="4"/>
  <c r="J411" i="5"/>
  <c r="I411" i="5"/>
  <c r="D412" i="4"/>
  <c r="C412" i="4"/>
  <c r="J410" i="5"/>
  <c r="I410" i="5"/>
  <c r="C411" i="4"/>
  <c r="J409" i="5"/>
  <c r="I409" i="5"/>
  <c r="D411" i="4" s="1"/>
  <c r="J408" i="5"/>
  <c r="I408" i="5"/>
  <c r="D409" i="4"/>
  <c r="C409" i="4"/>
  <c r="J407" i="5"/>
  <c r="I407" i="5"/>
  <c r="J406" i="5"/>
  <c r="I406" i="5"/>
  <c r="J405" i="5"/>
  <c r="I405" i="5"/>
  <c r="D407" i="4" s="1"/>
  <c r="J404" i="5"/>
  <c r="I404" i="5"/>
  <c r="D405" i="4"/>
  <c r="C405" i="4"/>
  <c r="J403" i="5"/>
  <c r="I403" i="5"/>
  <c r="D404" i="4"/>
  <c r="C404" i="4"/>
  <c r="J402" i="5"/>
  <c r="I402" i="5"/>
  <c r="J401" i="5"/>
  <c r="I401" i="5"/>
  <c r="J400" i="5"/>
  <c r="I400" i="5"/>
  <c r="D401" i="4"/>
  <c r="C401" i="4"/>
  <c r="J399" i="5"/>
  <c r="I399" i="5"/>
  <c r="J398" i="5"/>
  <c r="I398" i="5"/>
  <c r="J397" i="5"/>
  <c r="I397" i="5"/>
  <c r="D399" i="4" s="1"/>
  <c r="J396" i="5"/>
  <c r="I396" i="5"/>
  <c r="D397" i="4"/>
  <c r="C397" i="4"/>
  <c r="J395" i="5"/>
  <c r="I395" i="5"/>
  <c r="J394" i="5"/>
  <c r="I394" i="5"/>
  <c r="C395" i="4"/>
  <c r="J393" i="5"/>
  <c r="I393" i="5"/>
  <c r="D395" i="4" s="1"/>
  <c r="J392" i="5"/>
  <c r="I392" i="5"/>
  <c r="D393" i="4"/>
  <c r="C393" i="4"/>
  <c r="J391" i="5"/>
  <c r="I391" i="5"/>
  <c r="D392" i="4"/>
  <c r="C392" i="4"/>
  <c r="J390" i="5"/>
  <c r="I390" i="5"/>
  <c r="J389" i="5"/>
  <c r="I389" i="5"/>
  <c r="J388" i="5"/>
  <c r="I388" i="5"/>
  <c r="D389" i="4"/>
  <c r="C389" i="4"/>
  <c r="J387" i="5"/>
  <c r="I387" i="5"/>
  <c r="D388" i="4"/>
  <c r="J386" i="5"/>
  <c r="I386" i="5"/>
  <c r="C388" i="4" s="1"/>
  <c r="C387" i="4"/>
  <c r="J385" i="5"/>
  <c r="I385" i="5"/>
  <c r="D387" i="4" s="1"/>
  <c r="J384" i="5"/>
  <c r="I384" i="5"/>
  <c r="D385" i="4"/>
  <c r="C385" i="4"/>
  <c r="J383" i="5"/>
  <c r="I383" i="5"/>
  <c r="C384" i="4"/>
  <c r="J382" i="5"/>
  <c r="I382" i="5"/>
  <c r="D384" i="4" s="1"/>
  <c r="J381" i="5"/>
  <c r="I381" i="5"/>
  <c r="J380" i="5"/>
  <c r="I380" i="5"/>
  <c r="D381" i="4"/>
  <c r="C381" i="4"/>
  <c r="J379" i="5"/>
  <c r="I379" i="5"/>
  <c r="D380" i="4"/>
  <c r="C380" i="4"/>
  <c r="J378" i="5"/>
  <c r="I378" i="5"/>
  <c r="J377" i="5"/>
  <c r="I377" i="5"/>
  <c r="D379" i="4" s="1"/>
  <c r="J376" i="5"/>
  <c r="I376" i="5"/>
  <c r="D377" i="4"/>
  <c r="C377" i="4"/>
  <c r="J375" i="5"/>
  <c r="I375" i="5"/>
  <c r="J374" i="5"/>
  <c r="I374" i="5"/>
  <c r="C375" i="4"/>
  <c r="J373" i="5"/>
  <c r="I373" i="5"/>
  <c r="D375" i="4" s="1"/>
  <c r="J372" i="5"/>
  <c r="I372" i="5"/>
  <c r="C373" i="4"/>
  <c r="J371" i="5"/>
  <c r="I371" i="5"/>
  <c r="D373" i="4" s="1"/>
  <c r="J370" i="5"/>
  <c r="I370" i="5"/>
  <c r="D371" i="4"/>
  <c r="C371" i="4"/>
  <c r="J369" i="5"/>
  <c r="I369" i="5"/>
  <c r="J368" i="5"/>
  <c r="I368" i="5"/>
  <c r="C369" i="4"/>
  <c r="J367" i="5"/>
  <c r="I367" i="5"/>
  <c r="D369" i="4" s="1"/>
  <c r="J366" i="5"/>
  <c r="I366" i="5"/>
  <c r="C367" i="4"/>
  <c r="J365" i="5"/>
  <c r="I365" i="5"/>
  <c r="D367" i="4" s="1"/>
  <c r="J364" i="5"/>
  <c r="I364" i="5"/>
  <c r="J363" i="5"/>
  <c r="I363" i="5"/>
  <c r="J362" i="5"/>
  <c r="I362" i="5"/>
  <c r="D363" i="4"/>
  <c r="C363" i="4"/>
  <c r="J361" i="5"/>
  <c r="I361" i="5"/>
  <c r="J360" i="5"/>
  <c r="I360" i="5"/>
  <c r="J359" i="5"/>
  <c r="I359" i="5"/>
  <c r="D361" i="4" s="1"/>
  <c r="J358" i="5"/>
  <c r="I358" i="5"/>
  <c r="D359" i="4"/>
  <c r="C359" i="4"/>
  <c r="J357" i="5"/>
  <c r="I357" i="5"/>
  <c r="D358" i="4"/>
  <c r="C358" i="4"/>
  <c r="J356" i="5"/>
  <c r="I356" i="5"/>
  <c r="J355" i="5"/>
  <c r="I355" i="5"/>
  <c r="J354" i="5"/>
  <c r="I354" i="5"/>
  <c r="D355" i="4"/>
  <c r="C355" i="4"/>
  <c r="J353" i="5"/>
  <c r="I353" i="5"/>
  <c r="D354" i="4"/>
  <c r="J352" i="5"/>
  <c r="I352" i="5"/>
  <c r="C354" i="4" s="1"/>
  <c r="J351" i="5"/>
  <c r="I351" i="5"/>
  <c r="J350" i="5"/>
  <c r="I350" i="5"/>
  <c r="C351" i="4"/>
  <c r="J349" i="5"/>
  <c r="I349" i="5"/>
  <c r="D351" i="4" s="1"/>
  <c r="J348" i="5"/>
  <c r="I348" i="5"/>
  <c r="D349" i="4"/>
  <c r="C349" i="4"/>
  <c r="J347" i="5"/>
  <c r="I347" i="5"/>
  <c r="J346" i="5"/>
  <c r="I346" i="5"/>
  <c r="D347" i="4"/>
  <c r="C347" i="4"/>
  <c r="J345" i="5"/>
  <c r="I345" i="5"/>
  <c r="J344" i="5"/>
  <c r="I344" i="5"/>
  <c r="C345" i="4"/>
  <c r="J343" i="5"/>
  <c r="I343" i="5"/>
  <c r="D345" i="4" s="1"/>
  <c r="J342" i="5"/>
  <c r="I342" i="5"/>
  <c r="D343" i="4"/>
  <c r="C343" i="4"/>
  <c r="J341" i="5"/>
  <c r="I341" i="5"/>
  <c r="D342" i="4"/>
  <c r="C342" i="4"/>
  <c r="J340" i="5"/>
  <c r="I340" i="5"/>
  <c r="J339" i="5"/>
  <c r="I339" i="5"/>
  <c r="J338" i="5"/>
  <c r="I338" i="5"/>
  <c r="D339" i="4"/>
  <c r="C339" i="4"/>
  <c r="J337" i="5"/>
  <c r="I337" i="5"/>
  <c r="D338" i="4"/>
  <c r="J336" i="5"/>
  <c r="I336" i="5"/>
  <c r="C338" i="4" s="1"/>
  <c r="C337" i="4"/>
  <c r="J335" i="5"/>
  <c r="I335" i="5"/>
  <c r="D337" i="4" s="1"/>
  <c r="J334" i="5"/>
  <c r="I334" i="5"/>
  <c r="D335" i="4"/>
  <c r="C335" i="4"/>
  <c r="J333" i="5"/>
  <c r="I333" i="5"/>
  <c r="D334" i="4"/>
  <c r="C334" i="4"/>
  <c r="J332" i="5"/>
  <c r="I332" i="5"/>
  <c r="J331" i="5"/>
  <c r="I331" i="5"/>
  <c r="J330" i="5"/>
  <c r="I330" i="5"/>
  <c r="D331" i="4"/>
  <c r="C331" i="4"/>
  <c r="J329" i="5"/>
  <c r="I329" i="5"/>
  <c r="D330" i="4"/>
  <c r="C330" i="4"/>
  <c r="J328" i="5"/>
  <c r="I328" i="5"/>
  <c r="J327" i="5"/>
  <c r="I327" i="5"/>
  <c r="D328" i="4"/>
  <c r="J326" i="5"/>
  <c r="I326" i="5"/>
  <c r="C328" i="4" s="1"/>
  <c r="C327" i="4"/>
  <c r="J325" i="5"/>
  <c r="I325" i="5"/>
  <c r="J324" i="5"/>
  <c r="I324" i="5"/>
  <c r="C326" i="4" s="1"/>
  <c r="C325" i="4"/>
  <c r="J323" i="5"/>
  <c r="I323" i="5"/>
  <c r="D325" i="4" s="1"/>
  <c r="J322" i="5"/>
  <c r="I322" i="5"/>
  <c r="D323" i="4"/>
  <c r="C323" i="4"/>
  <c r="J321" i="5"/>
  <c r="I321" i="5"/>
  <c r="D322" i="4"/>
  <c r="C322" i="4"/>
  <c r="J320" i="5"/>
  <c r="I320" i="5"/>
  <c r="J319" i="5"/>
  <c r="I319" i="5"/>
  <c r="D320" i="4"/>
  <c r="J318" i="5"/>
  <c r="I318" i="5"/>
  <c r="C320" i="4" s="1"/>
  <c r="C319" i="4"/>
  <c r="J317" i="5"/>
  <c r="I317" i="5"/>
  <c r="J316" i="5"/>
  <c r="I316" i="5"/>
  <c r="C318" i="4" s="1"/>
  <c r="D317" i="4"/>
  <c r="C317" i="4"/>
  <c r="J315" i="5"/>
  <c r="I315" i="5"/>
  <c r="C316" i="4"/>
  <c r="J314" i="5"/>
  <c r="I314" i="5"/>
  <c r="D316" i="4" s="1"/>
  <c r="D315" i="4"/>
  <c r="C315" i="4"/>
  <c r="J313" i="5"/>
  <c r="I313" i="5"/>
  <c r="D314" i="4"/>
  <c r="C314" i="4"/>
  <c r="J312" i="5"/>
  <c r="I312" i="5"/>
  <c r="J311" i="5"/>
  <c r="I311" i="5"/>
  <c r="J310" i="5"/>
  <c r="I310" i="5"/>
  <c r="J309" i="5"/>
  <c r="I309" i="5"/>
  <c r="D310" i="4"/>
  <c r="C310" i="4"/>
  <c r="J308" i="5"/>
  <c r="I308" i="5"/>
  <c r="J307" i="5"/>
  <c r="I307" i="5"/>
  <c r="D308" i="4"/>
  <c r="J306" i="5"/>
  <c r="I306" i="5"/>
  <c r="C308" i="4" s="1"/>
  <c r="D307" i="4"/>
  <c r="C307" i="4"/>
  <c r="J305" i="5"/>
  <c r="I305" i="5"/>
  <c r="J304" i="5"/>
  <c r="I304" i="5"/>
  <c r="D305" i="4"/>
  <c r="J303" i="5"/>
  <c r="I303" i="5"/>
  <c r="C305" i="4" s="1"/>
  <c r="D304" i="4"/>
  <c r="C304" i="4"/>
  <c r="J302" i="5"/>
  <c r="I302" i="5"/>
  <c r="J301" i="5"/>
  <c r="I301" i="5"/>
  <c r="J300" i="5"/>
  <c r="I300" i="5"/>
  <c r="D301" i="4"/>
  <c r="C301" i="4"/>
  <c r="J299" i="5"/>
  <c r="I299" i="5"/>
  <c r="J298" i="5"/>
  <c r="I298" i="5"/>
  <c r="D299" i="4"/>
  <c r="C299" i="4"/>
  <c r="J297" i="5"/>
  <c r="I297" i="5"/>
  <c r="D298" i="4"/>
  <c r="C298" i="4"/>
  <c r="J296" i="5"/>
  <c r="I296" i="5"/>
  <c r="J295" i="5"/>
  <c r="I295" i="5"/>
  <c r="J294" i="5"/>
  <c r="I294" i="5"/>
  <c r="J293" i="5"/>
  <c r="I293" i="5"/>
  <c r="D294" i="4"/>
  <c r="C294" i="4"/>
  <c r="J292" i="5"/>
  <c r="I292" i="5"/>
  <c r="J291" i="5"/>
  <c r="I291" i="5"/>
  <c r="D292" i="4"/>
  <c r="J290" i="5"/>
  <c r="I290" i="5"/>
  <c r="C292" i="4" s="1"/>
  <c r="D291" i="4"/>
  <c r="C291" i="4"/>
  <c r="J289" i="5"/>
  <c r="I289" i="5"/>
  <c r="C290" i="4"/>
  <c r="J288" i="5"/>
  <c r="I288" i="5"/>
  <c r="D290" i="4" s="1"/>
  <c r="J287" i="5"/>
  <c r="I287" i="5"/>
  <c r="D288" i="4"/>
  <c r="C288" i="4"/>
  <c r="J286" i="5"/>
  <c r="I286" i="5"/>
  <c r="J285" i="5"/>
  <c r="I285" i="5"/>
  <c r="J284" i="5"/>
  <c r="I284" i="5"/>
  <c r="C286" i="4" s="1"/>
  <c r="D285" i="4"/>
  <c r="C285" i="4"/>
  <c r="J283" i="5"/>
  <c r="I283" i="5"/>
  <c r="C284" i="4"/>
  <c r="J282" i="5"/>
  <c r="I282" i="5"/>
  <c r="D284" i="4" s="1"/>
  <c r="D283" i="4"/>
  <c r="C283" i="4"/>
  <c r="J281" i="5"/>
  <c r="I281" i="5"/>
  <c r="D282" i="4"/>
  <c r="C282" i="4"/>
  <c r="J280" i="5"/>
  <c r="I280" i="5"/>
  <c r="D281" i="4"/>
  <c r="C281" i="4"/>
  <c r="J279" i="5"/>
  <c r="I279" i="5"/>
  <c r="J278" i="5"/>
  <c r="I278" i="5"/>
  <c r="C279" i="4"/>
  <c r="J277" i="5"/>
  <c r="I277" i="5"/>
  <c r="D278" i="4"/>
  <c r="C278" i="4"/>
  <c r="J276" i="5"/>
  <c r="I276" i="5"/>
  <c r="J275" i="5"/>
  <c r="I275" i="5"/>
  <c r="D276" i="4"/>
  <c r="J274" i="5"/>
  <c r="I274" i="5"/>
  <c r="C276" i="4" s="1"/>
  <c r="D275" i="4"/>
  <c r="C275" i="4"/>
  <c r="J273" i="5"/>
  <c r="I273" i="5"/>
  <c r="C274" i="4"/>
  <c r="J272" i="5"/>
  <c r="I272" i="5"/>
  <c r="D274" i="4" s="1"/>
  <c r="J271" i="5"/>
  <c r="I271" i="5"/>
  <c r="C273" i="4" s="1"/>
  <c r="D272" i="4"/>
  <c r="C272" i="4"/>
  <c r="J270" i="5"/>
  <c r="I270" i="5"/>
  <c r="J269" i="5"/>
  <c r="I269" i="5"/>
  <c r="D270" i="4"/>
  <c r="J268" i="5"/>
  <c r="I268" i="5"/>
  <c r="C270" i="4" s="1"/>
  <c r="D269" i="4"/>
  <c r="C269" i="4"/>
  <c r="J267" i="5"/>
  <c r="I267" i="5"/>
  <c r="C268" i="4"/>
  <c r="J266" i="5"/>
  <c r="I266" i="5"/>
  <c r="D268" i="4" s="1"/>
  <c r="D267" i="4"/>
  <c r="C267" i="4"/>
  <c r="J265" i="5"/>
  <c r="I265" i="5"/>
  <c r="D266" i="4"/>
  <c r="C266" i="4"/>
  <c r="J264" i="5"/>
  <c r="I264" i="5"/>
  <c r="J263" i="5"/>
  <c r="I263" i="5"/>
  <c r="J262" i="5"/>
  <c r="I262" i="5"/>
  <c r="J261" i="5"/>
  <c r="I261" i="5"/>
  <c r="J260" i="5"/>
  <c r="I260" i="5"/>
  <c r="D261" i="4"/>
  <c r="C261" i="4"/>
  <c r="J259" i="5"/>
  <c r="I259" i="5"/>
  <c r="C260" i="4"/>
  <c r="J258" i="5"/>
  <c r="I258" i="5"/>
  <c r="D260" i="4" s="1"/>
  <c r="J257" i="5"/>
  <c r="I257" i="5"/>
  <c r="J256" i="5"/>
  <c r="I256" i="5"/>
  <c r="D257" i="4"/>
  <c r="C257" i="4"/>
  <c r="J255" i="5"/>
  <c r="I255" i="5"/>
  <c r="C256" i="4"/>
  <c r="J254" i="5"/>
  <c r="I254" i="5"/>
  <c r="D256" i="4" s="1"/>
  <c r="J253" i="5"/>
  <c r="I253" i="5"/>
  <c r="D254" i="4"/>
  <c r="J252" i="5"/>
  <c r="I252" i="5"/>
  <c r="D253" i="4"/>
  <c r="C253" i="4"/>
  <c r="J251" i="5"/>
  <c r="I251" i="5"/>
  <c r="J250" i="5"/>
  <c r="I250" i="5"/>
  <c r="D251" i="4"/>
  <c r="C251" i="4"/>
  <c r="J249" i="5"/>
  <c r="I249" i="5"/>
  <c r="D250" i="4"/>
  <c r="C250" i="4"/>
  <c r="J248" i="5"/>
  <c r="I248" i="5"/>
  <c r="J247" i="5"/>
  <c r="I247" i="5"/>
  <c r="D248" i="4"/>
  <c r="J246" i="5"/>
  <c r="I246" i="5"/>
  <c r="C248" i="4" s="1"/>
  <c r="D247" i="4"/>
  <c r="C247" i="4"/>
  <c r="J245" i="5"/>
  <c r="I245" i="5"/>
  <c r="D246" i="4"/>
  <c r="J244" i="5"/>
  <c r="I244" i="5"/>
  <c r="C245" i="4"/>
  <c r="J243" i="5"/>
  <c r="I243" i="5"/>
  <c r="J242" i="5"/>
  <c r="I242" i="5"/>
  <c r="C244" i="4" s="1"/>
  <c r="D243" i="4"/>
  <c r="C243" i="4"/>
  <c r="J241" i="5"/>
  <c r="I241" i="5"/>
  <c r="D242" i="4"/>
  <c r="C242" i="4"/>
  <c r="J240" i="5"/>
  <c r="I240" i="5"/>
  <c r="C241" i="4"/>
  <c r="J239" i="5"/>
  <c r="I239" i="5"/>
  <c r="D241" i="4" s="1"/>
  <c r="J238" i="5"/>
  <c r="I238" i="5"/>
  <c r="D239" i="4"/>
  <c r="C239" i="4"/>
  <c r="J237" i="5"/>
  <c r="I237" i="5"/>
  <c r="D238" i="4"/>
  <c r="J236" i="5"/>
  <c r="I236" i="5"/>
  <c r="J235" i="5"/>
  <c r="I235" i="5"/>
  <c r="D236" i="4"/>
  <c r="C236" i="4"/>
  <c r="J234" i="5"/>
  <c r="I234" i="5"/>
  <c r="D235" i="4"/>
  <c r="C235" i="4"/>
  <c r="J233" i="5"/>
  <c r="I233" i="5"/>
  <c r="D234" i="4"/>
  <c r="C234" i="4"/>
  <c r="J232" i="5"/>
  <c r="I232" i="5"/>
  <c r="C233" i="4"/>
  <c r="J231" i="5"/>
  <c r="I231" i="5"/>
  <c r="D233" i="4" s="1"/>
  <c r="C232" i="4"/>
  <c r="J230" i="5"/>
  <c r="I230" i="5"/>
  <c r="D232" i="4" s="1"/>
  <c r="D231" i="4"/>
  <c r="C231" i="4"/>
  <c r="J229" i="5"/>
  <c r="I229" i="5"/>
  <c r="D230" i="4"/>
  <c r="J228" i="5"/>
  <c r="I228" i="5"/>
  <c r="J227" i="5"/>
  <c r="I227" i="5"/>
  <c r="C229" i="4" s="1"/>
  <c r="D228" i="4"/>
  <c r="C228" i="4"/>
  <c r="J226" i="5"/>
  <c r="I226" i="5"/>
  <c r="D227" i="4"/>
  <c r="C227" i="4"/>
  <c r="J225" i="5"/>
  <c r="I225" i="5"/>
  <c r="D226" i="4"/>
  <c r="C226" i="4"/>
  <c r="J224" i="5"/>
  <c r="I224" i="5"/>
  <c r="C225" i="4"/>
  <c r="J223" i="5"/>
  <c r="I223" i="5"/>
  <c r="D225" i="4" s="1"/>
  <c r="C224" i="4"/>
  <c r="J222" i="5"/>
  <c r="I222" i="5"/>
  <c r="D224" i="4" s="1"/>
  <c r="D223" i="4"/>
  <c r="C223" i="4"/>
  <c r="J221" i="5"/>
  <c r="I221" i="5"/>
  <c r="D222" i="4"/>
  <c r="J220" i="5"/>
  <c r="I220" i="5"/>
  <c r="J219" i="5"/>
  <c r="I219" i="5"/>
  <c r="C221" i="4" s="1"/>
  <c r="D220" i="4"/>
  <c r="C220" i="4"/>
  <c r="J218" i="5"/>
  <c r="I218" i="5"/>
  <c r="D219" i="4"/>
  <c r="C219" i="4"/>
  <c r="J217" i="5"/>
  <c r="I217" i="5"/>
  <c r="D218" i="4"/>
  <c r="C218" i="4"/>
  <c r="J216" i="5"/>
  <c r="I216" i="5"/>
  <c r="C217" i="4"/>
  <c r="J215" i="5"/>
  <c r="I215" i="5"/>
  <c r="D217" i="4" s="1"/>
  <c r="C216" i="4"/>
  <c r="J214" i="5"/>
  <c r="I214" i="5"/>
  <c r="D216" i="4" s="1"/>
  <c r="D215" i="4"/>
  <c r="C215" i="4"/>
  <c r="J213" i="5"/>
  <c r="I213" i="5"/>
  <c r="D214" i="4"/>
  <c r="C214" i="4"/>
  <c r="J212" i="5"/>
  <c r="I212" i="5"/>
  <c r="J211" i="5"/>
  <c r="I211" i="5"/>
  <c r="C212" i="4"/>
  <c r="J210" i="5"/>
  <c r="I210" i="5"/>
  <c r="D211" i="4"/>
  <c r="J209" i="5"/>
  <c r="I209" i="5"/>
  <c r="C211" i="4" s="1"/>
  <c r="C210" i="4"/>
  <c r="J208" i="5"/>
  <c r="I208" i="5"/>
  <c r="C209" i="4"/>
  <c r="J207" i="5"/>
  <c r="I207" i="5"/>
  <c r="C208" i="4"/>
  <c r="J206" i="5"/>
  <c r="I206" i="5"/>
  <c r="C207" i="4"/>
  <c r="J205" i="5"/>
  <c r="I205" i="5"/>
  <c r="D207" i="4" s="1"/>
  <c r="J204" i="5"/>
  <c r="I204" i="5"/>
  <c r="J203" i="5"/>
  <c r="I203" i="5"/>
  <c r="C204" i="4"/>
  <c r="J202" i="5"/>
  <c r="I202" i="5"/>
  <c r="J201" i="5"/>
  <c r="I201" i="5"/>
  <c r="J200" i="5"/>
  <c r="I200" i="5"/>
  <c r="C202" i="4" s="1"/>
  <c r="D201" i="4"/>
  <c r="C201" i="4"/>
  <c r="J199" i="5"/>
  <c r="I199" i="5"/>
  <c r="C200" i="4"/>
  <c r="J198" i="5"/>
  <c r="I198" i="5"/>
  <c r="J197" i="5"/>
  <c r="I197" i="5"/>
  <c r="J196" i="5"/>
  <c r="I196" i="5"/>
  <c r="C198" i="4" s="1"/>
  <c r="J195" i="5"/>
  <c r="I195" i="5"/>
  <c r="C196" i="4"/>
  <c r="J194" i="5"/>
  <c r="I194" i="5"/>
  <c r="J193" i="5"/>
  <c r="I193" i="5"/>
  <c r="J192" i="5"/>
  <c r="I192" i="5"/>
  <c r="C194" i="4" s="1"/>
  <c r="C193" i="4"/>
  <c r="J191" i="5"/>
  <c r="I191" i="5"/>
  <c r="C192" i="4"/>
  <c r="J190" i="5"/>
  <c r="I190" i="5"/>
  <c r="J189" i="5"/>
  <c r="I189" i="5"/>
  <c r="J188" i="5"/>
  <c r="I188" i="5"/>
  <c r="C190" i="4" s="1"/>
  <c r="D189" i="4"/>
  <c r="C189" i="4"/>
  <c r="J187" i="5"/>
  <c r="I187" i="5"/>
  <c r="J186" i="5"/>
  <c r="I186" i="5"/>
  <c r="D187" i="4"/>
  <c r="C187" i="4"/>
  <c r="J185" i="5"/>
  <c r="I185" i="5"/>
  <c r="C186" i="4"/>
  <c r="J184" i="5"/>
  <c r="I184" i="5"/>
  <c r="D186" i="4" s="1"/>
  <c r="J183" i="5"/>
  <c r="I183" i="5"/>
  <c r="D184" i="4"/>
  <c r="J182" i="5"/>
  <c r="I182" i="5"/>
  <c r="C184" i="4" s="1"/>
  <c r="D183" i="4"/>
  <c r="C183" i="4"/>
  <c r="J181" i="5"/>
  <c r="I181" i="5"/>
  <c r="C182" i="4"/>
  <c r="J180" i="5"/>
  <c r="I180" i="5"/>
  <c r="D182" i="4" s="1"/>
  <c r="J179" i="5"/>
  <c r="I179" i="5"/>
  <c r="D180" i="4"/>
  <c r="J178" i="5"/>
  <c r="I178" i="5"/>
  <c r="C180" i="4" s="1"/>
  <c r="D179" i="4"/>
  <c r="C179" i="4"/>
  <c r="J177" i="5"/>
  <c r="I177" i="5"/>
  <c r="C178" i="4"/>
  <c r="J176" i="5"/>
  <c r="I176" i="5"/>
  <c r="D178" i="4" s="1"/>
  <c r="J175" i="5"/>
  <c r="I175" i="5"/>
  <c r="D176" i="4"/>
  <c r="J174" i="5"/>
  <c r="I174" i="5"/>
  <c r="C176" i="4" s="1"/>
  <c r="D175" i="4"/>
  <c r="C175" i="4"/>
  <c r="J173" i="5"/>
  <c r="I173" i="5"/>
  <c r="C174" i="4"/>
  <c r="J172" i="5"/>
  <c r="I172" i="5"/>
  <c r="D174" i="4" s="1"/>
  <c r="J171" i="5"/>
  <c r="I171" i="5"/>
  <c r="C172" i="4"/>
  <c r="J170" i="5"/>
  <c r="I170" i="5"/>
  <c r="J169" i="5"/>
  <c r="I169" i="5"/>
  <c r="J168" i="5"/>
  <c r="I168" i="5"/>
  <c r="C170" i="4" s="1"/>
  <c r="J167" i="5"/>
  <c r="I167" i="5"/>
  <c r="C168" i="4"/>
  <c r="J166" i="5"/>
  <c r="I166" i="5"/>
  <c r="J165" i="5"/>
  <c r="I165" i="5"/>
  <c r="J164" i="5"/>
  <c r="I164" i="5"/>
  <c r="C166" i="4" s="1"/>
  <c r="C165" i="4"/>
  <c r="J163" i="5"/>
  <c r="I163" i="5"/>
  <c r="C164" i="4"/>
  <c r="J162" i="5"/>
  <c r="I162" i="5"/>
  <c r="J161" i="5"/>
  <c r="I161" i="5"/>
  <c r="C162" i="4"/>
  <c r="J160" i="5"/>
  <c r="I160" i="5"/>
  <c r="C161" i="4"/>
  <c r="J159" i="5"/>
  <c r="I159" i="5"/>
  <c r="C160" i="4"/>
  <c r="J158" i="5"/>
  <c r="I158" i="5"/>
  <c r="J157" i="5"/>
  <c r="I157" i="5"/>
  <c r="C158" i="4"/>
  <c r="J156" i="5"/>
  <c r="I156" i="5"/>
  <c r="C157" i="4"/>
  <c r="J155" i="5"/>
  <c r="I155" i="5"/>
  <c r="C156" i="4"/>
  <c r="J154" i="5"/>
  <c r="I154" i="5"/>
  <c r="J153" i="5"/>
  <c r="I153" i="5"/>
  <c r="C154" i="4"/>
  <c r="J152" i="5"/>
  <c r="I152" i="5"/>
  <c r="D153" i="4"/>
  <c r="C153" i="4"/>
  <c r="J151" i="5"/>
  <c r="I151" i="5"/>
  <c r="J150" i="5"/>
  <c r="I150" i="5"/>
  <c r="D151" i="4"/>
  <c r="C151" i="4"/>
  <c r="J149" i="5"/>
  <c r="I149" i="5"/>
  <c r="C150" i="4"/>
  <c r="J148" i="5"/>
  <c r="I148" i="5"/>
  <c r="D150" i="4" s="1"/>
  <c r="J147" i="5"/>
  <c r="I147" i="5"/>
  <c r="J146" i="5"/>
  <c r="I146" i="5"/>
  <c r="D147" i="4"/>
  <c r="C147" i="4"/>
  <c r="J145" i="5"/>
  <c r="I145" i="5"/>
  <c r="C146" i="4"/>
  <c r="J144" i="5"/>
  <c r="I144" i="5"/>
  <c r="D146" i="4" s="1"/>
  <c r="J143" i="5"/>
  <c r="I143" i="5"/>
  <c r="D144" i="4"/>
  <c r="C144" i="4"/>
  <c r="J142" i="5"/>
  <c r="I142" i="5"/>
  <c r="D143" i="4"/>
  <c r="C143" i="4"/>
  <c r="J141" i="5"/>
  <c r="I141" i="5"/>
  <c r="C142" i="4"/>
  <c r="J140" i="5"/>
  <c r="I140" i="5"/>
  <c r="D142" i="4" s="1"/>
  <c r="J139" i="5"/>
  <c r="I139" i="5"/>
  <c r="D140" i="4"/>
  <c r="J138" i="5"/>
  <c r="I138" i="5"/>
  <c r="D139" i="4"/>
  <c r="C139" i="4"/>
  <c r="J137" i="5"/>
  <c r="I137" i="5"/>
  <c r="C138" i="4"/>
  <c r="J136" i="5"/>
  <c r="I136" i="5"/>
  <c r="D138" i="4" s="1"/>
  <c r="J135" i="5"/>
  <c r="I135" i="5"/>
  <c r="D136" i="4"/>
  <c r="C136" i="4"/>
  <c r="J134" i="5"/>
  <c r="I134" i="5"/>
  <c r="D135" i="4"/>
  <c r="C135" i="4"/>
  <c r="J133" i="5"/>
  <c r="I133" i="5"/>
  <c r="C134" i="4"/>
  <c r="J132" i="5"/>
  <c r="I132" i="5"/>
  <c r="D134" i="4" s="1"/>
  <c r="J131" i="5"/>
  <c r="I131" i="5"/>
  <c r="C132" i="4"/>
  <c r="J130" i="5"/>
  <c r="I130" i="5"/>
  <c r="D131" i="4"/>
  <c r="C131" i="4"/>
  <c r="J129" i="5"/>
  <c r="I129" i="5"/>
  <c r="C130" i="4"/>
  <c r="J128" i="5"/>
  <c r="I128" i="5"/>
  <c r="D130" i="4" s="1"/>
  <c r="J127" i="5"/>
  <c r="I127" i="5"/>
  <c r="D128" i="4"/>
  <c r="C128" i="4"/>
  <c r="J126" i="5"/>
  <c r="I126" i="5"/>
  <c r="D127" i="4"/>
  <c r="C127" i="4"/>
  <c r="J125" i="5"/>
  <c r="I125" i="5"/>
  <c r="C126" i="4"/>
  <c r="J124" i="5"/>
  <c r="I124" i="5"/>
  <c r="D126" i="4" s="1"/>
  <c r="J123" i="5"/>
  <c r="I123" i="5"/>
  <c r="D124" i="4"/>
  <c r="C124" i="4"/>
  <c r="J122" i="5"/>
  <c r="I122" i="5"/>
  <c r="J121" i="5"/>
  <c r="I121" i="5"/>
  <c r="D122" i="4"/>
  <c r="C122" i="4"/>
  <c r="J120" i="5"/>
  <c r="I120" i="5"/>
  <c r="D121" i="4"/>
  <c r="C121" i="4"/>
  <c r="J119" i="5"/>
  <c r="I119" i="5"/>
  <c r="J118" i="5"/>
  <c r="I118" i="5"/>
  <c r="J117" i="5"/>
  <c r="I117" i="5"/>
  <c r="D118" i="4"/>
  <c r="C118" i="4"/>
  <c r="J116" i="5"/>
  <c r="I116" i="5"/>
  <c r="D117" i="4"/>
  <c r="C117" i="4"/>
  <c r="J115" i="5"/>
  <c r="I115" i="5"/>
  <c r="C116" i="4"/>
  <c r="J114" i="5"/>
  <c r="I114" i="5"/>
  <c r="D116" i="4" s="1"/>
  <c r="J113" i="5"/>
  <c r="I113" i="5"/>
  <c r="D114" i="4"/>
  <c r="C114" i="4"/>
  <c r="J112" i="5"/>
  <c r="I112" i="5"/>
  <c r="D113" i="4"/>
  <c r="C113" i="4"/>
  <c r="J111" i="5"/>
  <c r="I111" i="5"/>
  <c r="J110" i="5"/>
  <c r="I110" i="5"/>
  <c r="J109" i="5"/>
  <c r="I109" i="5"/>
  <c r="D110" i="4"/>
  <c r="C110" i="4"/>
  <c r="J108" i="5"/>
  <c r="I108" i="5"/>
  <c r="D109" i="4"/>
  <c r="C109" i="4"/>
  <c r="J107" i="5"/>
  <c r="I107" i="5"/>
  <c r="C108" i="4"/>
  <c r="J106" i="5"/>
  <c r="I106" i="5"/>
  <c r="D108" i="4" s="1"/>
  <c r="J105" i="5"/>
  <c r="I105" i="5"/>
  <c r="D106" i="4"/>
  <c r="C106" i="4"/>
  <c r="J104" i="5"/>
  <c r="I104" i="5"/>
  <c r="D105" i="4"/>
  <c r="J103" i="5"/>
  <c r="I103" i="5"/>
  <c r="J102" i="5"/>
  <c r="I102" i="5"/>
  <c r="J101" i="5"/>
  <c r="I101" i="5"/>
  <c r="D102" i="4"/>
  <c r="C102" i="4"/>
  <c r="J100" i="5"/>
  <c r="I100" i="5"/>
  <c r="D101" i="4"/>
  <c r="C101" i="4"/>
  <c r="J99" i="5"/>
  <c r="I99" i="5"/>
  <c r="C100" i="4"/>
  <c r="J98" i="5"/>
  <c r="I98" i="5"/>
  <c r="D100" i="4" s="1"/>
  <c r="J97" i="5"/>
  <c r="I97" i="5"/>
  <c r="D98" i="4"/>
  <c r="C98" i="4"/>
  <c r="J96" i="5"/>
  <c r="I96" i="5"/>
  <c r="D97" i="4"/>
  <c r="C97" i="4"/>
  <c r="J95" i="5"/>
  <c r="I95" i="5"/>
  <c r="C96" i="4"/>
  <c r="J94" i="5"/>
  <c r="I94" i="5"/>
  <c r="D96" i="4" s="1"/>
  <c r="J93" i="5"/>
  <c r="I93" i="5"/>
  <c r="D94" i="4"/>
  <c r="C94" i="4"/>
  <c r="J92" i="5"/>
  <c r="I92" i="5"/>
  <c r="D93" i="4"/>
  <c r="C93" i="4"/>
  <c r="J91" i="5"/>
  <c r="I91" i="5"/>
  <c r="C92" i="4"/>
  <c r="J90" i="5"/>
  <c r="I90" i="5"/>
  <c r="D92" i="4" s="1"/>
  <c r="J89" i="5"/>
  <c r="I89" i="5"/>
  <c r="D90" i="4"/>
  <c r="C90" i="4"/>
  <c r="J88" i="5"/>
  <c r="I88" i="5"/>
  <c r="D89" i="4"/>
  <c r="C89" i="4"/>
  <c r="J87" i="5"/>
  <c r="I87" i="5"/>
  <c r="J86" i="5"/>
  <c r="I86" i="5"/>
  <c r="D87" i="4"/>
  <c r="J85" i="5"/>
  <c r="I85" i="5"/>
  <c r="C86" i="4"/>
  <c r="J84" i="5"/>
  <c r="I84" i="5"/>
  <c r="D86" i="4" s="1"/>
  <c r="J83" i="5"/>
  <c r="I83" i="5"/>
  <c r="D84" i="4"/>
  <c r="C84" i="4"/>
  <c r="J82" i="5"/>
  <c r="I82" i="5"/>
  <c r="D83" i="4"/>
  <c r="C83" i="4"/>
  <c r="J81" i="5"/>
  <c r="I81" i="5"/>
  <c r="J80" i="5"/>
  <c r="I80" i="5"/>
  <c r="J79" i="5"/>
  <c r="I79" i="5"/>
  <c r="D80" i="4"/>
  <c r="C80" i="4"/>
  <c r="J78" i="5"/>
  <c r="I78" i="5"/>
  <c r="D79" i="4"/>
  <c r="C79" i="4"/>
  <c r="J77" i="5"/>
  <c r="I77" i="5"/>
  <c r="J76" i="5"/>
  <c r="I76" i="5"/>
  <c r="J75" i="5"/>
  <c r="I75" i="5"/>
  <c r="D76" i="4"/>
  <c r="C76" i="4"/>
  <c r="J74" i="5"/>
  <c r="I74" i="5"/>
  <c r="J73" i="5"/>
  <c r="I73" i="5"/>
  <c r="C74" i="4"/>
  <c r="J72" i="5"/>
  <c r="I72" i="5"/>
  <c r="D74" i="4" s="1"/>
  <c r="J71" i="5"/>
  <c r="I71" i="5"/>
  <c r="J70" i="5"/>
  <c r="I70" i="5"/>
  <c r="J69" i="5"/>
  <c r="I69" i="5"/>
  <c r="C70" i="4"/>
  <c r="J68" i="5"/>
  <c r="I68" i="5"/>
  <c r="D70" i="4" s="1"/>
  <c r="J67" i="5"/>
  <c r="I67" i="5"/>
  <c r="J66" i="5"/>
  <c r="I66" i="5"/>
  <c r="J65" i="5"/>
  <c r="I65" i="5"/>
  <c r="C66" i="4"/>
  <c r="J64" i="5"/>
  <c r="I64" i="5"/>
  <c r="D66" i="4" s="1"/>
  <c r="J63" i="5"/>
  <c r="I63" i="5"/>
  <c r="D64" i="4"/>
  <c r="C64" i="4"/>
  <c r="J62" i="5"/>
  <c r="I62" i="5"/>
  <c r="C63" i="4"/>
  <c r="J61" i="5"/>
  <c r="I61" i="5"/>
  <c r="J60" i="5"/>
  <c r="I60" i="5"/>
  <c r="J59" i="5"/>
  <c r="I59" i="5"/>
  <c r="C60" i="4"/>
  <c r="J58" i="5"/>
  <c r="I58" i="5"/>
  <c r="C59" i="4"/>
  <c r="J57" i="5"/>
  <c r="I57" i="5"/>
  <c r="C58" i="4"/>
  <c r="J56" i="5"/>
  <c r="I56" i="5"/>
  <c r="D58" i="4" s="1"/>
  <c r="J55" i="5"/>
  <c r="I55" i="5"/>
  <c r="D56" i="4"/>
  <c r="J54" i="5"/>
  <c r="I54" i="5"/>
  <c r="C55" i="4"/>
  <c r="J53" i="5"/>
  <c r="I53" i="5"/>
  <c r="J52" i="5"/>
  <c r="I52" i="5"/>
  <c r="D54" i="4" s="1"/>
  <c r="J51" i="5"/>
  <c r="I51" i="5"/>
  <c r="C52" i="4"/>
  <c r="J50" i="5"/>
  <c r="I50" i="5"/>
  <c r="C51" i="4"/>
  <c r="J49" i="5"/>
  <c r="I49" i="5"/>
  <c r="J48" i="5"/>
  <c r="I48" i="5"/>
  <c r="D50" i="4" s="1"/>
  <c r="J47" i="5"/>
  <c r="I47" i="5"/>
  <c r="C48" i="4"/>
  <c r="J46" i="5"/>
  <c r="I46" i="5"/>
  <c r="C47" i="4"/>
  <c r="J45" i="5"/>
  <c r="I45" i="5"/>
  <c r="J44" i="5"/>
  <c r="I44" i="5"/>
  <c r="J43" i="5"/>
  <c r="I43" i="5"/>
  <c r="J42" i="5"/>
  <c r="I42" i="5"/>
  <c r="C43" i="4"/>
  <c r="J41" i="5"/>
  <c r="I41" i="5"/>
  <c r="C42" i="4"/>
  <c r="J40" i="5"/>
  <c r="I40" i="5"/>
  <c r="D42" i="4" s="1"/>
  <c r="J39" i="5"/>
  <c r="I39" i="5"/>
  <c r="C40" i="4"/>
  <c r="J38" i="5"/>
  <c r="I38" i="5"/>
  <c r="J37" i="5"/>
  <c r="I37" i="5"/>
  <c r="C38" i="4"/>
  <c r="J36" i="5"/>
  <c r="I36" i="5"/>
  <c r="D38" i="4" s="1"/>
  <c r="J35" i="5"/>
  <c r="I35" i="5"/>
  <c r="C36" i="4"/>
  <c r="J34" i="5"/>
  <c r="I34" i="5"/>
  <c r="J33" i="5"/>
  <c r="I33" i="5"/>
  <c r="C34" i="4"/>
  <c r="J32" i="5"/>
  <c r="I32" i="5"/>
  <c r="D34" i="4" s="1"/>
  <c r="J31" i="5"/>
  <c r="I31" i="5"/>
  <c r="J30" i="5"/>
  <c r="I30" i="5"/>
  <c r="C31" i="4"/>
  <c r="J29" i="5"/>
  <c r="I29" i="5"/>
  <c r="J28" i="5"/>
  <c r="I28" i="5"/>
  <c r="D30" i="4" s="1"/>
  <c r="J27" i="5"/>
  <c r="I27" i="5"/>
  <c r="J26" i="5"/>
  <c r="I26" i="5"/>
  <c r="C27" i="4"/>
  <c r="J25" i="5"/>
  <c r="I25" i="5"/>
  <c r="J24" i="5"/>
  <c r="I24" i="5"/>
  <c r="D26" i="4" s="1"/>
  <c r="J23" i="5"/>
  <c r="I23" i="5"/>
  <c r="J22" i="5"/>
  <c r="I22" i="5"/>
  <c r="C23" i="4"/>
  <c r="J21" i="5"/>
  <c r="I21" i="5"/>
  <c r="J20" i="5"/>
  <c r="I20" i="5"/>
  <c r="D22" i="4" s="1"/>
  <c r="J19" i="5"/>
  <c r="I19" i="5"/>
  <c r="J18" i="5"/>
  <c r="I18" i="5"/>
  <c r="J17" i="5"/>
  <c r="I17" i="5"/>
  <c r="J16" i="5"/>
  <c r="I16" i="5"/>
  <c r="J15" i="5"/>
  <c r="I15" i="5"/>
  <c r="J14" i="5"/>
  <c r="I14" i="5"/>
  <c r="C15" i="4"/>
  <c r="J13" i="5"/>
  <c r="I13" i="5"/>
  <c r="J12" i="5"/>
  <c r="I12" i="5"/>
  <c r="J11" i="5"/>
  <c r="I11" i="5"/>
  <c r="J10" i="5"/>
  <c r="I10" i="5"/>
  <c r="J9" i="5"/>
  <c r="I9" i="5"/>
  <c r="C10" i="4"/>
  <c r="J8" i="5"/>
  <c r="I8" i="5"/>
  <c r="D10" i="4" s="1"/>
  <c r="J7" i="5"/>
  <c r="I7" i="5"/>
  <c r="J6" i="5"/>
  <c r="I6" i="5"/>
  <c r="C7" i="4"/>
  <c r="J5" i="5"/>
  <c r="I5" i="5"/>
  <c r="J4" i="5"/>
  <c r="I4" i="5"/>
  <c r="D6" i="4" s="1"/>
  <c r="J3" i="5"/>
  <c r="I3" i="5"/>
  <c r="D4" i="4"/>
  <c r="J2" i="5"/>
  <c r="I2" i="5"/>
  <c r="J1" i="5"/>
  <c r="I1" i="5"/>
  <c r="D781" i="4"/>
  <c r="C781" i="4"/>
  <c r="D780" i="4"/>
  <c r="C780" i="4"/>
  <c r="D693" i="4"/>
  <c r="C693" i="4"/>
  <c r="D628" i="4"/>
  <c r="C628" i="4"/>
  <c r="D613" i="4"/>
  <c r="C613" i="4"/>
  <c r="D588" i="4"/>
  <c r="C588" i="4"/>
  <c r="D587" i="4"/>
  <c r="C587" i="4"/>
  <c r="D523" i="4"/>
  <c r="C523" i="4"/>
  <c r="D519" i="4"/>
  <c r="C519" i="4"/>
  <c r="D518" i="4"/>
  <c r="C518" i="4"/>
  <c r="D433" i="4"/>
  <c r="C433" i="4"/>
  <c r="D374" i="4"/>
  <c r="C374" i="4"/>
  <c r="D368" i="4"/>
  <c r="C368" i="4"/>
  <c r="D366" i="4"/>
  <c r="C366" i="4"/>
  <c r="D353" i="4"/>
  <c r="C353" i="4"/>
  <c r="D348" i="4"/>
  <c r="C348" i="4"/>
  <c r="D333" i="4"/>
  <c r="C333" i="4"/>
  <c r="D332" i="4"/>
  <c r="C332" i="4"/>
  <c r="D263" i="4"/>
  <c r="C263" i="4"/>
  <c r="D259" i="4"/>
  <c r="C259" i="4"/>
  <c r="D258" i="4"/>
  <c r="C258" i="4"/>
  <c r="D213" i="4"/>
  <c r="C213" i="4"/>
  <c r="D188" i="4"/>
  <c r="C188" i="4"/>
  <c r="D173" i="4"/>
  <c r="C173" i="4"/>
  <c r="D152" i="4"/>
  <c r="C152" i="4"/>
  <c r="D123" i="4"/>
  <c r="C123" i="4"/>
  <c r="D112" i="4"/>
  <c r="C112" i="4"/>
  <c r="D111" i="4"/>
  <c r="C111" i="4"/>
  <c r="C105" i="4"/>
  <c r="C104" i="4"/>
  <c r="D88" i="4"/>
  <c r="C88" i="4"/>
  <c r="D78" i="4"/>
  <c r="C78" i="4"/>
  <c r="D77" i="4"/>
  <c r="C77" i="4"/>
  <c r="C72" i="4"/>
  <c r="C71" i="4"/>
  <c r="C68" i="4"/>
  <c r="C56" i="4"/>
  <c r="C54" i="4"/>
  <c r="C50" i="4"/>
  <c r="C44" i="4"/>
  <c r="C39" i="4"/>
  <c r="C35" i="4"/>
  <c r="C32" i="4"/>
  <c r="C28" i="4"/>
  <c r="C26" i="4"/>
  <c r="C24" i="4"/>
  <c r="C20" i="4"/>
  <c r="C19" i="4"/>
  <c r="C16" i="4"/>
  <c r="C13" i="4"/>
  <c r="C12" i="4"/>
  <c r="C11" i="4"/>
  <c r="C9" i="4"/>
  <c r="C8" i="4"/>
  <c r="C4" i="4"/>
  <c r="D3" i="4"/>
  <c r="C3" i="4"/>
  <c r="D749" i="4" l="1"/>
  <c r="D725" i="4"/>
  <c r="D757" i="4"/>
  <c r="D709" i="4"/>
  <c r="D653" i="4"/>
  <c r="D637" i="4"/>
  <c r="D539" i="4"/>
  <c r="D531" i="4"/>
  <c r="D547" i="4"/>
  <c r="D465" i="4"/>
  <c r="D497" i="4"/>
  <c r="D473" i="4"/>
  <c r="D441" i="4"/>
  <c r="D245" i="4"/>
  <c r="D237" i="4"/>
  <c r="D200" i="4"/>
  <c r="D192" i="4"/>
  <c r="D196" i="4"/>
  <c r="D172" i="4"/>
  <c r="D164" i="4"/>
  <c r="D156" i="4"/>
  <c r="D168" i="4"/>
  <c r="D160" i="4"/>
  <c r="D120" i="4"/>
  <c r="D104" i="4"/>
  <c r="C707" i="4"/>
  <c r="C723" i="4"/>
  <c r="C703" i="4"/>
  <c r="C719" i="4"/>
  <c r="C658" i="4"/>
  <c r="C659" i="4"/>
  <c r="C642" i="4"/>
  <c r="C645" i="4"/>
  <c r="C662" i="4"/>
  <c r="C630" i="4"/>
  <c r="C646" i="4"/>
  <c r="C669" i="4"/>
  <c r="C689" i="4"/>
  <c r="C661" i="4"/>
  <c r="C685" i="4"/>
  <c r="C673" i="4"/>
  <c r="C610" i="4"/>
  <c r="B8" i="9"/>
  <c r="B11" i="9"/>
  <c r="B12" i="9"/>
  <c r="B7" i="9"/>
  <c r="B9" i="9"/>
  <c r="D382" i="4"/>
  <c r="C382" i="4"/>
  <c r="D49" i="4"/>
  <c r="C49" i="4"/>
  <c r="D21" i="4"/>
  <c r="C21" i="4"/>
  <c r="D249" i="4"/>
  <c r="C249" i="4"/>
  <c r="C336" i="4"/>
  <c r="D336" i="4"/>
  <c r="C420" i="4"/>
  <c r="D420" i="4"/>
  <c r="D521" i="4"/>
  <c r="C521" i="4"/>
  <c r="D586" i="4"/>
  <c r="C586" i="4"/>
  <c r="D82" i="4"/>
  <c r="C82" i="4"/>
  <c r="D365" i="4"/>
  <c r="C365" i="4"/>
  <c r="D578" i="4"/>
  <c r="C578" i="4"/>
  <c r="D667" i="4"/>
  <c r="C667" i="4"/>
  <c r="C262" i="4"/>
  <c r="D262" i="4"/>
  <c r="D65" i="4"/>
  <c r="C65" i="4"/>
  <c r="D406" i="4"/>
  <c r="C406" i="4"/>
  <c r="D494" i="4"/>
  <c r="C494" i="4"/>
  <c r="D14" i="4"/>
  <c r="C14" i="4"/>
  <c r="D199" i="4"/>
  <c r="C199" i="4"/>
  <c r="B10" i="9"/>
  <c r="D46" i="4"/>
  <c r="C46" i="4"/>
  <c r="D181" i="4"/>
  <c r="C181" i="4"/>
  <c r="D25" i="4"/>
  <c r="C25" i="4"/>
  <c r="C5" i="4"/>
  <c r="B4" i="9" s="1"/>
  <c r="D5" i="4"/>
  <c r="D18" i="4"/>
  <c r="C18" i="4"/>
  <c r="D402" i="4"/>
  <c r="C402" i="4"/>
  <c r="D480" i="4"/>
  <c r="C480" i="4"/>
  <c r="D62" i="4"/>
  <c r="C62" i="4"/>
  <c r="D167" i="4"/>
  <c r="C167" i="4"/>
  <c r="D85" i="4"/>
  <c r="C85" i="4"/>
  <c r="D293" i="4"/>
  <c r="C293" i="4"/>
  <c r="D300" i="4"/>
  <c r="C300" i="4"/>
  <c r="D309" i="4"/>
  <c r="C309" i="4"/>
  <c r="C400" i="4"/>
  <c r="D400" i="4"/>
  <c r="D29" i="4"/>
  <c r="C29" i="4"/>
  <c r="D195" i="4"/>
  <c r="C195" i="4"/>
  <c r="D206" i="4"/>
  <c r="C206" i="4"/>
  <c r="C289" i="4"/>
  <c r="D289" i="4"/>
  <c r="C352" i="4"/>
  <c r="D352" i="4"/>
  <c r="C432" i="4"/>
  <c r="D432" i="4"/>
  <c r="D452" i="4"/>
  <c r="C452" i="4"/>
  <c r="D460" i="4"/>
  <c r="C460" i="4"/>
  <c r="D474" i="4"/>
  <c r="C474" i="4"/>
  <c r="D570" i="4"/>
  <c r="C570" i="4"/>
  <c r="D33" i="4"/>
  <c r="C33" i="4"/>
  <c r="D53" i="4"/>
  <c r="C53" i="4"/>
  <c r="D69" i="4"/>
  <c r="C69" i="4"/>
  <c r="D155" i="4"/>
  <c r="C155" i="4"/>
  <c r="D159" i="4"/>
  <c r="C159" i="4"/>
  <c r="D163" i="4"/>
  <c r="C163" i="4"/>
  <c r="D177" i="4"/>
  <c r="C177" i="4"/>
  <c r="D296" i="4"/>
  <c r="C296" i="4"/>
  <c r="D357" i="4"/>
  <c r="C357" i="4"/>
  <c r="D396" i="4"/>
  <c r="C396" i="4"/>
  <c r="D418" i="4"/>
  <c r="C418" i="4"/>
  <c r="D765" i="4"/>
  <c r="C765" i="4"/>
  <c r="D37" i="4"/>
  <c r="C37" i="4"/>
  <c r="D125" i="4"/>
  <c r="C125" i="4"/>
  <c r="D129" i="4"/>
  <c r="C129" i="4"/>
  <c r="D133" i="4"/>
  <c r="C133" i="4"/>
  <c r="D137" i="4"/>
  <c r="C137" i="4"/>
  <c r="D141" i="4"/>
  <c r="C141" i="4"/>
  <c r="D145" i="4"/>
  <c r="C145" i="4"/>
  <c r="D149" i="4"/>
  <c r="C149" i="4"/>
  <c r="D191" i="4"/>
  <c r="C191" i="4"/>
  <c r="D326" i="4"/>
  <c r="D346" i="4"/>
  <c r="C346" i="4"/>
  <c r="D448" i="4"/>
  <c r="C448" i="4"/>
  <c r="D634" i="4"/>
  <c r="C634" i="4"/>
  <c r="D724" i="4"/>
  <c r="C724" i="4"/>
  <c r="C22" i="4"/>
  <c r="D41" i="4"/>
  <c r="C41" i="4"/>
  <c r="D57" i="4"/>
  <c r="C57" i="4"/>
  <c r="D73" i="4"/>
  <c r="C73" i="4"/>
  <c r="D115" i="4"/>
  <c r="C115" i="4"/>
  <c r="D119" i="4"/>
  <c r="C119" i="4"/>
  <c r="D297" i="4"/>
  <c r="C297" i="4"/>
  <c r="C324" i="4"/>
  <c r="D324" i="4"/>
  <c r="D370" i="4"/>
  <c r="C370" i="4"/>
  <c r="D414" i="4"/>
  <c r="C414" i="4"/>
  <c r="D428" i="4"/>
  <c r="C428" i="4"/>
  <c r="C466" i="4"/>
  <c r="D466" i="4"/>
  <c r="D468" i="4"/>
  <c r="C468" i="4"/>
  <c r="D472" i="4"/>
  <c r="C472" i="4"/>
  <c r="D500" i="4"/>
  <c r="C500" i="4"/>
  <c r="C643" i="4"/>
  <c r="D643" i="4"/>
  <c r="D704" i="4"/>
  <c r="C704" i="4"/>
  <c r="D717" i="4"/>
  <c r="C717" i="4"/>
  <c r="D203" i="4"/>
  <c r="C203" i="4"/>
  <c r="D265" i="4"/>
  <c r="C265" i="4"/>
  <c r="D306" i="4"/>
  <c r="C306" i="4"/>
  <c r="D386" i="4"/>
  <c r="C386" i="4"/>
  <c r="D394" i="4"/>
  <c r="C394" i="4"/>
  <c r="D408" i="4"/>
  <c r="C408" i="4"/>
  <c r="D440" i="4"/>
  <c r="C440" i="4"/>
  <c r="D486" i="4"/>
  <c r="C498" i="4"/>
  <c r="D498" i="4"/>
  <c r="C6" i="4"/>
  <c r="B5" i="9" s="1"/>
  <c r="D13" i="4"/>
  <c r="D17" i="4"/>
  <c r="C17" i="4"/>
  <c r="C30" i="4"/>
  <c r="D45" i="4"/>
  <c r="C45" i="4"/>
  <c r="D61" i="4"/>
  <c r="C61" i="4"/>
  <c r="D81" i="4"/>
  <c r="C81" i="4"/>
  <c r="D91" i="4"/>
  <c r="C91" i="4"/>
  <c r="D95" i="4"/>
  <c r="C95" i="4"/>
  <c r="D99" i="4"/>
  <c r="C99" i="4"/>
  <c r="D103" i="4"/>
  <c r="C103" i="4"/>
  <c r="D107" i="4"/>
  <c r="C107" i="4"/>
  <c r="D171" i="4"/>
  <c r="C171" i="4"/>
  <c r="D185" i="4"/>
  <c r="C185" i="4"/>
  <c r="C240" i="4"/>
  <c r="D240" i="4"/>
  <c r="C302" i="4"/>
  <c r="D302" i="4"/>
  <c r="D313" i="4"/>
  <c r="C313" i="4"/>
  <c r="D318" i="4"/>
  <c r="D344" i="4"/>
  <c r="C344" i="4"/>
  <c r="D360" i="4"/>
  <c r="C360" i="4"/>
  <c r="D436" i="4"/>
  <c r="C436" i="4"/>
  <c r="D462" i="4"/>
  <c r="C462" i="4"/>
  <c r="D484" i="4"/>
  <c r="C484" i="4"/>
  <c r="D517" i="4"/>
  <c r="C517" i="4"/>
  <c r="D597" i="4"/>
  <c r="C597" i="4"/>
  <c r="D619" i="4"/>
  <c r="C699" i="4"/>
  <c r="D699" i="4"/>
  <c r="D720" i="4"/>
  <c r="C720" i="4"/>
  <c r="D280" i="4"/>
  <c r="C280" i="4"/>
  <c r="D341" i="4"/>
  <c r="C341" i="4"/>
  <c r="D391" i="4"/>
  <c r="C391" i="4"/>
  <c r="D426" i="4"/>
  <c r="C426" i="4"/>
  <c r="D437" i="4"/>
  <c r="C437" i="4"/>
  <c r="D457" i="4"/>
  <c r="C457" i="4"/>
  <c r="D492" i="4"/>
  <c r="C492" i="4"/>
  <c r="D504" i="4"/>
  <c r="C504" i="4"/>
  <c r="D508" i="4"/>
  <c r="C508" i="4"/>
  <c r="D549" i="4"/>
  <c r="C549" i="4"/>
  <c r="D590" i="4"/>
  <c r="C590" i="4"/>
  <c r="D776" i="4"/>
  <c r="C776" i="4"/>
  <c r="D383" i="4"/>
  <c r="C383" i="4"/>
  <c r="D403" i="4"/>
  <c r="C403" i="4"/>
  <c r="D423" i="4"/>
  <c r="C423" i="4"/>
  <c r="D449" i="4"/>
  <c r="C449" i="4"/>
  <c r="D469" i="4"/>
  <c r="C469" i="4"/>
  <c r="D489" i="4"/>
  <c r="C489" i="4"/>
  <c r="D501" i="4"/>
  <c r="C501" i="4"/>
  <c r="D557" i="4"/>
  <c r="C557" i="4"/>
  <c r="D255" i="4"/>
  <c r="C255" i="4"/>
  <c r="D277" i="4"/>
  <c r="C277" i="4"/>
  <c r="D321" i="4"/>
  <c r="C321" i="4"/>
  <c r="D329" i="4"/>
  <c r="C329" i="4"/>
  <c r="D415" i="4"/>
  <c r="C415" i="4"/>
  <c r="D481" i="4"/>
  <c r="C481" i="4"/>
  <c r="D505" i="4"/>
  <c r="C505" i="4"/>
  <c r="D565" i="4"/>
  <c r="C565" i="4"/>
  <c r="D573" i="4"/>
  <c r="C573" i="4"/>
  <c r="D751" i="4"/>
  <c r="C751" i="4"/>
  <c r="D761" i="4"/>
  <c r="C761" i="4"/>
  <c r="C237" i="4"/>
  <c r="D244" i="4"/>
  <c r="D264" i="4"/>
  <c r="C264" i="4"/>
  <c r="D273" i="4"/>
  <c r="D286" i="4"/>
  <c r="D312" i="4"/>
  <c r="C312" i="4"/>
  <c r="D362" i="4"/>
  <c r="C362" i="4"/>
  <c r="C379" i="4"/>
  <c r="C445" i="4"/>
  <c r="D516" i="4"/>
  <c r="C516" i="4"/>
  <c r="C531" i="4"/>
  <c r="C535" i="4"/>
  <c r="C539" i="4"/>
  <c r="C543" i="4"/>
  <c r="C547" i="4"/>
  <c r="D638" i="4"/>
  <c r="C638" i="4"/>
  <c r="D701" i="4"/>
  <c r="C701" i="4"/>
  <c r="D708" i="4"/>
  <c r="C708" i="4"/>
  <c r="D252" i="4"/>
  <c r="C252" i="4"/>
  <c r="D356" i="4"/>
  <c r="C356" i="4"/>
  <c r="D376" i="4"/>
  <c r="C376" i="4"/>
  <c r="D442" i="4"/>
  <c r="C442" i="4"/>
  <c r="D520" i="4"/>
  <c r="C520" i="4"/>
  <c r="D526" i="4"/>
  <c r="C526" i="4"/>
  <c r="D729" i="4"/>
  <c r="C729" i="4"/>
  <c r="D350" i="4"/>
  <c r="C350" i="4"/>
  <c r="D372" i="4"/>
  <c r="C372" i="4"/>
  <c r="D398" i="4"/>
  <c r="C398" i="4"/>
  <c r="D430" i="4"/>
  <c r="C430" i="4"/>
  <c r="D464" i="4"/>
  <c r="C464" i="4"/>
  <c r="D496" i="4"/>
  <c r="C496" i="4"/>
  <c r="D581" i="4"/>
  <c r="C581" i="4"/>
  <c r="C665" i="4"/>
  <c r="D665" i="4"/>
  <c r="D697" i="4"/>
  <c r="C697" i="4"/>
  <c r="D740" i="4"/>
  <c r="C740" i="4"/>
  <c r="D769" i="4"/>
  <c r="C769" i="4"/>
  <c r="D364" i="4"/>
  <c r="C364" i="4"/>
  <c r="D378" i="4"/>
  <c r="C378" i="4"/>
  <c r="D410" i="4"/>
  <c r="C410" i="4"/>
  <c r="D444" i="4"/>
  <c r="C444" i="4"/>
  <c r="D476" i="4"/>
  <c r="C476" i="4"/>
  <c r="D512" i="4"/>
  <c r="C512" i="4"/>
  <c r="D530" i="4"/>
  <c r="C530" i="4"/>
  <c r="D534" i="4"/>
  <c r="C534" i="4"/>
  <c r="D538" i="4"/>
  <c r="C538" i="4"/>
  <c r="D542" i="4"/>
  <c r="C542" i="4"/>
  <c r="D546" i="4"/>
  <c r="C546" i="4"/>
  <c r="D554" i="4"/>
  <c r="C554" i="4"/>
  <c r="C602" i="4"/>
  <c r="D602" i="4"/>
  <c r="D616" i="4"/>
  <c r="C616" i="4"/>
  <c r="C715" i="4"/>
  <c r="D715" i="4"/>
  <c r="D733" i="4"/>
  <c r="C733" i="4"/>
  <c r="D752" i="4"/>
  <c r="C752" i="4"/>
  <c r="D340" i="4"/>
  <c r="C340" i="4"/>
  <c r="D390" i="4"/>
  <c r="C390" i="4"/>
  <c r="D422" i="4"/>
  <c r="C422" i="4"/>
  <c r="D456" i="4"/>
  <c r="C456" i="4"/>
  <c r="D488" i="4"/>
  <c r="C488" i="4"/>
  <c r="D562" i="4"/>
  <c r="C562" i="4"/>
  <c r="D630" i="4"/>
  <c r="D683" i="4"/>
  <c r="C683" i="4"/>
  <c r="D713" i="4"/>
  <c r="C713" i="4"/>
  <c r="D772" i="4"/>
  <c r="C772" i="4"/>
  <c r="D625" i="4"/>
  <c r="C625" i="4"/>
  <c r="D649" i="4"/>
  <c r="C649" i="4"/>
  <c r="D670" i="4"/>
  <c r="C670" i="4"/>
  <c r="D674" i="4"/>
  <c r="C674" i="4"/>
  <c r="D690" i="4"/>
  <c r="C690" i="4"/>
  <c r="D731" i="4"/>
  <c r="C731" i="4"/>
  <c r="D741" i="4"/>
  <c r="C741" i="4"/>
  <c r="D748" i="4"/>
  <c r="C748" i="4"/>
  <c r="C681" i="4"/>
  <c r="D681" i="4"/>
  <c r="D686" i="4"/>
  <c r="C686" i="4"/>
  <c r="C695" i="4"/>
  <c r="D695" i="4"/>
  <c r="C711" i="4"/>
  <c r="D711" i="4"/>
  <c r="C727" i="4"/>
  <c r="D727" i="4"/>
  <c r="D763" i="4"/>
  <c r="C763" i="4"/>
  <c r="D773" i="4"/>
  <c r="C773" i="4"/>
  <c r="D633" i="4"/>
  <c r="C633" i="4"/>
  <c r="D744" i="4"/>
  <c r="C744" i="4"/>
  <c r="D594" i="4"/>
  <c r="C677" i="4"/>
  <c r="D677" i="4"/>
  <c r="C679" i="4"/>
  <c r="D737" i="4"/>
  <c r="C737" i="4"/>
  <c r="D755" i="4"/>
  <c r="C755" i="4"/>
  <c r="D759" i="4"/>
  <c r="C759" i="4"/>
  <c r="D735" i="4"/>
  <c r="C735" i="4"/>
  <c r="D756" i="4"/>
  <c r="C756" i="4"/>
  <c r="D767" i="4"/>
  <c r="C767" i="4"/>
  <c r="D783" i="4"/>
  <c r="D678" i="4"/>
  <c r="C678" i="4"/>
  <c r="D696" i="4"/>
  <c r="C696" i="4"/>
  <c r="D712" i="4"/>
  <c r="C712" i="4"/>
  <c r="D728" i="4"/>
  <c r="C728" i="4"/>
  <c r="D739" i="4"/>
  <c r="C739" i="4"/>
  <c r="D760" i="4"/>
  <c r="C760" i="4"/>
  <c r="D771" i="4"/>
  <c r="C771" i="4"/>
  <c r="D732" i="4"/>
  <c r="C732" i="4"/>
  <c r="D743" i="4"/>
  <c r="C743" i="4"/>
  <c r="D764" i="4"/>
  <c r="C764" i="4"/>
  <c r="D775" i="4"/>
  <c r="C775" i="4"/>
  <c r="D666" i="4"/>
  <c r="C666" i="4"/>
  <c r="C671" i="4"/>
  <c r="D682" i="4"/>
  <c r="C682" i="4"/>
  <c r="C687" i="4"/>
  <c r="D700" i="4"/>
  <c r="C700" i="4"/>
  <c r="C705" i="4"/>
  <c r="D716" i="4"/>
  <c r="C716" i="4"/>
  <c r="C721" i="4"/>
  <c r="D736" i="4"/>
  <c r="C736" i="4"/>
  <c r="C745" i="4"/>
  <c r="D747" i="4"/>
  <c r="C747" i="4"/>
  <c r="D768" i="4"/>
  <c r="C768" i="4"/>
  <c r="C777" i="4"/>
  <c r="D779" i="4"/>
  <c r="C779" i="4"/>
  <c r="D784" i="4"/>
  <c r="B6" i="9" l="1"/>
</calcChain>
</file>

<file path=xl/sharedStrings.xml><?xml version="1.0" encoding="utf-8"?>
<sst xmlns="http://schemas.openxmlformats.org/spreadsheetml/2006/main" count="2557" uniqueCount="1018">
  <si>
    <t xml:space="preserve">Individual Report - Excel Workbook Template </t>
  </si>
  <si>
    <t>Write your company name, Code and Sector here</t>
  </si>
  <si>
    <t>Student Number:</t>
  </si>
  <si>
    <t>WORKBOOK TABS</t>
  </si>
  <si>
    <t>Instructions</t>
  </si>
  <si>
    <t>This page guides you through much of the preparation for the assignment.</t>
  </si>
  <si>
    <t>Co. Names</t>
  </si>
  <si>
    <t>List of all companies for which we have data and allocation to student. Please delete this sheet once you found your company.</t>
  </si>
  <si>
    <t>Company Name</t>
  </si>
  <si>
    <t>OXFORD NANOPORE TECHNOLOGIES PLC</t>
  </si>
  <si>
    <t>FTSE Data</t>
  </si>
  <si>
    <t>This has the daily cloing prices for a five year period, for the FTSE 350, FTSE-All shares, FTSE 100 Index for  for comparison purposes, wherever applicable.</t>
  </si>
  <si>
    <t>Code</t>
  </si>
  <si>
    <t>ONT</t>
  </si>
  <si>
    <t>Example Data</t>
  </si>
  <si>
    <t>This has the daily share prices for a five year period, for the FTSE 350 (FTSEAS) and for each company being allocated. (Example)</t>
  </si>
  <si>
    <t>Sector</t>
  </si>
  <si>
    <t>Biotechnology and Life Sciences</t>
  </si>
  <si>
    <t>Report</t>
  </si>
  <si>
    <t>In this worksheet you will build your summary of the company analysis (for use in your word report).</t>
  </si>
  <si>
    <t>Ret_data</t>
  </si>
  <si>
    <t>You will calculate the daily returns on this sheet.</t>
  </si>
  <si>
    <t>IS data</t>
  </si>
  <si>
    <t>This is where you will paste 3 years of Income Statements .</t>
  </si>
  <si>
    <t>SoFP data</t>
  </si>
  <si>
    <t>This is where you will paste 3 years of Statements of Financial Position (Balance Sheets)</t>
  </si>
  <si>
    <t>Custom Data</t>
  </si>
  <si>
    <t xml:space="preserve">Get 3 years of ratios for your assigned company and its competitor. </t>
  </si>
  <si>
    <t>Mkt_calc</t>
  </si>
  <si>
    <t>This is where you will put all of your market analysis calculations (risk and return in relation to share price).</t>
  </si>
  <si>
    <t>Fin_Calc</t>
  </si>
  <si>
    <t xml:space="preserve">This is where you will put all of your financial analysis calculations (based on the data in the financial statements) and create relevant charts or tables . </t>
  </si>
  <si>
    <t>INSTRUCTIONS</t>
  </si>
  <si>
    <t>In this tab input your student number.</t>
  </si>
  <si>
    <t>In tab 'Report' for the company you have been allocated, insert the company code (that the exchange uses) the official company name, and the sector in which it operates.</t>
  </si>
  <si>
    <r>
      <rPr>
        <sz val="11"/>
        <color theme="1"/>
        <rFont val="Aptos Narrow"/>
      </rPr>
      <t>In tab 'Ret_data' calculate the daily returns (%) from the historical daily prices (found in the 'Data' tab) for your company the FTSE All-Shares or FTSE350 and/or competitor. Time period is</t>
    </r>
    <r>
      <rPr>
        <b/>
        <sz val="11"/>
        <color rgb="FFFF0000"/>
        <rFont val="Aptos Narrow"/>
      </rPr>
      <t xml:space="preserve"> </t>
    </r>
    <r>
      <rPr>
        <b/>
        <sz val="11"/>
        <color theme="1"/>
        <rFont val="Aptos Narrow"/>
      </rPr>
      <t>01/01/2022 to 31/12/2024</t>
    </r>
    <r>
      <rPr>
        <b/>
        <sz val="11"/>
        <color rgb="FFFF0000"/>
        <rFont val="Aptos Narrow"/>
      </rPr>
      <t xml:space="preserve"> </t>
    </r>
    <r>
      <rPr>
        <b/>
        <sz val="11"/>
        <color theme="1"/>
        <rFont val="Aptos Narrow"/>
      </rPr>
      <t>(3 years)</t>
    </r>
  </si>
  <si>
    <t>Extract the Income statement (IS) data and Statements of financial position (SoFP) data for each year ending 2022-2025 (3 years of data). Paste the data into the tabs 'IS data' and 'SoFP data' respectively.</t>
  </si>
  <si>
    <t>Extract the various ratios for your company and a competitor for the same time period. Paste the data into the 'Custom data' tab and analyse the data creating useful charts/tables.</t>
  </si>
  <si>
    <t>In tab 'Mkt_calc' calculate; the daily volatility and average returns, the annual returns and the volatility in each year. Then calculate the overall returns for the whole five years. In this tab you should include the Beta and PE ratio (collected from Yahoo finance ). You will need this for section 3 of your word report ' Market report'.</t>
  </si>
  <si>
    <t>In tab 'Fin_calc' perform the analysis - ratio analysis over time and in comparison . Create the charts and tables in this tab. You will need this for section 2 of your word report ' Financial report'.</t>
  </si>
  <si>
    <t>In tab 'Report' put all charts and tables that you will be utilising in your word report, these will be duplicates of  the charts and tables in 'Fin_calc' and 'Mkt_calc'. Make sure that  you number them so that you can cross reference to your report.</t>
  </si>
  <si>
    <t>Tidy up the workbook and make it presentable/professional.</t>
  </si>
  <si>
    <t>REMEMBER:</t>
  </si>
  <si>
    <t>Regularly save copies of the workbook adding a version number on each save.</t>
  </si>
  <si>
    <t>Look up the company on FAME, Hargreaves Lansdown and Yahoo finance, to find information about the company and the sector it operates in.</t>
  </si>
  <si>
    <t>Company name</t>
  </si>
  <si>
    <t>BvD sector</t>
  </si>
  <si>
    <t>Ticker symbol</t>
  </si>
  <si>
    <t xml:space="preserve">Students Allocation </t>
  </si>
  <si>
    <t>LEGAL &amp; GENERAL GROUP PLC</t>
  </si>
  <si>
    <t>Banking, Insurance &amp; Financial Services</t>
  </si>
  <si>
    <t>LGEN</t>
  </si>
  <si>
    <t>Phan Hoàng</t>
  </si>
  <si>
    <t>An</t>
  </si>
  <si>
    <t>Once you identified your company please delete this sheet</t>
  </si>
  <si>
    <t>ADMIRAL GROUP PLC</t>
  </si>
  <si>
    <t>ADM</t>
  </si>
  <si>
    <t>Trương Bùi Thành</t>
  </si>
  <si>
    <t>INVESTEC PLC</t>
  </si>
  <si>
    <t>INVP</t>
  </si>
  <si>
    <t>Lê Nguyễn Vân</t>
  </si>
  <si>
    <t>Anh</t>
  </si>
  <si>
    <t>CMC MARKETS PLC</t>
  </si>
  <si>
    <t>CMCX</t>
  </si>
  <si>
    <t>Nguyễn Phương</t>
  </si>
  <si>
    <t>GENUS PLC</t>
  </si>
  <si>
    <t>GNS</t>
  </si>
  <si>
    <t>Trần Duy</t>
  </si>
  <si>
    <t>Bảo</t>
  </si>
  <si>
    <t>Nguyễn Thanh</t>
  </si>
  <si>
    <t>Bình</t>
  </si>
  <si>
    <t>CURRYS PLC</t>
  </si>
  <si>
    <t>Business Services</t>
  </si>
  <si>
    <t>CURY</t>
  </si>
  <si>
    <t>Đậu Minh</t>
  </si>
  <si>
    <t>Châu</t>
  </si>
  <si>
    <t>EASYJET PLC</t>
  </si>
  <si>
    <t>EZJ</t>
  </si>
  <si>
    <t>Hoàng Đức</t>
  </si>
  <si>
    <t>Cường</t>
  </si>
  <si>
    <t>MITIE GROUP PLC</t>
  </si>
  <si>
    <t>MTO</t>
  </si>
  <si>
    <t>Trần Minh</t>
  </si>
  <si>
    <t>Đăng</t>
  </si>
  <si>
    <t>ITV PLC</t>
  </si>
  <si>
    <t>ITV</t>
  </si>
  <si>
    <t>Lê Ngân</t>
  </si>
  <si>
    <t>Hà</t>
  </si>
  <si>
    <t>SEVERN TRENT PLC</t>
  </si>
  <si>
    <t>SVT</t>
  </si>
  <si>
    <t>Tăng Thu</t>
  </si>
  <si>
    <t>Hằng</t>
  </si>
  <si>
    <t>VODAFONE GROUP PUBLIC LIMITED COMPANY</t>
  </si>
  <si>
    <t>Communications</t>
  </si>
  <si>
    <t>VOD</t>
  </si>
  <si>
    <t>Nguyễn Xuân</t>
  </si>
  <si>
    <t>Hậu</t>
  </si>
  <si>
    <t>BT GROUP PLC</t>
  </si>
  <si>
    <t>BT.A</t>
  </si>
  <si>
    <t>Đỗ Minh</t>
  </si>
  <si>
    <t>Hoàng</t>
  </si>
  <si>
    <t>TELECOM PLUS PLC</t>
  </si>
  <si>
    <t>TEP</t>
  </si>
  <si>
    <t>Đinh Gia</t>
  </si>
  <si>
    <t>Hưng</t>
  </si>
  <si>
    <t>ASTON MARTIN LAGONDA GLOBAL HOLDINGS PLC</t>
  </si>
  <si>
    <t>Transport Manufacturing</t>
  </si>
  <si>
    <t>AML</t>
  </si>
  <si>
    <t>Trần Thành</t>
  </si>
  <si>
    <t>ENERGEAN PLC</t>
  </si>
  <si>
    <t>Computer Software</t>
  </si>
  <si>
    <t>ENOG</t>
  </si>
  <si>
    <t>Nguyễn Minh</t>
  </si>
  <si>
    <t>Huyền</t>
  </si>
  <si>
    <t>KAINOS GROUP PLC</t>
  </si>
  <si>
    <t>KNOS</t>
  </si>
  <si>
    <t>Trần Chí</t>
  </si>
  <si>
    <t>Kiên</t>
  </si>
  <si>
    <t>ALFA FINANCIAL SOFTWARE HOLDINGS PLC</t>
  </si>
  <si>
    <t>ALFA</t>
  </si>
  <si>
    <t>Lê Mai</t>
  </si>
  <si>
    <t>Khanh</t>
  </si>
  <si>
    <t>MORGAN SINDALL GROUP PLC</t>
  </si>
  <si>
    <t>Construction</t>
  </si>
  <si>
    <t>MGNS</t>
  </si>
  <si>
    <t>Phan Vân</t>
  </si>
  <si>
    <t>Khánh</t>
  </si>
  <si>
    <t>BARRATT REDROW PLC</t>
  </si>
  <si>
    <t>BTRW</t>
  </si>
  <si>
    <t>Lê Duy</t>
  </si>
  <si>
    <t>VISTRY GROUP PLC</t>
  </si>
  <si>
    <t>VTY</t>
  </si>
  <si>
    <t>Khôi</t>
  </si>
  <si>
    <t>PERSIMMON PUBLIC LIMITED COMPANY</t>
  </si>
  <si>
    <t>PSN</t>
  </si>
  <si>
    <t>Lâm</t>
  </si>
  <si>
    <t>BELLWAY P L C</t>
  </si>
  <si>
    <t>BWY</t>
  </si>
  <si>
    <t>Lê Đức</t>
  </si>
  <si>
    <t>Minh</t>
  </si>
  <si>
    <t>GREGGS PLC</t>
  </si>
  <si>
    <t>Food &amp; Tobacco Manufacturing</t>
  </si>
  <si>
    <t>GRG</t>
  </si>
  <si>
    <t>Hoàng Trà</t>
  </si>
  <si>
    <t>My</t>
  </si>
  <si>
    <t>JD SPORTS FASHION PLC</t>
  </si>
  <si>
    <t>Retail</t>
  </si>
  <si>
    <t>JD.</t>
  </si>
  <si>
    <t>Vũ Hoàng Vân</t>
  </si>
  <si>
    <t>Ngọc</t>
  </si>
  <si>
    <t>A.G. BARR P.L.C.</t>
  </si>
  <si>
    <t>BAG</t>
  </si>
  <si>
    <t>Phan Sỹ</t>
  </si>
  <si>
    <t>Nguyên</t>
  </si>
  <si>
    <t>SPIRAX GROUP PLC</t>
  </si>
  <si>
    <t>Industrial, Electric &amp; Electronic Machinery</t>
  </si>
  <si>
    <t>SPX</t>
  </si>
  <si>
    <t>Chu Quang</t>
  </si>
  <si>
    <t>Nhật</t>
  </si>
  <si>
    <t>RENISHAW P L C</t>
  </si>
  <si>
    <t>RSW</t>
  </si>
  <si>
    <t>Nguyễn Trần Yến</t>
  </si>
  <si>
    <t>Nhi</t>
  </si>
  <si>
    <t>ANGLO AMERICAN PLC</t>
  </si>
  <si>
    <t>Mining &amp; Extraction</t>
  </si>
  <si>
    <t>AAL</t>
  </si>
  <si>
    <t>Bùi Trần Thái</t>
  </si>
  <si>
    <t>Phong</t>
  </si>
  <si>
    <t>JOHNSON MATTHEY PLC</t>
  </si>
  <si>
    <t>JMAT</t>
  </si>
  <si>
    <t>Dư Đình</t>
  </si>
  <si>
    <t>Phúc</t>
  </si>
  <si>
    <t>ANTOFAGASTA PLC</t>
  </si>
  <si>
    <t>ANTO</t>
  </si>
  <si>
    <t>Vũ</t>
  </si>
  <si>
    <t>Quân</t>
  </si>
  <si>
    <t>PEARSON PLC</t>
  </si>
  <si>
    <t>Printing &amp; Publishing</t>
  </si>
  <si>
    <t>PSON</t>
  </si>
  <si>
    <t>Đỗ Tú</t>
  </si>
  <si>
    <t>Quyên</t>
  </si>
  <si>
    <t>FUTURE PLC</t>
  </si>
  <si>
    <t>FUTR</t>
  </si>
  <si>
    <t>Nguyễn Hoàng</t>
  </si>
  <si>
    <t>Sơn</t>
  </si>
  <si>
    <t>WORKSPACE GROUP PLC</t>
  </si>
  <si>
    <t>Property Services</t>
  </si>
  <si>
    <t>WKP</t>
  </si>
  <si>
    <t>Dương Anh</t>
  </si>
  <si>
    <t>Tài</t>
  </si>
  <si>
    <t>PRIMARY HEALTH PROPERTIES PLC</t>
  </si>
  <si>
    <t>PHP</t>
  </si>
  <si>
    <t>Nguyễn Thị Hà</t>
  </si>
  <si>
    <t>Vy</t>
  </si>
  <si>
    <t>WATCHES OF SWITZERLAND GROUP PLC</t>
  </si>
  <si>
    <t>WOSG</t>
  </si>
  <si>
    <t>EMPIRIC STUDENT PROPERTY PLC</t>
  </si>
  <si>
    <t>ESP</t>
  </si>
  <si>
    <t>TRAVIS PERKINS PLC</t>
  </si>
  <si>
    <t>TPK</t>
  </si>
  <si>
    <t>THG PLC</t>
  </si>
  <si>
    <t>THG</t>
  </si>
  <si>
    <t>WICKES GROUP PLC</t>
  </si>
  <si>
    <t>WIX</t>
  </si>
  <si>
    <t>BAE SYSTEMS PLC</t>
  </si>
  <si>
    <t>BA.</t>
  </si>
  <si>
    <t>CARNIVAL PLC</t>
  </si>
  <si>
    <t>Transport, Freight &amp; Storage</t>
  </si>
  <si>
    <t>CCL</t>
  </si>
  <si>
    <t>FIRSTGROUP PLC</t>
  </si>
  <si>
    <t>FGP</t>
  </si>
  <si>
    <t>WIZZ AIR HOLDINGS PLC</t>
  </si>
  <si>
    <t>WIZZ</t>
  </si>
  <si>
    <t>J D WETHERSPOON PLC</t>
  </si>
  <si>
    <t>Travel, Personal &amp; Leisure</t>
  </si>
  <si>
    <t>JDW</t>
  </si>
  <si>
    <t>CONVATEC GROUP PLC</t>
  </si>
  <si>
    <t>CTEC</t>
  </si>
  <si>
    <t>DOMINO'S PIZZA GROUP PLC</t>
  </si>
  <si>
    <t>DOM</t>
  </si>
  <si>
    <t>PPHE HOTEL GROUP LTD</t>
  </si>
  <si>
    <t>PPH</t>
  </si>
  <si>
    <t>ME GROUP INTERNATIONAL PLC</t>
  </si>
  <si>
    <t>MEGP</t>
  </si>
  <si>
    <t xml:space="preserve">Notes: Please use this data for comparison purposes, wherever applicable </t>
  </si>
  <si>
    <t>Last Price (£)</t>
  </si>
  <si>
    <t>Start Date</t>
  </si>
  <si>
    <t>End Date</t>
  </si>
  <si>
    <t>FTSE 100 Index</t>
  </si>
  <si>
    <t>FTSE-All Shares</t>
  </si>
  <si>
    <t>FTSE 350 Index</t>
  </si>
  <si>
    <t>Dates</t>
  </si>
  <si>
    <t>UKX Index</t>
  </si>
  <si>
    <t>ASX Index</t>
  </si>
  <si>
    <t>NMX Index</t>
  </si>
  <si>
    <t>Date</t>
  </si>
  <si>
    <t>Close</t>
  </si>
  <si>
    <t>FTSE-350-Index</t>
  </si>
  <si>
    <t>My Company</t>
  </si>
  <si>
    <t>Competitor</t>
  </si>
  <si>
    <t>GENUS PLC - Competitor</t>
  </si>
  <si>
    <t>31/12/2024
GBP</t>
  </si>
  <si>
    <t>31/12/2023
GBP</t>
  </si>
  <si>
    <t>31/12/2022
GBP</t>
  </si>
  <si>
    <t>30/06/2024
GBP</t>
  </si>
  <si>
    <t>30/06/2023
GBP</t>
  </si>
  <si>
    <t>30/06/2022
GBP</t>
  </si>
  <si>
    <t>∟ Turnover</t>
  </si>
  <si>
    <t xml:space="preserve">          ∟ National Turnover</t>
  </si>
  <si>
    <t xml:space="preserve">          ∟ Overseas Turnover</t>
  </si>
  <si>
    <t>∟ Cost of Sales</t>
  </si>
  <si>
    <t>∟ Exceptional Items pre GP</t>
  </si>
  <si>
    <t>∟ Other Income pre GP</t>
  </si>
  <si>
    <t>∟ Gross Profit</t>
  </si>
  <si>
    <t>∟ Administration Expenses</t>
  </si>
  <si>
    <t>∟ Other Operating Income/Costs pre OP</t>
  </si>
  <si>
    <t>∟ Exceptional Items pre OP</t>
  </si>
  <si>
    <t>∟ Operating Profit</t>
  </si>
  <si>
    <t>∟ Other Income</t>
  </si>
  <si>
    <t>∟ Total Other Income &amp; Int. Received</t>
  </si>
  <si>
    <t>∟ Exceptional Items</t>
  </si>
  <si>
    <t xml:space="preserve">          ∟ Profit (Loss) on Sale of Operations</t>
  </si>
  <si>
    <t xml:space="preserve">          ∟ Costs of Reorganisation</t>
  </si>
  <si>
    <t xml:space="preserve">          ∟ Profit (Loss) on Disposal</t>
  </si>
  <si>
    <t xml:space="preserve">          ∟ Other Exceptional Items</t>
  </si>
  <si>
    <t>∟ Profit (Loss) before Interest paid</t>
  </si>
  <si>
    <t>∟ Interest Received</t>
  </si>
  <si>
    <t>∟ Interest Paid</t>
  </si>
  <si>
    <t xml:space="preserve">          ∟ Paid to Bank</t>
  </si>
  <si>
    <t xml:space="preserve">          ∟ Paid on Hire Purchase</t>
  </si>
  <si>
    <t xml:space="preserve">          ∟ Paid on Leasing</t>
  </si>
  <si>
    <t xml:space="preserve">          ∟ Other Interest Paid</t>
  </si>
  <si>
    <t>∟ Net Interest</t>
  </si>
  <si>
    <t>∟ Profit (Loss) before Tax</t>
  </si>
  <si>
    <t>∟ Taxation</t>
  </si>
  <si>
    <t>∟ Profit (Loss) after Tax</t>
  </si>
  <si>
    <t>∟ Extraordinary Items</t>
  </si>
  <si>
    <t>∟ Minority Interests</t>
  </si>
  <si>
    <t>∟ Profit (Loss) for period [=Net income]</t>
  </si>
  <si>
    <t>∟ Dividends (Distributable profit)</t>
  </si>
  <si>
    <t>∟ Retained Profit(Loss)</t>
  </si>
  <si>
    <t>∟ Depreciation</t>
  </si>
  <si>
    <t xml:space="preserve">          ∟ Depreciation Owned Assets</t>
  </si>
  <si>
    <t xml:space="preserve">          ∟ Depreciation Other Assets</t>
  </si>
  <si>
    <t xml:space="preserve">          ∟ Impairment of Tangible Assets</t>
  </si>
  <si>
    <t>∟ Audit Fee</t>
  </si>
  <si>
    <t>∟ Audit Non-fee expenses</t>
  </si>
  <si>
    <t xml:space="preserve">          ∟ Tax Advice</t>
  </si>
  <si>
    <t xml:space="preserve">          ∟ Non-Tax Advisory Services</t>
  </si>
  <si>
    <t xml:space="preserve">          ∟ Other Auditors Services</t>
  </si>
  <si>
    <t xml:space="preserve">          ∟ Non-Audit Fees paid to Other Auditors</t>
  </si>
  <si>
    <t>∟ Total Amortization and Impairment</t>
  </si>
  <si>
    <t xml:space="preserve">          ∟ Amortisation</t>
  </si>
  <si>
    <t xml:space="preserve">          ∟ Impairment</t>
  </si>
  <si>
    <t>∟ Total Operating Lease Rentals</t>
  </si>
  <si>
    <t xml:space="preserve">          ∟ Hire of Plant &amp; Machinery</t>
  </si>
  <si>
    <t xml:space="preserve">          ∟ Land &amp; Building or Property Rents &amp; Other</t>
  </si>
  <si>
    <t>∟ Research &amp; Development</t>
  </si>
  <si>
    <t>∟ Foreign Exchange Gains/Losses</t>
  </si>
  <si>
    <t>∟ Remuneration</t>
  </si>
  <si>
    <t xml:space="preserve">          ∟ Wages &amp; Salaries</t>
  </si>
  <si>
    <t xml:space="preserve">          ∟ Social Security Costs</t>
  </si>
  <si>
    <t xml:space="preserve">          ∟ Pension Costs</t>
  </si>
  <si>
    <t xml:space="preserve">          ∟ Other Staff Costs</t>
  </si>
  <si>
    <t>∟ Directors' Remuneration</t>
  </si>
  <si>
    <t xml:space="preserve">          ∟ Directors' Fees</t>
  </si>
  <si>
    <t xml:space="preserve">          ∟ Pension Contribution</t>
  </si>
  <si>
    <t xml:space="preserve">          ∟ Other Emoluments</t>
  </si>
  <si>
    <t>∟ Highest Paid Director</t>
  </si>
  <si>
    <t>∟ EBITDA</t>
  </si>
  <si>
    <t>∟ Number of employees</t>
  </si>
  <si>
    <t>Fixed Assets</t>
  </si>
  <si>
    <t>Tangible Assets</t>
  </si>
  <si>
    <t>∟ Land &amp; Buildings</t>
  </si>
  <si>
    <t xml:space="preserve">          ∟ Freehold Land</t>
  </si>
  <si>
    <t xml:space="preserve">          ∟ Leasehold Land</t>
  </si>
  <si>
    <t>∟ Fixtures &amp; Fittings</t>
  </si>
  <si>
    <t>∟ Plant &amp; Vehicles</t>
  </si>
  <si>
    <t xml:space="preserve">          ∟ Plant</t>
  </si>
  <si>
    <t xml:space="preserve">          ∟ Vehicles</t>
  </si>
  <si>
    <t>∟ Other Fixed Assets</t>
  </si>
  <si>
    <t>Intangible Assets</t>
  </si>
  <si>
    <t>Investments &amp; other fixed assets</t>
  </si>
  <si>
    <t>∟ Fixed Assets</t>
  </si>
  <si>
    <t>Current Assets</t>
  </si>
  <si>
    <t>Stock &amp; W.I.P.</t>
  </si>
  <si>
    <t>∟ Stock</t>
  </si>
  <si>
    <t>∟ W.I.P.</t>
  </si>
  <si>
    <t>∟ Finished Goods</t>
  </si>
  <si>
    <t>Trade Debtors</t>
  </si>
  <si>
    <t>Bank &amp; Deposits</t>
  </si>
  <si>
    <t>Other Current Assets</t>
  </si>
  <si>
    <t>∟ Group Loans (asset)</t>
  </si>
  <si>
    <t>∟ Directors Loans (asset)</t>
  </si>
  <si>
    <t>∟ Other Debtors</t>
  </si>
  <si>
    <t>∟ Prepayments</t>
  </si>
  <si>
    <t>∟ Deferred Taxation</t>
  </si>
  <si>
    <t>Investments &amp; other current assets</t>
  </si>
  <si>
    <t>∟ Current Assets</t>
  </si>
  <si>
    <t>Current Liabilities</t>
  </si>
  <si>
    <t>Trade Creditors</t>
  </si>
  <si>
    <t>Short Term Loans &amp; Overdrafts</t>
  </si>
  <si>
    <t>∟ Bank Overdrafts</t>
  </si>
  <si>
    <t>∟ Group Loans (short t.)</t>
  </si>
  <si>
    <t>∟ Director Loans (short t.)</t>
  </si>
  <si>
    <t>∟ Hire Purch. &amp; Leas. (short t.)</t>
  </si>
  <si>
    <t xml:space="preserve">          ∟ Hire Purchase (short t.)</t>
  </si>
  <si>
    <t xml:space="preserve">          ∟ Leasing (short t.)</t>
  </si>
  <si>
    <t>∟ Other Short Term Loans</t>
  </si>
  <si>
    <t>Total Other Current Liabilities</t>
  </si>
  <si>
    <t>∟ Corporation Tax</t>
  </si>
  <si>
    <t>∟ Dividends payable</t>
  </si>
  <si>
    <t>∟ Accruals &amp; Def. Inc. (short t.)</t>
  </si>
  <si>
    <t>∟ Social Securities &amp; V.A.T.</t>
  </si>
  <si>
    <t>∟ Other Current Liabilities</t>
  </si>
  <si>
    <t>∟ Current Liabilities</t>
  </si>
  <si>
    <t>∟ Net Current Assets</t>
  </si>
  <si>
    <t>∟ Net Tangible Assets</t>
  </si>
  <si>
    <t>∟ Working Capital</t>
  </si>
  <si>
    <t>∟ Total Assets</t>
  </si>
  <si>
    <t>∟ Total Assets minus Current Liabilities</t>
  </si>
  <si>
    <t>Long Term Liabilities</t>
  </si>
  <si>
    <t>Long Term Debt</t>
  </si>
  <si>
    <t>∟ Group Loans (long t.)</t>
  </si>
  <si>
    <t>∟ Director Loans (long t.)</t>
  </si>
  <si>
    <t>∟ Hire Purchase &amp; Lease (LT)</t>
  </si>
  <si>
    <t xml:space="preserve">          ∟ Hire Purchase (long t.)</t>
  </si>
  <si>
    <t xml:space="preserve">          ∟ Leasing (long t.)</t>
  </si>
  <si>
    <t>∟ Preference Shares (part of Liabilities)</t>
  </si>
  <si>
    <t>∟ Other Long Term Loans</t>
  </si>
  <si>
    <t>Total Other Long Term Liab.</t>
  </si>
  <si>
    <t>∟ Accruals &amp; Def. Inc. (long t.)</t>
  </si>
  <si>
    <t>∟ Other Long Term Liab.</t>
  </si>
  <si>
    <t>Provisions for Other Liab.</t>
  </si>
  <si>
    <t>∟ Deferred Tax</t>
  </si>
  <si>
    <t>∟ Other Provisions</t>
  </si>
  <si>
    <t>Pension Liabilities</t>
  </si>
  <si>
    <t>∟ Long Term Liabilities</t>
  </si>
  <si>
    <t>∟ Net assets</t>
  </si>
  <si>
    <t>Shareholders Funds</t>
  </si>
  <si>
    <t>Issued Capital</t>
  </si>
  <si>
    <t>∟ Ordinary Shares</t>
  </si>
  <si>
    <t>∟ Preference Shares (part of Equity)</t>
  </si>
  <si>
    <t>∟ Other Shares</t>
  </si>
  <si>
    <t>Total Reserves</t>
  </si>
  <si>
    <t>∟ Share Premium Account</t>
  </si>
  <si>
    <t>∟ Revaluation Reserves</t>
  </si>
  <si>
    <t>∟ Profit (Loss) Account</t>
  </si>
  <si>
    <t>∟ Other Reserves</t>
  </si>
  <si>
    <t>Balance sheet Minorities</t>
  </si>
  <si>
    <t>n.a.</t>
  </si>
  <si>
    <t>∟ Shareholders Funds</t>
  </si>
  <si>
    <t>Name</t>
  </si>
  <si>
    <t>Chart 1</t>
  </si>
  <si>
    <t>Title</t>
  </si>
  <si>
    <t>Chart 2</t>
  </si>
  <si>
    <t>Chart 3</t>
  </si>
  <si>
    <t>Chart 4</t>
  </si>
  <si>
    <t>Chart 5</t>
  </si>
  <si>
    <t>Chart 6</t>
  </si>
  <si>
    <t>Chart 7</t>
  </si>
  <si>
    <t>Chart 8</t>
  </si>
  <si>
    <t>Formula for Daily returns = Ln (Pt/Pt-1)</t>
  </si>
  <si>
    <t>natural log = (current price / previous price)</t>
  </si>
  <si>
    <t>Price</t>
  </si>
  <si>
    <t>Equity Return and Risk</t>
  </si>
  <si>
    <t>Company</t>
  </si>
  <si>
    <t>Average Daily Return</t>
  </si>
  <si>
    <t>Volatility (Standard deviation)</t>
  </si>
  <si>
    <t>3 year return</t>
  </si>
  <si>
    <t>Annual return</t>
  </si>
  <si>
    <t>Annual volatility</t>
  </si>
  <si>
    <t>FROM FAME</t>
  </si>
  <si>
    <t>Beta (3Y)</t>
  </si>
  <si>
    <t>PE ratio (TTM)</t>
  </si>
  <si>
    <t>Original documents</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</si>
  <si>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</si>
  <si>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</si>
  <si>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</si>
  <si>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183,191,000</t>
  </si>
  <si>
    <t>169,668,000</t>
  </si>
  <si>
    <t>198,603,000</t>
  </si>
  <si>
    <t>∟ National Turnover</t>
  </si>
  <si>
    <t>21,126,000</t>
  </si>
  <si>
    <t>∟ Overseas Turnover</t>
  </si>
  <si>
    <t>162,065,000</t>
  </si>
  <si>
    <t>-77,796,000</t>
  </si>
  <si>
    <t>-79,187,000</t>
  </si>
  <si>
    <t>-74,793,000</t>
  </si>
  <si>
    <t>105,395,000</t>
  </si>
  <si>
    <t>90,481,000</t>
  </si>
  <si>
    <t>123,810,000</t>
  </si>
  <si>
    <t>-257,728,000</t>
  </si>
  <si>
    <t>-259,090,000</t>
  </si>
  <si>
    <t>-222,289,000</t>
  </si>
  <si>
    <t>-152,333,000</t>
  </si>
  <si>
    <t>-168,609,000</t>
  </si>
  <si>
    <t>-98,479,000</t>
  </si>
  <si>
    <t>1,096,000</t>
  </si>
  <si>
    <t>2,194,000</t>
  </si>
  <si>
    <t>10,755,000</t>
  </si>
  <si>
    <t>15,937,000</t>
  </si>
  <si>
    <t>21,047,000</t>
  </si>
  <si>
    <t>16,696,000</t>
  </si>
  <si>
    <t>∟ Profit (Loss) on Sale of Operations</t>
  </si>
  <si>
    <t>∟ Costs of Reorganisation</t>
  </si>
  <si>
    <t>∟ Profit (Loss) on Disposal</t>
  </si>
  <si>
    <t>∟ Other Exceptional Items</t>
  </si>
  <si>
    <t>-136,396,000</t>
  </si>
  <si>
    <t>-147,562,000</t>
  </si>
  <si>
    <t>-81,783,000</t>
  </si>
  <si>
    <t>14,841,000</t>
  </si>
  <si>
    <t>18,853,000</t>
  </si>
  <si>
    <t>5,941,000</t>
  </si>
  <si>
    <t>-3,565,000</t>
  </si>
  <si>
    <t>-2,206,000</t>
  </si>
  <si>
    <t>-1,628,000</t>
  </si>
  <si>
    <t>∟ Paid to Bank</t>
  </si>
  <si>
    <t>∟ Paid on Hire Purchase</t>
  </si>
  <si>
    <t>∟ Paid on Leasing</t>
  </si>
  <si>
    <t>-3,562,000</t>
  </si>
  <si>
    <t>-2,205,000</t>
  </si>
  <si>
    <t>-1,407,000</t>
  </si>
  <si>
    <t>∟ Other Interest Paid</t>
  </si>
  <si>
    <t>11,276,000</t>
  </si>
  <si>
    <t>16,647,000</t>
  </si>
  <si>
    <t>4,313,000</t>
  </si>
  <si>
    <t>-139,961,000</t>
  </si>
  <si>
    <t>-149,768,000</t>
  </si>
  <si>
    <t>-83,411,000</t>
  </si>
  <si>
    <t>-6,227,000</t>
  </si>
  <si>
    <t>-4,739,000</t>
  </si>
  <si>
    <t>-7,614,000</t>
  </si>
  <si>
    <t>-146,188,000</t>
  </si>
  <si>
    <t>-154,507,000</t>
  </si>
  <si>
    <t>-91,025,000</t>
  </si>
  <si>
    <t>13,449,000</t>
  </si>
  <si>
    <t>18,105,000</t>
  </si>
  <si>
    <t>20,443,000</t>
  </si>
  <si>
    <t>∟ Depreciation Owned Assets</t>
  </si>
  <si>
    <t>12,068,000</t>
  </si>
  <si>
    <t>16,496,000</t>
  </si>
  <si>
    <t>15,968,000</t>
  </si>
  <si>
    <t>∟ Depreciation Other Assets</t>
  </si>
  <si>
    <t>1,381,000</t>
  </si>
  <si>
    <t>1,609,000</t>
  </si>
  <si>
    <t>4,475,000</t>
  </si>
  <si>
    <t>∟ Impairment of Tangible Assets</t>
  </si>
  <si>
    <t>∟ Tax Advice</t>
  </si>
  <si>
    <t>∟ Non-Tax Advisory Services</t>
  </si>
  <si>
    <t>∟ Other Auditors Services</t>
  </si>
  <si>
    <t>∟ Non-Audit Fees paid to Other Auditors</t>
  </si>
  <si>
    <t>29,835,000</t>
  </si>
  <si>
    <t>23,522,000</t>
  </si>
  <si>
    <t>11,428,000</t>
  </si>
  <si>
    <t>∟ Amortisation</t>
  </si>
  <si>
    <t>∟ Impairment</t>
  </si>
  <si>
    <t>∟ Hire of Plant &amp; Machinery</t>
  </si>
  <si>
    <t>∟ Land &amp; Building or Property Rents &amp; Other</t>
  </si>
  <si>
    <t>98,921,000</t>
  </si>
  <si>
    <t>35,671,000</t>
  </si>
  <si>
    <t>1,385,000</t>
  </si>
  <si>
    <t>2,490,000</t>
  </si>
  <si>
    <t>150,844,000</t>
  </si>
  <si>
    <t>151,525,000</t>
  </si>
  <si>
    <t>144,088,000</t>
  </si>
  <si>
    <t>∟ Wages &amp; Salaries</t>
  </si>
  <si>
    <t>124,388,000</t>
  </si>
  <si>
    <t>99,111,000</t>
  </si>
  <si>
    <t>81,613,000</t>
  </si>
  <si>
    <t>∟ Social Security Costs</t>
  </si>
  <si>
    <t>11,009,000</t>
  </si>
  <si>
    <t>10,193,000</t>
  </si>
  <si>
    <t>-12,551,000</t>
  </si>
  <si>
    <t>∟ Pension Costs</t>
  </si>
  <si>
    <t>4,911,000</t>
  </si>
  <si>
    <t>4,113,000</t>
  </si>
  <si>
    <t>3,183,000</t>
  </si>
  <si>
    <t>∟ Other Staff Costs</t>
  </si>
  <si>
    <t>10,536,000</t>
  </si>
  <si>
    <t>38,108,000</t>
  </si>
  <si>
    <t>71,843,000</t>
  </si>
  <si>
    <t>4,351,000</t>
  </si>
  <si>
    <t>4,870,000</t>
  </si>
  <si>
    <t>87,028,000</t>
  </si>
  <si>
    <t>∟ Directors' Fees</t>
  </si>
  <si>
    <t>1,873,000</t>
  </si>
  <si>
    <t>2,662,000</t>
  </si>
  <si>
    <t>3,423,000</t>
  </si>
  <si>
    <t>∟ Pension Contribution</t>
  </si>
  <si>
    <t>∟ Other Emoluments</t>
  </si>
  <si>
    <t>2,376,000</t>
  </si>
  <si>
    <t>2,073,000</t>
  </si>
  <si>
    <t>83,477,000</t>
  </si>
  <si>
    <t>1,819,000</t>
  </si>
  <si>
    <t>1,351,000</t>
  </si>
  <si>
    <t>29,212,000</t>
  </si>
  <si>
    <t>-109,049,000</t>
  </si>
  <si>
    <t>-126,982,000</t>
  </si>
  <si>
    <t>-66,608,000</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</si>
  <si>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</si>
  <si>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</si>
  <si>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</si>
  <si>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 2025 Moody’s Analytics, Inc. and/or their licensors and affiliates. All rights reserved.</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</si>
  <si>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</si>
  <si>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</si>
  <si>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</si>
  <si>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66,331,000</t>
  </si>
  <si>
    <t>49,890,000</t>
  </si>
  <si>
    <t>63,200,000</t>
  </si>
  <si>
    <t>4,572,000</t>
  </si>
  <si>
    <t>5,524,000</t>
  </si>
  <si>
    <t>5,885,000</t>
  </si>
  <si>
    <t>∟ Freehold Land</t>
  </si>
  <si>
    <t>∟ Leasehold Land</t>
  </si>
  <si>
    <t>16,579,000</t>
  </si>
  <si>
    <t>10,463,000</t>
  </si>
  <si>
    <t>8,283,000</t>
  </si>
  <si>
    <t>∟ Plant</t>
  </si>
  <si>
    <t>∟ Vehicles</t>
  </si>
  <si>
    <t>45,180,000</t>
  </si>
  <si>
    <t>33,903,000</t>
  </si>
  <si>
    <t>49,032,000</t>
  </si>
  <si>
    <t>78,674,000</t>
  </si>
  <si>
    <t>65,436,000</t>
  </si>
  <si>
    <t>30,039,000</t>
  </si>
  <si>
    <t>76,950,000</t>
  </si>
  <si>
    <t>214,553,000</t>
  </si>
  <si>
    <t>92,651,000</t>
  </si>
  <si>
    <t>221,955,000</t>
  </si>
  <si>
    <t>329,879,000</t>
  </si>
  <si>
    <t>185,890,000</t>
  </si>
  <si>
    <t>99,453,000</t>
  </si>
  <si>
    <t>101,548,000</t>
  </si>
  <si>
    <t>87,698,000</t>
  </si>
  <si>
    <t>37,631,000</t>
  </si>
  <si>
    <t>50,888,000</t>
  </si>
  <si>
    <t>41,852,000</t>
  </si>
  <si>
    <t>45,637,000</t>
  </si>
  <si>
    <t>39,154,000</t>
  </si>
  <si>
    <t>34,960,000</t>
  </si>
  <si>
    <t>16,185,000</t>
  </si>
  <si>
    <t>11,506,000</t>
  </si>
  <si>
    <t>10,886,000</t>
  </si>
  <si>
    <t>37,537,000</t>
  </si>
  <si>
    <t>33,830,000</t>
  </si>
  <si>
    <t>41,181,000</t>
  </si>
  <si>
    <t>199,517,000</t>
  </si>
  <si>
    <t>220,536,000</t>
  </si>
  <si>
    <t>356,778,000</t>
  </si>
  <si>
    <t>44,735,000</t>
  </si>
  <si>
    <t>41,494,000</t>
  </si>
  <si>
    <t>30,872,000</t>
  </si>
  <si>
    <t>11,652,000</t>
  </si>
  <si>
    <t>14,101,000</t>
  </si>
  <si>
    <t>9,986,000</t>
  </si>
  <si>
    <t>13,519,000</t>
  </si>
  <si>
    <t>13,544,000</t>
  </si>
  <si>
    <t>11,738,000</t>
  </si>
  <si>
    <t>19,564,000</t>
  </si>
  <si>
    <t>13,849,000</t>
  </si>
  <si>
    <t>9,148,000</t>
  </si>
  <si>
    <t>138,853,000</t>
  </si>
  <si>
    <t>49,775,000</t>
  </si>
  <si>
    <t>121,471,000</t>
  </si>
  <si>
    <t>520,095,000</t>
  </si>
  <si>
    <t>447,183,000</t>
  </si>
  <si>
    <t>638,000,000</t>
  </si>
  <si>
    <t>-51,966,000</t>
  </si>
  <si>
    <t>-40,340,000</t>
  </si>
  <si>
    <t>-23,103,000</t>
  </si>
  <si>
    <t>-16,011,000</t>
  </si>
  <si>
    <t>-15,049,000</t>
  </si>
  <si>
    <t>∟ Hire Purchase (short t.)</t>
  </si>
  <si>
    <t>∟ Leasing (short t.)</t>
  </si>
  <si>
    <t>-59,524,000</t>
  </si>
  <si>
    <t>-48,859,000</t>
  </si>
  <si>
    <t>-63,418,000</t>
  </si>
  <si>
    <t>-1,639,000</t>
  </si>
  <si>
    <t>-45,707,000</t>
  </si>
  <si>
    <t>-33,096,000</t>
  </si>
  <si>
    <t>-33,801,000</t>
  </si>
  <si>
    <t>-4,474,000</t>
  </si>
  <si>
    <t>-4,507,000</t>
  </si>
  <si>
    <t>-2,585,000</t>
  </si>
  <si>
    <t>-9,343,000</t>
  </si>
  <si>
    <t>-11,256,000</t>
  </si>
  <si>
    <t>-25,393,000</t>
  </si>
  <si>
    <t>-111,490,000</t>
  </si>
  <si>
    <t>-89,199,000</t>
  </si>
  <si>
    <t>-102,532,000</t>
  </si>
  <si>
    <t>408,605,000</t>
  </si>
  <si>
    <t>357,984,000</t>
  </si>
  <si>
    <t>535,468,000</t>
  </si>
  <si>
    <t>551,886,000</t>
  </si>
  <si>
    <t>622,427,000</t>
  </si>
  <si>
    <t>691,319,000</t>
  </si>
  <si>
    <t>85,024,000</t>
  </si>
  <si>
    <t>95,038,000</t>
  </si>
  <si>
    <t>105,776,000</t>
  </si>
  <si>
    <t>742,050,000</t>
  </si>
  <si>
    <t>777,062,000</t>
  </si>
  <si>
    <t>823,890,000</t>
  </si>
  <si>
    <t>630,560,000</t>
  </si>
  <si>
    <t>687,863,000</t>
  </si>
  <si>
    <t>721,358,000</t>
  </si>
  <si>
    <t>-19,049,000</t>
  </si>
  <si>
    <t>∟ Hire Purchase (long t.)</t>
  </si>
  <si>
    <t>∟ Leasing (long t.)</t>
  </si>
  <si>
    <t>-40,783,000</t>
  </si>
  <si>
    <t>-37,474,000</t>
  </si>
  <si>
    <t>-3,439,000</t>
  </si>
  <si>
    <t>-6,538,000</t>
  </si>
  <si>
    <t>-8,645,000</t>
  </si>
  <si>
    <t>-44,222,000</t>
  </si>
  <si>
    <t>-44,012,000</t>
  </si>
  <si>
    <t>-27,802,000</t>
  </si>
  <si>
    <t>586,338,000</t>
  </si>
  <si>
    <t>643,851,000</t>
  </si>
  <si>
    <t>693,556,000</t>
  </si>
  <si>
    <t>586,242,000</t>
  </si>
  <si>
    <t>643,765,000</t>
  </si>
  <si>
    <t>693,473,000</t>
  </si>
  <si>
    <t>779,697,000</t>
  </si>
  <si>
    <t>698,553,000</t>
  </si>
  <si>
    <t>627,557,000</t>
  </si>
  <si>
    <t>-401,962,000</t>
  </si>
  <si>
    <t>-257,714,000</t>
  </si>
  <si>
    <t>-105,991,000</t>
  </si>
  <si>
    <t>208,507,000</t>
  </si>
  <si>
    <t>202,926,000</t>
  </si>
  <si>
    <t>171,907,000</t>
  </si>
  <si>
    <t>Balance sheetShareholders Funds</t>
  </si>
  <si>
    <r>
      <rPr>
        <u/>
        <sz val="11"/>
        <color rgb="FF1155CC"/>
        <rFont val="&quot;Open Sans&quot;, sans-serif"/>
      </rPr>
      <t>2024</t>
    </r>
    <r>
      <rPr>
        <sz val="11"/>
        <rFont val="&quot;Open Sans&quot;, sans-serif"/>
      </rPr>
      <t xml:space="preserve">
12 months
Cons.
Unqualified
IFRS</t>
    </r>
  </si>
  <si>
    <r>
      <rPr>
        <u/>
        <sz val="11"/>
        <color rgb="FF1155CC"/>
        <rFont val="&quot;Open Sans&quot;, sans-serif"/>
      </rPr>
      <t>2023</t>
    </r>
    <r>
      <rPr>
        <sz val="11"/>
        <rFont val="&quot;Open Sans&quot;, sans-serif"/>
      </rPr>
      <t xml:space="preserve">
12 months
Cons.
Unqualified
IFRS</t>
    </r>
  </si>
  <si>
    <r>
      <rPr>
        <u/>
        <sz val="11"/>
        <color rgb="FF1155CC"/>
        <rFont val="&quot;Open Sans&quot;, sans-serif"/>
      </rPr>
      <t>2022</t>
    </r>
    <r>
      <rPr>
        <sz val="11"/>
        <rFont val="&quot;Open Sans&quot;, sans-serif"/>
      </rPr>
      <t xml:space="preserve">
12 months
Cons.
Unqualified
IFRS</t>
    </r>
  </si>
  <si>
    <t>1.29</t>
  </si>
  <si>
    <t>1.25</t>
  </si>
  <si>
    <t>1.27</t>
  </si>
  <si>
    <t>1.35</t>
  </si>
  <si>
    <t>1.43</t>
  </si>
  <si>
    <t>1.38</t>
  </si>
  <si>
    <t>1.53</t>
  </si>
  <si>
    <t>1.57</t>
  </si>
  <si>
    <t>1.55</t>
  </si>
  <si>
    <t>1.54</t>
  </si>
  <si>
    <t>1.47</t>
  </si>
  <si>
    <t>1.50</t>
  </si>
  <si>
    <t>1.56</t>
  </si>
  <si>
    <t>1.59</t>
  </si>
  <si>
    <t>1.42</t>
  </si>
  <si>
    <t>1.36</t>
  </si>
  <si>
    <t>1.23</t>
  </si>
  <si>
    <t>1.22</t>
  </si>
  <si>
    <t>1.26</t>
  </si>
  <si>
    <t>1.31</t>
  </si>
  <si>
    <t>1.41</t>
  </si>
  <si>
    <t>1.44</t>
  </si>
  <si>
    <t>1.34</t>
  </si>
  <si>
    <t>1.33</t>
  </si>
  <si>
    <t>1.49</t>
  </si>
  <si>
    <t>1.40</t>
  </si>
  <si>
    <t>1.46</t>
  </si>
  <si>
    <t>1.48</t>
  </si>
  <si>
    <t>1.39</t>
  </si>
  <si>
    <t>1.51</t>
  </si>
  <si>
    <t>1.52</t>
  </si>
  <si>
    <t>1.64</t>
  </si>
  <si>
    <t>1.63</t>
  </si>
  <si>
    <t>1.58</t>
  </si>
  <si>
    <t>1.62</t>
  </si>
  <si>
    <t>1.28</t>
  </si>
  <si>
    <t>1.17</t>
  </si>
  <si>
    <t>1.19</t>
  </si>
  <si>
    <t>1.21</t>
  </si>
  <si>
    <t>1.20</t>
  </si>
  <si>
    <t>1.24</t>
  </si>
  <si>
    <t>1.16</t>
  </si>
  <si>
    <t>1.30</t>
  </si>
  <si>
    <t>1.32</t>
  </si>
  <si>
    <t>0.99</t>
  </si>
  <si>
    <t>0.98</t>
  </si>
  <si>
    <t>0.94</t>
  </si>
  <si>
    <t>0.90</t>
  </si>
  <si>
    <t>0.87</t>
  </si>
  <si>
    <t>0.92</t>
  </si>
  <si>
    <t>0.97</t>
  </si>
  <si>
    <t>1.14</t>
  </si>
  <si>
    <t>1.13</t>
  </si>
  <si>
    <t>1.15</t>
  </si>
  <si>
    <t>0.93</t>
  </si>
  <si>
    <t>0.96</t>
  </si>
  <si>
    <t>0.95</t>
  </si>
  <si>
    <t>1.00</t>
  </si>
  <si>
    <t>1.37</t>
  </si>
  <si>
    <t>1.45</t>
  </si>
  <si>
    <t>1.60</t>
  </si>
  <si>
    <t>1.61</t>
  </si>
  <si>
    <t>1.74</t>
  </si>
  <si>
    <t>1.75</t>
  </si>
  <si>
    <t>1.95</t>
  </si>
  <si>
    <t>1.92</t>
  </si>
  <si>
    <t>2.00</t>
  </si>
  <si>
    <t>1.94</t>
  </si>
  <si>
    <t>1.91</t>
  </si>
  <si>
    <t>1.73</t>
  </si>
  <si>
    <t>1.81</t>
  </si>
  <si>
    <t>1.79</t>
  </si>
  <si>
    <t>1.83</t>
  </si>
  <si>
    <t>1.89</t>
  </si>
  <si>
    <t>1.88</t>
  </si>
  <si>
    <t>1.93</t>
  </si>
  <si>
    <t>1.86</t>
  </si>
  <si>
    <t>1.99</t>
  </si>
  <si>
    <t>1.98</t>
  </si>
  <si>
    <t>2.14</t>
  </si>
  <si>
    <t>2.18</t>
  </si>
  <si>
    <t>2.21</t>
  </si>
  <si>
    <t>2.24</t>
  </si>
  <si>
    <t>2.16</t>
  </si>
  <si>
    <t>2.15</t>
  </si>
  <si>
    <t>1.97</t>
  </si>
  <si>
    <t>2.17</t>
  </si>
  <si>
    <t>2.22</t>
  </si>
  <si>
    <t>2.13</t>
  </si>
  <si>
    <t>2.31</t>
  </si>
  <si>
    <t>2.39</t>
  </si>
  <si>
    <t>2.38</t>
  </si>
  <si>
    <t>2.37</t>
  </si>
  <si>
    <t>2.36</t>
  </si>
  <si>
    <t>2.40</t>
  </si>
  <si>
    <t>2.42</t>
  </si>
  <si>
    <t>2.44</t>
  </si>
  <si>
    <t>2.35</t>
  </si>
  <si>
    <t>2.47</t>
  </si>
  <si>
    <t>2.50</t>
  </si>
  <si>
    <t>2.66</t>
  </si>
  <si>
    <t>2.60</t>
  </si>
  <si>
    <t>2.58</t>
  </si>
  <si>
    <t>2.55</t>
  </si>
  <si>
    <t>2.54</t>
  </si>
  <si>
    <t>2.64</t>
  </si>
  <si>
    <t>2.63</t>
  </si>
  <si>
    <t>2.68</t>
  </si>
  <si>
    <t>2.69</t>
  </si>
  <si>
    <t>2.75</t>
  </si>
  <si>
    <t>2.72</t>
  </si>
  <si>
    <t>2.51</t>
  </si>
  <si>
    <t>2.52</t>
  </si>
  <si>
    <t>2.23</t>
  </si>
  <si>
    <t>2.25</t>
  </si>
  <si>
    <t>2.30</t>
  </si>
  <si>
    <t>2.19</t>
  </si>
  <si>
    <t>2.27</t>
  </si>
  <si>
    <t>2.32</t>
  </si>
  <si>
    <t>2.46</t>
  </si>
  <si>
    <t>2.70</t>
  </si>
  <si>
    <t>2.61</t>
  </si>
  <si>
    <t>2.62</t>
  </si>
  <si>
    <t>2.49</t>
  </si>
  <si>
    <t>2.48</t>
  </si>
  <si>
    <t>2.41</t>
  </si>
  <si>
    <t>2.28</t>
  </si>
  <si>
    <t>2.33</t>
  </si>
  <si>
    <t>2.20</t>
  </si>
  <si>
    <t>2.29</t>
  </si>
  <si>
    <t>1.90</t>
  </si>
  <si>
    <t>1.77</t>
  </si>
  <si>
    <t>2.59</t>
  </si>
  <si>
    <t>2.45</t>
  </si>
  <si>
    <t>2.53</t>
  </si>
  <si>
    <t>2.92</t>
  </si>
  <si>
    <t>2.89</t>
  </si>
  <si>
    <t>2.80</t>
  </si>
  <si>
    <t>2.74</t>
  </si>
  <si>
    <t>2.76</t>
  </si>
  <si>
    <t>2.56</t>
  </si>
  <si>
    <t>2.57</t>
  </si>
  <si>
    <t>2.65</t>
  </si>
  <si>
    <t>2.79</t>
  </si>
  <si>
    <t>2.78</t>
  </si>
  <si>
    <t>2.90</t>
  </si>
  <si>
    <t>2.97</t>
  </si>
  <si>
    <t>2.83</t>
  </si>
  <si>
    <t>2.87</t>
  </si>
  <si>
    <t>2.71</t>
  </si>
  <si>
    <t>2.67</t>
  </si>
  <si>
    <t>2.84</t>
  </si>
  <si>
    <t>2.95</t>
  </si>
  <si>
    <t>2.86</t>
  </si>
  <si>
    <t>2.94</t>
  </si>
  <si>
    <t>2.99</t>
  </si>
  <si>
    <t>2.85</t>
  </si>
  <si>
    <t>2.77</t>
  </si>
  <si>
    <t>2.82</t>
  </si>
  <si>
    <t>3.19</t>
  </si>
  <si>
    <t>3.15</t>
  </si>
  <si>
    <t>3.35</t>
  </si>
  <si>
    <t>3.13</t>
  </si>
  <si>
    <t>3.31</t>
  </si>
  <si>
    <t>3.20</t>
  </si>
  <si>
    <t>3.24</t>
  </si>
  <si>
    <t>2.88</t>
  </si>
  <si>
    <t>3.00</t>
  </si>
  <si>
    <t>3.21</t>
  </si>
  <si>
    <t>3.23</t>
  </si>
  <si>
    <t>3.18</t>
  </si>
  <si>
    <t>3.30</t>
  </si>
  <si>
    <t>3.25</t>
  </si>
  <si>
    <t>3.36</t>
  </si>
  <si>
    <t>3.32</t>
  </si>
  <si>
    <t>3.57</t>
  </si>
  <si>
    <t>3.63</t>
  </si>
  <si>
    <t>3.40</t>
  </si>
  <si>
    <t>3.22</t>
  </si>
  <si>
    <t>3.39</t>
  </si>
  <si>
    <t>3.27</t>
  </si>
  <si>
    <t>3.17</t>
  </si>
  <si>
    <t>3.14</t>
  </si>
  <si>
    <t>3.49</t>
  </si>
  <si>
    <t>3.56</t>
  </si>
  <si>
    <t>3.44</t>
  </si>
  <si>
    <t>3.54</t>
  </si>
  <si>
    <t>3.55</t>
  </si>
  <si>
    <t>3.53</t>
  </si>
  <si>
    <t>3.70</t>
  </si>
  <si>
    <t>3.84</t>
  </si>
  <si>
    <t>3.78</t>
  </si>
  <si>
    <t>3.97</t>
  </si>
  <si>
    <t>3.80</t>
  </si>
  <si>
    <t>3.94</t>
  </si>
  <si>
    <t>3.98</t>
  </si>
  <si>
    <t>4.14</t>
  </si>
  <si>
    <t>3.92</t>
  </si>
  <si>
    <t>4.23</t>
  </si>
  <si>
    <t>4.16</t>
  </si>
  <si>
    <t>4.25</t>
  </si>
  <si>
    <t>4.42</t>
  </si>
  <si>
    <t>4.41</t>
  </si>
  <si>
    <t>4.40</t>
  </si>
  <si>
    <t>4.38</t>
  </si>
  <si>
    <t>3.89</t>
  </si>
  <si>
    <t>3.99</t>
  </si>
  <si>
    <t>3.69</t>
  </si>
  <si>
    <t>4.21</t>
  </si>
  <si>
    <t>4.39</t>
  </si>
  <si>
    <t>4.60</t>
  </si>
  <si>
    <t>4.72</t>
  </si>
  <si>
    <t>4.71</t>
  </si>
  <si>
    <t>5.26</t>
  </si>
  <si>
    <t>5.15</t>
  </si>
  <si>
    <t>5.22</t>
  </si>
  <si>
    <t>5.55</t>
  </si>
  <si>
    <t>5.40</t>
  </si>
  <si>
    <t>5.30</t>
  </si>
  <si>
    <t>5.59</t>
  </si>
  <si>
    <t>5.42</t>
  </si>
  <si>
    <t>5.14</t>
  </si>
  <si>
    <t>5.27</t>
  </si>
  <si>
    <t>4.98</t>
  </si>
  <si>
    <t>4.95</t>
  </si>
  <si>
    <t>4.85</t>
  </si>
  <si>
    <t>4.52</t>
  </si>
  <si>
    <t>4.76</t>
  </si>
  <si>
    <t>4.75</t>
  </si>
  <si>
    <t>4.80</t>
  </si>
  <si>
    <t>5.41</t>
  </si>
  <si>
    <t>5.46</t>
  </si>
  <si>
    <t>5.16</t>
  </si>
  <si>
    <t>5.48</t>
  </si>
  <si>
    <t>5.39</t>
  </si>
  <si>
    <t>5.51</t>
  </si>
  <si>
    <t>5.54</t>
  </si>
  <si>
    <t>5.31</t>
  </si>
  <si>
    <t>5.65</t>
  </si>
  <si>
    <t>6.33</t>
  </si>
  <si>
    <t>6.71</t>
  </si>
  <si>
    <t>XLON:FSTA</t>
  </si>
  <si>
    <t>XLON:GFRD</t>
  </si>
  <si>
    <t>XLON:HFD</t>
  </si>
  <si>
    <t>XLON:BOOT</t>
  </si>
  <si>
    <t>XLON:HSW</t>
  </si>
  <si>
    <t>XLON:KMR</t>
  </si>
  <si>
    <t>XLON:MARS</t>
  </si>
  <si>
    <t>XLON:MOTR</t>
  </si>
  <si>
    <t>XLON:NXR</t>
  </si>
  <si>
    <t>XLON:OTB</t>
  </si>
  <si>
    <t>XLON:OXB</t>
  </si>
  <si>
    <t>XLON:MAB</t>
  </si>
  <si>
    <t>XLON:YNGA</t>
  </si>
  <si>
    <t>XLON:MGNS</t>
  </si>
  <si>
    <t>XLON:KIE</t>
  </si>
  <si>
    <t>XLON:COST</t>
  </si>
  <si>
    <t>XLON:VTU</t>
  </si>
  <si>
    <t>XLON:VCP</t>
  </si>
  <si>
    <t>XLON:JHD</t>
  </si>
  <si>
    <t>XLON:WJG</t>
  </si>
  <si>
    <t>XLON:RIO</t>
  </si>
  <si>
    <t>XLON:AAL</t>
  </si>
  <si>
    <t>XLON:CAML</t>
  </si>
  <si>
    <t>XLON:JDW</t>
  </si>
  <si>
    <t>XLON:CKN</t>
  </si>
  <si>
    <t>XLON:BAB</t>
  </si>
  <si>
    <t>XLON:OCN</t>
  </si>
  <si>
    <t>XLON:FERG</t>
  </si>
  <si>
    <t>XLON:JET2</t>
  </si>
  <si>
    <t>XLON:HIK</t>
  </si>
  <si>
    <t>XLON:SNG</t>
  </si>
  <si>
    <t>25062677 - 10240511</t>
  </si>
  <si>
    <t>Standard Deviation</t>
  </si>
  <si>
    <t>Covarience</t>
  </si>
  <si>
    <t>Volatility (biên độ tăng giảm của công ty)</t>
  </si>
  <si>
    <t>Liquid giảm thì chắc đang đầu tư ở đâu đấy</t>
  </si>
  <si>
    <t>3 year return = average daily return x 252 x 3</t>
  </si>
  <si>
    <t>Annual return 202x = average daily return 202x x 252</t>
  </si>
  <si>
    <t>Tính bằng cách lấy  ln((03/01/2022) / (31/12/2021))</t>
  </si>
  <si>
    <t>ln(Ngày sau / Ngày trước)</t>
  </si>
  <si>
    <t>Market cap
(m £)</t>
  </si>
  <si>
    <t>Shares
outstanding</t>
  </si>
  <si>
    <t>Volume
(shares)</t>
  </si>
  <si>
    <t>Close
(£)</t>
  </si>
  <si>
    <t>Low
(£)</t>
  </si>
  <si>
    <t>High
(£)</t>
  </si>
  <si>
    <t>Open
(£)</t>
  </si>
  <si>
    <t>All figures have been adjusted based on the stock split ratio</t>
  </si>
  <si>
    <t>Daily pricing series</t>
  </si>
  <si>
    <t>n.s.</t>
  </si>
  <si>
    <t>Profitability Ratios: Operating Profit Margin (%)</t>
  </si>
  <si>
    <t>Gearing ratios: Gearing Ratio (%)</t>
  </si>
  <si>
    <t>Liquidity ratios:  Current Ratio</t>
  </si>
  <si>
    <t>Efficiency Ratios: Net Asset Turnover</t>
  </si>
  <si>
    <t>Equity Ratios: Return on Shareholder Funds (%)</t>
  </si>
  <si>
    <t>31/12/2024</t>
  </si>
  <si>
    <t>GBP</t>
  </si>
  <si>
    <t>31/12/2023</t>
  </si>
  <si>
    <t>31/12/2022</t>
  </si>
  <si>
    <t>Profitability ratios</t>
  </si>
  <si>
    <t>∟ Return on Shareholders Funds (%)</t>
  </si>
  <si>
    <t>∟ Return on Capital Employed (%)</t>
  </si>
  <si>
    <t>∟ Return on Total Assets (%)</t>
  </si>
  <si>
    <t>∟ Profit margin (%)</t>
  </si>
  <si>
    <t>∟ Gross margin (%)</t>
  </si>
  <si>
    <t>∟ Berry ratio (x)</t>
  </si>
  <si>
    <t>∟ EBIT margin (%)</t>
  </si>
  <si>
    <t>∟ EBITDA margin (%)</t>
  </si>
  <si>
    <t>Operational ratios</t>
  </si>
  <si>
    <t>∟ Net Assets Turnover (x)</t>
  </si>
  <si>
    <t>∟ Fixed Assets Turnover (x)</t>
  </si>
  <si>
    <t>∟ Interest Cover (x)</t>
  </si>
  <si>
    <t>∟ Stock Turnover (x)</t>
  </si>
  <si>
    <t>∟ Debtors Turnover (x)</t>
  </si>
  <si>
    <t>∟ Debtor Collection (days)</t>
  </si>
  <si>
    <t>∟ Creditors Payment (days)</t>
  </si>
  <si>
    <t>Structure ratios</t>
  </si>
  <si>
    <t>∟ Current ratio (x)</t>
  </si>
  <si>
    <t>∟ Liquidity ratio (x)</t>
  </si>
  <si>
    <t>∟ Shareholders liquidity ratio (x)</t>
  </si>
  <si>
    <t>∟ Solvency ratio (Asset based) (%)</t>
  </si>
  <si>
    <t>∟ Solvency ratio (Liability based) (%)</t>
  </si>
  <si>
    <t>∟ Asset Cover (x)</t>
  </si>
  <si>
    <t>∟ Gearing (%)</t>
  </si>
  <si>
    <t>Per employee ratios</t>
  </si>
  <si>
    <t>∟ Profit per employee (unit)</t>
  </si>
  <si>
    <t>∟ Turnover per employee (unit)</t>
  </si>
  <si>
    <t>∟ Salaries/Turnover</t>
  </si>
  <si>
    <t>∟ Average Remuneration per employee (unit)</t>
  </si>
  <si>
    <t>∟ Shareholders Funds per employee (unit)</t>
  </si>
  <si>
    <t>∟ Working Capital per employee (unit)</t>
  </si>
  <si>
    <t>∟ Total Assets per employee (unit)</t>
  </si>
  <si>
    <t>30/06/2024</t>
  </si>
  <si>
    <t>30/06/2023</t>
  </si>
  <si>
    <t>30/06/2022</t>
  </si>
  <si>
    <t>Ratios</t>
  </si>
  <si>
    <t>Operating Profit Margin (%)</t>
  </si>
  <si>
    <t>Return on Shareholder Funds (%)</t>
  </si>
  <si>
    <t>Net Assest Turnover</t>
  </si>
  <si>
    <t>Gearing Ratio</t>
  </si>
  <si>
    <t>Ratios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</si>
</sst>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dd/mm/yyyy"/>
    <numFmt numFmtId="165" formatCode="dd\.mm"/>
    <numFmt numFmtId="166" formatCode="d\.m"/>
    <numFmt numFmtId="167" formatCode="d/m/yyyy"/>
    <numFmt numFmtId="168" formatCode="#,##0.00;\(#,##0.00\)"/>
    <numFmt numFmtId="169" formatCode="yyyy"/>
    <numFmt numFmtId="170" formatCode="0.000000"/>
    <numFmt numFmtId="171" formatCode="0.000%"/>
    <numFmt numFmtId="172" formatCode="0.0000000"/>
    <numFmt numFmtId="173" formatCode="0.000"/>
    <numFmt numFmtId="174" formatCode="0.0000"/>
    <numFmt numFmtId="175" formatCode="###,##0"/>
  </numFmts>
  <fonts count="64">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6"/>
      <color theme="1"/>
      <name val="Aptos Narrow"/>
    </font>
    <font>
      <sz val="16"/>
      <color theme="1"/>
      <name val="Aptos Narrow"/>
    </font>
    <font>
      <sz val="11"/>
      <color theme="1"/>
      <name val="Calibri"/>
    </font>
    <font>
      <sz val="16"/>
      <color theme="1"/>
      <name val="Calibri"/>
    </font>
    <font>
      <b/>
      <sz val="11"/>
      <color theme="1"/>
      <name val="Congenial"/>
    </font>
    <font>
      <b/>
      <sz val="11"/>
      <color rgb="FF3F3F76"/>
      <name val="Aptos Narrow"/>
    </font>
    <font>
      <b/>
      <sz val="20"/>
      <color theme="1"/>
      <name val="Aptos Narrow"/>
    </font>
    <font>
      <sz val="11"/>
      <color theme="1"/>
      <name val="Aptos Narrow"/>
    </font>
    <font>
      <b/>
      <sz val="14"/>
      <color theme="1"/>
      <name val="Times New Roman"/>
    </font>
    <font>
      <b/>
      <sz val="11"/>
      <color theme="1"/>
      <name val="Arial"/>
    </font>
    <font>
      <sz val="11"/>
      <name val="Aptos Narrow"/>
    </font>
    <font>
      <b/>
      <sz val="11"/>
      <color theme="1"/>
      <name val="Aptos Narrow"/>
    </font>
    <font>
      <b/>
      <sz val="9"/>
      <color rgb="FFFFFFFF"/>
      <name val="Arial"/>
    </font>
    <font>
      <sz val="10"/>
      <color rgb="FF333333"/>
      <name val="Arial"/>
    </font>
    <font>
      <b/>
      <sz val="11"/>
      <color rgb="FFFF0000"/>
      <name val="Aptos Narrow"/>
    </font>
    <font>
      <sz val="11"/>
      <color theme="1"/>
      <name val="Arial"/>
    </font>
    <font>
      <sz val="11"/>
      <color theme="1"/>
      <name val="Aptos Narrow"/>
      <scheme val="minor"/>
    </font>
    <font>
      <b/>
      <sz val="11"/>
      <color theme="1"/>
      <name val="Arial"/>
    </font>
    <font>
      <sz val="11"/>
      <color theme="1"/>
      <name val="Arial"/>
    </font>
    <font>
      <sz val="12"/>
      <color theme="1"/>
      <name val="Arial"/>
    </font>
    <font>
      <b/>
      <sz val="12"/>
      <color rgb="FF333333"/>
      <name val="Arial"/>
    </font>
    <font>
      <sz val="12"/>
      <color rgb="FF333333"/>
      <name val="Arial"/>
    </font>
    <font>
      <b/>
      <sz val="11"/>
      <color theme="1"/>
      <name val="Aptos Narrow"/>
      <scheme val="minor"/>
    </font>
    <font>
      <sz val="11"/>
      <color rgb="FFFFFFFF"/>
      <name val="Inherit"/>
    </font>
    <font>
      <sz val="11"/>
      <color rgb="FF555555"/>
      <name val="&quot;Open Sans&quot;"/>
    </font>
    <font>
      <sz val="11"/>
      <color rgb="FF001489"/>
      <name val="&quot;Open Sans&quot;"/>
    </font>
    <font>
      <sz val="11"/>
      <color rgb="FF333333"/>
      <name val="&quot;Open Sans&quot;"/>
    </font>
    <font>
      <sz val="11"/>
      <color rgb="FF555555"/>
      <name val="Inherit"/>
    </font>
    <font>
      <sz val="11"/>
      <color theme="1"/>
      <name val="&quot;Open Sans&quot;"/>
    </font>
    <font>
      <b/>
      <sz val="11"/>
      <color rgb="FF555555"/>
      <name val="&quot;Open Sans&quot;"/>
    </font>
    <font>
      <b/>
      <sz val="11"/>
      <color rgb="FF001489"/>
      <name val="&quot;Open Sans&quot;"/>
    </font>
    <font>
      <sz val="11"/>
      <color rgb="FF534D77"/>
      <name val="&quot;Open Sans&quot;"/>
    </font>
    <font>
      <sz val="24"/>
      <color theme="1"/>
      <name val="Arial"/>
    </font>
    <font>
      <b/>
      <sz val="14"/>
      <color rgb="FFFF0000"/>
      <name val="Aptos Narrow"/>
    </font>
    <font>
      <sz val="14"/>
      <color rgb="FFFF0000"/>
      <name val="Aptos Narrow"/>
    </font>
    <font>
      <u/>
      <sz val="11"/>
      <color rgb="FF0000FF"/>
      <name val="&quot;Open Sans&quot;"/>
    </font>
    <font>
      <b/>
      <sz val="11"/>
      <color rgb="FF333333"/>
      <name val="&quot;Open Sans&quot;"/>
    </font>
    <font>
      <u/>
      <sz val="11"/>
      <color rgb="FF534D77"/>
      <name val="&quot;Open Sans&quot;"/>
    </font>
    <font>
      <b/>
      <sz val="11"/>
      <color rgb="FF333333"/>
      <name val="Arial"/>
    </font>
    <font>
      <sz val="11"/>
      <color rgb="FF333333"/>
      <name val="Arial"/>
    </font>
    <font>
      <u/>
      <sz val="11"/>
      <color rgb="FF1155CC"/>
      <name val="&quot;Open Sans&quot;, sans-serif"/>
    </font>
    <font>
      <sz val="11"/>
      <name val="&quot;Open Sans&quot;, sans-serif"/>
    </font>
    <font>
      <sz val="11"/>
      <color rgb="FF000000"/>
      <name val="Calibri"/>
    </font>
    <font>
      <b/>
      <sz val="10"/>
      <color rgb="FF333333"/>
      <name val="Arial"/>
    </font>
    <font>
      <b/>
      <sz val="11"/>
      <color theme="1"/>
      <name val="Aptos Narrow"/>
      <family val="2"/>
    </font>
    <font>
      <sz val="10"/>
      <color rgb="FF333333"/>
      <name val="Inherit"/>
    </font>
    <font>
      <b/>
      <sz val="11"/>
      <color theme="1"/>
      <name val="Aptos Narrow"/>
      <family val="2"/>
      <scheme val="minor"/>
    </font>
    <font>
      <sz val="11"/>
      <color theme="1"/>
      <name val="Aptos"/>
      <family val="2"/>
    </font>
    <font>
      <sz val="11"/>
      <color rgb="FFFFFFFF"/>
      <name val="Inherit"/>
    </font>
    <font>
      <sz val="11"/>
      <color theme="1"/>
      <name val="Arial"/>
      <family val="2"/>
    </font>
    <font>
      <sz val="11"/>
      <color rgb="FF555555"/>
      <name val="Arial"/>
      <family val="2"/>
    </font>
    <font>
      <sz val="11"/>
      <color rgb="FF555555"/>
      <name val="Arial"/>
      <family val="2"/>
    </font>
    <font>
      <sz val="10"/>
      <color rgb="FF001489"/>
      <name val="Arial"/>
      <family val="2"/>
    </font>
    <font>
      <sz val="11"/>
      <color rgb="FF555555"/>
      <name val="Arial"/>
      <family val="2"/>
    </font>
    <font>
      <sz val="11"/>
      <color rgb="FFFFFFFF"/>
      <name val="Arial"/>
      <family val="2"/>
    </font>
    <font>
      <sz val="10"/>
      <name val="Arial"/>
      <family val="2"/>
    </font>
    <font>
      <sz val="10"/>
      <name val="Inherit"/>
    </font>
    <font>
      <b/>
      <sz val="14"/>
      <color theme="1"/>
      <name val="Times New Roman"/>
      <family val="1"/>
    </font>
    <font>
      <sz val="14"/>
      <color theme="1"/>
      <name val="Times New Roman"/>
      <family val="1"/>
    </font>
  </fonts>
  <fills count="17">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001489"/>
        <bgColor rgb="FF001489"/>
      </patternFill>
    </fill>
    <fill>
      <patternFill patternType="solid">
        <fgColor rgb="FFFF0000"/>
        <bgColor rgb="FFFF0000"/>
      </patternFill>
    </fill>
    <fill>
      <patternFill patternType="solid">
        <fgColor rgb="FFF9CB9C"/>
        <bgColor rgb="FFF9CB9C"/>
      </patternFill>
    </fill>
    <fill>
      <patternFill patternType="solid">
        <fgColor rgb="FFFFFFFF"/>
        <bgColor rgb="FFFFFFFF"/>
      </patternFill>
    </fill>
    <fill>
      <patternFill patternType="solid">
        <fgColor rgb="FF00FFFF"/>
        <bgColor rgb="FF00FFFF"/>
      </patternFill>
    </fill>
    <fill>
      <patternFill patternType="solid">
        <fgColor rgb="FFF2F5F8"/>
        <bgColor rgb="FFF2F5F8"/>
      </patternFill>
    </fill>
    <fill>
      <patternFill patternType="solid">
        <fgColor rgb="FFFAE2D5"/>
        <bgColor rgb="FFFAE2D5"/>
      </patternFill>
    </fill>
    <fill>
      <patternFill patternType="solid">
        <fgColor theme="0"/>
        <bgColor rgb="FFF2F5F8"/>
      </patternFill>
    </fill>
    <fill>
      <patternFill patternType="solid">
        <fgColor rgb="FFFFFFFF"/>
      </patternFill>
    </fill>
    <fill>
      <patternFill patternType="solid">
        <fgColor rgb="FFFFFFFF"/>
        <bgColor indexed="64"/>
      </patternFill>
    </fill>
    <fill>
      <patternFill patternType="solid">
        <fgColor rgb="FF001489"/>
        <bgColor indexed="64"/>
      </patternFill>
    </fill>
    <fill>
      <patternFill patternType="solid">
        <fgColor rgb="FFE6EAEE"/>
        <bgColor indexed="64"/>
      </patternFill>
    </fill>
    <fill>
      <patternFill patternType="solid">
        <fgColor rgb="FFF2F5F8"/>
        <bgColor indexed="64"/>
      </patternFill>
    </fill>
  </fills>
  <borders count="109">
    <border>
      <left/>
      <right/>
      <top/>
      <bottom/>
      <diagonal/>
    </border>
    <border>
      <left/>
      <right/>
      <top/>
      <bottom/>
      <diagonal/>
    </border>
    <border>
      <left style="thin">
        <color rgb="FF7F7F7F"/>
      </left>
      <right style="medium">
        <color rgb="FF000000"/>
      </right>
      <top style="medium">
        <color rgb="FF000000"/>
      </top>
      <bottom style="medium">
        <color rgb="FF000000"/>
      </bottom>
      <diagonal/>
    </border>
    <border>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D6DDE4"/>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FFFFFF"/>
      </left>
      <right style="thin">
        <color rgb="FFFFFFFF"/>
      </right>
      <top style="thin">
        <color rgb="FFFFFFFF"/>
      </top>
      <bottom style="thin">
        <color rgb="FFFFFFFF"/>
      </bottom>
      <diagonal/>
    </border>
    <border>
      <left style="thin">
        <color rgb="FFD6DDE4"/>
      </left>
      <right style="thin">
        <color rgb="FFD6DDE4"/>
      </right>
      <top style="thin">
        <color rgb="FFD6DDE4"/>
      </top>
      <bottom style="thin">
        <color rgb="FFD6DDE4"/>
      </bottom>
      <diagonal/>
    </border>
    <border>
      <left style="thin">
        <color rgb="FFD6DDE4"/>
      </left>
      <right style="thin">
        <color rgb="FFD6DDE4"/>
      </right>
      <top style="thin">
        <color rgb="FFD6DDE4"/>
      </top>
      <bottom/>
      <diagonal/>
    </border>
    <border>
      <left/>
      <right/>
      <top style="medium">
        <color rgb="FFA0A0A0"/>
      </top>
      <bottom/>
      <diagonal/>
    </border>
    <border>
      <left/>
      <right style="thin">
        <color rgb="FFD6DDE4"/>
      </right>
      <top style="thin">
        <color rgb="FFD6DDE4"/>
      </top>
      <bottom style="thin">
        <color rgb="FFD6DDE4"/>
      </bottom>
      <diagonal/>
    </border>
    <border>
      <left style="thin">
        <color theme="2" tint="-0.14999847407452621"/>
      </left>
      <right/>
      <top style="thin">
        <color rgb="FFD6DDE4"/>
      </top>
      <bottom style="thin">
        <color rgb="FFD6DDE4"/>
      </bottom>
      <diagonal/>
    </border>
    <border>
      <left style="thin">
        <color theme="2" tint="-0.14999847407452621"/>
      </left>
      <right style="thin">
        <color rgb="FFD6DDE4"/>
      </right>
      <top style="thin">
        <color rgb="FFD6DDE4"/>
      </top>
      <bottom style="thin">
        <color rgb="FFD6DDE4"/>
      </bottom>
      <diagonal/>
    </border>
    <border>
      <left style="thin">
        <color theme="2" tint="-0.14999847407452621"/>
      </left>
      <right/>
      <top style="thin">
        <color rgb="FFD6DDE4"/>
      </top>
      <bottom/>
      <diagonal/>
    </border>
    <border>
      <left style="thin">
        <color theme="2" tint="-0.14999847407452621"/>
      </left>
      <right/>
      <top/>
      <bottom/>
      <diagonal/>
    </border>
    <border>
      <left style="thin">
        <color theme="2" tint="-0.14999847407452621"/>
      </left>
      <right/>
      <top/>
      <bottom style="thin">
        <color rgb="FFD6DDE4"/>
      </bottom>
      <diagonal/>
    </border>
    <border>
      <left style="thin">
        <color theme="2" tint="-0.14999847407452621"/>
      </left>
      <right style="thin">
        <color theme="2" tint="-0.14999847407452621"/>
      </right>
      <top style="thin">
        <color rgb="FFD6DDE4"/>
      </top>
      <bottom/>
      <diagonal/>
    </border>
    <border>
      <left style="thin">
        <color theme="2" tint="-0.14999847407452621"/>
      </left>
      <right style="thin">
        <color theme="2" tint="-0.14999847407452621"/>
      </right>
      <top/>
      <bottom style="thin">
        <color rgb="FFD6DDE4"/>
      </bottom>
      <diagonal/>
    </border>
    <border>
      <left style="thin">
        <color theme="2" tint="-0.14999847407452621"/>
      </left>
      <right style="thin">
        <color theme="2" tint="-0.14999847407452621"/>
      </right>
      <top style="thin">
        <color rgb="FFD6DDE4"/>
      </top>
      <bottom style="thin">
        <color rgb="FFD6DDE4"/>
      </bottom>
      <diagonal/>
    </border>
    <border>
      <left style="thin">
        <color theme="2" tint="-0.14999847407452621"/>
      </left>
      <right style="thin">
        <color theme="2" tint="-0.14999847407452621"/>
      </right>
      <top style="thin">
        <color theme="2" tint="-0.14999847407452621"/>
      </top>
      <bottom style="thin">
        <color rgb="FFD6DDE4"/>
      </bottom>
      <diagonal/>
    </border>
    <border>
      <left style="thin">
        <color theme="2" tint="-0.14999847407452621"/>
      </left>
      <right style="thin">
        <color theme="2" tint="-0.14999847407452621"/>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diagonal/>
    </border>
    <border>
      <left/>
      <right/>
      <top style="thin">
        <color theme="2" tint="-0.14999847407452621"/>
      </top>
      <bottom style="thin">
        <color rgb="FFD6DDE4"/>
      </bottom>
      <diagonal/>
    </border>
    <border>
      <left style="thin">
        <color theme="2" tint="-0.14999847407452621"/>
      </left>
      <right/>
      <top style="thin">
        <color theme="2" tint="-0.14999847407452621"/>
      </top>
      <bottom style="thin">
        <color rgb="FFD6DDE4"/>
      </bottom>
      <diagonal/>
    </border>
    <border>
      <left/>
      <right style="thin">
        <color theme="2" tint="-0.14999847407452621"/>
      </right>
      <top style="thin">
        <color rgb="FFD6DDE4"/>
      </top>
      <bottom style="thin">
        <color rgb="FFD6DDE4"/>
      </bottom>
      <diagonal/>
    </border>
    <border>
      <left/>
      <right style="thin">
        <color theme="2" tint="-0.14999847407452621"/>
      </right>
      <top style="thin">
        <color rgb="FFFFFFFF"/>
      </top>
      <bottom/>
      <diagonal/>
    </border>
    <border>
      <left style="thin">
        <color theme="2" tint="-0.14999847407452621"/>
      </left>
      <right style="thin">
        <color theme="2" tint="-0.14999847407452621"/>
      </right>
      <top style="thin">
        <color rgb="FFD6DDE4"/>
      </top>
      <bottom style="thin">
        <color theme="2" tint="-0.14999847407452621"/>
      </bottom>
      <diagonal/>
    </border>
    <border>
      <left/>
      <right/>
      <top style="thin">
        <color theme="2" tint="-0.14999847407452621"/>
      </top>
      <bottom/>
      <diagonal/>
    </border>
    <border>
      <left style="thin">
        <color rgb="FFD6DDE4"/>
      </left>
      <right style="thin">
        <color theme="2" tint="-0.14999847407452621"/>
      </right>
      <top style="thin">
        <color rgb="FFD6DDE4"/>
      </top>
      <bottom style="thin">
        <color rgb="FFD6DDE4"/>
      </bottom>
      <diagonal/>
    </border>
    <border>
      <left style="thin">
        <color rgb="FFD6DDE4"/>
      </left>
      <right style="thin">
        <color rgb="FFD6DDE4"/>
      </right>
      <top/>
      <bottom style="thin">
        <color rgb="FFD6DDE4"/>
      </bottom>
      <diagonal/>
    </border>
    <border>
      <left/>
      <right style="thin">
        <color theme="2" tint="-0.14999847407452621"/>
      </right>
      <top/>
      <bottom/>
      <diagonal/>
    </border>
    <border>
      <left style="thin">
        <color theme="2" tint="-0.14999847407452621"/>
      </left>
      <right/>
      <top style="thin">
        <color rgb="FFD6DDE4"/>
      </top>
      <bottom style="thin">
        <color theme="2" tint="-0.14999847407452621"/>
      </bottom>
      <diagonal/>
    </border>
    <border>
      <left style="thin">
        <color theme="2" tint="-0.14999847407452621"/>
      </left>
      <right style="thin">
        <color theme="2" tint="-0.14999847407452621"/>
      </right>
      <top/>
      <bottom style="thin">
        <color theme="2" tint="-0.14999847407452621"/>
      </bottom>
      <diagonal/>
    </border>
    <border>
      <left/>
      <right/>
      <top style="thin">
        <color theme="2" tint="-0.14999847407452621"/>
      </top>
      <bottom style="thin">
        <color theme="2" tint="-0.14999847407452621"/>
      </bottom>
      <diagonal/>
    </border>
    <border>
      <left/>
      <right style="thin">
        <color rgb="FFD6DDE4"/>
      </right>
      <top style="thin">
        <color rgb="FFFFFFFF"/>
      </top>
      <bottom style="thin">
        <color theme="2" tint="-0.14999847407452621"/>
      </bottom>
      <diagonal/>
    </border>
    <border>
      <left/>
      <right style="thin">
        <color rgb="FFD6DDE4"/>
      </right>
      <top/>
      <bottom style="thin">
        <color theme="2" tint="-0.14999847407452621"/>
      </bottom>
      <diagonal/>
    </border>
    <border>
      <left style="thin">
        <color rgb="FFFFFFFF"/>
      </left>
      <right style="thin">
        <color rgb="FFFFFFFF"/>
      </right>
      <top style="thin">
        <color theme="2" tint="-0.14999847407452621"/>
      </top>
      <bottom style="thin">
        <color rgb="FFFFFFFF"/>
      </bottom>
      <diagonal/>
    </border>
    <border>
      <left/>
      <right style="thin">
        <color rgb="FFD6DDE4"/>
      </right>
      <top/>
      <bottom/>
      <diagonal/>
    </border>
    <border>
      <left/>
      <right style="thin">
        <color rgb="FFFFFFFF"/>
      </right>
      <top style="thin">
        <color rgb="FFFFFFFF"/>
      </top>
      <bottom style="thin">
        <color rgb="FFFFFFFF"/>
      </bottom>
      <diagonal/>
    </border>
    <border>
      <left/>
      <right style="thin">
        <color theme="2" tint="-0.14999847407452621"/>
      </right>
      <top/>
      <bottom style="thin">
        <color theme="2" tint="-0.14999847407452621"/>
      </bottom>
      <diagonal/>
    </border>
    <border>
      <left/>
      <right/>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rgb="FFFFFFFF"/>
      </top>
      <bottom/>
      <diagonal/>
    </border>
    <border>
      <left style="thin">
        <color theme="2" tint="-0.14999847407452621"/>
      </left>
      <right style="thin">
        <color theme="2" tint="-0.14999847407452621"/>
      </right>
      <top style="medium">
        <color rgb="FFA0A0A0"/>
      </top>
      <bottom/>
      <diagonal/>
    </border>
    <border>
      <left/>
      <right style="thin">
        <color theme="2" tint="-0.14999847407452621"/>
      </right>
      <top style="medium">
        <color rgb="FFA0A0A0"/>
      </top>
      <bottom/>
      <diagonal/>
    </border>
    <border>
      <left style="thin">
        <color theme="2" tint="-0.14999847407452621"/>
      </left>
      <right/>
      <top/>
      <bottom style="thin">
        <color theme="2" tint="-0.14999847407452621"/>
      </bottom>
      <diagonal/>
    </border>
    <border>
      <left/>
      <right style="thin">
        <color theme="2" tint="-0.14999847407452621"/>
      </right>
      <top style="thin">
        <color theme="2" tint="-0.14999847407452621"/>
      </top>
      <bottom/>
      <diagonal/>
    </border>
    <border>
      <left style="thin">
        <color rgb="FFD6DDE4"/>
      </left>
      <right style="thin">
        <color theme="2" tint="-0.14999847407452621"/>
      </right>
      <top/>
      <bottom style="thin">
        <color rgb="FFD6DDE4"/>
      </bottom>
      <diagonal/>
    </border>
    <border>
      <left/>
      <right style="thin">
        <color theme="2" tint="-0.14999847407452621"/>
      </right>
      <top style="thin">
        <color rgb="FFD6DDE4"/>
      </top>
      <bottom/>
      <diagonal/>
    </border>
    <border>
      <left/>
      <right style="thin">
        <color theme="2" tint="-0.14999847407452621"/>
      </right>
      <top style="thin">
        <color rgb="FFD6DDE4"/>
      </top>
      <bottom style="medium">
        <color rgb="FFA0A0A0"/>
      </bottom>
      <diagonal/>
    </border>
    <border>
      <left/>
      <right/>
      <top style="thin">
        <color rgb="FFD6DDE4"/>
      </top>
      <bottom style="thin">
        <color rgb="FFD6DDE4"/>
      </bottom>
      <diagonal/>
    </border>
    <border>
      <left style="thin">
        <color theme="2" tint="-0.14999847407452621"/>
      </left>
      <right style="thin">
        <color theme="2" tint="-0.14999847407452621"/>
      </right>
      <top style="medium">
        <color rgb="FFA0A0A0"/>
      </top>
      <bottom style="thin">
        <color theme="2" tint="-0.14999847407452621"/>
      </bottom>
      <diagonal/>
    </border>
    <border>
      <left/>
      <right/>
      <top style="medium">
        <color rgb="FFA0A0A0"/>
      </top>
      <bottom style="thin">
        <color theme="2" tint="-0.14999847407452621"/>
      </bottom>
      <diagonal/>
    </border>
    <border>
      <left/>
      <right style="thin">
        <color theme="2" tint="-0.14999847407452621"/>
      </right>
      <top style="medium">
        <color rgb="FFA0A0A0"/>
      </top>
      <bottom style="thin">
        <color theme="2" tint="-0.14999847407452621"/>
      </bottom>
      <diagonal/>
    </border>
    <border>
      <left style="thin">
        <color theme="2" tint="-0.14999847407452621"/>
      </left>
      <right style="thin">
        <color theme="2" tint="-0.14999847407452621"/>
      </right>
      <top style="thin">
        <color rgb="FFFFFFFF"/>
      </top>
      <bottom/>
      <diagonal/>
    </border>
    <border>
      <left style="thin">
        <color theme="2" tint="-0.14999847407452621"/>
      </left>
      <right style="thin">
        <color theme="2" tint="-0.14999847407452621"/>
      </right>
      <top style="thin">
        <color theme="2" tint="-0.14999847407452621"/>
      </top>
      <bottom/>
      <diagonal/>
    </border>
    <border>
      <left/>
      <right style="thin">
        <color rgb="FFD6DDE4"/>
      </right>
      <top style="thin">
        <color rgb="FFD6DDE4"/>
      </top>
      <bottom/>
      <diagonal/>
    </border>
    <border>
      <left/>
      <right style="thin">
        <color theme="2" tint="-0.14999847407452621"/>
      </right>
      <top/>
      <bottom style="thin">
        <color rgb="FFD6DDE4"/>
      </bottom>
      <diagonal/>
    </border>
    <border>
      <left/>
      <right style="thin">
        <color theme="2" tint="-0.14999847407452621"/>
      </right>
      <top style="thin">
        <color theme="2" tint="-0.14999847407452621"/>
      </top>
      <bottom style="thin">
        <color rgb="FFFFFFFF"/>
      </bottom>
      <diagonal/>
    </border>
    <border>
      <left/>
      <right style="thin">
        <color rgb="FFD6DDE4"/>
      </right>
      <top style="thin">
        <color rgb="FFFFFFFF"/>
      </top>
      <bottom/>
      <diagonal/>
    </border>
    <border>
      <left style="thin">
        <color rgb="FFFFFFFF"/>
      </left>
      <right style="thin">
        <color theme="2" tint="-0.14999847407452621"/>
      </right>
      <top/>
      <bottom/>
      <diagonal/>
    </border>
    <border>
      <left/>
      <right style="thin">
        <color rgb="FFD6DDE4"/>
      </right>
      <top/>
      <bottom style="thin">
        <color rgb="FFD6DDE4"/>
      </bottom>
      <diagonal/>
    </border>
    <border>
      <left style="thin">
        <color rgb="FFD6DDE4"/>
      </left>
      <right/>
      <top/>
      <bottom style="thin">
        <color rgb="FFD6DDE4"/>
      </bottom>
      <diagonal/>
    </border>
    <border>
      <left style="thin">
        <color rgb="FFD6DDE4"/>
      </left>
      <right/>
      <top style="thin">
        <color rgb="FFD6DDE4"/>
      </top>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rgb="FFD6DDE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style="medium">
        <color rgb="FFD6DDE4"/>
      </left>
      <right style="medium">
        <color rgb="FFD6DDE4"/>
      </right>
      <top style="medium">
        <color rgb="FFD6DDE4"/>
      </top>
      <bottom style="medium">
        <color rgb="FFD6DDE4"/>
      </bottom>
      <diagonal/>
    </border>
    <border>
      <left style="medium">
        <color rgb="FFD6DDE4"/>
      </left>
      <right/>
      <top style="medium">
        <color rgb="FFD6DDE4"/>
      </top>
      <bottom style="medium">
        <color rgb="FFD6DDE4"/>
      </bottom>
      <diagonal/>
    </border>
    <border>
      <left/>
      <right/>
      <top style="medium">
        <color rgb="FFD6DDE4"/>
      </top>
      <bottom style="medium">
        <color rgb="FFD6DDE4"/>
      </bottom>
      <diagonal/>
    </border>
    <border>
      <left style="medium">
        <color rgb="FFFFFFFF"/>
      </left>
      <right style="medium">
        <color rgb="FFFFFFFF"/>
      </right>
      <top/>
      <bottom style="medium">
        <color rgb="FFD6DDE4"/>
      </bottom>
      <diagonal/>
    </border>
    <border>
      <left style="medium">
        <color rgb="FFFFFFFF"/>
      </left>
      <right/>
      <top style="medium">
        <color rgb="FFFFFFFF"/>
      </top>
      <bottom/>
      <diagonal/>
    </border>
    <border>
      <left style="medium">
        <color rgb="FFFFFFFF"/>
      </left>
      <right/>
      <top/>
      <bottom style="medium">
        <color rgb="FFFFFFFF"/>
      </bottom>
      <diagonal/>
    </border>
    <border>
      <left/>
      <right style="medium">
        <color indexed="64"/>
      </right>
      <top/>
      <bottom style="medium">
        <color indexed="64"/>
      </bottom>
      <diagonal/>
    </border>
  </borders>
  <cellStyleXfs count="6">
    <xf numFmtId="0" fontId="0" fillId="0" borderId="0"/>
    <xf numFmtId="0" fontId="47" fillId="0" borderId="4"/>
    <xf numFmtId="0" fontId="3" fillId="0" borderId="4"/>
    <xf numFmtId="9" fontId="3" fillId="0" borderId="4" applyFont="0" applyFill="0" applyBorder="0" applyAlignment="0" applyProtection="0"/>
    <xf numFmtId="0" fontId="2" fillId="0" borderId="4"/>
    <xf numFmtId="9" fontId="2" fillId="0" borderId="4" applyFont="0" applyFill="0" applyBorder="0" applyAlignment="0" applyProtection="0"/>
  </cellStyleXfs>
  <cellXfs count="410">
    <xf numFmtId="0" fontId="0" fillId="0" borderId="0" xfId="0"/>
    <xf numFmtId="0" fontId="5" fillId="0" borderId="0" xfId="0" applyFont="1"/>
    <xf numFmtId="0" fontId="6" fillId="0" borderId="0" xfId="0" applyFont="1"/>
    <xf numFmtId="0" fontId="7" fillId="2" borderId="1" xfId="0" applyFont="1" applyFill="1" applyBorder="1"/>
    <xf numFmtId="0" fontId="8" fillId="2" borderId="1" xfId="0" applyFont="1" applyFill="1" applyBorder="1"/>
    <xf numFmtId="0" fontId="9" fillId="0" borderId="0" xfId="0" applyFont="1" applyAlignment="1">
      <alignment horizontal="left" vertical="center"/>
    </xf>
    <xf numFmtId="0" fontId="11" fillId="0" borderId="0" xfId="0" applyFont="1"/>
    <xf numFmtId="0" fontId="5" fillId="0" borderId="0" xfId="0" applyFont="1" applyAlignment="1">
      <alignment horizontal="left"/>
    </xf>
    <xf numFmtId="0" fontId="5" fillId="0" borderId="0" xfId="0" applyFont="1" applyAlignment="1">
      <alignment wrapText="1"/>
    </xf>
    <xf numFmtId="0" fontId="9" fillId="0" borderId="0" xfId="0" applyFont="1" applyAlignment="1">
      <alignment horizontal="left" vertical="top"/>
    </xf>
    <xf numFmtId="0" fontId="12" fillId="0" borderId="0" xfId="0" applyFont="1" applyAlignment="1">
      <alignment wrapText="1"/>
    </xf>
    <xf numFmtId="0" fontId="13" fillId="0" borderId="0" xfId="0" applyFont="1"/>
    <xf numFmtId="0" fontId="12" fillId="0" borderId="0" xfId="0" applyFont="1" applyAlignment="1">
      <alignment vertical="top" wrapText="1"/>
    </xf>
    <xf numFmtId="0" fontId="16" fillId="0" borderId="0" xfId="0" applyFont="1" applyAlignment="1">
      <alignment wrapText="1"/>
    </xf>
    <xf numFmtId="0" fontId="12" fillId="0" borderId="0" xfId="0" applyFont="1" applyAlignment="1">
      <alignment horizontal="left" vertical="top"/>
    </xf>
    <xf numFmtId="0" fontId="17" fillId="4" borderId="1" xfId="0" applyFont="1" applyFill="1" applyBorder="1" applyAlignment="1">
      <alignment horizontal="center" vertical="center" wrapText="1"/>
    </xf>
    <xf numFmtId="0" fontId="12" fillId="0" borderId="0" xfId="0" applyFont="1" applyAlignment="1">
      <alignment horizontal="center" vertical="center"/>
    </xf>
    <xf numFmtId="0" fontId="17" fillId="5" borderId="1" xfId="0" applyFont="1" applyFill="1" applyBorder="1" applyAlignment="1">
      <alignment horizontal="center" vertical="center" wrapText="1"/>
    </xf>
    <xf numFmtId="0" fontId="18" fillId="0" borderId="0" xfId="0" applyFont="1" applyAlignment="1">
      <alignment horizontal="center" vertical="center" wrapText="1"/>
    </xf>
    <xf numFmtId="0" fontId="12" fillId="2" borderId="1" xfId="0" applyFont="1" applyFill="1" applyBorder="1" applyAlignment="1">
      <alignment horizontal="center" vertical="center"/>
    </xf>
    <xf numFmtId="14"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xf>
    <xf numFmtId="14" fontId="12" fillId="0" borderId="0" xfId="0" applyNumberFormat="1" applyFont="1" applyAlignment="1">
      <alignment horizontal="center" vertical="center"/>
    </xf>
    <xf numFmtId="0" fontId="20" fillId="0" borderId="0" xfId="0" applyFont="1" applyAlignment="1">
      <alignment horizontal="center" vertical="center"/>
    </xf>
    <xf numFmtId="164" fontId="12" fillId="0" borderId="0" xfId="0" applyNumberFormat="1" applyFont="1"/>
    <xf numFmtId="4" fontId="20" fillId="0" borderId="0" xfId="0" applyNumberFormat="1" applyFont="1"/>
    <xf numFmtId="0" fontId="21" fillId="0" borderId="0" xfId="0" applyFont="1"/>
    <xf numFmtId="4" fontId="12" fillId="0" borderId="0" xfId="0" applyNumberFormat="1" applyFont="1"/>
    <xf numFmtId="0" fontId="22" fillId="0" borderId="0" xfId="0" applyFont="1"/>
    <xf numFmtId="0" fontId="12" fillId="0" borderId="0" xfId="0" applyFont="1"/>
    <xf numFmtId="164" fontId="12" fillId="0" borderId="5" xfId="0" applyNumberFormat="1" applyFont="1" applyBorder="1"/>
    <xf numFmtId="4" fontId="12" fillId="0" borderId="0" xfId="0" applyNumberFormat="1" applyFont="1" applyAlignment="1">
      <alignment horizontal="right" vertical="center"/>
    </xf>
    <xf numFmtId="4" fontId="21" fillId="0" borderId="0" xfId="0" applyNumberFormat="1" applyFont="1" applyAlignment="1">
      <alignment horizontal="right"/>
    </xf>
    <xf numFmtId="4" fontId="21" fillId="0" borderId="6" xfId="0" applyNumberFormat="1" applyFont="1" applyBorder="1"/>
    <xf numFmtId="0" fontId="21" fillId="0" borderId="7" xfId="0" applyFont="1" applyBorder="1"/>
    <xf numFmtId="0" fontId="23" fillId="0" borderId="0" xfId="0" applyFont="1"/>
    <xf numFmtId="0" fontId="23" fillId="0" borderId="0" xfId="0" applyFont="1" applyAlignment="1">
      <alignment horizontal="right"/>
    </xf>
    <xf numFmtId="164" fontId="21" fillId="0" borderId="0" xfId="0" applyNumberFormat="1" applyFont="1"/>
    <xf numFmtId="4" fontId="21" fillId="0" borderId="0" xfId="0" applyNumberFormat="1" applyFont="1"/>
    <xf numFmtId="164" fontId="24" fillId="0" borderId="0" xfId="0" applyNumberFormat="1" applyFont="1"/>
    <xf numFmtId="0" fontId="20" fillId="6" borderId="0" xfId="0" applyFont="1" applyFill="1" applyAlignment="1">
      <alignment horizontal="center" vertical="center"/>
    </xf>
    <xf numFmtId="0" fontId="24" fillId="0" borderId="0" xfId="0" applyFont="1"/>
    <xf numFmtId="164" fontId="25" fillId="7" borderId="8" xfId="0" applyNumberFormat="1" applyFont="1" applyFill="1" applyBorder="1" applyAlignment="1">
      <alignment horizontal="left"/>
    </xf>
    <xf numFmtId="4" fontId="26" fillId="2" borderId="8" xfId="0" applyNumberFormat="1" applyFont="1" applyFill="1" applyBorder="1" applyAlignment="1">
      <alignment horizontal="right"/>
    </xf>
    <xf numFmtId="4" fontId="26" fillId="0" borderId="8" xfId="0" applyNumberFormat="1" applyFont="1" applyBorder="1" applyAlignment="1">
      <alignment horizontal="right"/>
    </xf>
    <xf numFmtId="164" fontId="24" fillId="0" borderId="9" xfId="0" applyNumberFormat="1" applyFont="1" applyBorder="1"/>
    <xf numFmtId="4" fontId="24" fillId="6" borderId="10" xfId="0" applyNumberFormat="1" applyFont="1" applyFill="1" applyBorder="1"/>
    <xf numFmtId="4" fontId="24" fillId="2" borderId="10" xfId="0" applyNumberFormat="1" applyFont="1" applyFill="1" applyBorder="1" applyAlignment="1">
      <alignment horizontal="right"/>
    </xf>
    <xf numFmtId="4" fontId="24" fillId="8" borderId="11" xfId="0" applyNumberFormat="1" applyFont="1" applyFill="1" applyBorder="1"/>
    <xf numFmtId="164" fontId="25" fillId="7" borderId="0" xfId="0" applyNumberFormat="1" applyFont="1" applyFill="1" applyAlignment="1">
      <alignment horizontal="left"/>
    </xf>
    <xf numFmtId="4" fontId="26" fillId="8" borderId="0" xfId="0" applyNumberFormat="1" applyFont="1" applyFill="1" applyAlignment="1">
      <alignment horizontal="right"/>
    </xf>
    <xf numFmtId="0" fontId="24" fillId="0" borderId="0" xfId="0" applyFont="1" applyAlignment="1">
      <alignment horizontal="center" vertical="center"/>
    </xf>
    <xf numFmtId="164" fontId="24" fillId="0" borderId="12" xfId="0" applyNumberFormat="1" applyFont="1" applyBorder="1"/>
    <xf numFmtId="4" fontId="24" fillId="6" borderId="13" xfId="0" applyNumberFormat="1" applyFont="1" applyFill="1" applyBorder="1"/>
    <xf numFmtId="4" fontId="24" fillId="2" borderId="13" xfId="0" applyNumberFormat="1" applyFont="1" applyFill="1" applyBorder="1" applyAlignment="1">
      <alignment horizontal="right"/>
    </xf>
    <xf numFmtId="4" fontId="24" fillId="8" borderId="14" xfId="0" applyNumberFormat="1" applyFont="1" applyFill="1" applyBorder="1"/>
    <xf numFmtId="4" fontId="26" fillId="8" borderId="8" xfId="0" applyNumberFormat="1" applyFont="1" applyFill="1" applyBorder="1" applyAlignment="1">
      <alignment horizontal="right"/>
    </xf>
    <xf numFmtId="165" fontId="26" fillId="0" borderId="8" xfId="0" applyNumberFormat="1" applyFont="1" applyBorder="1" applyAlignment="1">
      <alignment horizontal="right"/>
    </xf>
    <xf numFmtId="166" fontId="26" fillId="0" borderId="8" xfId="0" applyNumberFormat="1" applyFont="1" applyBorder="1" applyAlignment="1">
      <alignment horizontal="right"/>
    </xf>
    <xf numFmtId="167" fontId="25" fillId="7" borderId="8" xfId="0" applyNumberFormat="1" applyFont="1" applyFill="1" applyBorder="1" applyAlignment="1">
      <alignment horizontal="left"/>
    </xf>
    <xf numFmtId="4" fontId="24" fillId="0" borderId="0" xfId="0" applyNumberFormat="1" applyFont="1"/>
    <xf numFmtId="0" fontId="24" fillId="0" borderId="8" xfId="0" applyFont="1" applyBorder="1" applyAlignment="1">
      <alignment horizontal="center" vertical="center"/>
    </xf>
    <xf numFmtId="4" fontId="24" fillId="8" borderId="8" xfId="0" applyNumberFormat="1" applyFont="1" applyFill="1" applyBorder="1" applyAlignment="1">
      <alignment horizontal="center" vertical="center"/>
    </xf>
    <xf numFmtId="4" fontId="24" fillId="8" borderId="0" xfId="0" applyNumberFormat="1" applyFont="1" applyFill="1"/>
    <xf numFmtId="164" fontId="24" fillId="0" borderId="15" xfId="0" applyNumberFormat="1" applyFont="1" applyBorder="1"/>
    <xf numFmtId="4" fontId="24" fillId="6" borderId="16" xfId="0" applyNumberFormat="1" applyFont="1" applyFill="1" applyBorder="1"/>
    <xf numFmtId="4" fontId="24" fillId="2" borderId="16" xfId="0" applyNumberFormat="1" applyFont="1" applyFill="1" applyBorder="1" applyAlignment="1">
      <alignment horizontal="right"/>
    </xf>
    <xf numFmtId="4" fontId="24" fillId="8" borderId="17" xfId="0" applyNumberFormat="1" applyFont="1" applyFill="1" applyBorder="1"/>
    <xf numFmtId="0" fontId="24" fillId="6" borderId="0" xfId="0" applyFont="1" applyFill="1"/>
    <xf numFmtId="4" fontId="24" fillId="6" borderId="0" xfId="0" applyNumberFormat="1" applyFont="1" applyFill="1"/>
    <xf numFmtId="4" fontId="24" fillId="2" borderId="0" xfId="0" applyNumberFormat="1" applyFont="1" applyFill="1"/>
    <xf numFmtId="0" fontId="27" fillId="0" borderId="0" xfId="0" applyFont="1"/>
    <xf numFmtId="168" fontId="21" fillId="0" borderId="0" xfId="0" applyNumberFormat="1" applyFont="1"/>
    <xf numFmtId="168" fontId="12" fillId="0" borderId="0" xfId="0" applyNumberFormat="1" applyFont="1"/>
    <xf numFmtId="0" fontId="28" fillId="4" borderId="18" xfId="0" applyFont="1" applyFill="1" applyBorder="1" applyAlignment="1">
      <alignment horizontal="left"/>
    </xf>
    <xf numFmtId="0" fontId="28" fillId="0" borderId="0" xfId="0" applyFont="1" applyAlignment="1">
      <alignment horizontal="left"/>
    </xf>
    <xf numFmtId="0" fontId="29" fillId="7" borderId="0" xfId="0" applyFont="1" applyFill="1" applyAlignment="1">
      <alignment horizontal="left"/>
    </xf>
    <xf numFmtId="168" fontId="30" fillId="7" borderId="0" xfId="0" applyNumberFormat="1" applyFont="1" applyFill="1" applyAlignment="1">
      <alignment horizontal="right"/>
    </xf>
    <xf numFmtId="3" fontId="30" fillId="7" borderId="0" xfId="0" applyNumberFormat="1" applyFont="1" applyFill="1" applyAlignment="1">
      <alignment horizontal="right"/>
    </xf>
    <xf numFmtId="168" fontId="31" fillId="7" borderId="19" xfId="0" applyNumberFormat="1" applyFont="1" applyFill="1" applyBorder="1" applyAlignment="1">
      <alignment horizontal="right"/>
    </xf>
    <xf numFmtId="3" fontId="31" fillId="7" borderId="19" xfId="0" applyNumberFormat="1" applyFont="1" applyFill="1" applyBorder="1" applyAlignment="1">
      <alignment horizontal="right"/>
    </xf>
    <xf numFmtId="0" fontId="31" fillId="7" borderId="19" xfId="0" applyFont="1" applyFill="1" applyBorder="1" applyAlignment="1">
      <alignment horizontal="right"/>
    </xf>
    <xf numFmtId="168" fontId="28" fillId="4" borderId="0" xfId="0" applyNumberFormat="1" applyFont="1" applyFill="1" applyAlignment="1">
      <alignment horizontal="left"/>
    </xf>
    <xf numFmtId="0" fontId="28" fillId="4" borderId="0" xfId="0" applyFont="1" applyFill="1" applyAlignment="1">
      <alignment horizontal="left"/>
    </xf>
    <xf numFmtId="0" fontId="32" fillId="7" borderId="0" xfId="0" applyFont="1" applyFill="1" applyAlignment="1">
      <alignment horizontal="left"/>
    </xf>
    <xf numFmtId="168" fontId="33" fillId="0" borderId="19" xfId="0" applyNumberFormat="1" applyFont="1" applyBorder="1" applyAlignment="1">
      <alignment horizontal="left"/>
    </xf>
    <xf numFmtId="0" fontId="31" fillId="9" borderId="0" xfId="0" applyFont="1" applyFill="1"/>
    <xf numFmtId="0" fontId="34" fillId="9" borderId="0" xfId="0" applyFont="1" applyFill="1" applyAlignment="1">
      <alignment horizontal="left"/>
    </xf>
    <xf numFmtId="3" fontId="31" fillId="7" borderId="20" xfId="0" applyNumberFormat="1" applyFont="1" applyFill="1" applyBorder="1" applyAlignment="1">
      <alignment horizontal="right"/>
    </xf>
    <xf numFmtId="0" fontId="34" fillId="7" borderId="21" xfId="0" applyFont="1" applyFill="1" applyBorder="1" applyAlignment="1">
      <alignment horizontal="left"/>
    </xf>
    <xf numFmtId="168" fontId="35" fillId="7" borderId="21" xfId="0" applyNumberFormat="1" applyFont="1" applyFill="1" applyBorder="1" applyAlignment="1">
      <alignment horizontal="right"/>
    </xf>
    <xf numFmtId="0" fontId="34" fillId="7" borderId="0" xfId="0" applyFont="1" applyFill="1" applyAlignment="1">
      <alignment horizontal="left"/>
    </xf>
    <xf numFmtId="0" fontId="21" fillId="4" borderId="0" xfId="0" applyFont="1" applyFill="1"/>
    <xf numFmtId="168" fontId="21" fillId="4" borderId="0" xfId="0" applyNumberFormat="1" applyFont="1" applyFill="1"/>
    <xf numFmtId="0" fontId="37" fillId="0" borderId="0" xfId="0" applyFont="1"/>
    <xf numFmtId="0" fontId="20" fillId="10" borderId="1" xfId="0" applyFont="1" applyFill="1" applyBorder="1"/>
    <xf numFmtId="0" fontId="12" fillId="10" borderId="1" xfId="0" applyFont="1" applyFill="1" applyBorder="1"/>
    <xf numFmtId="0" fontId="16" fillId="0" borderId="0" xfId="0" applyFont="1" applyAlignment="1">
      <alignment horizontal="center"/>
    </xf>
    <xf numFmtId="0" fontId="16" fillId="0" borderId="0" xfId="0" applyFont="1"/>
    <xf numFmtId="169" fontId="12" fillId="0" borderId="0" xfId="0" applyNumberFormat="1" applyFont="1"/>
    <xf numFmtId="10" fontId="12" fillId="0" borderId="0" xfId="0" applyNumberFormat="1" applyFont="1"/>
    <xf numFmtId="14" fontId="12" fillId="0" borderId="0" xfId="0" applyNumberFormat="1" applyFont="1"/>
    <xf numFmtId="2" fontId="12" fillId="0" borderId="0" xfId="0" applyNumberFormat="1" applyFont="1"/>
    <xf numFmtId="170" fontId="12" fillId="0" borderId="0" xfId="0" applyNumberFormat="1" applyFont="1"/>
    <xf numFmtId="164" fontId="16" fillId="0" borderId="0" xfId="0" applyNumberFormat="1" applyFont="1"/>
    <xf numFmtId="0" fontId="14" fillId="0" borderId="0" xfId="0" applyFont="1"/>
    <xf numFmtId="171" fontId="16" fillId="0" borderId="7" xfId="0" applyNumberFormat="1" applyFont="1" applyBorder="1"/>
    <xf numFmtId="171" fontId="12" fillId="0" borderId="0" xfId="0" applyNumberFormat="1" applyFont="1"/>
    <xf numFmtId="171" fontId="12" fillId="0" borderId="7" xfId="0" applyNumberFormat="1" applyFont="1" applyBorder="1"/>
    <xf numFmtId="0" fontId="38" fillId="2" borderId="1" xfId="0" applyFont="1" applyFill="1" applyBorder="1"/>
    <xf numFmtId="0" fontId="39" fillId="2" borderId="1" xfId="0" applyFont="1" applyFill="1" applyBorder="1"/>
    <xf numFmtId="0" fontId="12" fillId="2" borderId="1" xfId="0" applyFont="1" applyFill="1" applyBorder="1"/>
    <xf numFmtId="172" fontId="12" fillId="0" borderId="7" xfId="0" applyNumberFormat="1" applyFont="1" applyBorder="1"/>
    <xf numFmtId="0" fontId="16" fillId="2" borderId="1" xfId="0" applyFont="1" applyFill="1" applyBorder="1"/>
    <xf numFmtId="173" fontId="12" fillId="0" borderId="0" xfId="0" applyNumberFormat="1" applyFont="1"/>
    <xf numFmtId="0" fontId="40" fillId="0" borderId="19" xfId="0" applyFont="1" applyBorder="1" applyAlignment="1">
      <alignment horizontal="left"/>
    </xf>
    <xf numFmtId="0" fontId="33" fillId="0" borderId="19" xfId="0" applyFont="1" applyBorder="1" applyAlignment="1">
      <alignment horizontal="left"/>
    </xf>
    <xf numFmtId="0" fontId="30" fillId="7" borderId="0" xfId="0" applyFont="1" applyFill="1" applyAlignment="1">
      <alignment horizontal="right"/>
    </xf>
    <xf numFmtId="0" fontId="35" fillId="7" borderId="21" xfId="0" applyFont="1" applyFill="1" applyBorder="1" applyAlignment="1">
      <alignment horizontal="right"/>
    </xf>
    <xf numFmtId="0" fontId="35" fillId="7" borderId="0" xfId="0" applyFont="1" applyFill="1" applyAlignment="1">
      <alignment horizontal="right"/>
    </xf>
    <xf numFmtId="0" fontId="41" fillId="7" borderId="21" xfId="0" applyFont="1" applyFill="1" applyBorder="1" applyAlignment="1">
      <alignment horizontal="right"/>
    </xf>
    <xf numFmtId="0" fontId="42" fillId="7" borderId="0" xfId="0" applyFont="1" applyFill="1" applyAlignment="1">
      <alignment horizontal="left"/>
    </xf>
    <xf numFmtId="164" fontId="43" fillId="7" borderId="8" xfId="0" applyNumberFormat="1" applyFont="1" applyFill="1" applyBorder="1" applyAlignment="1">
      <alignment horizontal="left"/>
    </xf>
    <xf numFmtId="4" fontId="44" fillId="2" borderId="8" xfId="0" applyNumberFormat="1" applyFont="1" applyFill="1" applyBorder="1" applyAlignment="1">
      <alignment horizontal="right"/>
    </xf>
    <xf numFmtId="165" fontId="44" fillId="2" borderId="8" xfId="0" applyNumberFormat="1" applyFont="1" applyFill="1" applyBorder="1" applyAlignment="1">
      <alignment horizontal="right"/>
    </xf>
    <xf numFmtId="166" fontId="44" fillId="2" borderId="8" xfId="0" applyNumberFormat="1" applyFont="1" applyFill="1" applyBorder="1" applyAlignment="1">
      <alignment horizontal="right"/>
    </xf>
    <xf numFmtId="168" fontId="28" fillId="4" borderId="0" xfId="0" applyNumberFormat="1" applyFont="1" applyFill="1" applyAlignment="1">
      <alignment horizontal="right" wrapText="1"/>
    </xf>
    <xf numFmtId="0" fontId="31" fillId="11" borderId="0" xfId="0" applyFont="1" applyFill="1"/>
    <xf numFmtId="0" fontId="16" fillId="2" borderId="1" xfId="0" applyFont="1" applyFill="1" applyBorder="1" applyAlignment="1">
      <alignment horizontal="left"/>
    </xf>
    <xf numFmtId="0" fontId="10" fillId="3" borderId="2" xfId="0" applyFont="1" applyFill="1" applyBorder="1" applyAlignment="1">
      <alignment horizontal="left" vertical="center"/>
    </xf>
    <xf numFmtId="0" fontId="29" fillId="11" borderId="0" xfId="0" applyFont="1" applyFill="1" applyAlignment="1">
      <alignment horizontal="left"/>
    </xf>
    <xf numFmtId="168" fontId="30" fillId="7" borderId="4" xfId="0" applyNumberFormat="1" applyFont="1" applyFill="1" applyBorder="1" applyAlignment="1">
      <alignment horizontal="right"/>
    </xf>
    <xf numFmtId="168" fontId="31" fillId="7" borderId="22" xfId="0" applyNumberFormat="1" applyFont="1" applyFill="1" applyBorder="1" applyAlignment="1">
      <alignment horizontal="right"/>
    </xf>
    <xf numFmtId="168" fontId="30" fillId="7" borderId="23" xfId="0" applyNumberFormat="1" applyFont="1" applyFill="1" applyBorder="1" applyAlignment="1">
      <alignment horizontal="right"/>
    </xf>
    <xf numFmtId="0" fontId="29" fillId="7" borderId="4" xfId="0" applyFont="1" applyFill="1" applyBorder="1" applyAlignment="1">
      <alignment horizontal="left"/>
    </xf>
    <xf numFmtId="168" fontId="30" fillId="7" borderId="24" xfId="0" applyNumberFormat="1" applyFont="1" applyFill="1" applyBorder="1" applyAlignment="1">
      <alignment horizontal="right"/>
    </xf>
    <xf numFmtId="168" fontId="30" fillId="7" borderId="25" xfId="0" applyNumberFormat="1" applyFont="1" applyFill="1" applyBorder="1" applyAlignment="1">
      <alignment horizontal="right"/>
    </xf>
    <xf numFmtId="168" fontId="30" fillId="7" borderId="27" xfId="0" applyNumberFormat="1" applyFont="1" applyFill="1" applyBorder="1" applyAlignment="1">
      <alignment horizontal="right"/>
    </xf>
    <xf numFmtId="168" fontId="30" fillId="7" borderId="28" xfId="0" applyNumberFormat="1" applyFont="1" applyFill="1" applyBorder="1" applyAlignment="1">
      <alignment horizontal="right"/>
    </xf>
    <xf numFmtId="168" fontId="30" fillId="7" borderId="29" xfId="0" applyNumberFormat="1" applyFont="1" applyFill="1" applyBorder="1" applyAlignment="1">
      <alignment horizontal="right"/>
    </xf>
    <xf numFmtId="3" fontId="30" fillId="7" borderId="25" xfId="0" applyNumberFormat="1" applyFont="1" applyFill="1" applyBorder="1" applyAlignment="1">
      <alignment horizontal="right"/>
    </xf>
    <xf numFmtId="168" fontId="30" fillId="7" borderId="30" xfId="0" applyNumberFormat="1" applyFont="1" applyFill="1" applyBorder="1" applyAlignment="1">
      <alignment horizontal="right"/>
    </xf>
    <xf numFmtId="3" fontId="30" fillId="7" borderId="24" xfId="0" applyNumberFormat="1" applyFont="1" applyFill="1" applyBorder="1" applyAlignment="1">
      <alignment horizontal="right"/>
    </xf>
    <xf numFmtId="3" fontId="30" fillId="7" borderId="23" xfId="0" applyNumberFormat="1" applyFont="1" applyFill="1" applyBorder="1" applyAlignment="1">
      <alignment horizontal="right"/>
    </xf>
    <xf numFmtId="3" fontId="30" fillId="7" borderId="27" xfId="0" applyNumberFormat="1" applyFont="1" applyFill="1" applyBorder="1" applyAlignment="1">
      <alignment horizontal="right"/>
    </xf>
    <xf numFmtId="168" fontId="30" fillId="7" borderId="31" xfId="0" applyNumberFormat="1" applyFont="1" applyFill="1" applyBorder="1" applyAlignment="1">
      <alignment horizontal="right"/>
    </xf>
    <xf numFmtId="0" fontId="0" fillId="0" borderId="33" xfId="0" applyBorder="1"/>
    <xf numFmtId="3" fontId="30" fillId="7" borderId="35" xfId="0" applyNumberFormat="1" applyFont="1" applyFill="1" applyBorder="1" applyAlignment="1">
      <alignment horizontal="right"/>
    </xf>
    <xf numFmtId="3" fontId="30" fillId="7" borderId="36" xfId="0" applyNumberFormat="1" applyFont="1" applyFill="1" applyBorder="1" applyAlignment="1">
      <alignment horizontal="right"/>
    </xf>
    <xf numFmtId="168" fontId="30" fillId="7" borderId="37" xfId="0" applyNumberFormat="1" applyFont="1" applyFill="1" applyBorder="1" applyAlignment="1">
      <alignment horizontal="right"/>
    </xf>
    <xf numFmtId="0" fontId="29" fillId="7" borderId="38" xfId="0" applyFont="1" applyFill="1" applyBorder="1" applyAlignment="1">
      <alignment horizontal="left"/>
    </xf>
    <xf numFmtId="3" fontId="30" fillId="7" borderId="31" xfId="0" applyNumberFormat="1" applyFont="1" applyFill="1" applyBorder="1" applyAlignment="1">
      <alignment horizontal="right"/>
    </xf>
    <xf numFmtId="3" fontId="30" fillId="7" borderId="28" xfId="0" applyNumberFormat="1" applyFont="1" applyFill="1" applyBorder="1" applyAlignment="1">
      <alignment horizontal="right"/>
    </xf>
    <xf numFmtId="3" fontId="30" fillId="7" borderId="39" xfId="0" applyNumberFormat="1" applyFont="1" applyFill="1" applyBorder="1" applyAlignment="1">
      <alignment horizontal="right"/>
    </xf>
    <xf numFmtId="0" fontId="0" fillId="0" borderId="26" xfId="0" applyBorder="1"/>
    <xf numFmtId="3" fontId="30" fillId="7" borderId="30" xfId="0" applyNumberFormat="1" applyFont="1" applyFill="1" applyBorder="1" applyAlignment="1">
      <alignment horizontal="right"/>
    </xf>
    <xf numFmtId="0" fontId="0" fillId="0" borderId="40" xfId="0" applyBorder="1"/>
    <xf numFmtId="3" fontId="31" fillId="7" borderId="41" xfId="0" applyNumberFormat="1" applyFont="1" applyFill="1" applyBorder="1" applyAlignment="1">
      <alignment horizontal="right"/>
    </xf>
    <xf numFmtId="168" fontId="31" fillId="7" borderId="20" xfId="0" applyNumberFormat="1" applyFont="1" applyFill="1" applyBorder="1" applyAlignment="1">
      <alignment horizontal="right"/>
    </xf>
    <xf numFmtId="168" fontId="31" fillId="7" borderId="42" xfId="0" applyNumberFormat="1" applyFont="1" applyFill="1" applyBorder="1" applyAlignment="1">
      <alignment horizontal="right"/>
    </xf>
    <xf numFmtId="168" fontId="30" fillId="7" borderId="33" xfId="0" applyNumberFormat="1" applyFont="1" applyFill="1" applyBorder="1" applyAlignment="1">
      <alignment horizontal="right"/>
    </xf>
    <xf numFmtId="168" fontId="31" fillId="7" borderId="41" xfId="0" applyNumberFormat="1" applyFont="1" applyFill="1" applyBorder="1" applyAlignment="1">
      <alignment horizontal="right"/>
    </xf>
    <xf numFmtId="0" fontId="29" fillId="7" borderId="43" xfId="0" applyFont="1" applyFill="1" applyBorder="1" applyAlignment="1">
      <alignment horizontal="left"/>
    </xf>
    <xf numFmtId="168" fontId="30" fillId="7" borderId="36" xfId="0" applyNumberFormat="1" applyFont="1" applyFill="1" applyBorder="1" applyAlignment="1">
      <alignment horizontal="right"/>
    </xf>
    <xf numFmtId="168" fontId="30" fillId="7" borderId="39" xfId="0" applyNumberFormat="1" applyFont="1" applyFill="1" applyBorder="1" applyAlignment="1">
      <alignment horizontal="right"/>
    </xf>
    <xf numFmtId="168" fontId="30" fillId="7" borderId="44" xfId="0" applyNumberFormat="1" applyFont="1" applyFill="1" applyBorder="1" applyAlignment="1">
      <alignment horizontal="right"/>
    </xf>
    <xf numFmtId="168" fontId="21" fillId="0" borderId="40" xfId="0" applyNumberFormat="1" applyFont="1" applyBorder="1"/>
    <xf numFmtId="168" fontId="21" fillId="0" borderId="46" xfId="0" applyNumberFormat="1" applyFont="1" applyBorder="1"/>
    <xf numFmtId="0" fontId="29" fillId="9" borderId="43" xfId="0" applyFont="1" applyFill="1" applyBorder="1" applyAlignment="1">
      <alignment horizontal="left"/>
    </xf>
    <xf numFmtId="0" fontId="32" fillId="7" borderId="47" xfId="0" applyFont="1" applyFill="1" applyBorder="1" applyAlignment="1">
      <alignment horizontal="left"/>
    </xf>
    <xf numFmtId="168" fontId="21" fillId="0" borderId="25" xfId="0" applyNumberFormat="1" applyFont="1" applyBorder="1"/>
    <xf numFmtId="0" fontId="29" fillId="7" borderId="48" xfId="0" applyFont="1" applyFill="1" applyBorder="1" applyAlignment="1">
      <alignment horizontal="left"/>
    </xf>
    <xf numFmtId="0" fontId="28" fillId="4" borderId="49" xfId="0" applyFont="1" applyFill="1" applyBorder="1" applyAlignment="1">
      <alignment horizontal="left"/>
    </xf>
    <xf numFmtId="0" fontId="29" fillId="7" borderId="50" xfId="0" applyFont="1" applyFill="1" applyBorder="1" applyAlignment="1">
      <alignment horizontal="left"/>
    </xf>
    <xf numFmtId="0" fontId="0" fillId="0" borderId="43" xfId="0" applyBorder="1"/>
    <xf numFmtId="0" fontId="28" fillId="4" borderId="51" xfId="0" applyFont="1" applyFill="1" applyBorder="1" applyAlignment="1">
      <alignment horizontal="left"/>
    </xf>
    <xf numFmtId="0" fontId="29" fillId="9" borderId="4" xfId="0" applyFont="1" applyFill="1" applyBorder="1"/>
    <xf numFmtId="0" fontId="0" fillId="0" borderId="53" xfId="0" applyBorder="1"/>
    <xf numFmtId="0" fontId="0" fillId="0" borderId="52" xfId="0" applyBorder="1"/>
    <xf numFmtId="3" fontId="30" fillId="7" borderId="54" xfId="0" applyNumberFormat="1" applyFont="1" applyFill="1" applyBorder="1" applyAlignment="1">
      <alignment horizontal="right"/>
    </xf>
    <xf numFmtId="3" fontId="30" fillId="7" borderId="33" xfId="0" applyNumberFormat="1" applyFont="1" applyFill="1" applyBorder="1" applyAlignment="1">
      <alignment horizontal="right"/>
    </xf>
    <xf numFmtId="0" fontId="29" fillId="7" borderId="56" xfId="0" applyFont="1" applyFill="1" applyBorder="1" applyAlignment="1">
      <alignment horizontal="left"/>
    </xf>
    <xf numFmtId="0" fontId="29" fillId="7" borderId="26" xfId="0" applyFont="1" applyFill="1" applyBorder="1" applyAlignment="1">
      <alignment horizontal="left"/>
    </xf>
    <xf numFmtId="168" fontId="35" fillId="7" borderId="57" xfId="0" applyNumberFormat="1" applyFont="1" applyFill="1" applyBorder="1" applyAlignment="1">
      <alignment horizontal="right"/>
    </xf>
    <xf numFmtId="168" fontId="30" fillId="7" borderId="55" xfId="0" applyNumberFormat="1" applyFont="1" applyFill="1" applyBorder="1" applyAlignment="1">
      <alignment horizontal="right"/>
    </xf>
    <xf numFmtId="168" fontId="21" fillId="0" borderId="59" xfId="0" applyNumberFormat="1" applyFont="1" applyBorder="1"/>
    <xf numFmtId="168" fontId="30" fillId="7" borderId="32" xfId="0" applyNumberFormat="1" applyFont="1" applyFill="1" applyBorder="1" applyAlignment="1">
      <alignment horizontal="right"/>
    </xf>
    <xf numFmtId="168" fontId="31" fillId="7" borderId="30" xfId="0" applyNumberFormat="1" applyFont="1" applyFill="1" applyBorder="1" applyAlignment="1">
      <alignment horizontal="right"/>
    </xf>
    <xf numFmtId="168" fontId="21" fillId="0" borderId="54" xfId="0" applyNumberFormat="1" applyFont="1" applyBorder="1"/>
    <xf numFmtId="0" fontId="0" fillId="0" borderId="46" xfId="0" applyBorder="1"/>
    <xf numFmtId="168" fontId="21" fillId="0" borderId="34" xfId="0" applyNumberFormat="1" applyFont="1" applyBorder="1"/>
    <xf numFmtId="0" fontId="29" fillId="0" borderId="4" xfId="0" applyFont="1" applyBorder="1" applyAlignment="1">
      <alignment horizontal="left"/>
    </xf>
    <xf numFmtId="0" fontId="34" fillId="0" borderId="55" xfId="0" applyFont="1" applyBorder="1" applyAlignment="1">
      <alignment horizontal="left"/>
    </xf>
    <xf numFmtId="0" fontId="29" fillId="0" borderId="43" xfId="0" applyFont="1" applyBorder="1" applyAlignment="1">
      <alignment horizontal="left"/>
    </xf>
    <xf numFmtId="0" fontId="0" fillId="0" borderId="4" xfId="0" applyBorder="1"/>
    <xf numFmtId="0" fontId="0" fillId="0" borderId="60" xfId="0" applyBorder="1"/>
    <xf numFmtId="3" fontId="35" fillId="7" borderId="53" xfId="0" applyNumberFormat="1" applyFont="1" applyFill="1" applyBorder="1" applyAlignment="1">
      <alignment horizontal="right"/>
    </xf>
    <xf numFmtId="3" fontId="31" fillId="7" borderId="55" xfId="0" applyNumberFormat="1" applyFont="1" applyFill="1" applyBorder="1" applyAlignment="1">
      <alignment horizontal="right"/>
    </xf>
    <xf numFmtId="168" fontId="21" fillId="0" borderId="27" xfId="0" applyNumberFormat="1" applyFont="1" applyBorder="1"/>
    <xf numFmtId="168" fontId="30" fillId="7" borderId="41" xfId="0" applyNumberFormat="1" applyFont="1" applyFill="1" applyBorder="1" applyAlignment="1">
      <alignment horizontal="right"/>
    </xf>
    <xf numFmtId="0" fontId="34" fillId="7" borderId="43" xfId="0" applyFont="1" applyFill="1" applyBorder="1" applyAlignment="1">
      <alignment horizontal="left"/>
    </xf>
    <xf numFmtId="168" fontId="21" fillId="0" borderId="32" xfId="0" applyNumberFormat="1" applyFont="1" applyBorder="1"/>
    <xf numFmtId="168" fontId="35" fillId="7" borderId="32" xfId="0" applyNumberFormat="1" applyFont="1" applyFill="1" applyBorder="1" applyAlignment="1">
      <alignment horizontal="right"/>
    </xf>
    <xf numFmtId="168" fontId="21" fillId="0" borderId="29" xfId="0" applyNumberFormat="1" applyFont="1" applyBorder="1"/>
    <xf numFmtId="168" fontId="30" fillId="7" borderId="43" xfId="0" applyNumberFormat="1" applyFont="1" applyFill="1" applyBorder="1" applyAlignment="1">
      <alignment horizontal="right"/>
    </xf>
    <xf numFmtId="168" fontId="31" fillId="7" borderId="37" xfId="0" applyNumberFormat="1" applyFont="1" applyFill="1" applyBorder="1" applyAlignment="1">
      <alignment horizontal="right"/>
    </xf>
    <xf numFmtId="168" fontId="21" fillId="0" borderId="45" xfId="0" applyNumberFormat="1" applyFont="1" applyBorder="1"/>
    <xf numFmtId="168" fontId="21" fillId="0" borderId="60" xfId="0" applyNumberFormat="1" applyFont="1" applyBorder="1"/>
    <xf numFmtId="168" fontId="21" fillId="0" borderId="55" xfId="0" applyNumberFormat="1" applyFont="1" applyBorder="1"/>
    <xf numFmtId="168" fontId="21" fillId="0" borderId="43" xfId="0" applyNumberFormat="1" applyFont="1" applyBorder="1"/>
    <xf numFmtId="168" fontId="31" fillId="7" borderId="61" xfId="0" applyNumberFormat="1" applyFont="1" applyFill="1" applyBorder="1" applyAlignment="1">
      <alignment horizontal="right"/>
    </xf>
    <xf numFmtId="168" fontId="35" fillId="7" borderId="58" xfId="0" applyNumberFormat="1" applyFont="1" applyFill="1" applyBorder="1" applyAlignment="1">
      <alignment horizontal="right"/>
    </xf>
    <xf numFmtId="168" fontId="35" fillId="7" borderId="43" xfId="0" applyNumberFormat="1" applyFont="1" applyFill="1" applyBorder="1" applyAlignment="1">
      <alignment horizontal="right"/>
    </xf>
    <xf numFmtId="168" fontId="31" fillId="7" borderId="31" xfId="0" applyNumberFormat="1" applyFont="1" applyFill="1" applyBorder="1" applyAlignment="1">
      <alignment horizontal="right"/>
    </xf>
    <xf numFmtId="168" fontId="31" fillId="7" borderId="39" xfId="0" applyNumberFormat="1" applyFont="1" applyFill="1" applyBorder="1" applyAlignment="1">
      <alignment horizontal="right"/>
    </xf>
    <xf numFmtId="168" fontId="31" fillId="7" borderId="63" xfId="0" applyNumberFormat="1" applyFont="1" applyFill="1" applyBorder="1" applyAlignment="1">
      <alignment horizontal="right"/>
    </xf>
    <xf numFmtId="168" fontId="21" fillId="0" borderId="4" xfId="0" applyNumberFormat="1" applyFont="1" applyBorder="1"/>
    <xf numFmtId="168" fontId="31" fillId="7" borderId="64" xfId="0" applyNumberFormat="1" applyFont="1" applyFill="1" applyBorder="1" applyAlignment="1">
      <alignment horizontal="right"/>
    </xf>
    <xf numFmtId="168" fontId="35" fillId="7" borderId="65" xfId="0" applyNumberFormat="1" applyFont="1" applyFill="1" applyBorder="1" applyAlignment="1">
      <alignment horizontal="right"/>
    </xf>
    <xf numFmtId="168" fontId="35" fillId="7" borderId="66" xfId="0" applyNumberFormat="1" applyFont="1" applyFill="1" applyBorder="1" applyAlignment="1">
      <alignment horizontal="right"/>
    </xf>
    <xf numFmtId="168" fontId="35" fillId="7" borderId="67" xfId="0" applyNumberFormat="1" applyFont="1" applyFill="1" applyBorder="1" applyAlignment="1">
      <alignment horizontal="right"/>
    </xf>
    <xf numFmtId="168" fontId="21" fillId="0" borderId="33" xfId="0" applyNumberFormat="1" applyFont="1" applyBorder="1"/>
    <xf numFmtId="168" fontId="35" fillId="7" borderId="33" xfId="0" applyNumberFormat="1" applyFont="1" applyFill="1" applyBorder="1" applyAlignment="1">
      <alignment horizontal="right"/>
    </xf>
    <xf numFmtId="168" fontId="35" fillId="7" borderId="55" xfId="0" applyNumberFormat="1" applyFont="1" applyFill="1" applyBorder="1" applyAlignment="1">
      <alignment horizontal="right"/>
    </xf>
    <xf numFmtId="168" fontId="21" fillId="0" borderId="52" xfId="0" applyNumberFormat="1" applyFont="1" applyBorder="1"/>
    <xf numFmtId="0" fontId="0" fillId="0" borderId="55" xfId="0" applyBorder="1"/>
    <xf numFmtId="0" fontId="34" fillId="9" borderId="68" xfId="0" applyFont="1" applyFill="1" applyBorder="1"/>
    <xf numFmtId="0" fontId="29" fillId="7" borderId="32" xfId="0" applyFont="1" applyFill="1" applyBorder="1" applyAlignment="1">
      <alignment horizontal="left"/>
    </xf>
    <xf numFmtId="0" fontId="34" fillId="7" borderId="57" xfId="0" applyFont="1" applyFill="1" applyBorder="1" applyAlignment="1">
      <alignment horizontal="left"/>
    </xf>
    <xf numFmtId="0" fontId="29" fillId="9" borderId="69" xfId="0" applyFont="1" applyFill="1" applyBorder="1" applyAlignment="1">
      <alignment horizontal="left"/>
    </xf>
    <xf numFmtId="0" fontId="29" fillId="11" borderId="4" xfId="0" applyFont="1" applyFill="1" applyBorder="1"/>
    <xf numFmtId="0" fontId="29" fillId="9" borderId="32" xfId="0" applyFont="1" applyFill="1" applyBorder="1"/>
    <xf numFmtId="0" fontId="34" fillId="7" borderId="32" xfId="0" applyFont="1" applyFill="1" applyBorder="1" applyAlignment="1">
      <alignment horizontal="left"/>
    </xf>
    <xf numFmtId="0" fontId="0" fillId="0" borderId="32" xfId="0" applyBorder="1"/>
    <xf numFmtId="3" fontId="30" fillId="7" borderId="4" xfId="0" applyNumberFormat="1" applyFont="1" applyFill="1" applyBorder="1" applyAlignment="1">
      <alignment horizontal="right"/>
    </xf>
    <xf numFmtId="0" fontId="31" fillId="7" borderId="22" xfId="0" applyFont="1" applyFill="1" applyBorder="1" applyAlignment="1">
      <alignment horizontal="right"/>
    </xf>
    <xf numFmtId="3" fontId="31" fillId="7" borderId="22" xfId="0" applyNumberFormat="1" applyFont="1" applyFill="1" applyBorder="1" applyAlignment="1">
      <alignment horizontal="right"/>
    </xf>
    <xf numFmtId="3" fontId="31" fillId="7" borderId="70" xfId="0" applyNumberFormat="1" applyFont="1" applyFill="1" applyBorder="1" applyAlignment="1">
      <alignment horizontal="right"/>
    </xf>
    <xf numFmtId="3" fontId="31" fillId="7" borderId="4" xfId="0" applyNumberFormat="1" applyFont="1" applyFill="1" applyBorder="1" applyAlignment="1">
      <alignment horizontal="right"/>
    </xf>
    <xf numFmtId="3" fontId="35" fillId="7" borderId="4" xfId="0" applyNumberFormat="1" applyFont="1" applyFill="1" applyBorder="1" applyAlignment="1">
      <alignment horizontal="right"/>
    </xf>
    <xf numFmtId="0" fontId="34" fillId="0" borderId="4" xfId="0" applyFont="1" applyBorder="1" applyAlignment="1">
      <alignment horizontal="left"/>
    </xf>
    <xf numFmtId="168" fontId="29" fillId="0" borderId="60" xfId="0" applyNumberFormat="1" applyFont="1" applyBorder="1" applyAlignment="1">
      <alignment horizontal="left"/>
    </xf>
    <xf numFmtId="168" fontId="34" fillId="0" borderId="55" xfId="0" applyNumberFormat="1" applyFont="1" applyBorder="1" applyAlignment="1">
      <alignment horizontal="left"/>
    </xf>
    <xf numFmtId="168" fontId="29" fillId="0" borderId="43" xfId="0" applyNumberFormat="1" applyFont="1" applyBorder="1" applyAlignment="1">
      <alignment horizontal="left"/>
    </xf>
    <xf numFmtId="168" fontId="34" fillId="0" borderId="43" xfId="0" applyNumberFormat="1" applyFont="1" applyBorder="1" applyAlignment="1">
      <alignment horizontal="left"/>
    </xf>
    <xf numFmtId="0" fontId="29" fillId="11" borderId="43" xfId="0" applyFont="1" applyFill="1" applyBorder="1"/>
    <xf numFmtId="168" fontId="30" fillId="7" borderId="71" xfId="0" applyNumberFormat="1" applyFont="1" applyFill="1" applyBorder="1" applyAlignment="1">
      <alignment horizontal="right"/>
    </xf>
    <xf numFmtId="0" fontId="0" fillId="0" borderId="45" xfId="0" applyBorder="1"/>
    <xf numFmtId="168" fontId="30" fillId="7" borderId="45" xfId="0" applyNumberFormat="1" applyFont="1" applyFill="1" applyBorder="1" applyAlignment="1">
      <alignment horizontal="right"/>
    </xf>
    <xf numFmtId="168" fontId="35" fillId="7" borderId="45" xfId="0" applyNumberFormat="1" applyFont="1" applyFill="1" applyBorder="1" applyAlignment="1">
      <alignment horizontal="right"/>
    </xf>
    <xf numFmtId="0" fontId="29" fillId="11" borderId="33" xfId="0" applyFont="1" applyFill="1" applyBorder="1"/>
    <xf numFmtId="0" fontId="12" fillId="0" borderId="4" xfId="0" applyFont="1" applyBorder="1"/>
    <xf numFmtId="0" fontId="28" fillId="0" borderId="4" xfId="0" applyFont="1" applyBorder="1" applyAlignment="1">
      <alignment horizontal="left"/>
    </xf>
    <xf numFmtId="0" fontId="12" fillId="0" borderId="43" xfId="0" applyFont="1" applyBorder="1"/>
    <xf numFmtId="0" fontId="28" fillId="0" borderId="43" xfId="0" applyFont="1" applyBorder="1" applyAlignment="1">
      <alignment horizontal="left"/>
    </xf>
    <xf numFmtId="3" fontId="30" fillId="7" borderId="52" xfId="0" applyNumberFormat="1" applyFont="1" applyFill="1" applyBorder="1" applyAlignment="1">
      <alignment horizontal="right"/>
    </xf>
    <xf numFmtId="3" fontId="30" fillId="7" borderId="43" xfId="0" applyNumberFormat="1" applyFont="1" applyFill="1" applyBorder="1" applyAlignment="1">
      <alignment horizontal="right"/>
    </xf>
    <xf numFmtId="0" fontId="31" fillId="7" borderId="37" xfId="0" applyFont="1" applyFill="1" applyBorder="1" applyAlignment="1">
      <alignment horizontal="right"/>
    </xf>
    <xf numFmtId="3" fontId="31" fillId="7" borderId="37" xfId="0" applyNumberFormat="1" applyFont="1" applyFill="1" applyBorder="1" applyAlignment="1">
      <alignment horizontal="right"/>
    </xf>
    <xf numFmtId="3" fontId="31" fillId="7" borderId="62" xfId="0" applyNumberFormat="1" applyFont="1" applyFill="1" applyBorder="1" applyAlignment="1">
      <alignment horizontal="right"/>
    </xf>
    <xf numFmtId="3" fontId="35" fillId="7" borderId="52" xfId="0" applyNumberFormat="1" applyFont="1" applyFill="1" applyBorder="1" applyAlignment="1">
      <alignment horizontal="right"/>
    </xf>
    <xf numFmtId="3" fontId="31" fillId="7" borderId="43" xfId="0" applyNumberFormat="1" applyFont="1" applyFill="1" applyBorder="1" applyAlignment="1">
      <alignment horizontal="right"/>
    </xf>
    <xf numFmtId="3" fontId="35" fillId="7" borderId="43" xfId="0" applyNumberFormat="1" applyFont="1" applyFill="1" applyBorder="1" applyAlignment="1">
      <alignment horizontal="right"/>
    </xf>
    <xf numFmtId="0" fontId="34" fillId="0" borderId="43" xfId="0" applyFont="1" applyBorder="1" applyAlignment="1">
      <alignment horizontal="left"/>
    </xf>
    <xf numFmtId="3" fontId="30" fillId="7" borderId="60" xfId="0" applyNumberFormat="1" applyFont="1" applyFill="1" applyBorder="1" applyAlignment="1">
      <alignment horizontal="right"/>
    </xf>
    <xf numFmtId="3" fontId="30" fillId="7" borderId="55" xfId="0" applyNumberFormat="1" applyFont="1" applyFill="1" applyBorder="1" applyAlignment="1">
      <alignment horizontal="right"/>
    </xf>
    <xf numFmtId="3" fontId="31" fillId="7" borderId="32" xfId="0" applyNumberFormat="1" applyFont="1" applyFill="1" applyBorder="1" applyAlignment="1">
      <alignment horizontal="right"/>
    </xf>
    <xf numFmtId="3" fontId="35" fillId="7" borderId="32" xfId="0" applyNumberFormat="1" applyFont="1" applyFill="1" applyBorder="1" applyAlignment="1">
      <alignment horizontal="right"/>
    </xf>
    <xf numFmtId="0" fontId="34" fillId="7" borderId="65" xfId="0" applyFont="1" applyFill="1" applyBorder="1" applyAlignment="1">
      <alignment horizontal="left"/>
    </xf>
    <xf numFmtId="0" fontId="34" fillId="7" borderId="67" xfId="0" applyFont="1" applyFill="1" applyBorder="1" applyAlignment="1">
      <alignment horizontal="left"/>
    </xf>
    <xf numFmtId="0" fontId="29" fillId="11" borderId="55" xfId="0" applyFont="1" applyFill="1" applyBorder="1" applyAlignment="1">
      <alignment horizontal="left"/>
    </xf>
    <xf numFmtId="0" fontId="36" fillId="7" borderId="72" xfId="0" applyFont="1" applyFill="1" applyBorder="1" applyAlignment="1">
      <alignment horizontal="left"/>
    </xf>
    <xf numFmtId="0" fontId="32" fillId="7" borderId="73" xfId="0" applyFont="1" applyFill="1" applyBorder="1" applyAlignment="1">
      <alignment horizontal="left"/>
    </xf>
    <xf numFmtId="168" fontId="33" fillId="0" borderId="20" xfId="0" applyNumberFormat="1" applyFont="1" applyBorder="1" applyAlignment="1">
      <alignment horizontal="left"/>
    </xf>
    <xf numFmtId="0" fontId="0" fillId="0" borderId="59" xfId="0" applyBorder="1"/>
    <xf numFmtId="0" fontId="31" fillId="11" borderId="33" xfId="0" applyFont="1" applyFill="1" applyBorder="1"/>
    <xf numFmtId="168" fontId="28" fillId="4" borderId="74" xfId="0" applyNumberFormat="1" applyFont="1" applyFill="1" applyBorder="1" applyAlignment="1">
      <alignment horizontal="right" wrapText="1"/>
    </xf>
    <xf numFmtId="168" fontId="28" fillId="4" borderId="32" xfId="0" applyNumberFormat="1" applyFont="1" applyFill="1" applyBorder="1" applyAlignment="1">
      <alignment horizontal="right" wrapText="1"/>
    </xf>
    <xf numFmtId="0" fontId="34" fillId="9" borderId="45" xfId="0" applyFont="1" applyFill="1" applyBorder="1" applyAlignment="1">
      <alignment horizontal="left"/>
    </xf>
    <xf numFmtId="0" fontId="29" fillId="9" borderId="55" xfId="0" applyFont="1" applyFill="1" applyBorder="1" applyAlignment="1">
      <alignment horizontal="left"/>
    </xf>
    <xf numFmtId="0" fontId="34" fillId="7" borderId="52" xfId="0" applyFont="1" applyFill="1" applyBorder="1" applyAlignment="1">
      <alignment horizontal="left"/>
    </xf>
    <xf numFmtId="0" fontId="34" fillId="9" borderId="52" xfId="0" applyFont="1" applyFill="1" applyBorder="1" applyAlignment="1">
      <alignment horizontal="left"/>
    </xf>
    <xf numFmtId="0" fontId="29" fillId="9" borderId="33" xfId="0" applyFont="1" applyFill="1" applyBorder="1"/>
    <xf numFmtId="0" fontId="34" fillId="7" borderId="45" xfId="0" applyFont="1" applyFill="1" applyBorder="1" applyAlignment="1">
      <alignment horizontal="left"/>
    </xf>
    <xf numFmtId="0" fontId="34" fillId="9" borderId="45" xfId="0" applyFont="1" applyFill="1" applyBorder="1"/>
    <xf numFmtId="0" fontId="29" fillId="9" borderId="45" xfId="0" applyFont="1" applyFill="1" applyBorder="1"/>
    <xf numFmtId="0" fontId="34" fillId="7" borderId="33" xfId="0" applyFont="1" applyFill="1" applyBorder="1" applyAlignment="1">
      <alignment horizontal="left"/>
    </xf>
    <xf numFmtId="0" fontId="34" fillId="7" borderId="55" xfId="0" applyFont="1" applyFill="1" applyBorder="1" applyAlignment="1">
      <alignment horizontal="left"/>
    </xf>
    <xf numFmtId="0" fontId="29" fillId="9" borderId="60" xfId="0" applyFont="1" applyFill="1" applyBorder="1" applyAlignment="1">
      <alignment horizontal="left"/>
    </xf>
    <xf numFmtId="0" fontId="29" fillId="9" borderId="69" xfId="0" applyFont="1" applyFill="1" applyBorder="1"/>
    <xf numFmtId="2" fontId="12" fillId="0" borderId="7" xfId="0" applyNumberFormat="1" applyFont="1" applyBorder="1"/>
    <xf numFmtId="2" fontId="0" fillId="0" borderId="0" xfId="0" applyNumberFormat="1"/>
    <xf numFmtId="0" fontId="47" fillId="0" borderId="4" xfId="1"/>
    <xf numFmtId="0" fontId="47" fillId="12" borderId="4" xfId="1" applyFill="1"/>
    <xf numFmtId="3" fontId="18" fillId="12" borderId="76" xfId="1" applyNumberFormat="1" applyFont="1" applyFill="1" applyBorder="1" applyAlignment="1">
      <alignment horizontal="right" vertical="center"/>
    </xf>
    <xf numFmtId="4" fontId="18" fillId="12" borderId="76" xfId="1" applyNumberFormat="1" applyFont="1" applyFill="1" applyBorder="1" applyAlignment="1">
      <alignment horizontal="right" vertical="center"/>
    </xf>
    <xf numFmtId="164" fontId="48" fillId="12" borderId="76" xfId="1" applyNumberFormat="1" applyFont="1" applyFill="1" applyBorder="1" applyAlignment="1">
      <alignment horizontal="left" vertical="center"/>
    </xf>
    <xf numFmtId="3" fontId="18" fillId="12" borderId="8" xfId="1" applyNumberFormat="1" applyFont="1" applyFill="1" applyBorder="1" applyAlignment="1">
      <alignment horizontal="right" vertical="center"/>
    </xf>
    <xf numFmtId="4" fontId="18" fillId="12" borderId="8" xfId="1" applyNumberFormat="1" applyFont="1" applyFill="1" applyBorder="1" applyAlignment="1">
      <alignment horizontal="right" vertical="center"/>
    </xf>
    <xf numFmtId="164" fontId="48" fillId="12" borderId="8" xfId="1" applyNumberFormat="1" applyFont="1" applyFill="1" applyBorder="1" applyAlignment="1">
      <alignment horizontal="left" vertical="center"/>
    </xf>
    <xf numFmtId="0" fontId="48" fillId="12" borderId="77" xfId="1" applyFont="1" applyFill="1" applyBorder="1" applyAlignment="1">
      <alignment horizontal="left" vertical="top" wrapText="1"/>
    </xf>
    <xf numFmtId="0" fontId="47" fillId="12" borderId="77" xfId="1" applyFill="1" applyBorder="1"/>
    <xf numFmtId="0" fontId="12" fillId="0" borderId="83" xfId="0" applyFont="1" applyBorder="1"/>
    <xf numFmtId="0" fontId="16" fillId="0" borderId="84" xfId="0" applyFont="1" applyBorder="1"/>
    <xf numFmtId="0" fontId="16" fillId="0" borderId="85" xfId="0" applyFont="1" applyBorder="1"/>
    <xf numFmtId="0" fontId="16" fillId="0" borderId="86" xfId="0" applyFont="1" applyBorder="1"/>
    <xf numFmtId="0" fontId="12" fillId="0" borderId="84" xfId="0" applyFont="1" applyBorder="1" applyAlignment="1">
      <alignment horizontal="left"/>
    </xf>
    <xf numFmtId="0" fontId="12" fillId="0" borderId="85" xfId="0" applyFont="1" applyBorder="1" applyAlignment="1">
      <alignment horizontal="left"/>
    </xf>
    <xf numFmtId="0" fontId="12" fillId="0" borderId="86" xfId="0" applyFont="1" applyBorder="1" applyAlignment="1">
      <alignment horizontal="left"/>
    </xf>
    <xf numFmtId="0" fontId="12" fillId="0" borderId="87" xfId="0" applyFont="1" applyBorder="1" applyAlignment="1">
      <alignment horizontal="left"/>
    </xf>
    <xf numFmtId="173" fontId="12" fillId="10" borderId="83" xfId="0" applyNumberFormat="1" applyFont="1" applyFill="1" applyBorder="1"/>
    <xf numFmtId="170" fontId="12" fillId="0" borderId="84" xfId="0" applyNumberFormat="1" applyFont="1" applyBorder="1"/>
    <xf numFmtId="10" fontId="12" fillId="0" borderId="85" xfId="0" applyNumberFormat="1" applyFont="1" applyBorder="1"/>
    <xf numFmtId="170" fontId="12" fillId="0" borderId="86" xfId="0" applyNumberFormat="1" applyFont="1" applyBorder="1"/>
    <xf numFmtId="173" fontId="12" fillId="0" borderId="88" xfId="0" applyNumberFormat="1" applyFont="1" applyBorder="1"/>
    <xf numFmtId="170" fontId="12" fillId="0" borderId="89" xfId="0" applyNumberFormat="1" applyFont="1" applyBorder="1"/>
    <xf numFmtId="10" fontId="12" fillId="0" borderId="90" xfId="0" applyNumberFormat="1" applyFont="1" applyBorder="1"/>
    <xf numFmtId="170" fontId="12" fillId="0" borderId="91" xfId="0" applyNumberFormat="1" applyFont="1" applyBorder="1"/>
    <xf numFmtId="173" fontId="12" fillId="0" borderId="83" xfId="0" applyNumberFormat="1" applyFont="1" applyBorder="1"/>
    <xf numFmtId="0" fontId="4" fillId="0" borderId="0" xfId="0" applyFont="1"/>
    <xf numFmtId="0" fontId="12" fillId="0" borderId="81" xfId="0" applyFont="1" applyBorder="1"/>
    <xf numFmtId="0" fontId="0" fillId="0" borderId="83" xfId="0" applyBorder="1"/>
    <xf numFmtId="0" fontId="0" fillId="0" borderId="82" xfId="0" applyBorder="1"/>
    <xf numFmtId="0" fontId="12" fillId="0" borderId="82" xfId="0" applyFont="1" applyBorder="1"/>
    <xf numFmtId="0" fontId="0" fillId="0" borderId="94" xfId="0" applyBorder="1"/>
    <xf numFmtId="0" fontId="49" fillId="0" borderId="82" xfId="0" applyFont="1" applyBorder="1"/>
    <xf numFmtId="0" fontId="50" fillId="13" borderId="95" xfId="0" applyFont="1" applyFill="1" applyBorder="1" applyAlignment="1">
      <alignment horizontal="right" vertical="center" wrapText="1"/>
    </xf>
    <xf numFmtId="0" fontId="16" fillId="0" borderId="82" xfId="0" applyFont="1" applyBorder="1"/>
    <xf numFmtId="0" fontId="2" fillId="0" borderId="4" xfId="4"/>
    <xf numFmtId="173" fontId="2" fillId="0" borderId="4" xfId="4" applyNumberFormat="1"/>
    <xf numFmtId="10" fontId="0" fillId="0" borderId="4" xfId="5" applyNumberFormat="1" applyFont="1"/>
    <xf numFmtId="0" fontId="52" fillId="0" borderId="4" xfId="4" applyFont="1" applyAlignment="1">
      <alignment vertical="center"/>
    </xf>
    <xf numFmtId="14" fontId="2" fillId="0" borderId="4" xfId="4" applyNumberFormat="1"/>
    <xf numFmtId="174" fontId="2" fillId="0" borderId="4" xfId="4" applyNumberFormat="1"/>
    <xf numFmtId="14" fontId="51" fillId="0" borderId="4" xfId="4" applyNumberFormat="1" applyFont="1"/>
    <xf numFmtId="0" fontId="51" fillId="0" borderId="4" xfId="4" applyFont="1"/>
    <xf numFmtId="0" fontId="2" fillId="0" borderId="96" xfId="4" applyBorder="1" applyAlignment="1">
      <alignment vertical="center"/>
    </xf>
    <xf numFmtId="0" fontId="2" fillId="0" borderId="96" xfId="4" applyBorder="1" applyAlignment="1">
      <alignment horizontal="center" vertical="center" wrapText="1"/>
    </xf>
    <xf numFmtId="0" fontId="2" fillId="0" borderId="4" xfId="4" applyAlignment="1">
      <alignment vertical="center"/>
    </xf>
    <xf numFmtId="0" fontId="2" fillId="0" borderId="96" xfId="4" applyBorder="1" applyAlignment="1">
      <alignment horizontal="center" vertical="center"/>
    </xf>
    <xf numFmtId="0" fontId="2" fillId="0" borderId="96" xfId="4" applyBorder="1" applyAlignment="1">
      <alignment horizontal="left" vertical="top"/>
    </xf>
    <xf numFmtId="0" fontId="2" fillId="0" borderId="96" xfId="4" applyBorder="1" applyAlignment="1">
      <alignment horizontal="left"/>
    </xf>
    <xf numFmtId="2" fontId="2" fillId="0" borderId="96" xfId="4" applyNumberFormat="1" applyBorder="1" applyAlignment="1">
      <alignment horizontal="right"/>
    </xf>
    <xf numFmtId="10" fontId="2" fillId="0" borderId="96" xfId="4" applyNumberFormat="1" applyBorder="1" applyAlignment="1">
      <alignment horizontal="right"/>
    </xf>
    <xf numFmtId="10" fontId="2" fillId="0" borderId="96" xfId="4" applyNumberFormat="1" applyBorder="1"/>
    <xf numFmtId="10" fontId="2" fillId="0" borderId="4" xfId="4" applyNumberFormat="1"/>
    <xf numFmtId="0" fontId="56" fillId="13" borderId="102" xfId="0" applyFont="1" applyFill="1" applyBorder="1" applyAlignment="1">
      <alignment horizontal="left" vertical="center" wrapText="1" indent="1"/>
    </xf>
    <xf numFmtId="0" fontId="57" fillId="0" borderId="0" xfId="0" applyFont="1" applyAlignment="1">
      <alignment horizontal="left" vertical="center" wrapText="1" indent="2"/>
    </xf>
    <xf numFmtId="0" fontId="1" fillId="0" borderId="0" xfId="0" applyFont="1"/>
    <xf numFmtId="0" fontId="55" fillId="15" borderId="104" xfId="0" applyFont="1" applyFill="1" applyBorder="1" applyAlignment="1">
      <alignment vertical="center" wrapText="1"/>
    </xf>
    <xf numFmtId="0" fontId="56" fillId="0" borderId="104" xfId="0" applyFont="1" applyBorder="1" applyAlignment="1">
      <alignment vertical="center" wrapText="1"/>
    </xf>
    <xf numFmtId="0" fontId="58" fillId="15" borderId="103" xfId="0" applyFont="1" applyFill="1" applyBorder="1" applyAlignment="1">
      <alignment vertical="center" wrapText="1"/>
    </xf>
    <xf numFmtId="0" fontId="58" fillId="15" borderId="104" xfId="0" applyFont="1" applyFill="1" applyBorder="1" applyAlignment="1">
      <alignment vertical="center" wrapText="1"/>
    </xf>
    <xf numFmtId="0" fontId="54" fillId="0" borderId="0" xfId="0" applyFont="1"/>
    <xf numFmtId="0" fontId="55" fillId="13" borderId="102" xfId="0" applyFont="1" applyFill="1" applyBorder="1" applyAlignment="1">
      <alignment horizontal="left" vertical="center" wrapText="1" indent="1"/>
    </xf>
    <xf numFmtId="0" fontId="55" fillId="16" borderId="104" xfId="0" applyFont="1" applyFill="1" applyBorder="1" applyAlignment="1">
      <alignment vertical="center" wrapText="1"/>
    </xf>
    <xf numFmtId="0" fontId="53" fillId="14" borderId="100" xfId="0" applyFont="1" applyFill="1" applyBorder="1" applyAlignment="1">
      <alignment horizontal="right" vertical="center" wrapText="1"/>
    </xf>
    <xf numFmtId="0" fontId="53" fillId="14" borderId="100" xfId="0" applyFont="1" applyFill="1" applyBorder="1" applyAlignment="1">
      <alignment horizontal="right" vertical="center" wrapText="1" indent="1"/>
    </xf>
    <xf numFmtId="0" fontId="53" fillId="14" borderId="106" xfId="0" applyFont="1" applyFill="1" applyBorder="1" applyAlignment="1">
      <alignment horizontal="right" vertical="center" wrapText="1" indent="1"/>
    </xf>
    <xf numFmtId="0" fontId="0" fillId="0" borderId="0" xfId="0" applyAlignment="1">
      <alignment horizontal="right"/>
    </xf>
    <xf numFmtId="0" fontId="59" fillId="14" borderId="100" xfId="0" applyFont="1" applyFill="1" applyBorder="1" applyAlignment="1">
      <alignment horizontal="right" vertical="center" wrapText="1"/>
    </xf>
    <xf numFmtId="0" fontId="53" fillId="14" borderId="105" xfId="0" applyFont="1" applyFill="1" applyBorder="1" applyAlignment="1">
      <alignment horizontal="right" vertical="center" wrapText="1"/>
    </xf>
    <xf numFmtId="0" fontId="53" fillId="14" borderId="101" xfId="0" applyFont="1" applyFill="1" applyBorder="1" applyAlignment="1">
      <alignment horizontal="right" vertical="center" wrapText="1" indent="1"/>
    </xf>
    <xf numFmtId="0" fontId="53" fillId="14" borderId="107" xfId="0" applyFont="1" applyFill="1" applyBorder="1" applyAlignment="1">
      <alignment horizontal="right" vertical="center" wrapText="1" indent="1"/>
    </xf>
    <xf numFmtId="0" fontId="59" fillId="14" borderId="105" xfId="0" applyFont="1" applyFill="1" applyBorder="1" applyAlignment="1">
      <alignment horizontal="right" vertical="center" wrapText="1"/>
    </xf>
    <xf numFmtId="168" fontId="30" fillId="7" borderId="30" xfId="0" applyNumberFormat="1" applyFont="1" applyFill="1" applyBorder="1" applyAlignment="1">
      <alignment horizontal="right" vertical="center"/>
    </xf>
    <xf numFmtId="2" fontId="60" fillId="0" borderId="82" xfId="0" applyNumberFormat="1" applyFont="1" applyBorder="1"/>
    <xf numFmtId="0" fontId="60" fillId="0" borderId="93" xfId="0" applyFont="1" applyBorder="1"/>
    <xf numFmtId="0" fontId="60" fillId="0" borderId="83" xfId="0" applyFont="1" applyBorder="1" applyAlignment="1">
      <alignment horizontal="right" vertical="center"/>
    </xf>
    <xf numFmtId="0" fontId="60" fillId="0" borderId="83" xfId="0" applyFont="1" applyBorder="1"/>
    <xf numFmtId="0" fontId="60" fillId="0" borderId="82" xfId="0" applyFont="1" applyBorder="1" applyAlignment="1">
      <alignment horizontal="right" vertical="center"/>
    </xf>
    <xf numFmtId="0" fontId="60" fillId="0" borderId="82" xfId="0" applyFont="1" applyBorder="1"/>
    <xf numFmtId="0" fontId="60" fillId="0" borderId="94" xfId="0" applyFont="1" applyBorder="1" applyAlignment="1">
      <alignment horizontal="right" vertical="center"/>
    </xf>
    <xf numFmtId="0" fontId="61" fillId="13" borderId="94" xfId="0" applyFont="1" applyFill="1" applyBorder="1" applyAlignment="1">
      <alignment horizontal="right" vertical="center" wrapText="1"/>
    </xf>
    <xf numFmtId="0" fontId="62" fillId="0" borderId="82" xfId="0" applyFont="1" applyBorder="1" applyAlignment="1">
      <alignment horizontal="center" vertical="center" wrapText="1"/>
    </xf>
    <xf numFmtId="0" fontId="62" fillId="0" borderId="93" xfId="0" applyFont="1" applyBorder="1" applyAlignment="1">
      <alignment horizontal="center" vertical="center" wrapText="1"/>
    </xf>
    <xf numFmtId="0" fontId="63" fillId="0" borderId="94" xfId="0" applyFont="1" applyBorder="1" applyAlignment="1">
      <alignment vertical="center" wrapText="1"/>
    </xf>
    <xf numFmtId="10" fontId="63" fillId="0" borderId="108" xfId="0" applyNumberFormat="1" applyFont="1" applyBorder="1" applyAlignment="1">
      <alignment vertical="center" wrapText="1"/>
    </xf>
    <xf numFmtId="0" fontId="63" fillId="0" borderId="108" xfId="0" applyFont="1" applyBorder="1" applyAlignment="1">
      <alignment vertical="center" wrapText="1"/>
    </xf>
    <xf numFmtId="10" fontId="0" fillId="0" borderId="84" xfId="0" applyNumberFormat="1" applyBorder="1"/>
    <xf numFmtId="10" fontId="12" fillId="0" borderId="86" xfId="0" applyNumberFormat="1" applyFont="1" applyBorder="1"/>
    <xf numFmtId="10" fontId="12" fillId="0" borderId="87" xfId="0" applyNumberFormat="1" applyFont="1" applyBorder="1"/>
    <xf numFmtId="10" fontId="12" fillId="0" borderId="84" xfId="0" applyNumberFormat="1" applyFont="1" applyBorder="1"/>
    <xf numFmtId="10" fontId="12" fillId="0" borderId="89" xfId="0" applyNumberFormat="1" applyFont="1" applyBorder="1"/>
    <xf numFmtId="10" fontId="12" fillId="0" borderId="91" xfId="0" applyNumberFormat="1" applyFont="1" applyBorder="1"/>
    <xf numFmtId="10" fontId="12" fillId="0" borderId="92" xfId="0" applyNumberFormat="1" applyFont="1" applyBorder="1"/>
    <xf numFmtId="0" fontId="16" fillId="0" borderId="78" xfId="0" applyFont="1" applyBorder="1" applyAlignment="1">
      <alignment horizontal="center" wrapText="1"/>
    </xf>
    <xf numFmtId="0" fontId="15" fillId="0" borderId="80" xfId="0" applyFont="1" applyBorder="1"/>
    <xf numFmtId="0" fontId="15" fillId="0" borderId="81" xfId="0" applyFont="1" applyBorder="1"/>
    <xf numFmtId="0" fontId="16" fillId="0" borderId="78" xfId="0" applyFont="1" applyBorder="1" applyAlignment="1">
      <alignment horizontal="center" vertical="center" wrapText="1"/>
    </xf>
    <xf numFmtId="0" fontId="15" fillId="0" borderId="79" xfId="0" applyFont="1" applyBorder="1"/>
    <xf numFmtId="0" fontId="14" fillId="2" borderId="3" xfId="0" applyFont="1" applyFill="1" applyBorder="1" applyAlignment="1">
      <alignment horizontal="left"/>
    </xf>
    <xf numFmtId="0" fontId="5" fillId="0" borderId="0" xfId="0" applyFont="1" applyAlignment="1">
      <alignment horizontal="center" wrapText="1"/>
    </xf>
    <xf numFmtId="0" fontId="0" fillId="0" borderId="0" xfId="0"/>
    <xf numFmtId="0" fontId="5" fillId="0" borderId="0" xfId="0" applyFont="1" applyAlignment="1">
      <alignment horizontal="center"/>
    </xf>
    <xf numFmtId="0" fontId="9" fillId="0" borderId="0" xfId="0" applyFont="1" applyAlignment="1">
      <alignment horizontal="center" vertical="top"/>
    </xf>
    <xf numFmtId="0" fontId="51" fillId="0" borderId="96" xfId="4" applyFont="1" applyBorder="1" applyAlignment="1">
      <alignment horizontal="center"/>
    </xf>
    <xf numFmtId="0" fontId="51" fillId="0" borderId="97" xfId="4" applyFont="1" applyBorder="1" applyAlignment="1">
      <alignment horizontal="center"/>
    </xf>
    <xf numFmtId="0" fontId="51" fillId="0" borderId="98" xfId="4" applyFont="1" applyBorder="1" applyAlignment="1">
      <alignment horizontal="center"/>
    </xf>
    <xf numFmtId="0" fontId="51" fillId="0" borderId="99" xfId="4" applyFont="1" applyBorder="1" applyAlignment="1">
      <alignment horizontal="center"/>
    </xf>
    <xf numFmtId="175" fontId="18" fillId="12" borderId="8" xfId="1" applyNumberFormat="1" applyFont="1" applyFill="1" applyBorder="1" applyAlignment="1">
      <alignment horizontal="right" vertical="center"/>
    </xf>
    <xf numFmtId="0" fontId="47" fillId="12" borderId="50" xfId="1" applyFill="1" applyBorder="1"/>
    <xf numFmtId="0" fontId="18" fillId="12" borderId="4" xfId="1" applyFont="1" applyFill="1" applyAlignment="1">
      <alignment horizontal="left" vertical="top" wrapText="1"/>
    </xf>
    <xf numFmtId="0" fontId="47" fillId="12" borderId="4" xfId="1" applyFill="1"/>
    <xf numFmtId="0" fontId="48" fillId="12" borderId="77" xfId="1" applyFont="1" applyFill="1" applyBorder="1" applyAlignment="1">
      <alignment horizontal="left" vertical="top" wrapText="1"/>
    </xf>
    <xf numFmtId="0" fontId="47" fillId="12" borderId="70" xfId="1" applyFill="1" applyBorder="1"/>
    <xf numFmtId="175" fontId="18" fillId="12" borderId="76" xfId="1" applyNumberFormat="1" applyFont="1" applyFill="1" applyBorder="1" applyAlignment="1">
      <alignment horizontal="right" vertical="center"/>
    </xf>
    <xf numFmtId="0" fontId="47" fillId="12" borderId="75" xfId="1" applyFill="1" applyBorder="1"/>
    <xf numFmtId="0" fontId="29" fillId="9" borderId="0" xfId="0" applyFont="1" applyFill="1" applyAlignment="1">
      <alignment horizontal="left"/>
    </xf>
    <xf numFmtId="0" fontId="34" fillId="9" borderId="0" xfId="0" applyFont="1" applyFill="1" applyAlignment="1">
      <alignment horizontal="left"/>
    </xf>
  </cellXfs>
  <cellStyles count="6">
    <cellStyle name="Normal" xfId="0" builtinId="0"/>
    <cellStyle name="Normal 2" xfId="1" xr:uid="{EBF1B994-F2F6-43C3-83DE-58F228343419}"/>
    <cellStyle name="Normal 3" xfId="2" xr:uid="{7219BB78-6EDB-46CF-9612-0B2F14E0FB5E}"/>
    <cellStyle name="Normal 4" xfId="4" xr:uid="{F9E4547E-421F-4388-9960-80E4950D4E5F}"/>
    <cellStyle name="Percent 2" xfId="3" xr:uid="{445FEC8E-AB57-4D0A-9178-CC105668FA0C}"/>
    <cellStyle name="Percent 3" xfId="5" xr:uid="{A9B71E39-D1FA-47E9-8641-36EB4969F1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 Ratio: Operating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Fin_calc!$B$4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Fin_calc!$B$5:$B$7</c:f>
              <c:numCache>
                <c:formatCode>0.00%</c:formatCode>
                <c:ptCount val="3"/>
                <c:pt idx="0">
                  <c:v>-0.49585857212630224</c:v>
                </c:pt>
                <c:pt idx="1">
                  <c:v>-0.9937583987552161</c:v>
                </c:pt>
                <c:pt idx="2">
                  <c:v>-0.83155286012959151</c:v>
                </c:pt>
              </c:numCache>
            </c:numRef>
          </c:val>
          <c:smooth val="0"/>
          <c:extLst>
            <c:ext xmlns:c16="http://schemas.microsoft.com/office/drawing/2014/chart" uri="{C3380CC4-5D6E-409C-BE32-E72D297353CC}">
              <c16:uniqueId val="{00000000-DA5C-4193-A6CF-F70633B78AB2}"/>
            </c:ext>
          </c:extLst>
        </c:ser>
        <c:ser>
          <c:idx val="1"/>
          <c:order val="1"/>
          <c:tx>
            <c:strRef>
              <c:f>Fin_calc!$C$4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Fin_calc!$C$5:$C$7</c:f>
              <c:numCache>
                <c:formatCode>0.00%</c:formatCode>
                <c:ptCount val="3"/>
                <c:pt idx="0">
                  <c:v>8.3249073137849683E-2</c:v>
                </c:pt>
                <c:pt idx="1">
                  <c:v>5.8721183123097001E-2</c:v>
                </c:pt>
                <c:pt idx="2">
                  <c:v>9.5693779904306216E-3</c:v>
                </c:pt>
              </c:numCache>
            </c:numRef>
          </c:val>
          <c:smooth val="0"/>
          <c:extLst>
            <c:ext xmlns:c16="http://schemas.microsoft.com/office/drawing/2014/chart" uri="{C3380CC4-5D6E-409C-BE32-E72D297353CC}">
              <c16:uniqueId val="{00000001-DA5C-4193-A6CF-F70633B78AB2}"/>
            </c:ext>
          </c:extLst>
        </c:ser>
        <c:dLbls>
          <c:dLblPos val="t"/>
          <c:showLegendKey val="0"/>
          <c:showVal val="1"/>
          <c:showCatName val="0"/>
          <c:showSerName val="0"/>
          <c:showPercent val="0"/>
          <c:showBubbleSize val="0"/>
        </c:dLbls>
        <c:smooth val="0"/>
        <c:axId val="1523766672"/>
        <c:axId val="1523767632"/>
      </c:lineChart>
      <c:catAx>
        <c:axId val="152376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67632"/>
        <c:crosses val="autoZero"/>
        <c:auto val="1"/>
        <c:lblAlgn val="ctr"/>
        <c:lblOffset val="100"/>
        <c:noMultiLvlLbl val="0"/>
      </c:catAx>
      <c:valAx>
        <c:axId val="152376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Profit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6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Ratios: Net Asset Turnover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Fin_calc!$H$4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Fin_calc!$G$5:$G$7</c:f>
              <c:numCache>
                <c:formatCode>General</c:formatCode>
                <c:ptCount val="3"/>
                <c:pt idx="0">
                  <c:v>2022</c:v>
                </c:pt>
                <c:pt idx="1">
                  <c:v>2023</c:v>
                </c:pt>
                <c:pt idx="2">
                  <c:v>2024</c:v>
                </c:pt>
              </c:numCache>
            </c:numRef>
          </c:cat>
          <c:val>
            <c:numRef>
              <c:f>Fin_calc!$H$5:$H$7</c:f>
              <c:numCache>
                <c:formatCode>0.00</c:formatCode>
                <c:ptCount val="3"/>
                <c:pt idx="0">
                  <c:v>0.27531821924758582</c:v>
                </c:pt>
                <c:pt idx="1">
                  <c:v>0.24665958192256307</c:v>
                </c:pt>
                <c:pt idx="2">
                  <c:v>0.29052112408018271</c:v>
                </c:pt>
              </c:numCache>
            </c:numRef>
          </c:val>
          <c:smooth val="0"/>
          <c:extLst>
            <c:ext xmlns:c16="http://schemas.microsoft.com/office/drawing/2014/chart" uri="{C3380CC4-5D6E-409C-BE32-E72D297353CC}">
              <c16:uniqueId val="{00000000-C266-4F15-832B-DB370ECC7DC6}"/>
            </c:ext>
          </c:extLst>
        </c:ser>
        <c:ser>
          <c:idx val="1"/>
          <c:order val="1"/>
          <c:tx>
            <c:strRef>
              <c:f>Fin_calc!$I$4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Fin_calc!$G$5:$G$7</c:f>
              <c:numCache>
                <c:formatCode>General</c:formatCode>
                <c:ptCount val="3"/>
                <c:pt idx="0">
                  <c:v>2022</c:v>
                </c:pt>
                <c:pt idx="1">
                  <c:v>2023</c:v>
                </c:pt>
                <c:pt idx="2">
                  <c:v>2024</c:v>
                </c:pt>
              </c:numCache>
            </c:numRef>
          </c:cat>
          <c:val>
            <c:numRef>
              <c:f>Fin_calc!$I$5:$I$7</c:f>
              <c:numCache>
                <c:formatCode>0.00</c:formatCode>
                <c:ptCount val="3"/>
                <c:pt idx="0">
                  <c:v>0.68474498038310638</c:v>
                </c:pt>
                <c:pt idx="1">
                  <c:v>0.80169708241311166</c:v>
                </c:pt>
                <c:pt idx="2">
                  <c:v>0.76147102356825691</c:v>
                </c:pt>
              </c:numCache>
            </c:numRef>
          </c:val>
          <c:smooth val="0"/>
          <c:extLst>
            <c:ext xmlns:c16="http://schemas.microsoft.com/office/drawing/2014/chart" uri="{C3380CC4-5D6E-409C-BE32-E72D297353CC}">
              <c16:uniqueId val="{00000001-C266-4F15-832B-DB370ECC7DC6}"/>
            </c:ext>
          </c:extLst>
        </c:ser>
        <c:dLbls>
          <c:dLblPos val="t"/>
          <c:showLegendKey val="0"/>
          <c:showVal val="1"/>
          <c:showCatName val="0"/>
          <c:showSerName val="0"/>
          <c:showPercent val="0"/>
          <c:showBubbleSize val="0"/>
        </c:dLbls>
        <c:smooth val="0"/>
        <c:axId val="1606956928"/>
        <c:axId val="1606957408"/>
      </c:lineChart>
      <c:catAx>
        <c:axId val="160695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57408"/>
        <c:crosses val="autoZero"/>
        <c:auto val="1"/>
        <c:lblAlgn val="ctr"/>
        <c:lblOffset val="100"/>
        <c:noMultiLvlLbl val="0"/>
      </c:catAx>
      <c:valAx>
        <c:axId val="160695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Asset</a:t>
                </a:r>
                <a:r>
                  <a:rPr lang="en-US" baseline="0"/>
                  <a:t> Turnover (x)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5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Gearing Ratios: Gearing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Fin_calc!$N$4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Fin_calc!$N$5:$N$7</c:f>
              <c:numCache>
                <c:formatCode>0.00%</c:formatCode>
                <c:ptCount val="3"/>
                <c:pt idx="0">
                  <c:v>3.8541195911045559E-2</c:v>
                </c:pt>
                <c:pt idx="1">
                  <c:v>6.3983671167078329E-2</c:v>
                </c:pt>
                <c:pt idx="2">
                  <c:v>7.0131311849784314E-2</c:v>
                </c:pt>
              </c:numCache>
            </c:numRef>
          </c:val>
          <c:smooth val="0"/>
          <c:extLst>
            <c:ext xmlns:c16="http://schemas.microsoft.com/office/drawing/2014/chart" uri="{C3380CC4-5D6E-409C-BE32-E72D297353CC}">
              <c16:uniqueId val="{00000000-072E-4ED9-9304-D219801B91E0}"/>
            </c:ext>
          </c:extLst>
        </c:ser>
        <c:ser>
          <c:idx val="1"/>
          <c:order val="1"/>
          <c:tx>
            <c:strRef>
              <c:f>Fin_calc!$O$4</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Fin_calc!$O$5:$O$7</c:f>
              <c:numCache>
                <c:formatCode>0.00%</c:formatCode>
                <c:ptCount val="3"/>
                <c:pt idx="0">
                  <c:v>0.33983383337179784</c:v>
                </c:pt>
                <c:pt idx="1">
                  <c:v>0.34069510635824712</c:v>
                </c:pt>
                <c:pt idx="2">
                  <c:v>0.38073551178412846</c:v>
                </c:pt>
              </c:numCache>
            </c:numRef>
          </c:val>
          <c:smooth val="0"/>
          <c:extLst>
            <c:ext xmlns:c16="http://schemas.microsoft.com/office/drawing/2014/chart" uri="{C3380CC4-5D6E-409C-BE32-E72D297353CC}">
              <c16:uniqueId val="{00000001-072E-4ED9-9304-D219801B91E0}"/>
            </c:ext>
          </c:extLst>
        </c:ser>
        <c:dLbls>
          <c:dLblPos val="t"/>
          <c:showLegendKey val="0"/>
          <c:showVal val="1"/>
          <c:showCatName val="0"/>
          <c:showSerName val="0"/>
          <c:showPercent val="0"/>
          <c:showBubbleSize val="0"/>
        </c:dLbls>
        <c:smooth val="0"/>
        <c:axId val="1715385408"/>
        <c:axId val="1715382528"/>
      </c:lineChart>
      <c:catAx>
        <c:axId val="171538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82528"/>
        <c:crosses val="autoZero"/>
        <c:auto val="1"/>
        <c:lblAlgn val="ctr"/>
        <c:lblOffset val="100"/>
        <c:noMultiLvlLbl val="0"/>
      </c:catAx>
      <c:valAx>
        <c:axId val="1715382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Gearing Ratio</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85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Equity Ratios: Return on Shareholder Funds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Fin_calc!$B$28</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Fin_calc!$A$29:$A$31</c:f>
              <c:numCache>
                <c:formatCode>General</c:formatCode>
                <c:ptCount val="3"/>
                <c:pt idx="0">
                  <c:v>2022</c:v>
                </c:pt>
                <c:pt idx="1">
                  <c:v>2023</c:v>
                </c:pt>
                <c:pt idx="2">
                  <c:v>2024</c:v>
                </c:pt>
              </c:numCache>
            </c:numRef>
          </c:cat>
          <c:val>
            <c:numRef>
              <c:f>Fin_calc!$B$29:$B$31</c:f>
              <c:numCache>
                <c:formatCode>0.00%</c:formatCode>
                <c:ptCount val="3"/>
                <c:pt idx="0">
                  <c:v>-0.12026570312995634</c:v>
                </c:pt>
                <c:pt idx="1">
                  <c:v>-0.2326128250169682</c:v>
                </c:pt>
                <c:pt idx="2">
                  <c:v>-0.23870361463865553</c:v>
                </c:pt>
              </c:numCache>
            </c:numRef>
          </c:val>
          <c:smooth val="0"/>
          <c:extLst>
            <c:ext xmlns:c16="http://schemas.microsoft.com/office/drawing/2014/chart" uri="{C3380CC4-5D6E-409C-BE32-E72D297353CC}">
              <c16:uniqueId val="{00000000-AC5B-444F-BC63-2330AEBE9767}"/>
            </c:ext>
          </c:extLst>
        </c:ser>
        <c:ser>
          <c:idx val="1"/>
          <c:order val="1"/>
          <c:tx>
            <c:strRef>
              <c:f>Fin_calc!$C$28</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Fin_calc!$A$29:$A$31</c:f>
              <c:numCache>
                <c:formatCode>General</c:formatCode>
                <c:ptCount val="3"/>
                <c:pt idx="0">
                  <c:v>2022</c:v>
                </c:pt>
                <c:pt idx="1">
                  <c:v>2023</c:v>
                </c:pt>
                <c:pt idx="2">
                  <c:v>2024</c:v>
                </c:pt>
              </c:numCache>
            </c:numRef>
          </c:cat>
          <c:val>
            <c:numRef>
              <c:f>Fin_calc!$C$29:$C$31</c:f>
              <c:numCache>
                <c:formatCode>0.00%</c:formatCode>
                <c:ptCount val="3"/>
                <c:pt idx="0">
                  <c:v>8.4600594301695503E-2</c:v>
                </c:pt>
                <c:pt idx="1">
                  <c:v>6.9464033850493656E-2</c:v>
                </c:pt>
                <c:pt idx="2">
                  <c:v>1.0112152969295827E-2</c:v>
                </c:pt>
              </c:numCache>
            </c:numRef>
          </c:val>
          <c:smooth val="0"/>
          <c:extLst>
            <c:ext xmlns:c16="http://schemas.microsoft.com/office/drawing/2014/chart" uri="{C3380CC4-5D6E-409C-BE32-E72D297353CC}">
              <c16:uniqueId val="{00000001-AC5B-444F-BC63-2330AEBE9767}"/>
            </c:ext>
          </c:extLst>
        </c:ser>
        <c:dLbls>
          <c:dLblPos val="t"/>
          <c:showLegendKey val="0"/>
          <c:showVal val="1"/>
          <c:showCatName val="0"/>
          <c:showSerName val="0"/>
          <c:showPercent val="0"/>
          <c:showBubbleSize val="0"/>
        </c:dLbls>
        <c:smooth val="0"/>
        <c:axId val="1203469392"/>
        <c:axId val="1203468432"/>
      </c:lineChart>
      <c:catAx>
        <c:axId val="120346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68432"/>
        <c:crosses val="autoZero"/>
        <c:auto val="1"/>
        <c:lblAlgn val="ctr"/>
        <c:lblOffset val="100"/>
        <c:noMultiLvlLbl val="0"/>
      </c:catAx>
      <c:valAx>
        <c:axId val="120346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Return on Shareholder Funds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6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 ratios:  Current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Fin_calc!$H$28</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Fin_calc!$G$29:$G$31</c:f>
              <c:numCache>
                <c:formatCode>General</c:formatCode>
                <c:ptCount val="3"/>
                <c:pt idx="0">
                  <c:v>2022</c:v>
                </c:pt>
                <c:pt idx="1">
                  <c:v>2023</c:v>
                </c:pt>
                <c:pt idx="2">
                  <c:v>2024</c:v>
                </c:pt>
              </c:numCache>
            </c:numRef>
          </c:cat>
          <c:val>
            <c:numRef>
              <c:f>Fin_calc!$H$29:$H$31</c:f>
              <c:numCache>
                <c:formatCode>0.00</c:formatCode>
                <c:ptCount val="3"/>
                <c:pt idx="0">
                  <c:v>6.2224476261069714</c:v>
                </c:pt>
                <c:pt idx="1">
                  <c:v>5.0133185349611544</c:v>
                </c:pt>
                <c:pt idx="2">
                  <c:v>4.6649475289263611</c:v>
                </c:pt>
              </c:numCache>
            </c:numRef>
          </c:val>
          <c:smooth val="0"/>
          <c:extLst>
            <c:ext xmlns:c16="http://schemas.microsoft.com/office/drawing/2014/chart" uri="{C3380CC4-5D6E-409C-BE32-E72D297353CC}">
              <c16:uniqueId val="{00000000-9923-42F8-A786-AD5AC2A2968B}"/>
            </c:ext>
          </c:extLst>
        </c:ser>
        <c:ser>
          <c:idx val="1"/>
          <c:order val="1"/>
          <c:tx>
            <c:strRef>
              <c:f>Fin_calc!$I$28</c:f>
              <c:strCache>
                <c:ptCount val="1"/>
                <c:pt idx="0">
                  <c:v>Competitor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Fin_calc!$G$29:$G$31</c:f>
              <c:numCache>
                <c:formatCode>General</c:formatCode>
                <c:ptCount val="3"/>
                <c:pt idx="0">
                  <c:v>2022</c:v>
                </c:pt>
                <c:pt idx="1">
                  <c:v>2023</c:v>
                </c:pt>
                <c:pt idx="2">
                  <c:v>2024</c:v>
                </c:pt>
              </c:numCache>
            </c:numRef>
          </c:cat>
          <c:val>
            <c:numRef>
              <c:f>Fin_calc!$I$29:$I$31</c:f>
              <c:numCache>
                <c:formatCode>0.00</c:formatCode>
                <c:ptCount val="3"/>
                <c:pt idx="0">
                  <c:v>1.7019167217448776</c:v>
                </c:pt>
                <c:pt idx="1">
                  <c:v>1.7595108695652173</c:v>
                </c:pt>
                <c:pt idx="2">
                  <c:v>1.800132802124834</c:v>
                </c:pt>
              </c:numCache>
            </c:numRef>
          </c:val>
          <c:smooth val="0"/>
          <c:extLst>
            <c:ext xmlns:c16="http://schemas.microsoft.com/office/drawing/2014/chart" uri="{C3380CC4-5D6E-409C-BE32-E72D297353CC}">
              <c16:uniqueId val="{00000001-9923-42F8-A786-AD5AC2A2968B}"/>
            </c:ext>
          </c:extLst>
        </c:ser>
        <c:dLbls>
          <c:dLblPos val="t"/>
          <c:showLegendKey val="0"/>
          <c:showVal val="1"/>
          <c:showCatName val="0"/>
          <c:showSerName val="0"/>
          <c:showPercent val="0"/>
          <c:showBubbleSize val="0"/>
        </c:dLbls>
        <c:smooth val="0"/>
        <c:axId val="1132589392"/>
        <c:axId val="1132587472"/>
      </c:lineChart>
      <c:catAx>
        <c:axId val="113258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87472"/>
        <c:crosses val="autoZero"/>
        <c:auto val="1"/>
        <c:lblAlgn val="ctr"/>
        <c:lblOffset val="100"/>
        <c:noMultiLvlLbl val="0"/>
      </c:catAx>
      <c:valAx>
        <c:axId val="11325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a:t>
                </a:r>
                <a:r>
                  <a:rPr lang="en-US" baseline="0"/>
                  <a:t> Ratio (x)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8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 Ratio: Operating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'Old - Custom Data'!$B$4</c:f>
              <c:strCache>
                <c:ptCount val="1"/>
                <c:pt idx="0">
                  <c:v>Company</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Data'!$A$5:$A$7</c:f>
              <c:numCache>
                <c:formatCode>General</c:formatCode>
                <c:ptCount val="3"/>
                <c:pt idx="0">
                  <c:v>2022</c:v>
                </c:pt>
                <c:pt idx="1">
                  <c:v>2023</c:v>
                </c:pt>
                <c:pt idx="2">
                  <c:v>2024</c:v>
                </c:pt>
              </c:numCache>
            </c:numRef>
          </c:cat>
          <c:val>
            <c:numRef>
              <c:f>'Old - Custom Data'!$B$5:$B$7</c:f>
              <c:numCache>
                <c:formatCode>0.00%</c:formatCode>
                <c:ptCount val="3"/>
                <c:pt idx="0">
                  <c:v>-0.42</c:v>
                </c:pt>
                <c:pt idx="1">
                  <c:v>-0.88270000000000004</c:v>
                </c:pt>
                <c:pt idx="2">
                  <c:v>-0.76400000000000001</c:v>
                </c:pt>
              </c:numCache>
            </c:numRef>
          </c:val>
          <c:smooth val="0"/>
          <c:extLst>
            <c:ext xmlns:c16="http://schemas.microsoft.com/office/drawing/2014/chart" uri="{C3380CC4-5D6E-409C-BE32-E72D297353CC}">
              <c16:uniqueId val="{00000000-B8FA-4D33-9B9E-F6FA96353674}"/>
            </c:ext>
          </c:extLst>
        </c:ser>
        <c:ser>
          <c:idx val="1"/>
          <c:order val="1"/>
          <c:tx>
            <c:strRef>
              <c:f>'Old - Custom Data'!$C$4</c:f>
              <c:strCache>
                <c:ptCount val="1"/>
                <c:pt idx="0">
                  <c:v>Competitor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Data'!$A$5:$A$7</c:f>
              <c:numCache>
                <c:formatCode>General</c:formatCode>
                <c:ptCount val="3"/>
                <c:pt idx="0">
                  <c:v>2022</c:v>
                </c:pt>
                <c:pt idx="1">
                  <c:v>2023</c:v>
                </c:pt>
                <c:pt idx="2">
                  <c:v>2024</c:v>
                </c:pt>
              </c:numCache>
            </c:numRef>
          </c:cat>
          <c:val>
            <c:numRef>
              <c:f>'Old - Custom Data'!$C$5:$C$7</c:f>
              <c:numCache>
                <c:formatCode>0.00%</c:formatCode>
                <c:ptCount val="3"/>
                <c:pt idx="0">
                  <c:v>8.1600000000000006E-2</c:v>
                </c:pt>
                <c:pt idx="1">
                  <c:v>5.7099999999999998E-2</c:v>
                </c:pt>
                <c:pt idx="2">
                  <c:v>8.2000000000000007E-3</c:v>
                </c:pt>
              </c:numCache>
            </c:numRef>
          </c:val>
          <c:smooth val="0"/>
          <c:extLst>
            <c:ext xmlns:c16="http://schemas.microsoft.com/office/drawing/2014/chart" uri="{C3380CC4-5D6E-409C-BE32-E72D297353CC}">
              <c16:uniqueId val="{00000001-B8FA-4D33-9B9E-F6FA96353674}"/>
            </c:ext>
          </c:extLst>
        </c:ser>
        <c:dLbls>
          <c:dLblPos val="t"/>
          <c:showLegendKey val="0"/>
          <c:showVal val="1"/>
          <c:showCatName val="0"/>
          <c:showSerName val="0"/>
          <c:showPercent val="0"/>
          <c:showBubbleSize val="0"/>
        </c:dLbls>
        <c:smooth val="0"/>
        <c:axId val="1523766672"/>
        <c:axId val="1523767632"/>
      </c:lineChart>
      <c:catAx>
        <c:axId val="152376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67632"/>
        <c:crosses val="autoZero"/>
        <c:auto val="1"/>
        <c:lblAlgn val="ctr"/>
        <c:lblOffset val="100"/>
        <c:noMultiLvlLbl val="0"/>
      </c:catAx>
      <c:valAx>
        <c:axId val="1523767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Profit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6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Ratios: Net Asset Turnover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'Old - Custom Data'!$H$4</c:f>
              <c:strCache>
                <c:ptCount val="1"/>
                <c:pt idx="0">
                  <c:v>Company</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Data'!$G$5:$G$7</c:f>
              <c:numCache>
                <c:formatCode>General</c:formatCode>
                <c:ptCount val="3"/>
                <c:pt idx="0">
                  <c:v>2022</c:v>
                </c:pt>
                <c:pt idx="1">
                  <c:v>2023</c:v>
                </c:pt>
                <c:pt idx="2">
                  <c:v>2024</c:v>
                </c:pt>
              </c:numCache>
            </c:numRef>
          </c:cat>
          <c:val>
            <c:numRef>
              <c:f>'Old - Custom Data'!$H$5:$H$7</c:f>
              <c:numCache>
                <c:formatCode>0.00</c:formatCode>
                <c:ptCount val="3"/>
                <c:pt idx="0">
                  <c:v>0.28000000000000003</c:v>
                </c:pt>
                <c:pt idx="1">
                  <c:v>0.25</c:v>
                </c:pt>
                <c:pt idx="2">
                  <c:v>0.28999999999999998</c:v>
                </c:pt>
              </c:numCache>
            </c:numRef>
          </c:val>
          <c:smooth val="0"/>
          <c:extLst>
            <c:ext xmlns:c16="http://schemas.microsoft.com/office/drawing/2014/chart" uri="{C3380CC4-5D6E-409C-BE32-E72D297353CC}">
              <c16:uniqueId val="{00000000-DF6E-4B42-8E87-CF8153B5F1C2}"/>
            </c:ext>
          </c:extLst>
        </c:ser>
        <c:ser>
          <c:idx val="1"/>
          <c:order val="1"/>
          <c:tx>
            <c:strRef>
              <c:f>'Old - Custom Data'!$I$4</c:f>
              <c:strCache>
                <c:ptCount val="1"/>
                <c:pt idx="0">
                  <c:v>Competitor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Data'!$G$5:$G$7</c:f>
              <c:numCache>
                <c:formatCode>General</c:formatCode>
                <c:ptCount val="3"/>
                <c:pt idx="0">
                  <c:v>2022</c:v>
                </c:pt>
                <c:pt idx="1">
                  <c:v>2023</c:v>
                </c:pt>
                <c:pt idx="2">
                  <c:v>2024</c:v>
                </c:pt>
              </c:numCache>
            </c:numRef>
          </c:cat>
          <c:val>
            <c:numRef>
              <c:f>'Old - Custom Data'!$I$5:$I$7</c:f>
              <c:numCache>
                <c:formatCode>0.00</c:formatCode>
                <c:ptCount val="3"/>
                <c:pt idx="0">
                  <c:v>0.68</c:v>
                </c:pt>
                <c:pt idx="1">
                  <c:v>0.8</c:v>
                </c:pt>
                <c:pt idx="2">
                  <c:v>0.76</c:v>
                </c:pt>
              </c:numCache>
            </c:numRef>
          </c:val>
          <c:smooth val="0"/>
          <c:extLst>
            <c:ext xmlns:c16="http://schemas.microsoft.com/office/drawing/2014/chart" uri="{C3380CC4-5D6E-409C-BE32-E72D297353CC}">
              <c16:uniqueId val="{00000001-DF6E-4B42-8E87-CF8153B5F1C2}"/>
            </c:ext>
          </c:extLst>
        </c:ser>
        <c:dLbls>
          <c:dLblPos val="t"/>
          <c:showLegendKey val="0"/>
          <c:showVal val="1"/>
          <c:showCatName val="0"/>
          <c:showSerName val="0"/>
          <c:showPercent val="0"/>
          <c:showBubbleSize val="0"/>
        </c:dLbls>
        <c:smooth val="0"/>
        <c:axId val="1606956928"/>
        <c:axId val="1606957408"/>
      </c:lineChart>
      <c:catAx>
        <c:axId val="160695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57408"/>
        <c:crosses val="autoZero"/>
        <c:auto val="1"/>
        <c:lblAlgn val="ctr"/>
        <c:lblOffset val="100"/>
        <c:noMultiLvlLbl val="0"/>
      </c:catAx>
      <c:valAx>
        <c:axId val="160695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Asset</a:t>
                </a:r>
                <a:r>
                  <a:rPr lang="en-US" baseline="0"/>
                  <a:t> Turnover (x)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95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Gearing Ratios: Gearing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'Old - Custom Data'!$N$4</c:f>
              <c:strCache>
                <c:ptCount val="1"/>
                <c:pt idx="0">
                  <c:v>Company</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Data'!$M$5:$M$7</c:f>
              <c:numCache>
                <c:formatCode>General</c:formatCode>
                <c:ptCount val="3"/>
                <c:pt idx="0">
                  <c:v>2022</c:v>
                </c:pt>
                <c:pt idx="1">
                  <c:v>2023</c:v>
                </c:pt>
                <c:pt idx="2">
                  <c:v>2024</c:v>
                </c:pt>
              </c:numCache>
            </c:numRef>
          </c:cat>
          <c:val>
            <c:numRef>
              <c:f>'Old - Custom Data'!$N$5:$N$7</c:f>
              <c:numCache>
                <c:formatCode>0.00%</c:formatCode>
                <c:ptCount val="3"/>
                <c:pt idx="0">
                  <c:v>6.3200000000000006E-2</c:v>
                </c:pt>
                <c:pt idx="1">
                  <c:v>6.8400000000000002E-2</c:v>
                </c:pt>
                <c:pt idx="2">
                  <c:v>7.5399999999999995E-2</c:v>
                </c:pt>
              </c:numCache>
            </c:numRef>
          </c:val>
          <c:smooth val="0"/>
          <c:extLst>
            <c:ext xmlns:c16="http://schemas.microsoft.com/office/drawing/2014/chart" uri="{C3380CC4-5D6E-409C-BE32-E72D297353CC}">
              <c16:uniqueId val="{00000000-E525-401A-BDFC-14BDC1556199}"/>
            </c:ext>
          </c:extLst>
        </c:ser>
        <c:ser>
          <c:idx val="1"/>
          <c:order val="1"/>
          <c:tx>
            <c:strRef>
              <c:f>'Old - Custom Data'!$O$4</c:f>
              <c:strCache>
                <c:ptCount val="1"/>
                <c:pt idx="0">
                  <c:v>Competitor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Data'!$M$5:$M$7</c:f>
              <c:numCache>
                <c:formatCode>General</c:formatCode>
                <c:ptCount val="3"/>
                <c:pt idx="0">
                  <c:v>2022</c:v>
                </c:pt>
                <c:pt idx="1">
                  <c:v>2023</c:v>
                </c:pt>
                <c:pt idx="2">
                  <c:v>2024</c:v>
                </c:pt>
              </c:numCache>
            </c:numRef>
          </c:cat>
          <c:val>
            <c:numRef>
              <c:f>'Old - Custom Data'!$O$5:$O$7</c:f>
              <c:numCache>
                <c:formatCode>0.00%</c:formatCode>
                <c:ptCount val="3"/>
                <c:pt idx="0">
                  <c:v>0.54479999999999995</c:v>
                </c:pt>
                <c:pt idx="1">
                  <c:v>0.54179999999999995</c:v>
                </c:pt>
                <c:pt idx="2">
                  <c:v>0.62380000000000002</c:v>
                </c:pt>
              </c:numCache>
            </c:numRef>
          </c:val>
          <c:smooth val="0"/>
          <c:extLst>
            <c:ext xmlns:c16="http://schemas.microsoft.com/office/drawing/2014/chart" uri="{C3380CC4-5D6E-409C-BE32-E72D297353CC}">
              <c16:uniqueId val="{00000001-E525-401A-BDFC-14BDC1556199}"/>
            </c:ext>
          </c:extLst>
        </c:ser>
        <c:dLbls>
          <c:dLblPos val="t"/>
          <c:showLegendKey val="0"/>
          <c:showVal val="1"/>
          <c:showCatName val="0"/>
          <c:showSerName val="0"/>
          <c:showPercent val="0"/>
          <c:showBubbleSize val="0"/>
        </c:dLbls>
        <c:smooth val="0"/>
        <c:axId val="1715385408"/>
        <c:axId val="1715382528"/>
      </c:lineChart>
      <c:catAx>
        <c:axId val="171538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82528"/>
        <c:crosses val="autoZero"/>
        <c:auto val="1"/>
        <c:lblAlgn val="ctr"/>
        <c:lblOffset val="100"/>
        <c:noMultiLvlLbl val="0"/>
      </c:catAx>
      <c:valAx>
        <c:axId val="1715382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Gearing Ratio</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85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Equity Ratios: Return on Shareholder Funds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'Old - Custom Data'!$B$28</c:f>
              <c:strCache>
                <c:ptCount val="1"/>
                <c:pt idx="0">
                  <c:v>Company</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Data'!$A$29:$A$31</c:f>
              <c:numCache>
                <c:formatCode>General</c:formatCode>
                <c:ptCount val="3"/>
                <c:pt idx="0">
                  <c:v>2022</c:v>
                </c:pt>
                <c:pt idx="1">
                  <c:v>2023</c:v>
                </c:pt>
                <c:pt idx="2">
                  <c:v>2024</c:v>
                </c:pt>
              </c:numCache>
            </c:numRef>
          </c:cat>
          <c:val>
            <c:numRef>
              <c:f>'Old - Custom Data'!$B$29:$B$31</c:f>
              <c:numCache>
                <c:formatCode>0.00%</c:formatCode>
                <c:ptCount val="3"/>
                <c:pt idx="0">
                  <c:v>-0.1203</c:v>
                </c:pt>
                <c:pt idx="1">
                  <c:v>-0.2326</c:v>
                </c:pt>
                <c:pt idx="2">
                  <c:v>-0.2387</c:v>
                </c:pt>
              </c:numCache>
            </c:numRef>
          </c:val>
          <c:smooth val="0"/>
          <c:extLst>
            <c:ext xmlns:c16="http://schemas.microsoft.com/office/drawing/2014/chart" uri="{C3380CC4-5D6E-409C-BE32-E72D297353CC}">
              <c16:uniqueId val="{00000000-98FC-4D49-B227-9048620D8A02}"/>
            </c:ext>
          </c:extLst>
        </c:ser>
        <c:ser>
          <c:idx val="1"/>
          <c:order val="1"/>
          <c:tx>
            <c:strRef>
              <c:f>'Old - Custom Data'!$C$28</c:f>
              <c:strCache>
                <c:ptCount val="1"/>
                <c:pt idx="0">
                  <c:v>Competitor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Data'!$A$29:$A$31</c:f>
              <c:numCache>
                <c:formatCode>General</c:formatCode>
                <c:ptCount val="3"/>
                <c:pt idx="0">
                  <c:v>2022</c:v>
                </c:pt>
                <c:pt idx="1">
                  <c:v>2023</c:v>
                </c:pt>
                <c:pt idx="2">
                  <c:v>2024</c:v>
                </c:pt>
              </c:numCache>
            </c:numRef>
          </c:cat>
          <c:val>
            <c:numRef>
              <c:f>'Old - Custom Data'!$C$29:$C$31</c:f>
              <c:numCache>
                <c:formatCode>0.00%</c:formatCode>
                <c:ptCount val="3"/>
                <c:pt idx="0">
                  <c:v>8.4599999999999995E-2</c:v>
                </c:pt>
                <c:pt idx="1">
                  <c:v>6.9500000000000006E-2</c:v>
                </c:pt>
                <c:pt idx="2">
                  <c:v>1.01E-2</c:v>
                </c:pt>
              </c:numCache>
            </c:numRef>
          </c:val>
          <c:smooth val="0"/>
          <c:extLst>
            <c:ext xmlns:c16="http://schemas.microsoft.com/office/drawing/2014/chart" uri="{C3380CC4-5D6E-409C-BE32-E72D297353CC}">
              <c16:uniqueId val="{00000001-98FC-4D49-B227-9048620D8A02}"/>
            </c:ext>
          </c:extLst>
        </c:ser>
        <c:dLbls>
          <c:dLblPos val="t"/>
          <c:showLegendKey val="0"/>
          <c:showVal val="1"/>
          <c:showCatName val="0"/>
          <c:showSerName val="0"/>
          <c:showPercent val="0"/>
          <c:showBubbleSize val="0"/>
        </c:dLbls>
        <c:smooth val="0"/>
        <c:axId val="1203469392"/>
        <c:axId val="1203468432"/>
      </c:lineChart>
      <c:catAx>
        <c:axId val="120346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68432"/>
        <c:crosses val="autoZero"/>
        <c:auto val="1"/>
        <c:lblAlgn val="ctr"/>
        <c:lblOffset val="100"/>
        <c:noMultiLvlLbl val="0"/>
      </c:catAx>
      <c:valAx>
        <c:axId val="120346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Return on Shareholder Funds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6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 ratios:  Current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'Old - Custom Data'!$H$28</c:f>
              <c:strCache>
                <c:ptCount val="1"/>
                <c:pt idx="0">
                  <c:v>Company</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Data'!$G$29:$G$31</c:f>
              <c:numCache>
                <c:formatCode>General</c:formatCode>
                <c:ptCount val="3"/>
                <c:pt idx="0">
                  <c:v>2022</c:v>
                </c:pt>
                <c:pt idx="1">
                  <c:v>2023</c:v>
                </c:pt>
                <c:pt idx="2">
                  <c:v>2024</c:v>
                </c:pt>
              </c:numCache>
            </c:numRef>
          </c:cat>
          <c:val>
            <c:numRef>
              <c:f>'Old - Custom Data'!$H$29:$H$31</c:f>
              <c:numCache>
                <c:formatCode>0.00</c:formatCode>
                <c:ptCount val="3"/>
                <c:pt idx="0">
                  <c:v>6.22</c:v>
                </c:pt>
                <c:pt idx="1">
                  <c:v>5.01</c:v>
                </c:pt>
                <c:pt idx="2">
                  <c:v>4.66</c:v>
                </c:pt>
              </c:numCache>
            </c:numRef>
          </c:val>
          <c:smooth val="0"/>
          <c:extLst>
            <c:ext xmlns:c16="http://schemas.microsoft.com/office/drawing/2014/chart" uri="{C3380CC4-5D6E-409C-BE32-E72D297353CC}">
              <c16:uniqueId val="{00000000-1F0E-4007-B8B2-580FF980962B}"/>
            </c:ext>
          </c:extLst>
        </c:ser>
        <c:ser>
          <c:idx val="1"/>
          <c:order val="1"/>
          <c:tx>
            <c:strRef>
              <c:f>'Old - Custom Data'!$I$28</c:f>
              <c:strCache>
                <c:ptCount val="1"/>
                <c:pt idx="0">
                  <c:v>Competitor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'Old - Custom Data'!$G$29:$G$31</c:f>
              <c:numCache>
                <c:formatCode>General</c:formatCode>
                <c:ptCount val="3"/>
                <c:pt idx="0">
                  <c:v>2022</c:v>
                </c:pt>
                <c:pt idx="1">
                  <c:v>2023</c:v>
                </c:pt>
                <c:pt idx="2">
                  <c:v>2024</c:v>
                </c:pt>
              </c:numCache>
            </c:numRef>
          </c:cat>
          <c:val>
            <c:numRef>
              <c:f>'Old - Custom Data'!$I$29:$I$31</c:f>
              <c:numCache>
                <c:formatCode>0.00</c:formatCode>
                <c:ptCount val="3"/>
                <c:pt idx="0">
                  <c:v>1.7</c:v>
                </c:pt>
                <c:pt idx="1">
                  <c:v>1.76</c:v>
                </c:pt>
                <c:pt idx="2">
                  <c:v>1.8</c:v>
                </c:pt>
              </c:numCache>
            </c:numRef>
          </c:val>
          <c:smooth val="0"/>
          <c:extLst>
            <c:ext xmlns:c16="http://schemas.microsoft.com/office/drawing/2014/chart" uri="{C3380CC4-5D6E-409C-BE32-E72D297353CC}">
              <c16:uniqueId val="{00000001-1F0E-4007-B8B2-580FF980962B}"/>
            </c:ext>
          </c:extLst>
        </c:ser>
        <c:dLbls>
          <c:dLblPos val="t"/>
          <c:showLegendKey val="0"/>
          <c:showVal val="1"/>
          <c:showCatName val="0"/>
          <c:showSerName val="0"/>
          <c:showPercent val="0"/>
          <c:showBubbleSize val="0"/>
        </c:dLbls>
        <c:smooth val="0"/>
        <c:axId val="1132589392"/>
        <c:axId val="1132587472"/>
      </c:lineChart>
      <c:catAx>
        <c:axId val="113258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87472"/>
        <c:crosses val="autoZero"/>
        <c:auto val="1"/>
        <c:lblAlgn val="ctr"/>
        <c:lblOffset val="100"/>
        <c:noMultiLvlLbl val="0"/>
      </c:catAx>
      <c:valAx>
        <c:axId val="11325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a:t>
                </a:r>
                <a:r>
                  <a:rPr lang="en-US" baseline="0"/>
                  <a:t> Ratio (x)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8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7</xdr:row>
      <xdr:rowOff>0</xdr:rowOff>
    </xdr:from>
    <xdr:to>
      <xdr:col>19</xdr:col>
      <xdr:colOff>381786</xdr:colOff>
      <xdr:row>10</xdr:row>
      <xdr:rowOff>123922</xdr:rowOff>
    </xdr:to>
    <xdr:pic>
      <xdr:nvPicPr>
        <xdr:cNvPr id="2" name="Picture 1">
          <a:extLst>
            <a:ext uri="{FF2B5EF4-FFF2-40B4-BE49-F238E27FC236}">
              <a16:creationId xmlns:a16="http://schemas.microsoft.com/office/drawing/2014/main" id="{AE5D62D2-47F0-0AD5-FE76-943704A770A2}"/>
            </a:ext>
          </a:extLst>
        </xdr:cNvPr>
        <xdr:cNvPicPr>
          <a:picLocks noChangeAspect="1"/>
        </xdr:cNvPicPr>
      </xdr:nvPicPr>
      <xdr:blipFill>
        <a:blip xmlns:r="http://schemas.openxmlformats.org/officeDocument/2006/relationships" r:embed="rId1"/>
        <a:stretch>
          <a:fillRect/>
        </a:stretch>
      </xdr:blipFill>
      <xdr:spPr>
        <a:xfrm>
          <a:off x="7591425" y="1381125"/>
          <a:ext cx="5630061" cy="6954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4762</xdr:rowOff>
    </xdr:from>
    <xdr:to>
      <xdr:col>4</xdr:col>
      <xdr:colOff>9524</xdr:colOff>
      <xdr:row>23</xdr:row>
      <xdr:rowOff>80962</xdr:rowOff>
    </xdr:to>
    <xdr:graphicFrame macro="">
      <xdr:nvGraphicFramePr>
        <xdr:cNvPr id="3" name="Chart 2">
          <a:extLst>
            <a:ext uri="{FF2B5EF4-FFF2-40B4-BE49-F238E27FC236}">
              <a16:creationId xmlns:a16="http://schemas.microsoft.com/office/drawing/2014/main" id="{22FF1E25-565E-6D45-E427-E30DE1DD2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xdr:colOff>
      <xdr:row>9</xdr:row>
      <xdr:rowOff>4762</xdr:rowOff>
    </xdr:from>
    <xdr:to>
      <xdr:col>10</xdr:col>
      <xdr:colOff>0</xdr:colOff>
      <xdr:row>23</xdr:row>
      <xdr:rowOff>80962</xdr:rowOff>
    </xdr:to>
    <xdr:graphicFrame macro="">
      <xdr:nvGraphicFramePr>
        <xdr:cNvPr id="4" name="Chart 3">
          <a:extLst>
            <a:ext uri="{FF2B5EF4-FFF2-40B4-BE49-F238E27FC236}">
              <a16:creationId xmlns:a16="http://schemas.microsoft.com/office/drawing/2014/main" id="{FDD362CA-F13E-A932-930E-214E5BED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xdr:colOff>
      <xdr:row>9</xdr:row>
      <xdr:rowOff>14287</xdr:rowOff>
    </xdr:from>
    <xdr:to>
      <xdr:col>16</xdr:col>
      <xdr:colOff>0</xdr:colOff>
      <xdr:row>23</xdr:row>
      <xdr:rowOff>90487</xdr:rowOff>
    </xdr:to>
    <xdr:graphicFrame macro="">
      <xdr:nvGraphicFramePr>
        <xdr:cNvPr id="5" name="Chart 4">
          <a:extLst>
            <a:ext uri="{FF2B5EF4-FFF2-40B4-BE49-F238E27FC236}">
              <a16:creationId xmlns:a16="http://schemas.microsoft.com/office/drawing/2014/main" id="{726B50E6-AAF3-90CD-CD7A-78C8158BD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4762</xdr:rowOff>
    </xdr:from>
    <xdr:to>
      <xdr:col>4</xdr:col>
      <xdr:colOff>9525</xdr:colOff>
      <xdr:row>47</xdr:row>
      <xdr:rowOff>80962</xdr:rowOff>
    </xdr:to>
    <xdr:graphicFrame macro="">
      <xdr:nvGraphicFramePr>
        <xdr:cNvPr id="6" name="Chart 5">
          <a:extLst>
            <a:ext uri="{FF2B5EF4-FFF2-40B4-BE49-F238E27FC236}">
              <a16:creationId xmlns:a16="http://schemas.microsoft.com/office/drawing/2014/main" id="{CE66F04D-9D4B-BE30-DB61-8BAF2648F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947737</xdr:colOff>
      <xdr:row>33</xdr:row>
      <xdr:rowOff>4762</xdr:rowOff>
    </xdr:from>
    <xdr:to>
      <xdr:col>10</xdr:col>
      <xdr:colOff>9525</xdr:colOff>
      <xdr:row>47</xdr:row>
      <xdr:rowOff>80962</xdr:rowOff>
    </xdr:to>
    <xdr:graphicFrame macro="">
      <xdr:nvGraphicFramePr>
        <xdr:cNvPr id="9" name="Chart 8">
          <a:extLst>
            <a:ext uri="{FF2B5EF4-FFF2-40B4-BE49-F238E27FC236}">
              <a16:creationId xmlns:a16="http://schemas.microsoft.com/office/drawing/2014/main" id="{55B93AF4-456B-3BF5-63B8-9018FCDD7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4762</xdr:rowOff>
    </xdr:from>
    <xdr:to>
      <xdr:col>4</xdr:col>
      <xdr:colOff>9524</xdr:colOff>
      <xdr:row>23</xdr:row>
      <xdr:rowOff>80962</xdr:rowOff>
    </xdr:to>
    <xdr:graphicFrame macro="">
      <xdr:nvGraphicFramePr>
        <xdr:cNvPr id="2" name="Chart 1">
          <a:extLst>
            <a:ext uri="{FF2B5EF4-FFF2-40B4-BE49-F238E27FC236}">
              <a16:creationId xmlns:a16="http://schemas.microsoft.com/office/drawing/2014/main" id="{DF6C07D5-7996-42EC-A7E9-7E202B3E4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xdr:colOff>
      <xdr:row>9</xdr:row>
      <xdr:rowOff>4762</xdr:rowOff>
    </xdr:from>
    <xdr:to>
      <xdr:col>10</xdr:col>
      <xdr:colOff>0</xdr:colOff>
      <xdr:row>23</xdr:row>
      <xdr:rowOff>80962</xdr:rowOff>
    </xdr:to>
    <xdr:graphicFrame macro="">
      <xdr:nvGraphicFramePr>
        <xdr:cNvPr id="3" name="Chart 2">
          <a:extLst>
            <a:ext uri="{FF2B5EF4-FFF2-40B4-BE49-F238E27FC236}">
              <a16:creationId xmlns:a16="http://schemas.microsoft.com/office/drawing/2014/main" id="{BD90ACED-422D-4125-9BE9-ACA9C91D8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xdr:colOff>
      <xdr:row>9</xdr:row>
      <xdr:rowOff>14287</xdr:rowOff>
    </xdr:from>
    <xdr:to>
      <xdr:col>16</xdr:col>
      <xdr:colOff>0</xdr:colOff>
      <xdr:row>23</xdr:row>
      <xdr:rowOff>90487</xdr:rowOff>
    </xdr:to>
    <xdr:graphicFrame macro="">
      <xdr:nvGraphicFramePr>
        <xdr:cNvPr id="4" name="Chart 3">
          <a:extLst>
            <a:ext uri="{FF2B5EF4-FFF2-40B4-BE49-F238E27FC236}">
              <a16:creationId xmlns:a16="http://schemas.microsoft.com/office/drawing/2014/main" id="{2E0C7B77-8CEA-477D-AAE7-A0382A9AD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4762</xdr:rowOff>
    </xdr:from>
    <xdr:to>
      <xdr:col>4</xdr:col>
      <xdr:colOff>9525</xdr:colOff>
      <xdr:row>47</xdr:row>
      <xdr:rowOff>80962</xdr:rowOff>
    </xdr:to>
    <xdr:graphicFrame macro="">
      <xdr:nvGraphicFramePr>
        <xdr:cNvPr id="5" name="Chart 4">
          <a:extLst>
            <a:ext uri="{FF2B5EF4-FFF2-40B4-BE49-F238E27FC236}">
              <a16:creationId xmlns:a16="http://schemas.microsoft.com/office/drawing/2014/main" id="{8E57C98E-12E1-4035-ADB4-BC6EE51D8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947737</xdr:colOff>
      <xdr:row>33</xdr:row>
      <xdr:rowOff>4762</xdr:rowOff>
    </xdr:from>
    <xdr:to>
      <xdr:col>10</xdr:col>
      <xdr:colOff>9525</xdr:colOff>
      <xdr:row>47</xdr:row>
      <xdr:rowOff>80962</xdr:rowOff>
    </xdr:to>
    <xdr:graphicFrame macro="">
      <xdr:nvGraphicFramePr>
        <xdr:cNvPr id="6" name="Chart 5">
          <a:extLst>
            <a:ext uri="{FF2B5EF4-FFF2-40B4-BE49-F238E27FC236}">
              <a16:creationId xmlns:a16="http://schemas.microsoft.com/office/drawing/2014/main" id="{BE4E9F82-58A6-4BDD-9BF9-7CEF537FB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weacuk-my.sharepoint.com/personal/demelza_pilgrim_uwe_ac_uk/Documents/UMADRU-15-1/2024-25/Assesments/20241116_UMADRU-15-1%20-%20Assignment%201%20-%20Report%20v06_work_example_DP.xlsm" TargetMode="External"/><Relationship Id="rId1" Type="http://schemas.openxmlformats.org/officeDocument/2006/relationships/externalLinkPath" Target="https://uweacuk-my.sharepoint.com/personal/demelza_pilgrim_uwe_ac_uk/Documents/UMADRU-15-1/2024-25/Assesments/20241116_UMADRU-15-1%20-%20Assignment%201%20-%20Report%20v06_work_example_D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_co"/>
      <sheetName val="Sector"/>
      <sheetName val="Report"/>
      <sheetName val="Pr_data"/>
      <sheetName val="FTSE All-Share Historical "/>
      <sheetName val="cl_data"/>
      <sheetName val="Ret_data"/>
      <sheetName val="Beta_data"/>
      <sheetName val="Mkt_calc"/>
      <sheetName val="Fin_is"/>
      <sheetName val="Fin_BS"/>
      <sheetName val="Fin_calc"/>
      <sheetName val="Custom data"/>
      <sheetName val="Sectors"/>
      <sheetName val="stu_alloc"/>
      <sheetName val="Params"/>
      <sheetName val="All"/>
      <sheetName val="hparams"/>
      <sheetName val="hlog"/>
    </sheetNames>
    <sheetDataSet>
      <sheetData sheetId="0"/>
      <sheetData sheetId="1"/>
      <sheetData sheetId="2">
        <row r="2">
          <cell r="B2">
            <v>858</v>
          </cell>
        </row>
      </sheetData>
      <sheetData sheetId="3"/>
      <sheetData sheetId="4"/>
      <sheetData sheetId="5">
        <row r="1">
          <cell r="B1" t="str">
            <v>GFRD</v>
          </cell>
        </row>
      </sheetData>
      <sheetData sheetId="6"/>
      <sheetData sheetId="7"/>
      <sheetData sheetId="8"/>
      <sheetData sheetId="9"/>
      <sheetData sheetId="10"/>
      <sheetData sheetId="11"/>
      <sheetData sheetId="12"/>
      <sheetData sheetId="13"/>
      <sheetData sheetId="14">
        <row r="2">
          <cell r="B2">
            <v>1</v>
          </cell>
        </row>
        <row r="3">
          <cell r="B3">
            <v>1</v>
          </cell>
        </row>
        <row r="4">
          <cell r="B4">
            <v>1</v>
          </cell>
        </row>
        <row r="5">
          <cell r="B5">
            <v>1</v>
          </cell>
        </row>
        <row r="6">
          <cell r="B6">
            <v>1</v>
          </cell>
        </row>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row r="27">
          <cell r="B27">
            <v>1</v>
          </cell>
        </row>
        <row r="28">
          <cell r="B28">
            <v>1</v>
          </cell>
        </row>
        <row r="29">
          <cell r="B29">
            <v>1</v>
          </cell>
        </row>
        <row r="30">
          <cell r="B30">
            <v>2</v>
          </cell>
        </row>
        <row r="31">
          <cell r="B31">
            <v>2</v>
          </cell>
        </row>
        <row r="32">
          <cell r="B32">
            <v>2</v>
          </cell>
        </row>
        <row r="33">
          <cell r="B33">
            <v>2</v>
          </cell>
        </row>
        <row r="34">
          <cell r="B34">
            <v>2</v>
          </cell>
        </row>
        <row r="35">
          <cell r="B35">
            <v>2</v>
          </cell>
        </row>
        <row r="36">
          <cell r="B36">
            <v>2</v>
          </cell>
        </row>
        <row r="37">
          <cell r="B37">
            <v>2</v>
          </cell>
        </row>
        <row r="38">
          <cell r="B38">
            <v>2</v>
          </cell>
        </row>
        <row r="39">
          <cell r="B39">
            <v>2</v>
          </cell>
        </row>
        <row r="40">
          <cell r="B40">
            <v>2</v>
          </cell>
        </row>
        <row r="41">
          <cell r="B41">
            <v>2</v>
          </cell>
        </row>
        <row r="42">
          <cell r="B42">
            <v>2</v>
          </cell>
        </row>
        <row r="43">
          <cell r="B43">
            <v>2</v>
          </cell>
        </row>
        <row r="44">
          <cell r="B44">
            <v>2</v>
          </cell>
        </row>
        <row r="45">
          <cell r="B45">
            <v>2</v>
          </cell>
        </row>
        <row r="46">
          <cell r="B46">
            <v>2</v>
          </cell>
        </row>
        <row r="47">
          <cell r="B47">
            <v>2</v>
          </cell>
        </row>
        <row r="48">
          <cell r="B48">
            <v>2</v>
          </cell>
        </row>
        <row r="49">
          <cell r="B49">
            <v>2</v>
          </cell>
        </row>
        <row r="50">
          <cell r="B50">
            <v>2</v>
          </cell>
        </row>
        <row r="51">
          <cell r="B51">
            <v>2</v>
          </cell>
        </row>
        <row r="52">
          <cell r="B52">
            <v>2</v>
          </cell>
        </row>
        <row r="53">
          <cell r="B53">
            <v>2</v>
          </cell>
        </row>
        <row r="54">
          <cell r="B54">
            <v>2</v>
          </cell>
        </row>
      </sheetData>
      <sheetData sheetId="15">
        <row r="4">
          <cell r="B4" t="str">
            <v>XLON</v>
          </cell>
        </row>
        <row r="7">
          <cell r="B7">
            <v>45565</v>
          </cell>
        </row>
        <row r="8">
          <cell r="B8">
            <v>43738</v>
          </cell>
        </row>
      </sheetData>
      <sheetData sheetId="16"/>
      <sheetData sheetId="17">
        <row r="4">
          <cell r="B4">
            <v>0</v>
          </cell>
        </row>
      </sheetData>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3"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2"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1"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6"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5" Type="http://schemas.openxmlformats.org/officeDocument/2006/relationships/hyperlink" Target="https://fame-r1.bvdinfo.com/version-20250617-6-0/fame/1/Companies/report/Index?backLabel=Back%20to%20Pricing%20series&amp;format=_standard&amp;BookSection=PROFITANDLOSS&amp;seq=0&amp;sl=1765289299431" TargetMode="External"/><Relationship Id="rId4" Type="http://schemas.openxmlformats.org/officeDocument/2006/relationships/hyperlink" Target="https://fame-r1.bvdinfo.com/version-20250617-6-0/fame/1/Companies/report/Index?backLabel=Back%20to%20Pricing%20series&amp;format=_standard&amp;BookSection=PROFITANDLOSS&amp;seq=0&amp;sl=1765289299431"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7"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2"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1"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6"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5"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 Id="rId4" Type="http://schemas.openxmlformats.org/officeDocument/2006/relationships/hyperlink" Target="https://fame-r1.bvdinfo.com/version-20250617-6-0/fame/1/Companies/report/Index?backLabel=Back%20to%20Profit%20%26%20loss%20account&amp;format=_standard&amp;BookSection=BALANCESHEET&amp;seq=0&amp;sl=17652892994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11" zoomScale="150" zoomScaleNormal="150" workbookViewId="0">
      <selection activeCell="F6" sqref="F6:J6"/>
    </sheetView>
  </sheetViews>
  <sheetFormatPr defaultColWidth="12.5703125" defaultRowHeight="15" customHeight="1"/>
  <cols>
    <col min="1" max="1" width="18" customWidth="1"/>
    <col min="2" max="2" width="133.7109375" customWidth="1"/>
    <col min="3" max="3" width="8.5703125" customWidth="1"/>
    <col min="4" max="4" width="19.85546875" customWidth="1"/>
    <col min="5" max="5" width="17.5703125" customWidth="1"/>
    <col min="6" max="7" width="8.5703125" customWidth="1"/>
    <col min="8" max="8" width="10.7109375" customWidth="1"/>
    <col min="9" max="9" width="8.5703125" customWidth="1"/>
    <col min="10" max="10" width="10" customWidth="1"/>
    <col min="11" max="26" width="8.5703125" customWidth="1"/>
  </cols>
  <sheetData>
    <row r="1" spans="1:26" ht="21">
      <c r="A1" s="392"/>
      <c r="B1" s="393"/>
      <c r="C1" s="1"/>
      <c r="D1" s="2"/>
      <c r="E1" s="2"/>
      <c r="F1" s="2"/>
      <c r="G1" s="2"/>
      <c r="H1" s="2"/>
      <c r="I1" s="2"/>
      <c r="J1" s="2"/>
      <c r="K1" s="2"/>
      <c r="L1" s="2"/>
      <c r="M1" s="2"/>
      <c r="N1" s="2"/>
      <c r="O1" s="2"/>
      <c r="P1" s="2"/>
      <c r="Q1" s="2"/>
      <c r="R1" s="2"/>
      <c r="S1" s="2"/>
      <c r="T1" s="2"/>
      <c r="U1" s="2"/>
      <c r="V1" s="2"/>
      <c r="W1" s="2"/>
      <c r="X1" s="2"/>
      <c r="Y1" s="2"/>
      <c r="Z1" s="2"/>
    </row>
    <row r="2" spans="1:26" ht="21">
      <c r="A2" s="394" t="s">
        <v>0</v>
      </c>
      <c r="B2" s="393"/>
      <c r="C2" s="1"/>
      <c r="D2" s="3" t="s">
        <v>1</v>
      </c>
      <c r="E2" s="4"/>
      <c r="F2" s="4"/>
      <c r="G2" s="4"/>
      <c r="H2" s="4"/>
      <c r="I2" s="4"/>
      <c r="J2" s="4"/>
      <c r="K2" s="2"/>
      <c r="L2" s="2"/>
      <c r="M2" s="2"/>
      <c r="N2" s="2"/>
      <c r="O2" s="2"/>
      <c r="P2" s="2"/>
      <c r="Q2" s="2"/>
      <c r="R2" s="2"/>
      <c r="S2" s="2"/>
      <c r="T2" s="2"/>
      <c r="U2" s="2"/>
      <c r="V2" s="2"/>
      <c r="W2" s="2"/>
      <c r="X2" s="2"/>
      <c r="Y2" s="2"/>
      <c r="Z2" s="2"/>
    </row>
    <row r="3" spans="1:26" ht="26.25">
      <c r="A3" s="5" t="s">
        <v>2</v>
      </c>
      <c r="B3" s="129" t="s">
        <v>948</v>
      </c>
      <c r="C3" s="6"/>
      <c r="D3" s="6"/>
      <c r="E3" s="6"/>
      <c r="F3" s="6"/>
      <c r="G3" s="6"/>
      <c r="H3" s="6"/>
      <c r="I3" s="6"/>
      <c r="J3" s="6"/>
      <c r="K3" s="6"/>
      <c r="L3" s="6"/>
      <c r="M3" s="6"/>
      <c r="N3" s="6"/>
      <c r="O3" s="6"/>
      <c r="P3" s="6"/>
      <c r="Q3" s="6"/>
      <c r="R3" s="6"/>
      <c r="S3" s="6"/>
      <c r="T3" s="6"/>
      <c r="U3" s="6"/>
      <c r="V3" s="6"/>
      <c r="W3" s="6"/>
      <c r="X3" s="6"/>
      <c r="Y3" s="6"/>
      <c r="Z3" s="6"/>
    </row>
    <row r="4" spans="1:26" ht="21">
      <c r="A4" s="7"/>
      <c r="B4" s="8" t="s">
        <v>3</v>
      </c>
      <c r="C4" s="8"/>
      <c r="D4" s="1"/>
      <c r="E4" s="1"/>
      <c r="F4" s="1"/>
      <c r="G4" s="1"/>
      <c r="H4" s="1"/>
      <c r="I4" s="1"/>
      <c r="J4" s="1"/>
      <c r="K4" s="1"/>
      <c r="L4" s="1"/>
      <c r="M4" s="1"/>
      <c r="N4" s="1"/>
      <c r="O4" s="1"/>
      <c r="P4" s="1"/>
      <c r="Q4" s="1"/>
      <c r="R4" s="1"/>
      <c r="S4" s="1"/>
      <c r="T4" s="1"/>
      <c r="U4" s="1"/>
      <c r="V4" s="1"/>
      <c r="W4" s="1"/>
      <c r="X4" s="1"/>
      <c r="Y4" s="1"/>
      <c r="Z4" s="1"/>
    </row>
    <row r="5" spans="1:26">
      <c r="A5" s="9" t="s">
        <v>4</v>
      </c>
      <c r="B5" s="10" t="s">
        <v>5</v>
      </c>
    </row>
    <row r="6" spans="1:26" ht="18.75">
      <c r="A6" s="9" t="s">
        <v>6</v>
      </c>
      <c r="B6" s="10" t="s">
        <v>7</v>
      </c>
      <c r="D6" s="11" t="s">
        <v>8</v>
      </c>
      <c r="F6" s="391" t="s">
        <v>9</v>
      </c>
      <c r="G6" s="391"/>
      <c r="H6" s="391"/>
      <c r="I6" s="391"/>
      <c r="J6" s="391"/>
    </row>
    <row r="7" spans="1:26" ht="17.25" customHeight="1">
      <c r="A7" s="9" t="s">
        <v>10</v>
      </c>
      <c r="B7" s="10" t="s">
        <v>11</v>
      </c>
      <c r="D7" s="11" t="s">
        <v>12</v>
      </c>
      <c r="F7" s="128" t="s">
        <v>13</v>
      </c>
    </row>
    <row r="8" spans="1:26" ht="18.75">
      <c r="A8" s="9" t="s">
        <v>14</v>
      </c>
      <c r="B8" s="10" t="s">
        <v>15</v>
      </c>
      <c r="D8" s="11" t="s">
        <v>16</v>
      </c>
      <c r="F8" s="391" t="s">
        <v>17</v>
      </c>
      <c r="G8" s="391"/>
      <c r="H8" s="391"/>
      <c r="I8" s="391"/>
    </row>
    <row r="9" spans="1:26">
      <c r="A9" s="5" t="s">
        <v>18</v>
      </c>
      <c r="B9" s="10" t="s">
        <v>19</v>
      </c>
    </row>
    <row r="10" spans="1:26">
      <c r="A10" s="9" t="s">
        <v>20</v>
      </c>
      <c r="B10" s="10" t="s">
        <v>21</v>
      </c>
    </row>
    <row r="11" spans="1:26">
      <c r="A11" s="9" t="s">
        <v>22</v>
      </c>
      <c r="B11" s="10" t="s">
        <v>23</v>
      </c>
    </row>
    <row r="12" spans="1:26">
      <c r="A12" s="9" t="s">
        <v>24</v>
      </c>
      <c r="B12" s="10" t="s">
        <v>25</v>
      </c>
    </row>
    <row r="13" spans="1:26">
      <c r="A13" s="9" t="s">
        <v>26</v>
      </c>
      <c r="B13" s="10" t="s">
        <v>27</v>
      </c>
    </row>
    <row r="14" spans="1:26">
      <c r="A14" s="9" t="s">
        <v>28</v>
      </c>
      <c r="B14" s="10" t="s">
        <v>29</v>
      </c>
    </row>
    <row r="15" spans="1:26" ht="15" customHeight="1">
      <c r="A15" s="9" t="s">
        <v>30</v>
      </c>
      <c r="B15" s="12" t="s">
        <v>31</v>
      </c>
    </row>
    <row r="16" spans="1:26">
      <c r="A16" s="9"/>
      <c r="B16" s="10"/>
    </row>
    <row r="17" spans="1:26" ht="21" customHeight="1">
      <c r="A17" s="2"/>
      <c r="B17" s="8" t="s">
        <v>32</v>
      </c>
      <c r="C17" s="2"/>
      <c r="D17" s="2"/>
      <c r="E17" s="2"/>
      <c r="F17" s="2"/>
      <c r="G17" s="2"/>
      <c r="H17" s="2"/>
      <c r="I17" s="2"/>
      <c r="J17" s="2"/>
      <c r="K17" s="2"/>
      <c r="L17" s="2"/>
      <c r="M17" s="2"/>
      <c r="N17" s="2"/>
      <c r="O17" s="2"/>
      <c r="P17" s="2"/>
      <c r="Q17" s="2"/>
      <c r="R17" s="2"/>
      <c r="S17" s="2"/>
      <c r="T17" s="2"/>
      <c r="U17" s="2"/>
      <c r="V17" s="2"/>
      <c r="W17" s="2"/>
      <c r="X17" s="2"/>
      <c r="Y17" s="2"/>
      <c r="Z17" s="2"/>
    </row>
    <row r="18" spans="1:26">
      <c r="A18" s="9">
        <v>1</v>
      </c>
      <c r="B18" s="10" t="s">
        <v>33</v>
      </c>
    </row>
    <row r="19" spans="1:26" ht="30">
      <c r="A19" s="9">
        <v>2</v>
      </c>
      <c r="B19" s="10" t="s">
        <v>34</v>
      </c>
    </row>
    <row r="20" spans="1:26" ht="35.25" customHeight="1">
      <c r="A20" s="9">
        <v>3</v>
      </c>
      <c r="B20" s="10" t="s">
        <v>35</v>
      </c>
    </row>
    <row r="21" spans="1:26" ht="15.75" customHeight="1">
      <c r="A21" s="9">
        <v>4</v>
      </c>
      <c r="B21" s="10" t="s">
        <v>36</v>
      </c>
    </row>
    <row r="22" spans="1:26" ht="15.75" customHeight="1">
      <c r="A22" s="9">
        <v>5</v>
      </c>
      <c r="B22" s="10" t="s">
        <v>37</v>
      </c>
    </row>
    <row r="23" spans="1:26" ht="15.75" customHeight="1">
      <c r="A23" s="9">
        <v>6</v>
      </c>
      <c r="B23" s="12" t="s">
        <v>38</v>
      </c>
    </row>
    <row r="24" spans="1:26" ht="15.75" customHeight="1">
      <c r="A24" s="9">
        <v>7</v>
      </c>
      <c r="B24" s="10" t="s">
        <v>39</v>
      </c>
    </row>
    <row r="25" spans="1:26" ht="15.75" customHeight="1">
      <c r="A25" s="9">
        <v>8</v>
      </c>
      <c r="B25" s="10" t="s">
        <v>40</v>
      </c>
    </row>
    <row r="26" spans="1:26" ht="15.75" customHeight="1">
      <c r="A26" s="9">
        <v>9</v>
      </c>
      <c r="B26" s="10" t="s">
        <v>41</v>
      </c>
    </row>
    <row r="27" spans="1:26" ht="15.75" customHeight="1">
      <c r="A27" s="9"/>
      <c r="B27" s="10"/>
    </row>
    <row r="28" spans="1:26" ht="15.75" customHeight="1">
      <c r="A28" s="395" t="s">
        <v>42</v>
      </c>
      <c r="B28" s="13" t="s">
        <v>43</v>
      </c>
    </row>
    <row r="29" spans="1:26" ht="13.5" customHeight="1">
      <c r="A29" s="393"/>
      <c r="B29" s="13" t="s">
        <v>44</v>
      </c>
    </row>
    <row r="30" spans="1:26" ht="15.75" customHeight="1">
      <c r="A30" s="9"/>
      <c r="B30" s="10"/>
    </row>
    <row r="31" spans="1:26" ht="15.75" customHeight="1">
      <c r="A31" s="9"/>
      <c r="B31" s="10"/>
    </row>
    <row r="32" spans="1:26" ht="15.75" customHeight="1">
      <c r="A32" s="9"/>
      <c r="B32" s="10"/>
    </row>
    <row r="33" spans="1:2" ht="15.75" customHeight="1">
      <c r="A33" s="9"/>
      <c r="B33" s="10"/>
    </row>
    <row r="34" spans="1:2" ht="15.75" customHeight="1">
      <c r="A34" s="9"/>
      <c r="B34" s="10"/>
    </row>
    <row r="35" spans="1:2" ht="15.75" customHeight="1">
      <c r="A35" s="9"/>
      <c r="B35" s="10"/>
    </row>
    <row r="36" spans="1:2" ht="15.75" customHeight="1">
      <c r="A36" s="9"/>
      <c r="B36" s="10"/>
    </row>
    <row r="37" spans="1:2" ht="15.75" customHeight="1">
      <c r="A37" s="9"/>
      <c r="B37" s="10"/>
    </row>
    <row r="38" spans="1:2" ht="15.75" customHeight="1">
      <c r="A38" s="9"/>
      <c r="B38" s="10"/>
    </row>
    <row r="39" spans="1:2" ht="15.75" customHeight="1">
      <c r="A39" s="9"/>
      <c r="B39" s="10"/>
    </row>
    <row r="40" spans="1:2" ht="15.75" customHeight="1">
      <c r="A40" s="9"/>
      <c r="B40" s="10"/>
    </row>
    <row r="41" spans="1:2" ht="15.75" customHeight="1">
      <c r="A41" s="9"/>
      <c r="B41" s="10"/>
    </row>
    <row r="42" spans="1:2" ht="15.75" customHeight="1">
      <c r="A42" s="9"/>
      <c r="B42" s="10"/>
    </row>
    <row r="43" spans="1:2" ht="15.75" customHeight="1">
      <c r="A43" s="9"/>
      <c r="B43" s="10"/>
    </row>
    <row r="44" spans="1:2" ht="15.75" customHeight="1">
      <c r="A44" s="9"/>
      <c r="B44" s="10"/>
    </row>
    <row r="45" spans="1:2" ht="15.75" customHeight="1">
      <c r="A45" s="9"/>
      <c r="B45" s="10"/>
    </row>
    <row r="46" spans="1:2" ht="15.75" customHeight="1">
      <c r="A46" s="14"/>
      <c r="B46" s="10"/>
    </row>
    <row r="47" spans="1:2" ht="15.75" customHeight="1">
      <c r="A47" s="9"/>
      <c r="B47" s="10"/>
    </row>
    <row r="48" spans="1:2" ht="15.75" customHeight="1">
      <c r="A48" s="9"/>
      <c r="B48" s="10"/>
    </row>
    <row r="49" spans="1:2" ht="15.75" customHeight="1">
      <c r="A49" s="9"/>
      <c r="B49" s="10"/>
    </row>
    <row r="50" spans="1:2" ht="15.75" customHeight="1">
      <c r="A50" s="9"/>
      <c r="B50" s="10"/>
    </row>
    <row r="51" spans="1:2" ht="15.75" customHeight="1">
      <c r="A51" s="9"/>
      <c r="B51" s="10"/>
    </row>
    <row r="52" spans="1:2" ht="15.75" customHeight="1">
      <c r="A52" s="9"/>
      <c r="B52" s="10"/>
    </row>
    <row r="53" spans="1:2" ht="15.75" customHeight="1">
      <c r="A53" s="9"/>
      <c r="B53" s="10"/>
    </row>
    <row r="54" spans="1:2" ht="15.75" customHeight="1">
      <c r="A54" s="9"/>
      <c r="B54" s="10"/>
    </row>
    <row r="55" spans="1:2" ht="15.75" customHeight="1">
      <c r="A55" s="9"/>
      <c r="B55" s="10"/>
    </row>
    <row r="56" spans="1:2" ht="15.75" customHeight="1">
      <c r="A56" s="9"/>
      <c r="B56" s="10"/>
    </row>
    <row r="57" spans="1:2" ht="15.75" customHeight="1">
      <c r="A57" s="9"/>
      <c r="B57" s="10"/>
    </row>
    <row r="58" spans="1:2" ht="15.75" customHeight="1">
      <c r="A58" s="9"/>
      <c r="B58" s="10"/>
    </row>
    <row r="59" spans="1:2" ht="15.75" customHeight="1">
      <c r="A59" s="9"/>
      <c r="B59" s="10"/>
    </row>
    <row r="60" spans="1:2" ht="15.75" customHeight="1">
      <c r="A60" s="9"/>
      <c r="B60" s="10"/>
    </row>
    <row r="61" spans="1:2" ht="15.75" customHeight="1">
      <c r="A61" s="9"/>
      <c r="B61" s="10"/>
    </row>
    <row r="62" spans="1:2" ht="15.75" customHeight="1">
      <c r="A62" s="9"/>
      <c r="B62" s="10"/>
    </row>
    <row r="63" spans="1:2" ht="15.75" customHeight="1">
      <c r="A63" s="9"/>
      <c r="B63" s="10"/>
    </row>
    <row r="64" spans="1:2" ht="15.75" customHeight="1">
      <c r="A64" s="9"/>
      <c r="B64" s="10"/>
    </row>
    <row r="65" spans="1:2" ht="15.75" customHeight="1">
      <c r="A65" s="9"/>
      <c r="B65" s="10"/>
    </row>
    <row r="66" spans="1:2" ht="15.75" customHeight="1">
      <c r="A66" s="9"/>
      <c r="B66" s="10"/>
    </row>
    <row r="67" spans="1:2" ht="15.75" customHeight="1">
      <c r="A67" s="9"/>
      <c r="B67" s="10"/>
    </row>
    <row r="68" spans="1:2" ht="15.75" customHeight="1">
      <c r="A68" s="9"/>
      <c r="B68" s="10"/>
    </row>
    <row r="69" spans="1:2" ht="15.75" customHeight="1">
      <c r="A69" s="9"/>
      <c r="B69" s="10"/>
    </row>
    <row r="70" spans="1:2" ht="15.75" customHeight="1">
      <c r="A70" s="9"/>
      <c r="B70" s="10"/>
    </row>
    <row r="71" spans="1:2" ht="15.75" customHeight="1">
      <c r="A71" s="9"/>
      <c r="B71" s="10"/>
    </row>
    <row r="72" spans="1:2" ht="15.75" customHeight="1">
      <c r="A72" s="9"/>
      <c r="B72" s="10"/>
    </row>
    <row r="73" spans="1:2" ht="15.75" customHeight="1">
      <c r="A73" s="9"/>
      <c r="B73" s="10"/>
    </row>
    <row r="74" spans="1:2" ht="15.75" customHeight="1">
      <c r="A74" s="9"/>
      <c r="B74" s="10"/>
    </row>
    <row r="75" spans="1:2" ht="15.75" customHeight="1">
      <c r="A75" s="9"/>
      <c r="B75" s="10"/>
    </row>
    <row r="76" spans="1:2" ht="15.75" customHeight="1">
      <c r="A76" s="9"/>
      <c r="B76" s="10"/>
    </row>
    <row r="77" spans="1:2" ht="15.75" customHeight="1">
      <c r="A77" s="9"/>
      <c r="B77" s="10"/>
    </row>
    <row r="78" spans="1:2" ht="15.75" customHeight="1">
      <c r="A78" s="9"/>
      <c r="B78" s="10"/>
    </row>
    <row r="79" spans="1:2" ht="15.75" customHeight="1">
      <c r="A79" s="9"/>
      <c r="B79" s="10"/>
    </row>
    <row r="80" spans="1:2" ht="15.75" customHeight="1">
      <c r="A80" s="9"/>
      <c r="B80" s="10"/>
    </row>
    <row r="81" spans="1:2" ht="15.75" customHeight="1">
      <c r="A81" s="9"/>
      <c r="B81" s="10"/>
    </row>
    <row r="82" spans="1:2" ht="15.75" customHeight="1">
      <c r="A82" s="9"/>
      <c r="B82" s="10"/>
    </row>
    <row r="83" spans="1:2" ht="15.75" customHeight="1">
      <c r="A83" s="9"/>
      <c r="B83" s="10"/>
    </row>
    <row r="84" spans="1:2" ht="15.75" customHeight="1">
      <c r="A84" s="9"/>
      <c r="B84" s="10"/>
    </row>
    <row r="85" spans="1:2" ht="15.75" customHeight="1">
      <c r="A85" s="9"/>
      <c r="B85" s="10"/>
    </row>
    <row r="86" spans="1:2" ht="15.75" customHeight="1">
      <c r="A86" s="9"/>
      <c r="B86" s="10"/>
    </row>
    <row r="87" spans="1:2" ht="15.75" customHeight="1">
      <c r="A87" s="9"/>
      <c r="B87" s="10"/>
    </row>
    <row r="88" spans="1:2" ht="15.75" customHeight="1">
      <c r="A88" s="9"/>
      <c r="B88" s="10"/>
    </row>
    <row r="89" spans="1:2" ht="15.75" customHeight="1">
      <c r="A89" s="9"/>
      <c r="B89" s="10"/>
    </row>
    <row r="90" spans="1:2" ht="15.75" customHeight="1">
      <c r="A90" s="9"/>
      <c r="B90" s="10"/>
    </row>
    <row r="91" spans="1:2" ht="15.75" customHeight="1">
      <c r="A91" s="9"/>
      <c r="B91" s="10"/>
    </row>
    <row r="92" spans="1:2" ht="15.75" customHeight="1">
      <c r="A92" s="9"/>
      <c r="B92" s="10"/>
    </row>
    <row r="93" spans="1:2" ht="15.75" customHeight="1">
      <c r="A93" s="9"/>
      <c r="B93" s="10"/>
    </row>
    <row r="94" spans="1:2" ht="15.75" customHeight="1">
      <c r="A94" s="9"/>
      <c r="B94" s="10"/>
    </row>
    <row r="95" spans="1:2" ht="15.75" customHeight="1">
      <c r="A95" s="9"/>
      <c r="B95" s="10"/>
    </row>
    <row r="96" spans="1:2" ht="15.75" customHeight="1">
      <c r="A96" s="9"/>
      <c r="B96" s="10"/>
    </row>
    <row r="97" spans="1:2" ht="15.75" customHeight="1">
      <c r="A97" s="9"/>
      <c r="B97" s="10"/>
    </row>
    <row r="98" spans="1:2" ht="15.75" customHeight="1">
      <c r="A98" s="9"/>
      <c r="B98" s="10"/>
    </row>
    <row r="99" spans="1:2" ht="15.75" customHeight="1">
      <c r="A99" s="9"/>
      <c r="B99" s="10"/>
    </row>
    <row r="100" spans="1:2" ht="15.75" customHeight="1">
      <c r="A100" s="9"/>
      <c r="B100" s="10"/>
    </row>
    <row r="101" spans="1:2" ht="15.75" customHeight="1">
      <c r="A101" s="9"/>
      <c r="B101" s="10"/>
    </row>
    <row r="102" spans="1:2" ht="15.75" customHeight="1">
      <c r="A102" s="9"/>
      <c r="B102" s="10"/>
    </row>
    <row r="103" spans="1:2" ht="15.75" customHeight="1">
      <c r="A103" s="9"/>
      <c r="B103" s="10"/>
    </row>
    <row r="104" spans="1:2" ht="15.75" customHeight="1">
      <c r="A104" s="9"/>
      <c r="B104" s="10"/>
    </row>
    <row r="105" spans="1:2" ht="15.75" customHeight="1">
      <c r="A105" s="9"/>
      <c r="B105" s="10"/>
    </row>
    <row r="106" spans="1:2" ht="15.75" customHeight="1">
      <c r="A106" s="9"/>
      <c r="B106" s="10"/>
    </row>
    <row r="107" spans="1:2" ht="15.75" customHeight="1">
      <c r="A107" s="9"/>
      <c r="B107" s="10"/>
    </row>
    <row r="108" spans="1:2" ht="15.75" customHeight="1">
      <c r="A108" s="9"/>
      <c r="B108" s="10"/>
    </row>
    <row r="109" spans="1:2" ht="15.75" customHeight="1">
      <c r="A109" s="9"/>
      <c r="B109" s="10"/>
    </row>
    <row r="110" spans="1:2" ht="15.75" customHeight="1">
      <c r="A110" s="9"/>
      <c r="B110" s="10"/>
    </row>
    <row r="111" spans="1:2" ht="15.75" customHeight="1">
      <c r="A111" s="9"/>
      <c r="B111" s="10"/>
    </row>
    <row r="112" spans="1:2" ht="15.75" customHeight="1">
      <c r="A112" s="9"/>
      <c r="B112" s="10"/>
    </row>
    <row r="113" spans="1:2" ht="15.75" customHeight="1">
      <c r="A113" s="9"/>
      <c r="B113" s="10"/>
    </row>
    <row r="114" spans="1:2" ht="15.75" customHeight="1">
      <c r="A114" s="9"/>
      <c r="B114" s="10"/>
    </row>
    <row r="115" spans="1:2" ht="15.75" customHeight="1">
      <c r="A115" s="9"/>
      <c r="B115" s="10"/>
    </row>
    <row r="116" spans="1:2" ht="15.75" customHeight="1">
      <c r="A116" s="9"/>
      <c r="B116" s="10"/>
    </row>
    <row r="117" spans="1:2" ht="15.75" customHeight="1">
      <c r="A117" s="9"/>
      <c r="B117" s="10"/>
    </row>
    <row r="118" spans="1:2" ht="15.75" customHeight="1">
      <c r="A118" s="9"/>
      <c r="B118" s="10"/>
    </row>
    <row r="119" spans="1:2" ht="15.75" customHeight="1">
      <c r="A119" s="9"/>
      <c r="B119" s="10"/>
    </row>
    <row r="120" spans="1:2" ht="15.75" customHeight="1">
      <c r="A120" s="9"/>
      <c r="B120" s="10"/>
    </row>
    <row r="121" spans="1:2" ht="15.75" customHeight="1">
      <c r="A121" s="9"/>
      <c r="B121" s="10"/>
    </row>
    <row r="122" spans="1:2" ht="15.75" customHeight="1">
      <c r="A122" s="9"/>
      <c r="B122" s="10"/>
    </row>
    <row r="123" spans="1:2" ht="15.75" customHeight="1">
      <c r="A123" s="9"/>
      <c r="B123" s="10"/>
    </row>
    <row r="124" spans="1:2" ht="15.75" customHeight="1">
      <c r="A124" s="9"/>
      <c r="B124" s="10"/>
    </row>
    <row r="125" spans="1:2" ht="15.75" customHeight="1">
      <c r="A125" s="9"/>
      <c r="B125" s="10"/>
    </row>
    <row r="126" spans="1:2" ht="15.75" customHeight="1">
      <c r="A126" s="9"/>
      <c r="B126" s="10"/>
    </row>
    <row r="127" spans="1:2" ht="15.75" customHeight="1">
      <c r="A127" s="9"/>
      <c r="B127" s="10"/>
    </row>
    <row r="128" spans="1:2" ht="15.75" customHeight="1">
      <c r="A128" s="9"/>
      <c r="B128" s="10"/>
    </row>
    <row r="129" spans="1:2" ht="15.75" customHeight="1">
      <c r="A129" s="9"/>
      <c r="B129" s="10"/>
    </row>
    <row r="130" spans="1:2" ht="15.75" customHeight="1">
      <c r="A130" s="9"/>
      <c r="B130" s="10"/>
    </row>
    <row r="131" spans="1:2" ht="15.75" customHeight="1">
      <c r="A131" s="9"/>
      <c r="B131" s="10"/>
    </row>
    <row r="132" spans="1:2" ht="15.75" customHeight="1">
      <c r="A132" s="9"/>
      <c r="B132" s="10"/>
    </row>
    <row r="133" spans="1:2" ht="15.75" customHeight="1">
      <c r="A133" s="9"/>
      <c r="B133" s="10"/>
    </row>
    <row r="134" spans="1:2" ht="15.75" customHeight="1">
      <c r="A134" s="9"/>
      <c r="B134" s="10"/>
    </row>
    <row r="135" spans="1:2" ht="15.75" customHeight="1">
      <c r="A135" s="9"/>
      <c r="B135" s="10"/>
    </row>
    <row r="136" spans="1:2" ht="15.75" customHeight="1">
      <c r="A136" s="9"/>
      <c r="B136" s="10"/>
    </row>
    <row r="137" spans="1:2" ht="15.75" customHeight="1">
      <c r="A137" s="9"/>
      <c r="B137" s="10"/>
    </row>
    <row r="138" spans="1:2" ht="15.75" customHeight="1">
      <c r="A138" s="9"/>
      <c r="B138" s="10"/>
    </row>
    <row r="139" spans="1:2" ht="15.75" customHeight="1">
      <c r="A139" s="9"/>
      <c r="B139" s="10"/>
    </row>
    <row r="140" spans="1:2" ht="15.75" customHeight="1">
      <c r="A140" s="9"/>
      <c r="B140" s="10"/>
    </row>
    <row r="141" spans="1:2" ht="15.75" customHeight="1">
      <c r="A141" s="9"/>
      <c r="B141" s="10"/>
    </row>
    <row r="142" spans="1:2" ht="15.75" customHeight="1">
      <c r="A142" s="9"/>
      <c r="B142" s="10"/>
    </row>
    <row r="143" spans="1:2" ht="15.75" customHeight="1">
      <c r="A143" s="9"/>
      <c r="B143" s="10"/>
    </row>
    <row r="144" spans="1:2" ht="15.75" customHeight="1">
      <c r="A144" s="9"/>
      <c r="B144" s="10"/>
    </row>
    <row r="145" spans="1:2" ht="15.75" customHeight="1">
      <c r="A145" s="9"/>
      <c r="B145" s="10"/>
    </row>
    <row r="146" spans="1:2" ht="15.75" customHeight="1">
      <c r="A146" s="9"/>
      <c r="B146" s="10"/>
    </row>
    <row r="147" spans="1:2" ht="15.75" customHeight="1">
      <c r="A147" s="9"/>
      <c r="B147" s="10"/>
    </row>
    <row r="148" spans="1:2" ht="15.75" customHeight="1">
      <c r="A148" s="9"/>
      <c r="B148" s="10"/>
    </row>
    <row r="149" spans="1:2" ht="15.75" customHeight="1">
      <c r="A149" s="9"/>
      <c r="B149" s="10"/>
    </row>
    <row r="150" spans="1:2" ht="15.75" customHeight="1">
      <c r="A150" s="9"/>
      <c r="B150" s="10"/>
    </row>
    <row r="151" spans="1:2" ht="15.75" customHeight="1">
      <c r="A151" s="9"/>
      <c r="B151" s="10"/>
    </row>
    <row r="152" spans="1:2" ht="15.75" customHeight="1">
      <c r="A152" s="9"/>
      <c r="B152" s="10"/>
    </row>
    <row r="153" spans="1:2" ht="15.75" customHeight="1">
      <c r="A153" s="9"/>
      <c r="B153" s="10"/>
    </row>
    <row r="154" spans="1:2" ht="15.75" customHeight="1">
      <c r="A154" s="9"/>
      <c r="B154" s="10"/>
    </row>
    <row r="155" spans="1:2" ht="15.75" customHeight="1">
      <c r="A155" s="9"/>
      <c r="B155" s="10"/>
    </row>
    <row r="156" spans="1:2" ht="15.75" customHeight="1">
      <c r="A156" s="9"/>
      <c r="B156" s="10"/>
    </row>
    <row r="157" spans="1:2" ht="15.75" customHeight="1">
      <c r="A157" s="9"/>
      <c r="B157" s="10"/>
    </row>
    <row r="158" spans="1:2" ht="15.75" customHeight="1">
      <c r="A158" s="9"/>
      <c r="B158" s="10"/>
    </row>
    <row r="159" spans="1:2" ht="15.75" customHeight="1">
      <c r="A159" s="9"/>
      <c r="B159" s="10"/>
    </row>
    <row r="160" spans="1:2" ht="15.75" customHeight="1">
      <c r="A160" s="9"/>
      <c r="B160" s="10"/>
    </row>
    <row r="161" spans="1:2" ht="15.75" customHeight="1">
      <c r="A161" s="9"/>
      <c r="B161" s="10"/>
    </row>
    <row r="162" spans="1:2" ht="15.75" customHeight="1">
      <c r="A162" s="9"/>
      <c r="B162" s="10"/>
    </row>
    <row r="163" spans="1:2" ht="15.75" customHeight="1">
      <c r="A163" s="9"/>
      <c r="B163" s="10"/>
    </row>
    <row r="164" spans="1:2" ht="15.75" customHeight="1">
      <c r="A164" s="9"/>
      <c r="B164" s="10"/>
    </row>
    <row r="165" spans="1:2" ht="15.75" customHeight="1">
      <c r="A165" s="9"/>
      <c r="B165" s="10"/>
    </row>
    <row r="166" spans="1:2" ht="15.75" customHeight="1">
      <c r="A166" s="9"/>
      <c r="B166" s="10"/>
    </row>
    <row r="167" spans="1:2" ht="15.75" customHeight="1">
      <c r="A167" s="9"/>
      <c r="B167" s="10"/>
    </row>
    <row r="168" spans="1:2" ht="15.75" customHeight="1">
      <c r="A168" s="9"/>
      <c r="B168" s="10"/>
    </row>
    <row r="169" spans="1:2" ht="15.75" customHeight="1">
      <c r="A169" s="9"/>
      <c r="B169" s="10"/>
    </row>
    <row r="170" spans="1:2" ht="15.75" customHeight="1">
      <c r="A170" s="9"/>
      <c r="B170" s="10"/>
    </row>
    <row r="171" spans="1:2" ht="15.75" customHeight="1">
      <c r="A171" s="9"/>
      <c r="B171" s="10"/>
    </row>
    <row r="172" spans="1:2" ht="15.75" customHeight="1">
      <c r="A172" s="9"/>
      <c r="B172" s="10"/>
    </row>
    <row r="173" spans="1:2" ht="15.75" customHeight="1">
      <c r="A173" s="9"/>
      <c r="B173" s="10"/>
    </row>
    <row r="174" spans="1:2" ht="15.75" customHeight="1">
      <c r="A174" s="9"/>
      <c r="B174" s="10"/>
    </row>
    <row r="175" spans="1:2" ht="15.75" customHeight="1">
      <c r="A175" s="9"/>
      <c r="B175" s="10"/>
    </row>
    <row r="176" spans="1:2" ht="15.75" customHeight="1">
      <c r="A176" s="9"/>
      <c r="B176" s="10"/>
    </row>
    <row r="177" spans="1:2" ht="15.75" customHeight="1">
      <c r="A177" s="9"/>
      <c r="B177" s="10"/>
    </row>
    <row r="178" spans="1:2" ht="15.75" customHeight="1">
      <c r="A178" s="9"/>
      <c r="B178" s="10"/>
    </row>
    <row r="179" spans="1:2" ht="15.75" customHeight="1">
      <c r="A179" s="9"/>
      <c r="B179" s="10"/>
    </row>
    <row r="180" spans="1:2" ht="15.75" customHeight="1">
      <c r="A180" s="9"/>
      <c r="B180" s="10"/>
    </row>
    <row r="181" spans="1:2" ht="15.75" customHeight="1">
      <c r="A181" s="9"/>
      <c r="B181" s="10"/>
    </row>
    <row r="182" spans="1:2" ht="15.75" customHeight="1">
      <c r="A182" s="9"/>
      <c r="B182" s="10"/>
    </row>
    <row r="183" spans="1:2" ht="15.75" customHeight="1">
      <c r="A183" s="9"/>
      <c r="B183" s="10"/>
    </row>
    <row r="184" spans="1:2" ht="15.75" customHeight="1">
      <c r="A184" s="9"/>
      <c r="B184" s="10"/>
    </row>
    <row r="185" spans="1:2" ht="15.75" customHeight="1">
      <c r="A185" s="9"/>
      <c r="B185" s="10"/>
    </row>
    <row r="186" spans="1:2" ht="15.75" customHeight="1">
      <c r="A186" s="9"/>
      <c r="B186" s="10"/>
    </row>
    <row r="187" spans="1:2" ht="15.75" customHeight="1">
      <c r="A187" s="9"/>
      <c r="B187" s="10"/>
    </row>
    <row r="188" spans="1:2" ht="15.75" customHeight="1">
      <c r="A188" s="9"/>
      <c r="B188" s="10"/>
    </row>
    <row r="189" spans="1:2" ht="15.75" customHeight="1">
      <c r="A189" s="9"/>
      <c r="B189" s="10"/>
    </row>
    <row r="190" spans="1:2" ht="15.75" customHeight="1">
      <c r="A190" s="9"/>
      <c r="B190" s="10"/>
    </row>
    <row r="191" spans="1:2" ht="15.75" customHeight="1">
      <c r="A191" s="9"/>
      <c r="B191" s="10"/>
    </row>
    <row r="192" spans="1:2" ht="15.75" customHeight="1">
      <c r="A192" s="9"/>
      <c r="B192" s="10"/>
    </row>
    <row r="193" spans="1:2" ht="15.75" customHeight="1">
      <c r="A193" s="9"/>
      <c r="B193" s="10"/>
    </row>
    <row r="194" spans="1:2" ht="15.75" customHeight="1">
      <c r="A194" s="9"/>
      <c r="B194" s="10"/>
    </row>
    <row r="195" spans="1:2" ht="15.75" customHeight="1">
      <c r="A195" s="9"/>
      <c r="B195" s="10"/>
    </row>
    <row r="196" spans="1:2" ht="15.75" customHeight="1">
      <c r="A196" s="9"/>
      <c r="B196" s="10"/>
    </row>
    <row r="197" spans="1:2" ht="15.75" customHeight="1">
      <c r="A197" s="9"/>
      <c r="B197" s="10"/>
    </row>
    <row r="198" spans="1:2" ht="15.75" customHeight="1">
      <c r="A198" s="9"/>
      <c r="B198" s="10"/>
    </row>
    <row r="199" spans="1:2" ht="15.75" customHeight="1">
      <c r="A199" s="9"/>
      <c r="B199" s="10"/>
    </row>
    <row r="200" spans="1:2" ht="15.75" customHeight="1">
      <c r="A200" s="9"/>
      <c r="B200" s="10"/>
    </row>
    <row r="201" spans="1:2" ht="15.75" customHeight="1">
      <c r="A201" s="9"/>
      <c r="B201" s="10"/>
    </row>
    <row r="202" spans="1:2" ht="15.75" customHeight="1">
      <c r="A202" s="9"/>
      <c r="B202" s="10"/>
    </row>
    <row r="203" spans="1:2" ht="15.75" customHeight="1">
      <c r="A203" s="9"/>
      <c r="B203" s="10"/>
    </row>
    <row r="204" spans="1:2" ht="15.75" customHeight="1">
      <c r="A204" s="9"/>
      <c r="B204" s="10"/>
    </row>
    <row r="205" spans="1:2" ht="15.75" customHeight="1">
      <c r="A205" s="9"/>
      <c r="B205" s="10"/>
    </row>
    <row r="206" spans="1:2" ht="15.75" customHeight="1">
      <c r="A206" s="9"/>
      <c r="B206" s="10"/>
    </row>
    <row r="207" spans="1:2" ht="15.75" customHeight="1">
      <c r="A207" s="9"/>
      <c r="B207" s="10"/>
    </row>
    <row r="208" spans="1:2" ht="15.75" customHeight="1">
      <c r="A208" s="9"/>
      <c r="B208" s="10"/>
    </row>
    <row r="209" spans="1:2" ht="15.75" customHeight="1">
      <c r="A209" s="9"/>
      <c r="B209" s="10"/>
    </row>
    <row r="210" spans="1:2" ht="15.75" customHeight="1">
      <c r="A210" s="9"/>
      <c r="B210" s="10"/>
    </row>
    <row r="211" spans="1:2" ht="15.75" customHeight="1">
      <c r="A211" s="9"/>
      <c r="B211" s="10"/>
    </row>
    <row r="212" spans="1:2" ht="15.75" customHeight="1">
      <c r="A212" s="9"/>
      <c r="B212" s="10"/>
    </row>
    <row r="213" spans="1:2" ht="15.75" customHeight="1">
      <c r="A213" s="9"/>
      <c r="B213" s="10"/>
    </row>
    <row r="214" spans="1:2" ht="15.75" customHeight="1">
      <c r="A214" s="9"/>
      <c r="B214" s="10"/>
    </row>
    <row r="215" spans="1:2" ht="15.75" customHeight="1">
      <c r="A215" s="9"/>
      <c r="B215" s="10"/>
    </row>
    <row r="216" spans="1:2" ht="15.75" customHeight="1">
      <c r="A216" s="9"/>
      <c r="B216" s="10"/>
    </row>
    <row r="217" spans="1:2" ht="15.75" customHeight="1">
      <c r="A217" s="9"/>
      <c r="B217" s="10"/>
    </row>
    <row r="218" spans="1:2" ht="15.75" customHeight="1">
      <c r="A218" s="9"/>
      <c r="B218" s="10"/>
    </row>
    <row r="219" spans="1:2" ht="15.75" customHeight="1">
      <c r="A219" s="9"/>
      <c r="B219" s="10"/>
    </row>
    <row r="220" spans="1:2" ht="15.75" customHeight="1">
      <c r="A220" s="9"/>
      <c r="B220" s="10"/>
    </row>
    <row r="221" spans="1:2" ht="15.75" customHeight="1">
      <c r="A221" s="9"/>
      <c r="B221" s="10"/>
    </row>
    <row r="222" spans="1:2" ht="15.75" customHeight="1">
      <c r="A222" s="9"/>
      <c r="B222" s="10"/>
    </row>
    <row r="223" spans="1:2" ht="15.75" customHeight="1">
      <c r="A223" s="9"/>
      <c r="B223" s="10"/>
    </row>
    <row r="224" spans="1:2" ht="15.75" customHeight="1">
      <c r="A224" s="9"/>
      <c r="B224" s="10"/>
    </row>
    <row r="225" spans="1:2" ht="15.75" customHeight="1">
      <c r="A225" s="9"/>
      <c r="B225" s="10"/>
    </row>
    <row r="226" spans="1:2" ht="15.75" customHeight="1">
      <c r="A226" s="9"/>
      <c r="B226" s="10"/>
    </row>
    <row r="227" spans="1:2" ht="15.75" customHeight="1">
      <c r="A227" s="9"/>
      <c r="B227" s="10"/>
    </row>
    <row r="228" spans="1:2" ht="15.75" customHeight="1">
      <c r="A228" s="9"/>
      <c r="B228" s="10"/>
    </row>
    <row r="229" spans="1:2" ht="15.75" customHeight="1">
      <c r="A229" s="9"/>
      <c r="B229" s="10"/>
    </row>
    <row r="230" spans="1:2" ht="15.75" customHeight="1">
      <c r="A230" s="9"/>
      <c r="B230" s="10"/>
    </row>
    <row r="231" spans="1:2" ht="15.75" customHeight="1">
      <c r="A231" s="9"/>
      <c r="B231" s="10"/>
    </row>
    <row r="232" spans="1:2" ht="15.75" customHeight="1">
      <c r="A232" s="9"/>
      <c r="B232" s="10"/>
    </row>
    <row r="233" spans="1:2" ht="15.75" customHeight="1">
      <c r="A233" s="9"/>
      <c r="B233" s="10"/>
    </row>
    <row r="234" spans="1:2" ht="15.75" customHeight="1">
      <c r="A234" s="9"/>
      <c r="B234" s="10"/>
    </row>
    <row r="235" spans="1:2" ht="15.75" customHeight="1">
      <c r="A235" s="9"/>
      <c r="B235" s="10"/>
    </row>
    <row r="236" spans="1:2" ht="15.75" customHeight="1">
      <c r="A236" s="9"/>
      <c r="B236" s="10"/>
    </row>
    <row r="237" spans="1:2" ht="15.75" customHeight="1">
      <c r="A237" s="9"/>
      <c r="B237" s="10"/>
    </row>
    <row r="238" spans="1:2" ht="15.75" customHeight="1">
      <c r="A238" s="9"/>
      <c r="B238" s="10"/>
    </row>
    <row r="239" spans="1:2" ht="15.75" customHeight="1">
      <c r="A239" s="9"/>
      <c r="B239" s="10"/>
    </row>
    <row r="240" spans="1:2" ht="15.75" customHeight="1">
      <c r="A240" s="9"/>
      <c r="B240" s="10"/>
    </row>
    <row r="241" spans="1:2" ht="15.75" customHeight="1">
      <c r="A241" s="9"/>
      <c r="B241" s="10"/>
    </row>
    <row r="242" spans="1:2" ht="15.75" customHeight="1">
      <c r="A242" s="9"/>
      <c r="B242" s="10"/>
    </row>
    <row r="243" spans="1:2" ht="15.75" customHeight="1">
      <c r="A243" s="9"/>
      <c r="B243" s="10"/>
    </row>
    <row r="244" spans="1:2" ht="15.75" customHeight="1">
      <c r="A244" s="9"/>
      <c r="B244" s="10"/>
    </row>
    <row r="245" spans="1:2" ht="15.75" customHeight="1">
      <c r="A245" s="9"/>
      <c r="B245" s="10"/>
    </row>
    <row r="246" spans="1:2" ht="15.75" customHeight="1">
      <c r="A246" s="9"/>
      <c r="B246" s="10"/>
    </row>
    <row r="247" spans="1:2" ht="15.75" customHeight="1">
      <c r="A247" s="9"/>
      <c r="B247" s="10"/>
    </row>
    <row r="248" spans="1:2" ht="15.75" customHeight="1">
      <c r="A248" s="9"/>
      <c r="B248" s="10"/>
    </row>
    <row r="249" spans="1:2" ht="15.75" customHeight="1">
      <c r="A249" s="9"/>
      <c r="B249" s="10"/>
    </row>
    <row r="250" spans="1:2" ht="15.75" customHeight="1">
      <c r="A250" s="9"/>
      <c r="B250" s="10"/>
    </row>
    <row r="251" spans="1:2" ht="15.75" customHeight="1">
      <c r="A251" s="9"/>
      <c r="B251" s="10"/>
    </row>
    <row r="252" spans="1:2" ht="15.75" customHeight="1">
      <c r="A252" s="9"/>
      <c r="B252" s="10"/>
    </row>
    <row r="253" spans="1:2" ht="15.75" customHeight="1">
      <c r="A253" s="9"/>
      <c r="B253" s="10"/>
    </row>
    <row r="254" spans="1:2" ht="15.75" customHeight="1">
      <c r="A254" s="9"/>
      <c r="B254" s="10"/>
    </row>
    <row r="255" spans="1:2" ht="15.75" customHeight="1">
      <c r="A255" s="9"/>
      <c r="B255" s="10"/>
    </row>
    <row r="256" spans="1:2" ht="15.75" customHeight="1">
      <c r="A256" s="9"/>
      <c r="B256" s="10"/>
    </row>
    <row r="257" spans="1:2" ht="15.75" customHeight="1">
      <c r="A257" s="9"/>
      <c r="B257" s="10"/>
    </row>
    <row r="258" spans="1:2" ht="15.75" customHeight="1">
      <c r="A258" s="9"/>
      <c r="B258" s="10"/>
    </row>
    <row r="259" spans="1:2" ht="15.75" customHeight="1">
      <c r="A259" s="9"/>
      <c r="B259" s="10"/>
    </row>
    <row r="260" spans="1:2" ht="15.75" customHeight="1">
      <c r="A260" s="9"/>
      <c r="B260" s="10"/>
    </row>
    <row r="261" spans="1:2" ht="15.75" customHeight="1">
      <c r="A261" s="9"/>
      <c r="B261" s="10"/>
    </row>
    <row r="262" spans="1:2" ht="15.75" customHeight="1">
      <c r="A262" s="9"/>
      <c r="B262" s="10"/>
    </row>
    <row r="263" spans="1:2" ht="15.75" customHeight="1">
      <c r="A263" s="9"/>
      <c r="B263" s="10"/>
    </row>
    <row r="264" spans="1:2" ht="15.75" customHeight="1">
      <c r="A264" s="9"/>
      <c r="B264" s="10"/>
    </row>
    <row r="265" spans="1:2" ht="15.75" customHeight="1">
      <c r="A265" s="9"/>
      <c r="B265" s="10"/>
    </row>
    <row r="266" spans="1:2" ht="15.75" customHeight="1">
      <c r="A266" s="9"/>
      <c r="B266" s="10"/>
    </row>
    <row r="267" spans="1:2" ht="15.75" customHeight="1">
      <c r="A267" s="9"/>
      <c r="B267" s="10"/>
    </row>
    <row r="268" spans="1:2" ht="15.75" customHeight="1">
      <c r="A268" s="9"/>
      <c r="B268" s="10"/>
    </row>
    <row r="269" spans="1:2" ht="15.75" customHeight="1">
      <c r="A269" s="9"/>
      <c r="B269" s="10"/>
    </row>
    <row r="270" spans="1:2" ht="15.75" customHeight="1">
      <c r="A270" s="9"/>
      <c r="B270" s="10"/>
    </row>
    <row r="271" spans="1:2" ht="15.75" customHeight="1">
      <c r="A271" s="9"/>
      <c r="B271" s="10"/>
    </row>
    <row r="272" spans="1:2" ht="15.75" customHeight="1">
      <c r="A272" s="9"/>
      <c r="B272" s="10"/>
    </row>
    <row r="273" spans="1:2" ht="15.75" customHeight="1">
      <c r="A273" s="9"/>
      <c r="B273" s="10"/>
    </row>
    <row r="274" spans="1:2" ht="15.75" customHeight="1">
      <c r="A274" s="9"/>
      <c r="B274" s="10"/>
    </row>
    <row r="275" spans="1:2" ht="15.75" customHeight="1">
      <c r="A275" s="9"/>
      <c r="B275" s="10"/>
    </row>
    <row r="276" spans="1:2" ht="15.75" customHeight="1">
      <c r="A276" s="9"/>
      <c r="B276" s="10"/>
    </row>
    <row r="277" spans="1:2" ht="15.75" customHeight="1">
      <c r="A277" s="9"/>
      <c r="B277" s="10"/>
    </row>
    <row r="278" spans="1:2" ht="15.75" customHeight="1">
      <c r="A278" s="9"/>
      <c r="B278" s="10"/>
    </row>
    <row r="279" spans="1:2" ht="15.75" customHeight="1">
      <c r="A279" s="9"/>
      <c r="B279" s="10"/>
    </row>
    <row r="280" spans="1:2" ht="15.75" customHeight="1">
      <c r="A280" s="9"/>
      <c r="B280" s="10"/>
    </row>
    <row r="281" spans="1:2" ht="15.75" customHeight="1">
      <c r="A281" s="9"/>
      <c r="B281" s="10"/>
    </row>
    <row r="282" spans="1:2" ht="15.75" customHeight="1">
      <c r="A282" s="9"/>
      <c r="B282" s="10"/>
    </row>
    <row r="283" spans="1:2" ht="15.75" customHeight="1">
      <c r="A283" s="9"/>
      <c r="B283" s="10"/>
    </row>
    <row r="284" spans="1:2" ht="15.75" customHeight="1">
      <c r="A284" s="9"/>
      <c r="B284" s="10"/>
    </row>
    <row r="285" spans="1:2" ht="15.75" customHeight="1">
      <c r="A285" s="9"/>
      <c r="B285" s="10"/>
    </row>
    <row r="286" spans="1:2" ht="15.75" customHeight="1">
      <c r="A286" s="9"/>
      <c r="B286" s="10"/>
    </row>
    <row r="287" spans="1:2" ht="15.75" customHeight="1">
      <c r="A287" s="9"/>
      <c r="B287" s="10"/>
    </row>
    <row r="288" spans="1:2" ht="15.75" customHeight="1">
      <c r="A288" s="9"/>
      <c r="B288" s="10"/>
    </row>
    <row r="289" spans="1:2" ht="15.75" customHeight="1">
      <c r="A289" s="9"/>
      <c r="B289" s="10"/>
    </row>
    <row r="290" spans="1:2" ht="15.75" customHeight="1">
      <c r="A290" s="9"/>
      <c r="B290" s="10"/>
    </row>
    <row r="291" spans="1:2" ht="15.75" customHeight="1">
      <c r="A291" s="9"/>
      <c r="B291" s="10"/>
    </row>
    <row r="292" spans="1:2" ht="15.75" customHeight="1">
      <c r="A292" s="9"/>
      <c r="B292" s="10"/>
    </row>
    <row r="293" spans="1:2" ht="15.75" customHeight="1">
      <c r="A293" s="9"/>
      <c r="B293" s="10"/>
    </row>
    <row r="294" spans="1:2" ht="15.75" customHeight="1">
      <c r="A294" s="9"/>
      <c r="B294" s="10"/>
    </row>
    <row r="295" spans="1:2" ht="15.75" customHeight="1">
      <c r="A295" s="9"/>
      <c r="B295" s="10"/>
    </row>
    <row r="296" spans="1:2" ht="15.75" customHeight="1">
      <c r="A296" s="9"/>
      <c r="B296" s="10"/>
    </row>
    <row r="297" spans="1:2" ht="15.75" customHeight="1">
      <c r="A297" s="9"/>
      <c r="B297" s="10"/>
    </row>
    <row r="298" spans="1:2" ht="15.75" customHeight="1">
      <c r="A298" s="9"/>
      <c r="B298" s="10"/>
    </row>
    <row r="299" spans="1:2" ht="15.75" customHeight="1">
      <c r="A299" s="9"/>
      <c r="B299" s="10"/>
    </row>
    <row r="300" spans="1:2" ht="15.75" customHeight="1">
      <c r="A300" s="9"/>
      <c r="B300" s="10"/>
    </row>
    <row r="301" spans="1:2" ht="15.75" customHeight="1">
      <c r="A301" s="9"/>
      <c r="B301" s="10"/>
    </row>
    <row r="302" spans="1:2" ht="15.75" customHeight="1">
      <c r="A302" s="9"/>
      <c r="B302" s="10"/>
    </row>
    <row r="303" spans="1:2" ht="15.75" customHeight="1">
      <c r="A303" s="9"/>
      <c r="B303" s="10"/>
    </row>
    <row r="304" spans="1:2" ht="15.75" customHeight="1">
      <c r="A304" s="9"/>
      <c r="B304" s="10"/>
    </row>
    <row r="305" spans="1:2" ht="15.75" customHeight="1">
      <c r="A305" s="9"/>
      <c r="B305" s="10"/>
    </row>
    <row r="306" spans="1:2" ht="15.75" customHeight="1">
      <c r="A306" s="9"/>
      <c r="B306" s="10"/>
    </row>
    <row r="307" spans="1:2" ht="15.75" customHeight="1">
      <c r="A307" s="9"/>
      <c r="B307" s="10"/>
    </row>
    <row r="308" spans="1:2" ht="15.75" customHeight="1">
      <c r="A308" s="9"/>
      <c r="B308" s="10"/>
    </row>
    <row r="309" spans="1:2" ht="15.75" customHeight="1">
      <c r="A309" s="9"/>
      <c r="B309" s="10"/>
    </row>
    <row r="310" spans="1:2" ht="15.75" customHeight="1">
      <c r="A310" s="9"/>
      <c r="B310" s="10"/>
    </row>
    <row r="311" spans="1:2" ht="15.75" customHeight="1">
      <c r="A311" s="9"/>
      <c r="B311" s="10"/>
    </row>
    <row r="312" spans="1:2" ht="15.75" customHeight="1">
      <c r="A312" s="9"/>
      <c r="B312" s="10"/>
    </row>
    <row r="313" spans="1:2" ht="15.75" customHeight="1">
      <c r="A313" s="9"/>
      <c r="B313" s="10"/>
    </row>
    <row r="314" spans="1:2" ht="15.75" customHeight="1">
      <c r="A314" s="9"/>
      <c r="B314" s="10"/>
    </row>
    <row r="315" spans="1:2" ht="15.75" customHeight="1">
      <c r="A315" s="9"/>
      <c r="B315" s="10"/>
    </row>
    <row r="316" spans="1:2" ht="15.75" customHeight="1">
      <c r="A316" s="9"/>
      <c r="B316" s="10"/>
    </row>
    <row r="317" spans="1:2" ht="15.75" customHeight="1">
      <c r="A317" s="9"/>
      <c r="B317" s="10"/>
    </row>
    <row r="318" spans="1:2" ht="15.75" customHeight="1">
      <c r="A318" s="9"/>
      <c r="B318" s="10"/>
    </row>
    <row r="319" spans="1:2" ht="15.75" customHeight="1">
      <c r="A319" s="9"/>
      <c r="B319" s="10"/>
    </row>
    <row r="320" spans="1:2" ht="15.75" customHeight="1">
      <c r="A320" s="9"/>
      <c r="B320" s="10"/>
    </row>
    <row r="321" spans="1:2" ht="15.75" customHeight="1">
      <c r="A321" s="9"/>
      <c r="B321" s="10"/>
    </row>
    <row r="322" spans="1:2" ht="15.75" customHeight="1">
      <c r="A322" s="9"/>
      <c r="B322" s="10"/>
    </row>
    <row r="323" spans="1:2" ht="15.75" customHeight="1">
      <c r="A323" s="9"/>
      <c r="B323" s="10"/>
    </row>
    <row r="324" spans="1:2" ht="15.75" customHeight="1">
      <c r="A324" s="9"/>
      <c r="B324" s="10"/>
    </row>
    <row r="325" spans="1:2" ht="15.75" customHeight="1">
      <c r="A325" s="9"/>
      <c r="B325" s="10"/>
    </row>
    <row r="326" spans="1:2" ht="15.75" customHeight="1">
      <c r="A326" s="9"/>
      <c r="B326" s="10"/>
    </row>
    <row r="327" spans="1:2" ht="15.75" customHeight="1">
      <c r="A327" s="9"/>
      <c r="B327" s="10"/>
    </row>
    <row r="328" spans="1:2" ht="15.75" customHeight="1">
      <c r="A328" s="9"/>
      <c r="B328" s="10"/>
    </row>
    <row r="329" spans="1:2" ht="15.75" customHeight="1">
      <c r="A329" s="9"/>
      <c r="B329" s="10"/>
    </row>
    <row r="330" spans="1:2" ht="15.75" customHeight="1">
      <c r="A330" s="9"/>
      <c r="B330" s="10"/>
    </row>
    <row r="331" spans="1:2" ht="15.75" customHeight="1">
      <c r="A331" s="9"/>
      <c r="B331" s="10"/>
    </row>
    <row r="332" spans="1:2" ht="15.75" customHeight="1">
      <c r="A332" s="9"/>
      <c r="B332" s="10"/>
    </row>
    <row r="333" spans="1:2" ht="15.75" customHeight="1">
      <c r="A333" s="9"/>
      <c r="B333" s="10"/>
    </row>
    <row r="334" spans="1:2" ht="15.75" customHeight="1">
      <c r="A334" s="9"/>
      <c r="B334" s="10"/>
    </row>
    <row r="335" spans="1:2" ht="15.75" customHeight="1">
      <c r="A335" s="9"/>
      <c r="B335" s="10"/>
    </row>
    <row r="336" spans="1:2" ht="15.75" customHeight="1">
      <c r="A336" s="9"/>
      <c r="B336" s="10"/>
    </row>
    <row r="337" spans="1:2" ht="15.75" customHeight="1">
      <c r="A337" s="9"/>
      <c r="B337" s="10"/>
    </row>
    <row r="338" spans="1:2" ht="15.75" customHeight="1">
      <c r="A338" s="9"/>
      <c r="B338" s="10"/>
    </row>
    <row r="339" spans="1:2" ht="15.75" customHeight="1">
      <c r="A339" s="9"/>
      <c r="B339" s="10"/>
    </row>
    <row r="340" spans="1:2" ht="15.75" customHeight="1">
      <c r="A340" s="9"/>
      <c r="B340" s="10"/>
    </row>
    <row r="341" spans="1:2" ht="15.75" customHeight="1">
      <c r="A341" s="9"/>
      <c r="B341" s="10"/>
    </row>
    <row r="342" spans="1:2" ht="15.75" customHeight="1">
      <c r="A342" s="9"/>
      <c r="B342" s="10"/>
    </row>
    <row r="343" spans="1:2" ht="15.75" customHeight="1">
      <c r="A343" s="9"/>
      <c r="B343" s="10"/>
    </row>
    <row r="344" spans="1:2" ht="15.75" customHeight="1">
      <c r="A344" s="9"/>
      <c r="B344" s="10"/>
    </row>
    <row r="345" spans="1:2" ht="15.75" customHeight="1">
      <c r="A345" s="9"/>
      <c r="B345" s="10"/>
    </row>
    <row r="346" spans="1:2" ht="15.75" customHeight="1">
      <c r="A346" s="9"/>
      <c r="B346" s="10"/>
    </row>
    <row r="347" spans="1:2" ht="15.75" customHeight="1">
      <c r="A347" s="9"/>
      <c r="B347" s="10"/>
    </row>
    <row r="348" spans="1:2" ht="15.75" customHeight="1">
      <c r="A348" s="9"/>
      <c r="B348" s="10"/>
    </row>
    <row r="349" spans="1:2" ht="15.75" customHeight="1">
      <c r="A349" s="9"/>
      <c r="B349" s="10"/>
    </row>
    <row r="350" spans="1:2" ht="15.75" customHeight="1">
      <c r="A350" s="9"/>
      <c r="B350" s="10"/>
    </row>
    <row r="351" spans="1:2" ht="15.75" customHeight="1">
      <c r="A351" s="9"/>
      <c r="B351" s="10"/>
    </row>
    <row r="352" spans="1:2" ht="15.75" customHeight="1">
      <c r="A352" s="9"/>
      <c r="B352" s="10"/>
    </row>
    <row r="353" spans="1:2" ht="15.75" customHeight="1">
      <c r="A353" s="9"/>
      <c r="B353" s="10"/>
    </row>
    <row r="354" spans="1:2" ht="15.75" customHeight="1">
      <c r="A354" s="9"/>
      <c r="B354" s="10"/>
    </row>
    <row r="355" spans="1:2" ht="15.75" customHeight="1">
      <c r="A355" s="9"/>
      <c r="B355" s="10"/>
    </row>
    <row r="356" spans="1:2" ht="15.75" customHeight="1">
      <c r="A356" s="9"/>
      <c r="B356" s="10"/>
    </row>
    <row r="357" spans="1:2" ht="15.75" customHeight="1">
      <c r="A357" s="9"/>
      <c r="B357" s="10"/>
    </row>
    <row r="358" spans="1:2" ht="15.75" customHeight="1">
      <c r="A358" s="9"/>
      <c r="B358" s="10"/>
    </row>
    <row r="359" spans="1:2" ht="15.75" customHeight="1">
      <c r="A359" s="9"/>
      <c r="B359" s="10"/>
    </row>
    <row r="360" spans="1:2" ht="15.75" customHeight="1">
      <c r="A360" s="9"/>
      <c r="B360" s="10"/>
    </row>
    <row r="361" spans="1:2" ht="15.75" customHeight="1">
      <c r="A361" s="9"/>
      <c r="B361" s="10"/>
    </row>
    <row r="362" spans="1:2" ht="15.75" customHeight="1">
      <c r="A362" s="9"/>
      <c r="B362" s="10"/>
    </row>
    <row r="363" spans="1:2" ht="15.75" customHeight="1">
      <c r="A363" s="9"/>
      <c r="B363" s="10"/>
    </row>
    <row r="364" spans="1:2" ht="15.75" customHeight="1">
      <c r="A364" s="9"/>
      <c r="B364" s="10"/>
    </row>
    <row r="365" spans="1:2" ht="15.75" customHeight="1">
      <c r="A365" s="9"/>
      <c r="B365" s="10"/>
    </row>
    <row r="366" spans="1:2" ht="15.75" customHeight="1">
      <c r="A366" s="9"/>
      <c r="B366" s="10"/>
    </row>
    <row r="367" spans="1:2" ht="15.75" customHeight="1">
      <c r="A367" s="9"/>
      <c r="B367" s="10"/>
    </row>
    <row r="368" spans="1:2" ht="15.75" customHeight="1">
      <c r="A368" s="9"/>
      <c r="B368" s="10"/>
    </row>
    <row r="369" spans="1:2" ht="15.75" customHeight="1">
      <c r="A369" s="9"/>
      <c r="B369" s="10"/>
    </row>
    <row r="370" spans="1:2" ht="15.75" customHeight="1">
      <c r="A370" s="9"/>
      <c r="B370" s="10"/>
    </row>
    <row r="371" spans="1:2" ht="15.75" customHeight="1">
      <c r="A371" s="9"/>
      <c r="B371" s="10"/>
    </row>
    <row r="372" spans="1:2" ht="15.75" customHeight="1">
      <c r="A372" s="9"/>
      <c r="B372" s="10"/>
    </row>
    <row r="373" spans="1:2" ht="15.75" customHeight="1">
      <c r="A373" s="9"/>
      <c r="B373" s="10"/>
    </row>
    <row r="374" spans="1:2" ht="15.75" customHeight="1">
      <c r="A374" s="9"/>
      <c r="B374" s="10"/>
    </row>
    <row r="375" spans="1:2" ht="15.75" customHeight="1">
      <c r="A375" s="9"/>
      <c r="B375" s="10"/>
    </row>
    <row r="376" spans="1:2" ht="15.75" customHeight="1">
      <c r="A376" s="9"/>
      <c r="B376" s="10"/>
    </row>
    <row r="377" spans="1:2" ht="15.75" customHeight="1">
      <c r="A377" s="9"/>
      <c r="B377" s="10"/>
    </row>
    <row r="378" spans="1:2" ht="15.75" customHeight="1">
      <c r="A378" s="9"/>
      <c r="B378" s="10"/>
    </row>
    <row r="379" spans="1:2" ht="15.75" customHeight="1">
      <c r="A379" s="9"/>
      <c r="B379" s="10"/>
    </row>
    <row r="380" spans="1:2" ht="15.75" customHeight="1">
      <c r="A380" s="9"/>
      <c r="B380" s="10"/>
    </row>
    <row r="381" spans="1:2" ht="15.75" customHeight="1">
      <c r="A381" s="9"/>
      <c r="B381" s="10"/>
    </row>
    <row r="382" spans="1:2" ht="15.75" customHeight="1">
      <c r="A382" s="9"/>
      <c r="B382" s="10"/>
    </row>
    <row r="383" spans="1:2" ht="15.75" customHeight="1">
      <c r="A383" s="9"/>
      <c r="B383" s="10"/>
    </row>
    <row r="384" spans="1:2" ht="15.75" customHeight="1">
      <c r="A384" s="9"/>
      <c r="B384" s="10"/>
    </row>
    <row r="385" spans="1:2" ht="15.75" customHeight="1">
      <c r="A385" s="9"/>
      <c r="B385" s="10"/>
    </row>
    <row r="386" spans="1:2" ht="15.75" customHeight="1">
      <c r="A386" s="9"/>
      <c r="B386" s="10"/>
    </row>
    <row r="387" spans="1:2" ht="15.75" customHeight="1">
      <c r="A387" s="9"/>
      <c r="B387" s="10"/>
    </row>
    <row r="388" spans="1:2" ht="15.75" customHeight="1">
      <c r="A388" s="9"/>
      <c r="B388" s="10"/>
    </row>
    <row r="389" spans="1:2" ht="15.75" customHeight="1">
      <c r="A389" s="9"/>
      <c r="B389" s="10"/>
    </row>
    <row r="390" spans="1:2" ht="15.75" customHeight="1">
      <c r="A390" s="9"/>
      <c r="B390" s="10"/>
    </row>
    <row r="391" spans="1:2" ht="15.75" customHeight="1">
      <c r="A391" s="9"/>
      <c r="B391" s="10"/>
    </row>
    <row r="392" spans="1:2" ht="15.75" customHeight="1">
      <c r="A392" s="9"/>
      <c r="B392" s="10"/>
    </row>
    <row r="393" spans="1:2" ht="15.75" customHeight="1">
      <c r="A393" s="9"/>
      <c r="B393" s="10"/>
    </row>
    <row r="394" spans="1:2" ht="15.75" customHeight="1">
      <c r="A394" s="9"/>
      <c r="B394" s="10"/>
    </row>
    <row r="395" spans="1:2" ht="15.75" customHeight="1">
      <c r="A395" s="9"/>
      <c r="B395" s="10"/>
    </row>
    <row r="396" spans="1:2" ht="15.75" customHeight="1">
      <c r="A396" s="9"/>
      <c r="B396" s="10"/>
    </row>
    <row r="397" spans="1:2" ht="15.75" customHeight="1">
      <c r="A397" s="9"/>
      <c r="B397" s="10"/>
    </row>
    <row r="398" spans="1:2" ht="15.75" customHeight="1">
      <c r="A398" s="9"/>
      <c r="B398" s="10"/>
    </row>
    <row r="399" spans="1:2" ht="15.75" customHeight="1">
      <c r="A399" s="9"/>
      <c r="B399" s="10"/>
    </row>
    <row r="400" spans="1:2" ht="15.75" customHeight="1">
      <c r="A400" s="9"/>
      <c r="B400" s="10"/>
    </row>
    <row r="401" spans="1:2" ht="15.75" customHeight="1">
      <c r="A401" s="9"/>
      <c r="B401" s="10"/>
    </row>
    <row r="402" spans="1:2" ht="15.75" customHeight="1">
      <c r="A402" s="9"/>
      <c r="B402" s="10"/>
    </row>
    <row r="403" spans="1:2" ht="15.75" customHeight="1">
      <c r="A403" s="9"/>
      <c r="B403" s="10"/>
    </row>
    <row r="404" spans="1:2" ht="15.75" customHeight="1">
      <c r="A404" s="9"/>
      <c r="B404" s="10"/>
    </row>
    <row r="405" spans="1:2" ht="15.75" customHeight="1">
      <c r="A405" s="9"/>
      <c r="B405" s="10"/>
    </row>
    <row r="406" spans="1:2" ht="15.75" customHeight="1">
      <c r="A406" s="9"/>
      <c r="B406" s="10"/>
    </row>
    <row r="407" spans="1:2" ht="15.75" customHeight="1">
      <c r="A407" s="9"/>
      <c r="B407" s="10"/>
    </row>
    <row r="408" spans="1:2" ht="15.75" customHeight="1">
      <c r="A408" s="9"/>
      <c r="B408" s="10"/>
    </row>
    <row r="409" spans="1:2" ht="15.75" customHeight="1">
      <c r="A409" s="9"/>
      <c r="B409" s="10"/>
    </row>
    <row r="410" spans="1:2" ht="15.75" customHeight="1">
      <c r="A410" s="9"/>
      <c r="B410" s="10"/>
    </row>
    <row r="411" spans="1:2" ht="15.75" customHeight="1">
      <c r="A411" s="9"/>
      <c r="B411" s="10"/>
    </row>
    <row r="412" spans="1:2" ht="15.75" customHeight="1">
      <c r="A412" s="9"/>
      <c r="B412" s="10"/>
    </row>
    <row r="413" spans="1:2" ht="15.75" customHeight="1">
      <c r="A413" s="9"/>
      <c r="B413" s="10"/>
    </row>
    <row r="414" spans="1:2" ht="15.75" customHeight="1">
      <c r="A414" s="9"/>
      <c r="B414" s="10"/>
    </row>
    <row r="415" spans="1:2" ht="15.75" customHeight="1">
      <c r="A415" s="9"/>
      <c r="B415" s="10"/>
    </row>
    <row r="416" spans="1:2" ht="15.75" customHeight="1">
      <c r="A416" s="9"/>
      <c r="B416" s="10"/>
    </row>
    <row r="417" spans="1:2" ht="15.75" customHeight="1">
      <c r="A417" s="9"/>
      <c r="B417" s="10"/>
    </row>
    <row r="418" spans="1:2" ht="15.75" customHeight="1">
      <c r="A418" s="9"/>
      <c r="B418" s="10"/>
    </row>
    <row r="419" spans="1:2" ht="15.75" customHeight="1">
      <c r="A419" s="9"/>
      <c r="B419" s="10"/>
    </row>
    <row r="420" spans="1:2" ht="15.75" customHeight="1">
      <c r="A420" s="9"/>
      <c r="B420" s="10"/>
    </row>
    <row r="421" spans="1:2" ht="15.75" customHeight="1">
      <c r="A421" s="9"/>
      <c r="B421" s="10"/>
    </row>
    <row r="422" spans="1:2" ht="15.75" customHeight="1">
      <c r="A422" s="9"/>
      <c r="B422" s="10"/>
    </row>
    <row r="423" spans="1:2" ht="15.75" customHeight="1">
      <c r="A423" s="9"/>
      <c r="B423" s="10"/>
    </row>
    <row r="424" spans="1:2" ht="15.75" customHeight="1">
      <c r="A424" s="9"/>
      <c r="B424" s="10"/>
    </row>
    <row r="425" spans="1:2" ht="15.75" customHeight="1">
      <c r="A425" s="9"/>
      <c r="B425" s="10"/>
    </row>
    <row r="426" spans="1:2" ht="15.75" customHeight="1">
      <c r="A426" s="9"/>
      <c r="B426" s="10"/>
    </row>
    <row r="427" spans="1:2" ht="15.75" customHeight="1">
      <c r="A427" s="9"/>
      <c r="B427" s="10"/>
    </row>
    <row r="428" spans="1:2" ht="15.75" customHeight="1">
      <c r="A428" s="9"/>
      <c r="B428" s="10"/>
    </row>
    <row r="429" spans="1:2" ht="15.75" customHeight="1">
      <c r="A429" s="9"/>
      <c r="B429" s="10"/>
    </row>
    <row r="430" spans="1:2" ht="15.75" customHeight="1">
      <c r="A430" s="9"/>
      <c r="B430" s="10"/>
    </row>
    <row r="431" spans="1:2" ht="15.75" customHeight="1">
      <c r="A431" s="9"/>
      <c r="B431" s="10"/>
    </row>
    <row r="432" spans="1:2" ht="15.75" customHeight="1">
      <c r="A432" s="9"/>
      <c r="B432" s="10"/>
    </row>
    <row r="433" spans="1:2" ht="15.75" customHeight="1">
      <c r="A433" s="9"/>
      <c r="B433" s="10"/>
    </row>
    <row r="434" spans="1:2" ht="15.75" customHeight="1">
      <c r="A434" s="9"/>
      <c r="B434" s="10"/>
    </row>
    <row r="435" spans="1:2" ht="15.75" customHeight="1">
      <c r="A435" s="9"/>
      <c r="B435" s="10"/>
    </row>
    <row r="436" spans="1:2" ht="15.75" customHeight="1">
      <c r="A436" s="9"/>
      <c r="B436" s="10"/>
    </row>
    <row r="437" spans="1:2" ht="15.75" customHeight="1">
      <c r="A437" s="9"/>
      <c r="B437" s="10"/>
    </row>
    <row r="438" spans="1:2" ht="15.75" customHeight="1">
      <c r="A438" s="9"/>
      <c r="B438" s="10"/>
    </row>
    <row r="439" spans="1:2" ht="15.75" customHeight="1">
      <c r="A439" s="9"/>
      <c r="B439" s="10"/>
    </row>
    <row r="440" spans="1:2" ht="15.75" customHeight="1">
      <c r="A440" s="9"/>
      <c r="B440" s="10"/>
    </row>
    <row r="441" spans="1:2" ht="15.75" customHeight="1">
      <c r="A441" s="9"/>
      <c r="B441" s="10"/>
    </row>
    <row r="442" spans="1:2" ht="15.75" customHeight="1">
      <c r="A442" s="9"/>
      <c r="B442" s="10"/>
    </row>
    <row r="443" spans="1:2" ht="15.75" customHeight="1">
      <c r="A443" s="9"/>
      <c r="B443" s="10"/>
    </row>
    <row r="444" spans="1:2" ht="15.75" customHeight="1">
      <c r="A444" s="9"/>
      <c r="B444" s="10"/>
    </row>
    <row r="445" spans="1:2" ht="15.75" customHeight="1">
      <c r="A445" s="9"/>
      <c r="B445" s="10"/>
    </row>
    <row r="446" spans="1:2" ht="15.75" customHeight="1">
      <c r="A446" s="9"/>
      <c r="B446" s="10"/>
    </row>
    <row r="447" spans="1:2" ht="15.75" customHeight="1">
      <c r="A447" s="9"/>
      <c r="B447" s="10"/>
    </row>
    <row r="448" spans="1:2" ht="15.75" customHeight="1">
      <c r="A448" s="9"/>
      <c r="B448" s="10"/>
    </row>
    <row r="449" spans="1:2" ht="15.75" customHeight="1">
      <c r="A449" s="9"/>
      <c r="B449" s="10"/>
    </row>
    <row r="450" spans="1:2" ht="15.75" customHeight="1">
      <c r="A450" s="9"/>
      <c r="B450" s="10"/>
    </row>
    <row r="451" spans="1:2" ht="15.75" customHeight="1">
      <c r="A451" s="9"/>
      <c r="B451" s="10"/>
    </row>
    <row r="452" spans="1:2" ht="15.75" customHeight="1">
      <c r="A452" s="9"/>
      <c r="B452" s="10"/>
    </row>
    <row r="453" spans="1:2" ht="15.75" customHeight="1">
      <c r="A453" s="9"/>
      <c r="B453" s="10"/>
    </row>
    <row r="454" spans="1:2" ht="15.75" customHeight="1">
      <c r="A454" s="9"/>
      <c r="B454" s="10"/>
    </row>
    <row r="455" spans="1:2" ht="15.75" customHeight="1">
      <c r="A455" s="9"/>
      <c r="B455" s="10"/>
    </row>
    <row r="456" spans="1:2" ht="15.75" customHeight="1">
      <c r="A456" s="9"/>
      <c r="B456" s="10"/>
    </row>
    <row r="457" spans="1:2" ht="15.75" customHeight="1">
      <c r="A457" s="9"/>
      <c r="B457" s="10"/>
    </row>
    <row r="458" spans="1:2" ht="15.75" customHeight="1">
      <c r="A458" s="9"/>
      <c r="B458" s="10"/>
    </row>
    <row r="459" spans="1:2" ht="15.75" customHeight="1">
      <c r="A459" s="9"/>
      <c r="B459" s="10"/>
    </row>
    <row r="460" spans="1:2" ht="15.75" customHeight="1">
      <c r="A460" s="9"/>
      <c r="B460" s="10"/>
    </row>
    <row r="461" spans="1:2" ht="15.75" customHeight="1">
      <c r="A461" s="9"/>
      <c r="B461" s="10"/>
    </row>
    <row r="462" spans="1:2" ht="15.75" customHeight="1">
      <c r="A462" s="9"/>
      <c r="B462" s="10"/>
    </row>
    <row r="463" spans="1:2" ht="15.75" customHeight="1">
      <c r="A463" s="9"/>
      <c r="B463" s="10"/>
    </row>
    <row r="464" spans="1:2" ht="15.75" customHeight="1">
      <c r="A464" s="9"/>
      <c r="B464" s="10"/>
    </row>
    <row r="465" spans="1:2" ht="15.75" customHeight="1">
      <c r="A465" s="9"/>
      <c r="B465" s="10"/>
    </row>
    <row r="466" spans="1:2" ht="15.75" customHeight="1">
      <c r="A466" s="9"/>
      <c r="B466" s="10"/>
    </row>
    <row r="467" spans="1:2" ht="15.75" customHeight="1">
      <c r="A467" s="9"/>
      <c r="B467" s="10"/>
    </row>
    <row r="468" spans="1:2" ht="15.75" customHeight="1">
      <c r="A468" s="9"/>
      <c r="B468" s="10"/>
    </row>
    <row r="469" spans="1:2" ht="15.75" customHeight="1">
      <c r="A469" s="9"/>
      <c r="B469" s="10"/>
    </row>
    <row r="470" spans="1:2" ht="15.75" customHeight="1">
      <c r="A470" s="9"/>
      <c r="B470" s="10"/>
    </row>
    <row r="471" spans="1:2" ht="15.75" customHeight="1">
      <c r="A471" s="9"/>
      <c r="B471" s="10"/>
    </row>
    <row r="472" spans="1:2" ht="15.75" customHeight="1">
      <c r="A472" s="9"/>
      <c r="B472" s="10"/>
    </row>
    <row r="473" spans="1:2" ht="15.75" customHeight="1">
      <c r="A473" s="9"/>
      <c r="B473" s="10"/>
    </row>
    <row r="474" spans="1:2" ht="15.75" customHeight="1">
      <c r="A474" s="9"/>
      <c r="B474" s="10"/>
    </row>
    <row r="475" spans="1:2" ht="15.75" customHeight="1">
      <c r="A475" s="9"/>
      <c r="B475" s="10"/>
    </row>
    <row r="476" spans="1:2" ht="15.75" customHeight="1">
      <c r="A476" s="9"/>
      <c r="B476" s="10"/>
    </row>
    <row r="477" spans="1:2" ht="15.75" customHeight="1">
      <c r="A477" s="9"/>
      <c r="B477" s="10"/>
    </row>
    <row r="478" spans="1:2" ht="15.75" customHeight="1">
      <c r="A478" s="9"/>
      <c r="B478" s="10"/>
    </row>
    <row r="479" spans="1:2" ht="15.75" customHeight="1">
      <c r="A479" s="9"/>
      <c r="B479" s="10"/>
    </row>
    <row r="480" spans="1:2" ht="15.75" customHeight="1">
      <c r="A480" s="9"/>
      <c r="B480" s="10"/>
    </row>
    <row r="481" spans="1:2" ht="15.75" customHeight="1">
      <c r="A481" s="9"/>
      <c r="B481" s="10"/>
    </row>
    <row r="482" spans="1:2" ht="15.75" customHeight="1">
      <c r="A482" s="9"/>
      <c r="B482" s="10"/>
    </row>
    <row r="483" spans="1:2" ht="15.75" customHeight="1">
      <c r="A483" s="9"/>
      <c r="B483" s="10"/>
    </row>
    <row r="484" spans="1:2" ht="15.75" customHeight="1">
      <c r="A484" s="9"/>
      <c r="B484" s="10"/>
    </row>
    <row r="485" spans="1:2" ht="15.75" customHeight="1">
      <c r="A485" s="9"/>
      <c r="B485" s="10"/>
    </row>
    <row r="486" spans="1:2" ht="15.75" customHeight="1">
      <c r="A486" s="9"/>
      <c r="B486" s="10"/>
    </row>
    <row r="487" spans="1:2" ht="15.75" customHeight="1">
      <c r="A487" s="9"/>
      <c r="B487" s="10"/>
    </row>
    <row r="488" spans="1:2" ht="15.75" customHeight="1">
      <c r="A488" s="9"/>
      <c r="B488" s="10"/>
    </row>
    <row r="489" spans="1:2" ht="15.75" customHeight="1">
      <c r="A489" s="9"/>
      <c r="B489" s="10"/>
    </row>
    <row r="490" spans="1:2" ht="15.75" customHeight="1">
      <c r="A490" s="9"/>
      <c r="B490" s="10"/>
    </row>
    <row r="491" spans="1:2" ht="15.75" customHeight="1">
      <c r="A491" s="9"/>
      <c r="B491" s="10"/>
    </row>
    <row r="492" spans="1:2" ht="15.75" customHeight="1">
      <c r="A492" s="9"/>
      <c r="B492" s="10"/>
    </row>
    <row r="493" spans="1:2" ht="15.75" customHeight="1">
      <c r="A493" s="9"/>
      <c r="B493" s="10"/>
    </row>
    <row r="494" spans="1:2" ht="15.75" customHeight="1">
      <c r="A494" s="9"/>
      <c r="B494" s="10"/>
    </row>
    <row r="495" spans="1:2" ht="15.75" customHeight="1">
      <c r="A495" s="9"/>
      <c r="B495" s="10"/>
    </row>
    <row r="496" spans="1:2" ht="15.75" customHeight="1">
      <c r="A496" s="9"/>
      <c r="B496" s="10"/>
    </row>
    <row r="497" spans="1:2" ht="15.75" customHeight="1">
      <c r="A497" s="9"/>
      <c r="B497" s="10"/>
    </row>
    <row r="498" spans="1:2" ht="15.75" customHeight="1">
      <c r="A498" s="9"/>
      <c r="B498" s="10"/>
    </row>
    <row r="499" spans="1:2" ht="15.75" customHeight="1">
      <c r="A499" s="9"/>
      <c r="B499" s="10"/>
    </row>
    <row r="500" spans="1:2" ht="15.75" customHeight="1">
      <c r="A500" s="9"/>
      <c r="B500" s="10"/>
    </row>
    <row r="501" spans="1:2" ht="15.75" customHeight="1">
      <c r="A501" s="9"/>
      <c r="B501" s="10"/>
    </row>
    <row r="502" spans="1:2" ht="15.75" customHeight="1">
      <c r="A502" s="9"/>
      <c r="B502" s="10"/>
    </row>
    <row r="503" spans="1:2" ht="15.75" customHeight="1">
      <c r="A503" s="9"/>
      <c r="B503" s="10"/>
    </row>
    <row r="504" spans="1:2" ht="15.75" customHeight="1">
      <c r="A504" s="9"/>
      <c r="B504" s="10"/>
    </row>
    <row r="505" spans="1:2" ht="15.75" customHeight="1">
      <c r="A505" s="9"/>
      <c r="B505" s="10"/>
    </row>
    <row r="506" spans="1:2" ht="15.75" customHeight="1">
      <c r="A506" s="9"/>
      <c r="B506" s="10"/>
    </row>
    <row r="507" spans="1:2" ht="15.75" customHeight="1">
      <c r="A507" s="9"/>
      <c r="B507" s="10"/>
    </row>
    <row r="508" spans="1:2" ht="15.75" customHeight="1">
      <c r="A508" s="9"/>
      <c r="B508" s="10"/>
    </row>
    <row r="509" spans="1:2" ht="15.75" customHeight="1">
      <c r="A509" s="9"/>
      <c r="B509" s="10"/>
    </row>
    <row r="510" spans="1:2" ht="15.75" customHeight="1">
      <c r="A510" s="9"/>
      <c r="B510" s="10"/>
    </row>
    <row r="511" spans="1:2" ht="15.75" customHeight="1">
      <c r="A511" s="9"/>
      <c r="B511" s="10"/>
    </row>
    <row r="512" spans="1:2" ht="15.75" customHeight="1">
      <c r="A512" s="9"/>
      <c r="B512" s="10"/>
    </row>
    <row r="513" spans="1:2" ht="15.75" customHeight="1">
      <c r="A513" s="9"/>
      <c r="B513" s="10"/>
    </row>
    <row r="514" spans="1:2" ht="15.75" customHeight="1">
      <c r="A514" s="9"/>
      <c r="B514" s="10"/>
    </row>
    <row r="515" spans="1:2" ht="15.75" customHeight="1">
      <c r="A515" s="9"/>
      <c r="B515" s="10"/>
    </row>
    <row r="516" spans="1:2" ht="15.75" customHeight="1">
      <c r="A516" s="9"/>
      <c r="B516" s="10"/>
    </row>
    <row r="517" spans="1:2" ht="15.75" customHeight="1">
      <c r="A517" s="9"/>
      <c r="B517" s="10"/>
    </row>
    <row r="518" spans="1:2" ht="15.75" customHeight="1">
      <c r="A518" s="9"/>
      <c r="B518" s="10"/>
    </row>
    <row r="519" spans="1:2" ht="15.75" customHeight="1">
      <c r="A519" s="9"/>
      <c r="B519" s="10"/>
    </row>
    <row r="520" spans="1:2" ht="15.75" customHeight="1">
      <c r="A520" s="9"/>
      <c r="B520" s="10"/>
    </row>
    <row r="521" spans="1:2" ht="15.75" customHeight="1">
      <c r="A521" s="9"/>
      <c r="B521" s="10"/>
    </row>
    <row r="522" spans="1:2" ht="15.75" customHeight="1">
      <c r="A522" s="9"/>
      <c r="B522" s="10"/>
    </row>
    <row r="523" spans="1:2" ht="15.75" customHeight="1">
      <c r="A523" s="9"/>
      <c r="B523" s="10"/>
    </row>
    <row r="524" spans="1:2" ht="15.75" customHeight="1">
      <c r="A524" s="9"/>
      <c r="B524" s="10"/>
    </row>
    <row r="525" spans="1:2" ht="15.75" customHeight="1">
      <c r="A525" s="9"/>
      <c r="B525" s="10"/>
    </row>
    <row r="526" spans="1:2" ht="15.75" customHeight="1">
      <c r="A526" s="9"/>
      <c r="B526" s="10"/>
    </row>
    <row r="527" spans="1:2" ht="15.75" customHeight="1">
      <c r="A527" s="9"/>
      <c r="B527" s="10"/>
    </row>
    <row r="528" spans="1:2" ht="15.75" customHeight="1">
      <c r="A528" s="9"/>
      <c r="B528" s="10"/>
    </row>
    <row r="529" spans="1:2" ht="15.75" customHeight="1">
      <c r="A529" s="9"/>
      <c r="B529" s="10"/>
    </row>
    <row r="530" spans="1:2" ht="15.75" customHeight="1">
      <c r="A530" s="9"/>
      <c r="B530" s="10"/>
    </row>
    <row r="531" spans="1:2" ht="15.75" customHeight="1">
      <c r="A531" s="9"/>
      <c r="B531" s="10"/>
    </row>
    <row r="532" spans="1:2" ht="15.75" customHeight="1">
      <c r="A532" s="9"/>
      <c r="B532" s="10"/>
    </row>
    <row r="533" spans="1:2" ht="15.75" customHeight="1">
      <c r="A533" s="9"/>
      <c r="B533" s="10"/>
    </row>
    <row r="534" spans="1:2" ht="15.75" customHeight="1">
      <c r="A534" s="9"/>
      <c r="B534" s="10"/>
    </row>
    <row r="535" spans="1:2" ht="15.75" customHeight="1">
      <c r="A535" s="9"/>
      <c r="B535" s="10"/>
    </row>
    <row r="536" spans="1:2" ht="15.75" customHeight="1">
      <c r="A536" s="9"/>
      <c r="B536" s="10"/>
    </row>
    <row r="537" spans="1:2" ht="15.75" customHeight="1">
      <c r="A537" s="9"/>
      <c r="B537" s="10"/>
    </row>
    <row r="538" spans="1:2" ht="15.75" customHeight="1">
      <c r="A538" s="9"/>
      <c r="B538" s="10"/>
    </row>
    <row r="539" spans="1:2" ht="15.75" customHeight="1">
      <c r="A539" s="9"/>
      <c r="B539" s="10"/>
    </row>
    <row r="540" spans="1:2" ht="15.75" customHeight="1">
      <c r="A540" s="9"/>
      <c r="B540" s="10"/>
    </row>
    <row r="541" spans="1:2" ht="15.75" customHeight="1">
      <c r="A541" s="9"/>
      <c r="B541" s="10"/>
    </row>
    <row r="542" spans="1:2" ht="15.75" customHeight="1">
      <c r="A542" s="9"/>
      <c r="B542" s="10"/>
    </row>
    <row r="543" spans="1:2" ht="15.75" customHeight="1">
      <c r="A543" s="9"/>
      <c r="B543" s="10"/>
    </row>
    <row r="544" spans="1:2" ht="15.75" customHeight="1">
      <c r="A544" s="9"/>
      <c r="B544" s="10"/>
    </row>
    <row r="545" spans="1:2" ht="15.75" customHeight="1">
      <c r="A545" s="9"/>
      <c r="B545" s="10"/>
    </row>
    <row r="546" spans="1:2" ht="15.75" customHeight="1">
      <c r="A546" s="9"/>
      <c r="B546" s="10"/>
    </row>
    <row r="547" spans="1:2" ht="15.75" customHeight="1">
      <c r="A547" s="9"/>
      <c r="B547" s="10"/>
    </row>
    <row r="548" spans="1:2" ht="15.75" customHeight="1">
      <c r="A548" s="9"/>
      <c r="B548" s="10"/>
    </row>
    <row r="549" spans="1:2" ht="15.75" customHeight="1">
      <c r="A549" s="9"/>
      <c r="B549" s="10"/>
    </row>
    <row r="550" spans="1:2" ht="15.75" customHeight="1">
      <c r="A550" s="9"/>
      <c r="B550" s="10"/>
    </row>
    <row r="551" spans="1:2" ht="15.75" customHeight="1">
      <c r="A551" s="9"/>
      <c r="B551" s="10"/>
    </row>
    <row r="552" spans="1:2" ht="15.75" customHeight="1">
      <c r="A552" s="9"/>
      <c r="B552" s="10"/>
    </row>
    <row r="553" spans="1:2" ht="15.75" customHeight="1">
      <c r="A553" s="9"/>
      <c r="B553" s="10"/>
    </row>
    <row r="554" spans="1:2" ht="15.75" customHeight="1">
      <c r="A554" s="9"/>
      <c r="B554" s="10"/>
    </row>
    <row r="555" spans="1:2" ht="15.75" customHeight="1">
      <c r="A555" s="9"/>
      <c r="B555" s="10"/>
    </row>
    <row r="556" spans="1:2" ht="15.75" customHeight="1">
      <c r="A556" s="9"/>
      <c r="B556" s="10"/>
    </row>
    <row r="557" spans="1:2" ht="15.75" customHeight="1">
      <c r="A557" s="9"/>
      <c r="B557" s="10"/>
    </row>
    <row r="558" spans="1:2" ht="15.75" customHeight="1">
      <c r="A558" s="9"/>
      <c r="B558" s="10"/>
    </row>
    <row r="559" spans="1:2" ht="15.75" customHeight="1">
      <c r="A559" s="9"/>
      <c r="B559" s="10"/>
    </row>
    <row r="560" spans="1:2" ht="15.75" customHeight="1">
      <c r="A560" s="9"/>
      <c r="B560" s="10"/>
    </row>
    <row r="561" spans="1:2" ht="15.75" customHeight="1">
      <c r="A561" s="9"/>
      <c r="B561" s="10"/>
    </row>
    <row r="562" spans="1:2" ht="15.75" customHeight="1">
      <c r="A562" s="9"/>
      <c r="B562" s="10"/>
    </row>
    <row r="563" spans="1:2" ht="15.75" customHeight="1">
      <c r="A563" s="9"/>
      <c r="B563" s="10"/>
    </row>
    <row r="564" spans="1:2" ht="15.75" customHeight="1">
      <c r="A564" s="9"/>
      <c r="B564" s="10"/>
    </row>
    <row r="565" spans="1:2" ht="15.75" customHeight="1">
      <c r="A565" s="9"/>
      <c r="B565" s="10"/>
    </row>
    <row r="566" spans="1:2" ht="15.75" customHeight="1">
      <c r="A566" s="9"/>
      <c r="B566" s="10"/>
    </row>
    <row r="567" spans="1:2" ht="15.75" customHeight="1">
      <c r="A567" s="9"/>
      <c r="B567" s="10"/>
    </row>
    <row r="568" spans="1:2" ht="15.75" customHeight="1">
      <c r="A568" s="9"/>
      <c r="B568" s="10"/>
    </row>
    <row r="569" spans="1:2" ht="15.75" customHeight="1">
      <c r="A569" s="9"/>
      <c r="B569" s="10"/>
    </row>
    <row r="570" spans="1:2" ht="15.75" customHeight="1">
      <c r="A570" s="9"/>
      <c r="B570" s="10"/>
    </row>
    <row r="571" spans="1:2" ht="15.75" customHeight="1">
      <c r="A571" s="9"/>
      <c r="B571" s="10"/>
    </row>
    <row r="572" spans="1:2" ht="15.75" customHeight="1">
      <c r="A572" s="9"/>
      <c r="B572" s="10"/>
    </row>
    <row r="573" spans="1:2" ht="15.75" customHeight="1">
      <c r="A573" s="9"/>
      <c r="B573" s="10"/>
    </row>
    <row r="574" spans="1:2" ht="15.75" customHeight="1">
      <c r="A574" s="9"/>
      <c r="B574" s="10"/>
    </row>
    <row r="575" spans="1:2" ht="15.75" customHeight="1">
      <c r="A575" s="9"/>
      <c r="B575" s="10"/>
    </row>
    <row r="576" spans="1:2" ht="15.75" customHeight="1">
      <c r="A576" s="9"/>
      <c r="B576" s="10"/>
    </row>
    <row r="577" spans="1:2" ht="15.75" customHeight="1">
      <c r="A577" s="9"/>
      <c r="B577" s="10"/>
    </row>
    <row r="578" spans="1:2" ht="15.75" customHeight="1">
      <c r="A578" s="9"/>
      <c r="B578" s="10"/>
    </row>
    <row r="579" spans="1:2" ht="15.75" customHeight="1">
      <c r="A579" s="9"/>
      <c r="B579" s="10"/>
    </row>
    <row r="580" spans="1:2" ht="15.75" customHeight="1">
      <c r="A580" s="9"/>
      <c r="B580" s="10"/>
    </row>
    <row r="581" spans="1:2" ht="15.75" customHeight="1">
      <c r="A581" s="9"/>
      <c r="B581" s="10"/>
    </row>
    <row r="582" spans="1:2" ht="15.75" customHeight="1">
      <c r="A582" s="9"/>
      <c r="B582" s="10"/>
    </row>
    <row r="583" spans="1:2" ht="15.75" customHeight="1">
      <c r="A583" s="9"/>
      <c r="B583" s="10"/>
    </row>
    <row r="584" spans="1:2" ht="15.75" customHeight="1">
      <c r="A584" s="9"/>
      <c r="B584" s="10"/>
    </row>
    <row r="585" spans="1:2" ht="15.75" customHeight="1">
      <c r="A585" s="9"/>
      <c r="B585" s="10"/>
    </row>
    <row r="586" spans="1:2" ht="15.75" customHeight="1">
      <c r="A586" s="9"/>
      <c r="B586" s="10"/>
    </row>
    <row r="587" spans="1:2" ht="15.75" customHeight="1">
      <c r="A587" s="9"/>
      <c r="B587" s="10"/>
    </row>
    <row r="588" spans="1:2" ht="15.75" customHeight="1">
      <c r="A588" s="9"/>
      <c r="B588" s="10"/>
    </row>
    <row r="589" spans="1:2" ht="15.75" customHeight="1">
      <c r="A589" s="9"/>
      <c r="B589" s="10"/>
    </row>
    <row r="590" spans="1:2" ht="15.75" customHeight="1">
      <c r="A590" s="9"/>
      <c r="B590" s="10"/>
    </row>
    <row r="591" spans="1:2" ht="15.75" customHeight="1">
      <c r="A591" s="9"/>
      <c r="B591" s="10"/>
    </row>
    <row r="592" spans="1:2" ht="15.75" customHeight="1">
      <c r="A592" s="9"/>
      <c r="B592" s="10"/>
    </row>
    <row r="593" spans="1:2" ht="15.75" customHeight="1">
      <c r="A593" s="9"/>
      <c r="B593" s="10"/>
    </row>
    <row r="594" spans="1:2" ht="15.75" customHeight="1">
      <c r="A594" s="9"/>
      <c r="B594" s="10"/>
    </row>
    <row r="595" spans="1:2" ht="15.75" customHeight="1">
      <c r="A595" s="9"/>
      <c r="B595" s="10"/>
    </row>
    <row r="596" spans="1:2" ht="15.75" customHeight="1">
      <c r="A596" s="9"/>
      <c r="B596" s="10"/>
    </row>
    <row r="597" spans="1:2" ht="15.75" customHeight="1">
      <c r="A597" s="9"/>
      <c r="B597" s="10"/>
    </row>
    <row r="598" spans="1:2" ht="15.75" customHeight="1">
      <c r="A598" s="9"/>
      <c r="B598" s="10"/>
    </row>
    <row r="599" spans="1:2" ht="15.75" customHeight="1">
      <c r="A599" s="9"/>
      <c r="B599" s="10"/>
    </row>
    <row r="600" spans="1:2" ht="15.75" customHeight="1">
      <c r="A600" s="9"/>
      <c r="B600" s="10"/>
    </row>
    <row r="601" spans="1:2" ht="15.75" customHeight="1">
      <c r="A601" s="9"/>
      <c r="B601" s="10"/>
    </row>
    <row r="602" spans="1:2" ht="15.75" customHeight="1">
      <c r="A602" s="9"/>
      <c r="B602" s="10"/>
    </row>
    <row r="603" spans="1:2" ht="15.75" customHeight="1">
      <c r="A603" s="9"/>
      <c r="B603" s="10"/>
    </row>
    <row r="604" spans="1:2" ht="15.75" customHeight="1">
      <c r="A604" s="9"/>
      <c r="B604" s="10"/>
    </row>
    <row r="605" spans="1:2" ht="15.75" customHeight="1">
      <c r="A605" s="9"/>
      <c r="B605" s="10"/>
    </row>
    <row r="606" spans="1:2" ht="15.75" customHeight="1">
      <c r="A606" s="9"/>
      <c r="B606" s="10"/>
    </row>
    <row r="607" spans="1:2" ht="15.75" customHeight="1">
      <c r="A607" s="9"/>
      <c r="B607" s="10"/>
    </row>
    <row r="608" spans="1:2" ht="15.75" customHeight="1">
      <c r="A608" s="9"/>
      <c r="B608" s="10"/>
    </row>
    <row r="609" spans="1:2" ht="15.75" customHeight="1">
      <c r="A609" s="9"/>
      <c r="B609" s="10"/>
    </row>
    <row r="610" spans="1:2" ht="15.75" customHeight="1">
      <c r="A610" s="9"/>
      <c r="B610" s="10"/>
    </row>
    <row r="611" spans="1:2" ht="15.75" customHeight="1">
      <c r="A611" s="9"/>
      <c r="B611" s="10"/>
    </row>
    <row r="612" spans="1:2" ht="15.75" customHeight="1">
      <c r="A612" s="9"/>
      <c r="B612" s="10"/>
    </row>
    <row r="613" spans="1:2" ht="15.75" customHeight="1">
      <c r="A613" s="9"/>
      <c r="B613" s="10"/>
    </row>
    <row r="614" spans="1:2" ht="15.75" customHeight="1">
      <c r="A614" s="9"/>
      <c r="B614" s="10"/>
    </row>
    <row r="615" spans="1:2" ht="15.75" customHeight="1">
      <c r="A615" s="9"/>
      <c r="B615" s="10"/>
    </row>
    <row r="616" spans="1:2" ht="15.75" customHeight="1">
      <c r="A616" s="9"/>
      <c r="B616" s="10"/>
    </row>
    <row r="617" spans="1:2" ht="15.75" customHeight="1">
      <c r="A617" s="9"/>
      <c r="B617" s="10"/>
    </row>
    <row r="618" spans="1:2" ht="15.75" customHeight="1">
      <c r="A618" s="9"/>
      <c r="B618" s="10"/>
    </row>
    <row r="619" spans="1:2" ht="15.75" customHeight="1">
      <c r="A619" s="9"/>
      <c r="B619" s="10"/>
    </row>
    <row r="620" spans="1:2" ht="15.75" customHeight="1">
      <c r="A620" s="9"/>
      <c r="B620" s="10"/>
    </row>
    <row r="621" spans="1:2" ht="15.75" customHeight="1">
      <c r="A621" s="9"/>
      <c r="B621" s="10"/>
    </row>
    <row r="622" spans="1:2" ht="15.75" customHeight="1">
      <c r="A622" s="9"/>
      <c r="B622" s="10"/>
    </row>
    <row r="623" spans="1:2" ht="15.75" customHeight="1">
      <c r="A623" s="9"/>
      <c r="B623" s="10"/>
    </row>
    <row r="624" spans="1:2" ht="15.75" customHeight="1">
      <c r="A624" s="9"/>
      <c r="B624" s="10"/>
    </row>
    <row r="625" spans="1:2" ht="15.75" customHeight="1">
      <c r="A625" s="9"/>
      <c r="B625" s="10"/>
    </row>
    <row r="626" spans="1:2" ht="15.75" customHeight="1">
      <c r="A626" s="9"/>
      <c r="B626" s="10"/>
    </row>
    <row r="627" spans="1:2" ht="15.75" customHeight="1">
      <c r="A627" s="9"/>
      <c r="B627" s="10"/>
    </row>
    <row r="628" spans="1:2" ht="15.75" customHeight="1">
      <c r="A628" s="9"/>
      <c r="B628" s="10"/>
    </row>
    <row r="629" spans="1:2" ht="15.75" customHeight="1">
      <c r="A629" s="9"/>
      <c r="B629" s="10"/>
    </row>
    <row r="630" spans="1:2" ht="15.75" customHeight="1">
      <c r="A630" s="9"/>
      <c r="B630" s="10"/>
    </row>
    <row r="631" spans="1:2" ht="15.75" customHeight="1">
      <c r="A631" s="9"/>
      <c r="B631" s="10"/>
    </row>
    <row r="632" spans="1:2" ht="15.75" customHeight="1">
      <c r="A632" s="9"/>
      <c r="B632" s="10"/>
    </row>
    <row r="633" spans="1:2" ht="15.75" customHeight="1">
      <c r="A633" s="9"/>
      <c r="B633" s="10"/>
    </row>
    <row r="634" spans="1:2" ht="15.75" customHeight="1">
      <c r="A634" s="9"/>
      <c r="B634" s="10"/>
    </row>
    <row r="635" spans="1:2" ht="15.75" customHeight="1">
      <c r="A635" s="9"/>
      <c r="B635" s="10"/>
    </row>
    <row r="636" spans="1:2" ht="15.75" customHeight="1">
      <c r="A636" s="9"/>
      <c r="B636" s="10"/>
    </row>
    <row r="637" spans="1:2" ht="15.75" customHeight="1">
      <c r="A637" s="9"/>
      <c r="B637" s="10"/>
    </row>
    <row r="638" spans="1:2" ht="15.75" customHeight="1">
      <c r="A638" s="9"/>
      <c r="B638" s="10"/>
    </row>
    <row r="639" spans="1:2" ht="15.75" customHeight="1">
      <c r="A639" s="9"/>
      <c r="B639" s="10"/>
    </row>
    <row r="640" spans="1:2" ht="15.75" customHeight="1">
      <c r="A640" s="9"/>
      <c r="B640" s="10"/>
    </row>
    <row r="641" spans="1:2" ht="15.75" customHeight="1">
      <c r="A641" s="9"/>
      <c r="B641" s="10"/>
    </row>
    <row r="642" spans="1:2" ht="15.75" customHeight="1">
      <c r="A642" s="9"/>
      <c r="B642" s="10"/>
    </row>
    <row r="643" spans="1:2" ht="15.75" customHeight="1">
      <c r="A643" s="9"/>
      <c r="B643" s="10"/>
    </row>
    <row r="644" spans="1:2" ht="15.75" customHeight="1">
      <c r="A644" s="9"/>
      <c r="B644" s="10"/>
    </row>
    <row r="645" spans="1:2" ht="15.75" customHeight="1">
      <c r="A645" s="9"/>
      <c r="B645" s="10"/>
    </row>
    <row r="646" spans="1:2" ht="15.75" customHeight="1">
      <c r="A646" s="9"/>
      <c r="B646" s="10"/>
    </row>
    <row r="647" spans="1:2" ht="15.75" customHeight="1">
      <c r="A647" s="9"/>
      <c r="B647" s="10"/>
    </row>
    <row r="648" spans="1:2" ht="15.75" customHeight="1">
      <c r="A648" s="9"/>
      <c r="B648" s="10"/>
    </row>
    <row r="649" spans="1:2" ht="15.75" customHeight="1">
      <c r="A649" s="9"/>
      <c r="B649" s="10"/>
    </row>
    <row r="650" spans="1:2" ht="15.75" customHeight="1">
      <c r="A650" s="9"/>
      <c r="B650" s="10"/>
    </row>
    <row r="651" spans="1:2" ht="15.75" customHeight="1">
      <c r="A651" s="9"/>
      <c r="B651" s="10"/>
    </row>
    <row r="652" spans="1:2" ht="15.75" customHeight="1">
      <c r="A652" s="9"/>
      <c r="B652" s="10"/>
    </row>
    <row r="653" spans="1:2" ht="15.75" customHeight="1">
      <c r="A653" s="9"/>
      <c r="B653" s="10"/>
    </row>
    <row r="654" spans="1:2" ht="15.75" customHeight="1">
      <c r="A654" s="9"/>
      <c r="B654" s="10"/>
    </row>
    <row r="655" spans="1:2" ht="15.75" customHeight="1">
      <c r="A655" s="9"/>
      <c r="B655" s="10"/>
    </row>
    <row r="656" spans="1:2" ht="15.75" customHeight="1">
      <c r="A656" s="9"/>
      <c r="B656" s="10"/>
    </row>
    <row r="657" spans="1:2" ht="15.75" customHeight="1">
      <c r="A657" s="9"/>
      <c r="B657" s="10"/>
    </row>
    <row r="658" spans="1:2" ht="15.75" customHeight="1">
      <c r="A658" s="9"/>
      <c r="B658" s="10"/>
    </row>
    <row r="659" spans="1:2" ht="15.75" customHeight="1">
      <c r="A659" s="9"/>
      <c r="B659" s="10"/>
    </row>
    <row r="660" spans="1:2" ht="15.75" customHeight="1">
      <c r="A660" s="9"/>
      <c r="B660" s="10"/>
    </row>
    <row r="661" spans="1:2" ht="15.75" customHeight="1">
      <c r="A661" s="9"/>
      <c r="B661" s="10"/>
    </row>
    <row r="662" spans="1:2" ht="15.75" customHeight="1">
      <c r="A662" s="9"/>
      <c r="B662" s="10"/>
    </row>
    <row r="663" spans="1:2" ht="15.75" customHeight="1">
      <c r="A663" s="9"/>
      <c r="B663" s="10"/>
    </row>
    <row r="664" spans="1:2" ht="15.75" customHeight="1">
      <c r="A664" s="9"/>
      <c r="B664" s="10"/>
    </row>
    <row r="665" spans="1:2" ht="15.75" customHeight="1">
      <c r="A665" s="9"/>
      <c r="B665" s="10"/>
    </row>
    <row r="666" spans="1:2" ht="15.75" customHeight="1">
      <c r="A666" s="9"/>
      <c r="B666" s="10"/>
    </row>
    <row r="667" spans="1:2" ht="15.75" customHeight="1">
      <c r="A667" s="9"/>
      <c r="B667" s="10"/>
    </row>
    <row r="668" spans="1:2" ht="15.75" customHeight="1">
      <c r="A668" s="9"/>
      <c r="B668" s="10"/>
    </row>
    <row r="669" spans="1:2" ht="15.75" customHeight="1">
      <c r="A669" s="9"/>
      <c r="B669" s="10"/>
    </row>
    <row r="670" spans="1:2" ht="15.75" customHeight="1">
      <c r="A670" s="9"/>
      <c r="B670" s="10"/>
    </row>
    <row r="671" spans="1:2" ht="15.75" customHeight="1">
      <c r="A671" s="9"/>
      <c r="B671" s="10"/>
    </row>
    <row r="672" spans="1:2" ht="15.75" customHeight="1">
      <c r="A672" s="9"/>
      <c r="B672" s="10"/>
    </row>
    <row r="673" spans="1:2" ht="15.75" customHeight="1">
      <c r="A673" s="9"/>
      <c r="B673" s="10"/>
    </row>
    <row r="674" spans="1:2" ht="15.75" customHeight="1">
      <c r="A674" s="9"/>
      <c r="B674" s="10"/>
    </row>
    <row r="675" spans="1:2" ht="15.75" customHeight="1">
      <c r="A675" s="9"/>
      <c r="B675" s="10"/>
    </row>
    <row r="676" spans="1:2" ht="15.75" customHeight="1">
      <c r="A676" s="9"/>
      <c r="B676" s="10"/>
    </row>
    <row r="677" spans="1:2" ht="15.75" customHeight="1">
      <c r="A677" s="9"/>
      <c r="B677" s="10"/>
    </row>
    <row r="678" spans="1:2" ht="15.75" customHeight="1">
      <c r="A678" s="9"/>
      <c r="B678" s="10"/>
    </row>
    <row r="679" spans="1:2" ht="15.75" customHeight="1">
      <c r="A679" s="9"/>
      <c r="B679" s="10"/>
    </row>
    <row r="680" spans="1:2" ht="15.75" customHeight="1">
      <c r="A680" s="9"/>
      <c r="B680" s="10"/>
    </row>
    <row r="681" spans="1:2" ht="15.75" customHeight="1">
      <c r="A681" s="9"/>
      <c r="B681" s="10"/>
    </row>
    <row r="682" spans="1:2" ht="15.75" customHeight="1">
      <c r="A682" s="9"/>
      <c r="B682" s="10"/>
    </row>
    <row r="683" spans="1:2" ht="15.75" customHeight="1">
      <c r="A683" s="9"/>
      <c r="B683" s="10"/>
    </row>
    <row r="684" spans="1:2" ht="15.75" customHeight="1">
      <c r="A684" s="9"/>
      <c r="B684" s="10"/>
    </row>
    <row r="685" spans="1:2" ht="15.75" customHeight="1">
      <c r="A685" s="9"/>
      <c r="B685" s="10"/>
    </row>
    <row r="686" spans="1:2" ht="15.75" customHeight="1">
      <c r="A686" s="9"/>
      <c r="B686" s="10"/>
    </row>
    <row r="687" spans="1:2" ht="15.75" customHeight="1">
      <c r="A687" s="9"/>
      <c r="B687" s="10"/>
    </row>
    <row r="688" spans="1:2" ht="15.75" customHeight="1">
      <c r="A688" s="9"/>
      <c r="B688" s="10"/>
    </row>
    <row r="689" spans="1:2" ht="15.75" customHeight="1">
      <c r="A689" s="9"/>
      <c r="B689" s="10"/>
    </row>
    <row r="690" spans="1:2" ht="15.75" customHeight="1">
      <c r="A690" s="9"/>
      <c r="B690" s="10"/>
    </row>
    <row r="691" spans="1:2" ht="15.75" customHeight="1">
      <c r="A691" s="9"/>
      <c r="B691" s="10"/>
    </row>
    <row r="692" spans="1:2" ht="15.75" customHeight="1">
      <c r="A692" s="9"/>
      <c r="B692" s="10"/>
    </row>
    <row r="693" spans="1:2" ht="15.75" customHeight="1">
      <c r="A693" s="9"/>
      <c r="B693" s="10"/>
    </row>
    <row r="694" spans="1:2" ht="15.75" customHeight="1">
      <c r="A694" s="9"/>
      <c r="B694" s="10"/>
    </row>
    <row r="695" spans="1:2" ht="15.75" customHeight="1">
      <c r="A695" s="9"/>
      <c r="B695" s="10"/>
    </row>
    <row r="696" spans="1:2" ht="15.75" customHeight="1">
      <c r="A696" s="9"/>
      <c r="B696" s="10"/>
    </row>
    <row r="697" spans="1:2" ht="15.75" customHeight="1">
      <c r="A697" s="9"/>
      <c r="B697" s="10"/>
    </row>
    <row r="698" spans="1:2" ht="15.75" customHeight="1">
      <c r="A698" s="9"/>
      <c r="B698" s="10"/>
    </row>
    <row r="699" spans="1:2" ht="15.75" customHeight="1">
      <c r="A699" s="9"/>
      <c r="B699" s="10"/>
    </row>
    <row r="700" spans="1:2" ht="15.75" customHeight="1">
      <c r="A700" s="9"/>
      <c r="B700" s="10"/>
    </row>
    <row r="701" spans="1:2" ht="15.75" customHeight="1">
      <c r="A701" s="9"/>
      <c r="B701" s="10"/>
    </row>
    <row r="702" spans="1:2" ht="15.75" customHeight="1">
      <c r="A702" s="9"/>
      <c r="B702" s="10"/>
    </row>
    <row r="703" spans="1:2" ht="15.75" customHeight="1">
      <c r="A703" s="9"/>
      <c r="B703" s="10"/>
    </row>
    <row r="704" spans="1:2" ht="15.75" customHeight="1">
      <c r="A704" s="9"/>
      <c r="B704" s="10"/>
    </row>
    <row r="705" spans="1:2" ht="15.75" customHeight="1">
      <c r="A705" s="9"/>
      <c r="B705" s="10"/>
    </row>
    <row r="706" spans="1:2" ht="15.75" customHeight="1">
      <c r="A706" s="9"/>
      <c r="B706" s="10"/>
    </row>
    <row r="707" spans="1:2" ht="15.75" customHeight="1">
      <c r="A707" s="9"/>
      <c r="B707" s="10"/>
    </row>
    <row r="708" spans="1:2" ht="15.75" customHeight="1">
      <c r="A708" s="9"/>
      <c r="B708" s="10"/>
    </row>
    <row r="709" spans="1:2" ht="15.75" customHeight="1">
      <c r="A709" s="9"/>
      <c r="B709" s="10"/>
    </row>
    <row r="710" spans="1:2" ht="15.75" customHeight="1">
      <c r="A710" s="9"/>
      <c r="B710" s="10"/>
    </row>
    <row r="711" spans="1:2" ht="15.75" customHeight="1">
      <c r="A711" s="9"/>
      <c r="B711" s="10"/>
    </row>
    <row r="712" spans="1:2" ht="15.75" customHeight="1">
      <c r="A712" s="9"/>
      <c r="B712" s="10"/>
    </row>
    <row r="713" spans="1:2" ht="15.75" customHeight="1">
      <c r="A713" s="9"/>
      <c r="B713" s="10"/>
    </row>
    <row r="714" spans="1:2" ht="15.75" customHeight="1">
      <c r="A714" s="9"/>
      <c r="B714" s="10"/>
    </row>
    <row r="715" spans="1:2" ht="15.75" customHeight="1">
      <c r="A715" s="9"/>
      <c r="B715" s="10"/>
    </row>
    <row r="716" spans="1:2" ht="15.75" customHeight="1">
      <c r="A716" s="9"/>
      <c r="B716" s="10"/>
    </row>
    <row r="717" spans="1:2" ht="15.75" customHeight="1">
      <c r="A717" s="9"/>
      <c r="B717" s="10"/>
    </row>
    <row r="718" spans="1:2" ht="15.75" customHeight="1">
      <c r="A718" s="9"/>
      <c r="B718" s="10"/>
    </row>
    <row r="719" spans="1:2" ht="15.75" customHeight="1">
      <c r="A719" s="9"/>
      <c r="B719" s="10"/>
    </row>
    <row r="720" spans="1:2" ht="15.75" customHeight="1">
      <c r="A720" s="9"/>
      <c r="B720" s="10"/>
    </row>
    <row r="721" spans="1:2" ht="15.75" customHeight="1">
      <c r="A721" s="9"/>
      <c r="B721" s="10"/>
    </row>
    <row r="722" spans="1:2" ht="15.75" customHeight="1">
      <c r="A722" s="9"/>
      <c r="B722" s="10"/>
    </row>
    <row r="723" spans="1:2" ht="15.75" customHeight="1">
      <c r="A723" s="9"/>
      <c r="B723" s="10"/>
    </row>
    <row r="724" spans="1:2" ht="15.75" customHeight="1">
      <c r="A724" s="9"/>
      <c r="B724" s="10"/>
    </row>
    <row r="725" spans="1:2" ht="15.75" customHeight="1">
      <c r="A725" s="9"/>
      <c r="B725" s="10"/>
    </row>
    <row r="726" spans="1:2" ht="15.75" customHeight="1">
      <c r="A726" s="9"/>
      <c r="B726" s="10"/>
    </row>
    <row r="727" spans="1:2" ht="15.75" customHeight="1">
      <c r="A727" s="9"/>
      <c r="B727" s="10"/>
    </row>
    <row r="728" spans="1:2" ht="15.75" customHeight="1">
      <c r="A728" s="9"/>
      <c r="B728" s="10"/>
    </row>
    <row r="729" spans="1:2" ht="15.75" customHeight="1">
      <c r="A729" s="9"/>
      <c r="B729" s="10"/>
    </row>
    <row r="730" spans="1:2" ht="15.75" customHeight="1">
      <c r="A730" s="9"/>
      <c r="B730" s="10"/>
    </row>
    <row r="731" spans="1:2" ht="15.75" customHeight="1">
      <c r="A731" s="9"/>
      <c r="B731" s="10"/>
    </row>
    <row r="732" spans="1:2" ht="15.75" customHeight="1">
      <c r="A732" s="9"/>
      <c r="B732" s="10"/>
    </row>
    <row r="733" spans="1:2" ht="15.75" customHeight="1">
      <c r="A733" s="9"/>
      <c r="B733" s="10"/>
    </row>
    <row r="734" spans="1:2" ht="15.75" customHeight="1">
      <c r="A734" s="9"/>
      <c r="B734" s="10"/>
    </row>
    <row r="735" spans="1:2" ht="15.75" customHeight="1">
      <c r="A735" s="9"/>
      <c r="B735" s="10"/>
    </row>
    <row r="736" spans="1:2" ht="15.75" customHeight="1">
      <c r="A736" s="9"/>
      <c r="B736" s="10"/>
    </row>
    <row r="737" spans="1:2" ht="15.75" customHeight="1">
      <c r="A737" s="9"/>
      <c r="B737" s="10"/>
    </row>
    <row r="738" spans="1:2" ht="15.75" customHeight="1">
      <c r="A738" s="9"/>
      <c r="B738" s="10"/>
    </row>
    <row r="739" spans="1:2" ht="15.75" customHeight="1">
      <c r="A739" s="9"/>
      <c r="B739" s="10"/>
    </row>
    <row r="740" spans="1:2" ht="15.75" customHeight="1">
      <c r="A740" s="9"/>
      <c r="B740" s="10"/>
    </row>
    <row r="741" spans="1:2" ht="15.75" customHeight="1">
      <c r="A741" s="9"/>
      <c r="B741" s="10"/>
    </row>
    <row r="742" spans="1:2" ht="15.75" customHeight="1">
      <c r="A742" s="9"/>
      <c r="B742" s="10"/>
    </row>
    <row r="743" spans="1:2" ht="15.75" customHeight="1">
      <c r="A743" s="9"/>
      <c r="B743" s="10"/>
    </row>
    <row r="744" spans="1:2" ht="15.75" customHeight="1">
      <c r="A744" s="9"/>
      <c r="B744" s="10"/>
    </row>
    <row r="745" spans="1:2" ht="15.75" customHeight="1">
      <c r="A745" s="9"/>
      <c r="B745" s="10"/>
    </row>
    <row r="746" spans="1:2" ht="15.75" customHeight="1">
      <c r="A746" s="9"/>
      <c r="B746" s="10"/>
    </row>
    <row r="747" spans="1:2" ht="15.75" customHeight="1">
      <c r="A747" s="9"/>
      <c r="B747" s="10"/>
    </row>
    <row r="748" spans="1:2" ht="15.75" customHeight="1">
      <c r="A748" s="9"/>
      <c r="B748" s="10"/>
    </row>
    <row r="749" spans="1:2" ht="15.75" customHeight="1">
      <c r="A749" s="9"/>
      <c r="B749" s="10"/>
    </row>
    <row r="750" spans="1:2" ht="15.75" customHeight="1">
      <c r="A750" s="9"/>
      <c r="B750" s="10"/>
    </row>
    <row r="751" spans="1:2" ht="15.75" customHeight="1">
      <c r="A751" s="9"/>
      <c r="B751" s="10"/>
    </row>
    <row r="752" spans="1:2" ht="15.75" customHeight="1">
      <c r="A752" s="9"/>
      <c r="B752" s="10"/>
    </row>
    <row r="753" spans="1:2" ht="15.75" customHeight="1">
      <c r="A753" s="9"/>
      <c r="B753" s="10"/>
    </row>
    <row r="754" spans="1:2" ht="15.75" customHeight="1">
      <c r="A754" s="9"/>
      <c r="B754" s="10"/>
    </row>
    <row r="755" spans="1:2" ht="15.75" customHeight="1">
      <c r="A755" s="9"/>
      <c r="B755" s="10"/>
    </row>
    <row r="756" spans="1:2" ht="15.75" customHeight="1">
      <c r="A756" s="9"/>
      <c r="B756" s="10"/>
    </row>
    <row r="757" spans="1:2" ht="15.75" customHeight="1">
      <c r="A757" s="9"/>
      <c r="B757" s="10"/>
    </row>
    <row r="758" spans="1:2" ht="15.75" customHeight="1">
      <c r="A758" s="9"/>
      <c r="B758" s="10"/>
    </row>
    <row r="759" spans="1:2" ht="15.75" customHeight="1">
      <c r="A759" s="9"/>
      <c r="B759" s="10"/>
    </row>
    <row r="760" spans="1:2" ht="15.75" customHeight="1">
      <c r="A760" s="9"/>
      <c r="B760" s="10"/>
    </row>
    <row r="761" spans="1:2" ht="15.75" customHeight="1">
      <c r="A761" s="9"/>
      <c r="B761" s="10"/>
    </row>
    <row r="762" spans="1:2" ht="15.75" customHeight="1">
      <c r="A762" s="9"/>
      <c r="B762" s="10"/>
    </row>
    <row r="763" spans="1:2" ht="15.75" customHeight="1">
      <c r="A763" s="9"/>
      <c r="B763" s="10"/>
    </row>
    <row r="764" spans="1:2" ht="15.75" customHeight="1">
      <c r="A764" s="9"/>
      <c r="B764" s="10"/>
    </row>
    <row r="765" spans="1:2" ht="15.75" customHeight="1">
      <c r="A765" s="9"/>
      <c r="B765" s="10"/>
    </row>
    <row r="766" spans="1:2" ht="15.75" customHeight="1">
      <c r="A766" s="9"/>
      <c r="B766" s="10"/>
    </row>
    <row r="767" spans="1:2" ht="15.75" customHeight="1">
      <c r="A767" s="9"/>
      <c r="B767" s="10"/>
    </row>
    <row r="768" spans="1:2" ht="15.75" customHeight="1">
      <c r="A768" s="9"/>
      <c r="B768" s="10"/>
    </row>
    <row r="769" spans="1:2" ht="15.75" customHeight="1">
      <c r="A769" s="9"/>
      <c r="B769" s="10"/>
    </row>
    <row r="770" spans="1:2" ht="15.75" customHeight="1">
      <c r="A770" s="9"/>
      <c r="B770" s="10"/>
    </row>
    <row r="771" spans="1:2" ht="15.75" customHeight="1">
      <c r="A771" s="9"/>
      <c r="B771" s="10"/>
    </row>
    <row r="772" spans="1:2" ht="15.75" customHeight="1">
      <c r="A772" s="9"/>
      <c r="B772" s="10"/>
    </row>
    <row r="773" spans="1:2" ht="15.75" customHeight="1">
      <c r="A773" s="9"/>
      <c r="B773" s="10"/>
    </row>
    <row r="774" spans="1:2" ht="15.75" customHeight="1">
      <c r="A774" s="9"/>
      <c r="B774" s="10"/>
    </row>
    <row r="775" spans="1:2" ht="15.75" customHeight="1">
      <c r="A775" s="9"/>
      <c r="B775" s="10"/>
    </row>
    <row r="776" spans="1:2" ht="15.75" customHeight="1">
      <c r="A776" s="9"/>
      <c r="B776" s="10"/>
    </row>
    <row r="777" spans="1:2" ht="15.75" customHeight="1">
      <c r="A777" s="9"/>
      <c r="B777" s="10"/>
    </row>
    <row r="778" spans="1:2" ht="15.75" customHeight="1">
      <c r="A778" s="9"/>
      <c r="B778" s="10"/>
    </row>
    <row r="779" spans="1:2" ht="15.75" customHeight="1">
      <c r="A779" s="9"/>
      <c r="B779" s="10"/>
    </row>
    <row r="780" spans="1:2" ht="15.75" customHeight="1">
      <c r="A780" s="9"/>
      <c r="B780" s="10"/>
    </row>
    <row r="781" spans="1:2" ht="15.75" customHeight="1">
      <c r="A781" s="9"/>
      <c r="B781" s="10"/>
    </row>
    <row r="782" spans="1:2" ht="15.75" customHeight="1">
      <c r="A782" s="9"/>
      <c r="B782" s="10"/>
    </row>
    <row r="783" spans="1:2" ht="15.75" customHeight="1">
      <c r="A783" s="9"/>
      <c r="B783" s="10"/>
    </row>
    <row r="784" spans="1:2" ht="15.75" customHeight="1">
      <c r="A784" s="9"/>
      <c r="B784" s="10"/>
    </row>
    <row r="785" spans="1:2" ht="15.75" customHeight="1">
      <c r="A785" s="9"/>
      <c r="B785" s="10"/>
    </row>
    <row r="786" spans="1:2" ht="15.75" customHeight="1">
      <c r="A786" s="9"/>
      <c r="B786" s="10"/>
    </row>
    <row r="787" spans="1:2" ht="15.75" customHeight="1">
      <c r="A787" s="9"/>
      <c r="B787" s="10"/>
    </row>
    <row r="788" spans="1:2" ht="15.75" customHeight="1">
      <c r="A788" s="9"/>
      <c r="B788" s="10"/>
    </row>
    <row r="789" spans="1:2" ht="15.75" customHeight="1">
      <c r="A789" s="9"/>
      <c r="B789" s="10"/>
    </row>
    <row r="790" spans="1:2" ht="15.75" customHeight="1">
      <c r="A790" s="9"/>
      <c r="B790" s="10"/>
    </row>
    <row r="791" spans="1:2" ht="15.75" customHeight="1">
      <c r="A791" s="9"/>
      <c r="B791" s="10"/>
    </row>
    <row r="792" spans="1:2" ht="15.75" customHeight="1">
      <c r="A792" s="9"/>
      <c r="B792" s="10"/>
    </row>
    <row r="793" spans="1:2" ht="15.75" customHeight="1">
      <c r="A793" s="9"/>
      <c r="B793" s="10"/>
    </row>
    <row r="794" spans="1:2" ht="15.75" customHeight="1">
      <c r="A794" s="9"/>
      <c r="B794" s="10"/>
    </row>
    <row r="795" spans="1:2" ht="15.75" customHeight="1">
      <c r="A795" s="9"/>
      <c r="B795" s="10"/>
    </row>
    <row r="796" spans="1:2" ht="15.75" customHeight="1">
      <c r="A796" s="9"/>
      <c r="B796" s="10"/>
    </row>
    <row r="797" spans="1:2" ht="15.75" customHeight="1">
      <c r="A797" s="9"/>
      <c r="B797" s="10"/>
    </row>
    <row r="798" spans="1:2" ht="15.75" customHeight="1">
      <c r="A798" s="9"/>
      <c r="B798" s="10"/>
    </row>
    <row r="799" spans="1:2" ht="15.75" customHeight="1">
      <c r="A799" s="9"/>
      <c r="B799" s="10"/>
    </row>
    <row r="800" spans="1:2" ht="15.75" customHeight="1">
      <c r="A800" s="9"/>
      <c r="B800" s="10"/>
    </row>
    <row r="801" spans="1:2" ht="15.75" customHeight="1">
      <c r="A801" s="9"/>
      <c r="B801" s="10"/>
    </row>
    <row r="802" spans="1:2" ht="15.75" customHeight="1">
      <c r="A802" s="9"/>
      <c r="B802" s="10"/>
    </row>
    <row r="803" spans="1:2" ht="15.75" customHeight="1">
      <c r="A803" s="9"/>
      <c r="B803" s="10"/>
    </row>
    <row r="804" spans="1:2" ht="15.75" customHeight="1">
      <c r="A804" s="9"/>
      <c r="B804" s="10"/>
    </row>
    <row r="805" spans="1:2" ht="15.75" customHeight="1">
      <c r="A805" s="9"/>
      <c r="B805" s="10"/>
    </row>
    <row r="806" spans="1:2" ht="15.75" customHeight="1">
      <c r="A806" s="9"/>
      <c r="B806" s="10"/>
    </row>
    <row r="807" spans="1:2" ht="15.75" customHeight="1">
      <c r="A807" s="9"/>
      <c r="B807" s="10"/>
    </row>
    <row r="808" spans="1:2" ht="15.75" customHeight="1">
      <c r="A808" s="9"/>
      <c r="B808" s="10"/>
    </row>
    <row r="809" spans="1:2" ht="15.75" customHeight="1">
      <c r="A809" s="9"/>
      <c r="B809" s="10"/>
    </row>
    <row r="810" spans="1:2" ht="15.75" customHeight="1">
      <c r="A810" s="9"/>
      <c r="B810" s="10"/>
    </row>
    <row r="811" spans="1:2" ht="15.75" customHeight="1">
      <c r="A811" s="9"/>
      <c r="B811" s="10"/>
    </row>
    <row r="812" spans="1:2" ht="15.75" customHeight="1">
      <c r="A812" s="9"/>
      <c r="B812" s="10"/>
    </row>
    <row r="813" spans="1:2" ht="15.75" customHeight="1">
      <c r="A813" s="9"/>
      <c r="B813" s="10"/>
    </row>
    <row r="814" spans="1:2" ht="15.75" customHeight="1">
      <c r="A814" s="9"/>
      <c r="B814" s="10"/>
    </row>
    <row r="815" spans="1:2" ht="15.75" customHeight="1">
      <c r="A815" s="9"/>
      <c r="B815" s="10"/>
    </row>
    <row r="816" spans="1:2" ht="15.75" customHeight="1">
      <c r="A816" s="9"/>
      <c r="B816" s="10"/>
    </row>
    <row r="817" spans="1:2" ht="15.75" customHeight="1">
      <c r="A817" s="9"/>
      <c r="B817" s="10"/>
    </row>
    <row r="818" spans="1:2" ht="15.75" customHeight="1">
      <c r="A818" s="9"/>
      <c r="B818" s="10"/>
    </row>
    <row r="819" spans="1:2" ht="15.75" customHeight="1">
      <c r="A819" s="9"/>
      <c r="B819" s="10"/>
    </row>
    <row r="820" spans="1:2" ht="15.75" customHeight="1">
      <c r="A820" s="9"/>
      <c r="B820" s="10"/>
    </row>
    <row r="821" spans="1:2" ht="15.75" customHeight="1">
      <c r="A821" s="9"/>
      <c r="B821" s="10"/>
    </row>
    <row r="822" spans="1:2" ht="15.75" customHeight="1">
      <c r="A822" s="9"/>
      <c r="B822" s="10"/>
    </row>
    <row r="823" spans="1:2" ht="15.75" customHeight="1">
      <c r="A823" s="9"/>
      <c r="B823" s="10"/>
    </row>
    <row r="824" spans="1:2" ht="15.75" customHeight="1">
      <c r="A824" s="9"/>
      <c r="B824" s="10"/>
    </row>
    <row r="825" spans="1:2" ht="15.75" customHeight="1">
      <c r="A825" s="9"/>
      <c r="B825" s="10"/>
    </row>
    <row r="826" spans="1:2" ht="15.75" customHeight="1">
      <c r="A826" s="9"/>
      <c r="B826" s="10"/>
    </row>
    <row r="827" spans="1:2" ht="15.75" customHeight="1">
      <c r="A827" s="9"/>
      <c r="B827" s="10"/>
    </row>
    <row r="828" spans="1:2" ht="15.75" customHeight="1">
      <c r="A828" s="9"/>
      <c r="B828" s="10"/>
    </row>
    <row r="829" spans="1:2" ht="15.75" customHeight="1">
      <c r="A829" s="9"/>
      <c r="B829" s="10"/>
    </row>
    <row r="830" spans="1:2" ht="15.75" customHeight="1">
      <c r="A830" s="9"/>
      <c r="B830" s="10"/>
    </row>
    <row r="831" spans="1:2" ht="15.75" customHeight="1">
      <c r="A831" s="9"/>
      <c r="B831" s="10"/>
    </row>
    <row r="832" spans="1:2" ht="15.75" customHeight="1">
      <c r="A832" s="9"/>
      <c r="B832" s="10"/>
    </row>
    <row r="833" spans="1:2" ht="15.75" customHeight="1">
      <c r="A833" s="9"/>
      <c r="B833" s="10"/>
    </row>
    <row r="834" spans="1:2" ht="15.75" customHeight="1">
      <c r="A834" s="9"/>
      <c r="B834" s="10"/>
    </row>
    <row r="835" spans="1:2" ht="15.75" customHeight="1">
      <c r="A835" s="9"/>
      <c r="B835" s="10"/>
    </row>
    <row r="836" spans="1:2" ht="15.75" customHeight="1">
      <c r="A836" s="9"/>
      <c r="B836" s="10"/>
    </row>
    <row r="837" spans="1:2" ht="15.75" customHeight="1">
      <c r="A837" s="9"/>
      <c r="B837" s="10"/>
    </row>
    <row r="838" spans="1:2" ht="15.75" customHeight="1">
      <c r="A838" s="9"/>
      <c r="B838" s="10"/>
    </row>
    <row r="839" spans="1:2" ht="15.75" customHeight="1">
      <c r="A839" s="9"/>
      <c r="B839" s="10"/>
    </row>
    <row r="840" spans="1:2" ht="15.75" customHeight="1">
      <c r="A840" s="9"/>
      <c r="B840" s="10"/>
    </row>
    <row r="841" spans="1:2" ht="15.75" customHeight="1">
      <c r="A841" s="9"/>
      <c r="B841" s="10"/>
    </row>
    <row r="842" spans="1:2" ht="15.75" customHeight="1">
      <c r="A842" s="9"/>
      <c r="B842" s="10"/>
    </row>
    <row r="843" spans="1:2" ht="15.75" customHeight="1">
      <c r="A843" s="9"/>
      <c r="B843" s="10"/>
    </row>
    <row r="844" spans="1:2" ht="15.75" customHeight="1">
      <c r="A844" s="9"/>
      <c r="B844" s="10"/>
    </row>
    <row r="845" spans="1:2" ht="15.75" customHeight="1">
      <c r="A845" s="9"/>
      <c r="B845" s="10"/>
    </row>
    <row r="846" spans="1:2" ht="15.75" customHeight="1">
      <c r="A846" s="9"/>
      <c r="B846" s="10"/>
    </row>
    <row r="847" spans="1:2" ht="15.75" customHeight="1">
      <c r="A847" s="9"/>
      <c r="B847" s="10"/>
    </row>
    <row r="848" spans="1:2" ht="15.75" customHeight="1">
      <c r="A848" s="9"/>
      <c r="B848" s="10"/>
    </row>
    <row r="849" spans="1:2" ht="15.75" customHeight="1">
      <c r="A849" s="9"/>
      <c r="B849" s="10"/>
    </row>
    <row r="850" spans="1:2" ht="15.75" customHeight="1">
      <c r="A850" s="9"/>
      <c r="B850" s="10"/>
    </row>
    <row r="851" spans="1:2" ht="15.75" customHeight="1">
      <c r="A851" s="9"/>
      <c r="B851" s="10"/>
    </row>
    <row r="852" spans="1:2" ht="15.75" customHeight="1">
      <c r="A852" s="9"/>
      <c r="B852" s="10"/>
    </row>
    <row r="853" spans="1:2" ht="15.75" customHeight="1">
      <c r="A853" s="9"/>
      <c r="B853" s="10"/>
    </row>
    <row r="854" spans="1:2" ht="15.75" customHeight="1">
      <c r="A854" s="9"/>
      <c r="B854" s="10"/>
    </row>
    <row r="855" spans="1:2" ht="15.75" customHeight="1">
      <c r="A855" s="9"/>
      <c r="B855" s="10"/>
    </row>
    <row r="856" spans="1:2" ht="15.75" customHeight="1">
      <c r="A856" s="9"/>
      <c r="B856" s="10"/>
    </row>
    <row r="857" spans="1:2" ht="15.75" customHeight="1">
      <c r="A857" s="9"/>
      <c r="B857" s="10"/>
    </row>
    <row r="858" spans="1:2" ht="15.75" customHeight="1">
      <c r="A858" s="9"/>
      <c r="B858" s="10"/>
    </row>
    <row r="859" spans="1:2" ht="15.75" customHeight="1">
      <c r="A859" s="9"/>
      <c r="B859" s="10"/>
    </row>
    <row r="860" spans="1:2" ht="15.75" customHeight="1">
      <c r="A860" s="9"/>
      <c r="B860" s="10"/>
    </row>
    <row r="861" spans="1:2" ht="15.75" customHeight="1">
      <c r="A861" s="9"/>
      <c r="B861" s="10"/>
    </row>
    <row r="862" spans="1:2" ht="15.75" customHeight="1">
      <c r="A862" s="9"/>
      <c r="B862" s="10"/>
    </row>
    <row r="863" spans="1:2" ht="15.75" customHeight="1">
      <c r="A863" s="9"/>
      <c r="B863" s="10"/>
    </row>
    <row r="864" spans="1:2" ht="15.75" customHeight="1">
      <c r="A864" s="9"/>
      <c r="B864" s="10"/>
    </row>
    <row r="865" spans="1:2" ht="15.75" customHeight="1">
      <c r="A865" s="9"/>
      <c r="B865" s="10"/>
    </row>
    <row r="866" spans="1:2" ht="15.75" customHeight="1">
      <c r="A866" s="9"/>
      <c r="B866" s="10"/>
    </row>
    <row r="867" spans="1:2" ht="15.75" customHeight="1">
      <c r="A867" s="9"/>
      <c r="B867" s="10"/>
    </row>
    <row r="868" spans="1:2" ht="15.75" customHeight="1">
      <c r="A868" s="9"/>
      <c r="B868" s="10"/>
    </row>
    <row r="869" spans="1:2" ht="15.75" customHeight="1">
      <c r="A869" s="9"/>
      <c r="B869" s="10"/>
    </row>
    <row r="870" spans="1:2" ht="15.75" customHeight="1">
      <c r="A870" s="9"/>
      <c r="B870" s="10"/>
    </row>
    <row r="871" spans="1:2" ht="15.75" customHeight="1">
      <c r="A871" s="9"/>
      <c r="B871" s="10"/>
    </row>
    <row r="872" spans="1:2" ht="15.75" customHeight="1">
      <c r="A872" s="9"/>
      <c r="B872" s="10"/>
    </row>
    <row r="873" spans="1:2" ht="15.75" customHeight="1">
      <c r="A873" s="9"/>
      <c r="B873" s="10"/>
    </row>
    <row r="874" spans="1:2" ht="15.75" customHeight="1">
      <c r="A874" s="9"/>
      <c r="B874" s="10"/>
    </row>
    <row r="875" spans="1:2" ht="15.75" customHeight="1">
      <c r="A875" s="9"/>
      <c r="B875" s="10"/>
    </row>
    <row r="876" spans="1:2" ht="15.75" customHeight="1">
      <c r="A876" s="9"/>
      <c r="B876" s="10"/>
    </row>
    <row r="877" spans="1:2" ht="15.75" customHeight="1">
      <c r="A877" s="9"/>
      <c r="B877" s="10"/>
    </row>
    <row r="878" spans="1:2" ht="15.75" customHeight="1">
      <c r="A878" s="9"/>
      <c r="B878" s="10"/>
    </row>
    <row r="879" spans="1:2" ht="15.75" customHeight="1">
      <c r="A879" s="9"/>
      <c r="B879" s="10"/>
    </row>
    <row r="880" spans="1:2" ht="15.75" customHeight="1">
      <c r="A880" s="9"/>
      <c r="B880" s="10"/>
    </row>
    <row r="881" spans="1:2" ht="15.75" customHeight="1">
      <c r="A881" s="9"/>
      <c r="B881" s="10"/>
    </row>
    <row r="882" spans="1:2" ht="15.75" customHeight="1">
      <c r="A882" s="9"/>
      <c r="B882" s="10"/>
    </row>
    <row r="883" spans="1:2" ht="15.75" customHeight="1">
      <c r="A883" s="9"/>
      <c r="B883" s="10"/>
    </row>
    <row r="884" spans="1:2" ht="15.75" customHeight="1">
      <c r="A884" s="9"/>
      <c r="B884" s="10"/>
    </row>
    <row r="885" spans="1:2" ht="15.75" customHeight="1">
      <c r="A885" s="9"/>
      <c r="B885" s="10"/>
    </row>
    <row r="886" spans="1:2" ht="15.75" customHeight="1">
      <c r="A886" s="9"/>
      <c r="B886" s="10"/>
    </row>
    <row r="887" spans="1:2" ht="15.75" customHeight="1">
      <c r="A887" s="9"/>
      <c r="B887" s="10"/>
    </row>
    <row r="888" spans="1:2" ht="15.75" customHeight="1">
      <c r="A888" s="9"/>
      <c r="B888" s="10"/>
    </row>
    <row r="889" spans="1:2" ht="15.75" customHeight="1">
      <c r="A889" s="9"/>
      <c r="B889" s="10"/>
    </row>
    <row r="890" spans="1:2" ht="15.75" customHeight="1">
      <c r="A890" s="9"/>
      <c r="B890" s="10"/>
    </row>
    <row r="891" spans="1:2" ht="15.75" customHeight="1">
      <c r="A891" s="9"/>
      <c r="B891" s="10"/>
    </row>
    <row r="892" spans="1:2" ht="15.75" customHeight="1">
      <c r="A892" s="9"/>
      <c r="B892" s="10"/>
    </row>
    <row r="893" spans="1:2" ht="15.75" customHeight="1">
      <c r="A893" s="9"/>
      <c r="B893" s="10"/>
    </row>
    <row r="894" spans="1:2" ht="15.75" customHeight="1">
      <c r="A894" s="9"/>
      <c r="B894" s="10"/>
    </row>
    <row r="895" spans="1:2" ht="15.75" customHeight="1">
      <c r="A895" s="9"/>
      <c r="B895" s="10"/>
    </row>
    <row r="896" spans="1:2" ht="15.75" customHeight="1">
      <c r="A896" s="9"/>
      <c r="B896" s="10"/>
    </row>
    <row r="897" spans="1:2" ht="15.75" customHeight="1">
      <c r="A897" s="9"/>
      <c r="B897" s="10"/>
    </row>
    <row r="898" spans="1:2" ht="15.75" customHeight="1">
      <c r="A898" s="9"/>
      <c r="B898" s="10"/>
    </row>
    <row r="899" spans="1:2" ht="15.75" customHeight="1">
      <c r="A899" s="9"/>
      <c r="B899" s="10"/>
    </row>
    <row r="900" spans="1:2" ht="15.75" customHeight="1">
      <c r="A900" s="9"/>
      <c r="B900" s="10"/>
    </row>
    <row r="901" spans="1:2" ht="15.75" customHeight="1">
      <c r="A901" s="9"/>
      <c r="B901" s="10"/>
    </row>
    <row r="902" spans="1:2" ht="15.75" customHeight="1">
      <c r="A902" s="9"/>
      <c r="B902" s="10"/>
    </row>
    <row r="903" spans="1:2" ht="15.75" customHeight="1">
      <c r="A903" s="9"/>
      <c r="B903" s="10"/>
    </row>
    <row r="904" spans="1:2" ht="15.75" customHeight="1">
      <c r="A904" s="9"/>
      <c r="B904" s="10"/>
    </row>
    <row r="905" spans="1:2" ht="15.75" customHeight="1">
      <c r="A905" s="9"/>
      <c r="B905" s="10"/>
    </row>
    <row r="906" spans="1:2" ht="15.75" customHeight="1">
      <c r="A906" s="9"/>
      <c r="B906" s="10"/>
    </row>
    <row r="907" spans="1:2" ht="15.75" customHeight="1">
      <c r="A907" s="9"/>
      <c r="B907" s="10"/>
    </row>
    <row r="908" spans="1:2" ht="15.75" customHeight="1">
      <c r="A908" s="9"/>
      <c r="B908" s="10"/>
    </row>
    <row r="909" spans="1:2" ht="15.75" customHeight="1">
      <c r="A909" s="9"/>
      <c r="B909" s="10"/>
    </row>
    <row r="910" spans="1:2" ht="15.75" customHeight="1">
      <c r="A910" s="9"/>
      <c r="B910" s="10"/>
    </row>
    <row r="911" spans="1:2" ht="15.75" customHeight="1">
      <c r="A911" s="9"/>
      <c r="B911" s="10"/>
    </row>
    <row r="912" spans="1:2" ht="15.75" customHeight="1">
      <c r="A912" s="9"/>
      <c r="B912" s="10"/>
    </row>
    <row r="913" spans="1:2" ht="15.75" customHeight="1">
      <c r="A913" s="9"/>
      <c r="B913" s="10"/>
    </row>
    <row r="914" spans="1:2" ht="15.75" customHeight="1">
      <c r="A914" s="9"/>
      <c r="B914" s="10"/>
    </row>
    <row r="915" spans="1:2" ht="15.75" customHeight="1">
      <c r="A915" s="9"/>
      <c r="B915" s="10"/>
    </row>
    <row r="916" spans="1:2" ht="15.75" customHeight="1">
      <c r="A916" s="9"/>
      <c r="B916" s="10"/>
    </row>
    <row r="917" spans="1:2" ht="15.75" customHeight="1">
      <c r="A917" s="9"/>
      <c r="B917" s="10"/>
    </row>
    <row r="918" spans="1:2" ht="15.75" customHeight="1">
      <c r="A918" s="9"/>
      <c r="B918" s="10"/>
    </row>
    <row r="919" spans="1:2" ht="15.75" customHeight="1">
      <c r="A919" s="9"/>
      <c r="B919" s="10"/>
    </row>
    <row r="920" spans="1:2" ht="15.75" customHeight="1">
      <c r="A920" s="9"/>
      <c r="B920" s="10"/>
    </row>
    <row r="921" spans="1:2" ht="15.75" customHeight="1">
      <c r="A921" s="9"/>
      <c r="B921" s="10"/>
    </row>
    <row r="922" spans="1:2" ht="15.75" customHeight="1">
      <c r="A922" s="9"/>
      <c r="B922" s="10"/>
    </row>
    <row r="923" spans="1:2" ht="15.75" customHeight="1">
      <c r="A923" s="9"/>
      <c r="B923" s="10"/>
    </row>
    <row r="924" spans="1:2" ht="15.75" customHeight="1">
      <c r="A924" s="9"/>
      <c r="B924" s="10"/>
    </row>
    <row r="925" spans="1:2" ht="15.75" customHeight="1">
      <c r="A925" s="9"/>
      <c r="B925" s="10"/>
    </row>
    <row r="926" spans="1:2" ht="15.75" customHeight="1">
      <c r="A926" s="9"/>
      <c r="B926" s="10"/>
    </row>
    <row r="927" spans="1:2" ht="15.75" customHeight="1">
      <c r="A927" s="9"/>
      <c r="B927" s="10"/>
    </row>
    <row r="928" spans="1:2" ht="15.75" customHeight="1">
      <c r="A928" s="9"/>
      <c r="B928" s="10"/>
    </row>
    <row r="929" spans="1:2" ht="15.75" customHeight="1">
      <c r="A929" s="9"/>
      <c r="B929" s="10"/>
    </row>
    <row r="930" spans="1:2" ht="15.75" customHeight="1">
      <c r="A930" s="9"/>
      <c r="B930" s="10"/>
    </row>
    <row r="931" spans="1:2" ht="15.75" customHeight="1">
      <c r="A931" s="9"/>
      <c r="B931" s="10"/>
    </row>
    <row r="932" spans="1:2" ht="15.75" customHeight="1">
      <c r="A932" s="9"/>
      <c r="B932" s="10"/>
    </row>
    <row r="933" spans="1:2" ht="15.75" customHeight="1">
      <c r="A933" s="9"/>
      <c r="B933" s="10"/>
    </row>
    <row r="934" spans="1:2" ht="15.75" customHeight="1">
      <c r="A934" s="9"/>
      <c r="B934" s="10"/>
    </row>
    <row r="935" spans="1:2" ht="15.75" customHeight="1">
      <c r="A935" s="9"/>
      <c r="B935" s="10"/>
    </row>
    <row r="936" spans="1:2" ht="15.75" customHeight="1">
      <c r="A936" s="9"/>
      <c r="B936" s="10"/>
    </row>
    <row r="937" spans="1:2" ht="15.75" customHeight="1">
      <c r="A937" s="9"/>
      <c r="B937" s="10"/>
    </row>
    <row r="938" spans="1:2" ht="15.75" customHeight="1">
      <c r="A938" s="9"/>
      <c r="B938" s="10"/>
    </row>
    <row r="939" spans="1:2" ht="15.75" customHeight="1">
      <c r="A939" s="9"/>
      <c r="B939" s="10"/>
    </row>
    <row r="940" spans="1:2" ht="15.75" customHeight="1">
      <c r="A940" s="9"/>
      <c r="B940" s="10"/>
    </row>
    <row r="941" spans="1:2" ht="15.75" customHeight="1">
      <c r="A941" s="9"/>
      <c r="B941" s="10"/>
    </row>
    <row r="942" spans="1:2" ht="15.75" customHeight="1">
      <c r="A942" s="9"/>
      <c r="B942" s="10"/>
    </row>
    <row r="943" spans="1:2" ht="15.75" customHeight="1">
      <c r="A943" s="9"/>
      <c r="B943" s="10"/>
    </row>
    <row r="944" spans="1:2" ht="15.75" customHeight="1">
      <c r="A944" s="9"/>
      <c r="B944" s="10"/>
    </row>
    <row r="945" spans="1:2" ht="15.75" customHeight="1">
      <c r="A945" s="9"/>
      <c r="B945" s="10"/>
    </row>
    <row r="946" spans="1:2" ht="15.75" customHeight="1">
      <c r="A946" s="9"/>
      <c r="B946" s="10"/>
    </row>
    <row r="947" spans="1:2" ht="15.75" customHeight="1">
      <c r="A947" s="9"/>
      <c r="B947" s="10"/>
    </row>
    <row r="948" spans="1:2" ht="15.75" customHeight="1">
      <c r="A948" s="9"/>
      <c r="B948" s="10"/>
    </row>
    <row r="949" spans="1:2" ht="15.75" customHeight="1">
      <c r="A949" s="9"/>
      <c r="B949" s="10"/>
    </row>
    <row r="950" spans="1:2" ht="15.75" customHeight="1">
      <c r="A950" s="9"/>
      <c r="B950" s="10"/>
    </row>
    <row r="951" spans="1:2" ht="15.75" customHeight="1">
      <c r="A951" s="9"/>
      <c r="B951" s="10"/>
    </row>
    <row r="952" spans="1:2" ht="15.75" customHeight="1">
      <c r="A952" s="9"/>
      <c r="B952" s="10"/>
    </row>
    <row r="953" spans="1:2" ht="15.75" customHeight="1">
      <c r="A953" s="9"/>
      <c r="B953" s="10"/>
    </row>
    <row r="954" spans="1:2" ht="15.75" customHeight="1">
      <c r="A954" s="9"/>
      <c r="B954" s="10"/>
    </row>
    <row r="955" spans="1:2" ht="15.75" customHeight="1">
      <c r="A955" s="9"/>
      <c r="B955" s="10"/>
    </row>
    <row r="956" spans="1:2" ht="15.75" customHeight="1">
      <c r="A956" s="9"/>
      <c r="B956" s="10"/>
    </row>
    <row r="957" spans="1:2" ht="15.75" customHeight="1">
      <c r="A957" s="9"/>
      <c r="B957" s="10"/>
    </row>
    <row r="958" spans="1:2" ht="15.75" customHeight="1">
      <c r="A958" s="9"/>
      <c r="B958" s="10"/>
    </row>
    <row r="959" spans="1:2" ht="15.75" customHeight="1">
      <c r="A959" s="9"/>
      <c r="B959" s="10"/>
    </row>
    <row r="960" spans="1:2" ht="15.75" customHeight="1">
      <c r="A960" s="9"/>
      <c r="B960" s="10"/>
    </row>
    <row r="961" spans="1:2" ht="15.75" customHeight="1">
      <c r="A961" s="9"/>
      <c r="B961" s="10"/>
    </row>
    <row r="962" spans="1:2" ht="15.75" customHeight="1">
      <c r="A962" s="9"/>
      <c r="B962" s="10"/>
    </row>
    <row r="963" spans="1:2" ht="15.75" customHeight="1">
      <c r="A963" s="9"/>
      <c r="B963" s="10"/>
    </row>
    <row r="964" spans="1:2" ht="15.75" customHeight="1">
      <c r="A964" s="9"/>
      <c r="B964" s="10"/>
    </row>
    <row r="965" spans="1:2" ht="15.75" customHeight="1">
      <c r="A965" s="9"/>
      <c r="B965" s="10"/>
    </row>
    <row r="966" spans="1:2" ht="15.75" customHeight="1">
      <c r="A966" s="9"/>
      <c r="B966" s="10"/>
    </row>
    <row r="967" spans="1:2" ht="15.75" customHeight="1">
      <c r="A967" s="9"/>
      <c r="B967" s="10"/>
    </row>
    <row r="968" spans="1:2" ht="15.75" customHeight="1">
      <c r="A968" s="9"/>
      <c r="B968" s="10"/>
    </row>
    <row r="969" spans="1:2" ht="15.75" customHeight="1">
      <c r="A969" s="9"/>
      <c r="B969" s="10"/>
    </row>
    <row r="970" spans="1:2" ht="15.75" customHeight="1">
      <c r="A970" s="9"/>
      <c r="B970" s="10"/>
    </row>
    <row r="971" spans="1:2" ht="15.75" customHeight="1">
      <c r="A971" s="9"/>
      <c r="B971" s="10"/>
    </row>
    <row r="972" spans="1:2" ht="15.75" customHeight="1">
      <c r="A972" s="9"/>
      <c r="B972" s="10"/>
    </row>
    <row r="973" spans="1:2" ht="15.75" customHeight="1">
      <c r="A973" s="9"/>
      <c r="B973" s="10"/>
    </row>
    <row r="974" spans="1:2" ht="15.75" customHeight="1">
      <c r="A974" s="9"/>
      <c r="B974" s="10"/>
    </row>
    <row r="975" spans="1:2" ht="15.75" customHeight="1">
      <c r="A975" s="9"/>
      <c r="B975" s="10"/>
    </row>
    <row r="976" spans="1:2" ht="15.75" customHeight="1">
      <c r="A976" s="9"/>
      <c r="B976" s="10"/>
    </row>
    <row r="977" spans="1:2" ht="15.75" customHeight="1">
      <c r="A977" s="9"/>
      <c r="B977" s="10"/>
    </row>
    <row r="978" spans="1:2" ht="15.75" customHeight="1">
      <c r="A978" s="9"/>
      <c r="B978" s="10"/>
    </row>
    <row r="979" spans="1:2" ht="15.75" customHeight="1">
      <c r="A979" s="9"/>
      <c r="B979" s="10"/>
    </row>
    <row r="980" spans="1:2" ht="15.75" customHeight="1">
      <c r="A980" s="9"/>
      <c r="B980" s="10"/>
    </row>
    <row r="981" spans="1:2" ht="15.75" customHeight="1">
      <c r="A981" s="9"/>
      <c r="B981" s="10"/>
    </row>
    <row r="982" spans="1:2" ht="15.75" customHeight="1">
      <c r="A982" s="9"/>
      <c r="B982" s="10"/>
    </row>
    <row r="983" spans="1:2" ht="15.75" customHeight="1">
      <c r="A983" s="9"/>
      <c r="B983" s="10"/>
    </row>
    <row r="984" spans="1:2" ht="15.75" customHeight="1">
      <c r="A984" s="9"/>
      <c r="B984" s="10"/>
    </row>
    <row r="985" spans="1:2" ht="15.75" customHeight="1">
      <c r="A985" s="9"/>
      <c r="B985" s="10"/>
    </row>
    <row r="986" spans="1:2" ht="15.75" customHeight="1">
      <c r="A986" s="9"/>
      <c r="B986" s="10"/>
    </row>
    <row r="987" spans="1:2" ht="15.75" customHeight="1">
      <c r="A987" s="9"/>
      <c r="B987" s="10"/>
    </row>
    <row r="988" spans="1:2" ht="15.75" customHeight="1">
      <c r="A988" s="9"/>
      <c r="B988" s="10"/>
    </row>
    <row r="989" spans="1:2" ht="15.75" customHeight="1">
      <c r="A989" s="9"/>
      <c r="B989" s="10"/>
    </row>
    <row r="990" spans="1:2" ht="15.75" customHeight="1">
      <c r="A990" s="9"/>
      <c r="B990" s="10"/>
    </row>
    <row r="991" spans="1:2" ht="15.75" customHeight="1">
      <c r="A991" s="9"/>
      <c r="B991" s="10"/>
    </row>
    <row r="992" spans="1:2" ht="15.75" customHeight="1">
      <c r="A992" s="9"/>
      <c r="B992" s="10"/>
    </row>
    <row r="993" spans="1:2" ht="15.75" customHeight="1">
      <c r="A993" s="9"/>
      <c r="B993" s="10"/>
    </row>
    <row r="994" spans="1:2" ht="15.75" customHeight="1">
      <c r="A994" s="9"/>
      <c r="B994" s="10"/>
    </row>
    <row r="995" spans="1:2" ht="15.75" customHeight="1">
      <c r="A995" s="9"/>
      <c r="B995" s="10"/>
    </row>
    <row r="996" spans="1:2" ht="15.75" customHeight="1">
      <c r="A996" s="9"/>
      <c r="B996" s="10"/>
    </row>
    <row r="997" spans="1:2" ht="15.75" customHeight="1">
      <c r="A997" s="9"/>
      <c r="B997" s="10"/>
    </row>
    <row r="998" spans="1:2" ht="15.75" customHeight="1">
      <c r="A998" s="9"/>
      <c r="B998" s="10"/>
    </row>
    <row r="999" spans="1:2" ht="15.75" customHeight="1">
      <c r="A999" s="9"/>
      <c r="B999" s="10"/>
    </row>
    <row r="1000" spans="1:2" ht="15.75" customHeight="1">
      <c r="A1000" s="9"/>
      <c r="B1000" s="10"/>
    </row>
  </sheetData>
  <mergeCells count="5">
    <mergeCell ref="F6:J6"/>
    <mergeCell ref="F8:I8"/>
    <mergeCell ref="A1:B1"/>
    <mergeCell ref="A2:B2"/>
    <mergeCell ref="A28:A29"/>
  </mergeCell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C0968-9B25-48CD-AEB3-7D61382833D4}">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703125" defaultRowHeight="15" customHeight="1"/>
  <cols>
    <col min="1" max="1" width="46" customWidth="1"/>
    <col min="2" max="2" width="35" customWidth="1"/>
    <col min="3" max="3" width="12.140625" customWidth="1"/>
    <col min="4" max="4" width="1.5703125" customWidth="1"/>
    <col min="5" max="5" width="34.85546875" customWidth="1"/>
    <col min="6" max="26" width="8.7109375" customWidth="1"/>
  </cols>
  <sheetData>
    <row r="1" spans="1:26" ht="15" customHeight="1">
      <c r="A1" s="15" t="s">
        <v>45</v>
      </c>
      <c r="B1" s="15" t="s">
        <v>46</v>
      </c>
      <c r="C1" s="15" t="s">
        <v>47</v>
      </c>
      <c r="D1" s="16"/>
      <c r="E1" s="17" t="s">
        <v>48</v>
      </c>
      <c r="F1" s="16"/>
      <c r="G1" s="16"/>
      <c r="H1" s="16"/>
      <c r="I1" s="16"/>
      <c r="J1" s="16"/>
      <c r="K1" s="16"/>
      <c r="L1" s="16"/>
      <c r="M1" s="16"/>
      <c r="N1" s="16"/>
      <c r="O1" s="16"/>
      <c r="P1" s="16"/>
      <c r="Q1" s="16"/>
      <c r="R1" s="16"/>
      <c r="S1" s="16"/>
      <c r="T1" s="16"/>
      <c r="U1" s="16"/>
      <c r="V1" s="16"/>
      <c r="W1" s="16"/>
      <c r="X1" s="16"/>
      <c r="Y1" s="16"/>
      <c r="Z1" s="16"/>
    </row>
    <row r="2" spans="1:26" ht="15" customHeight="1">
      <c r="A2" s="18" t="s">
        <v>49</v>
      </c>
      <c r="B2" s="18" t="s">
        <v>50</v>
      </c>
      <c r="C2" s="18" t="s">
        <v>51</v>
      </c>
      <c r="D2" s="16"/>
      <c r="E2" s="16" t="s">
        <v>52</v>
      </c>
      <c r="F2" s="16" t="s">
        <v>53</v>
      </c>
      <c r="G2" s="19"/>
      <c r="H2" s="19"/>
      <c r="I2" s="19"/>
      <c r="J2" s="19" t="s">
        <v>54</v>
      </c>
      <c r="K2" s="19"/>
      <c r="L2" s="19"/>
      <c r="M2" s="19"/>
      <c r="N2" s="16"/>
      <c r="O2" s="16"/>
      <c r="P2" s="16"/>
      <c r="Q2" s="16"/>
      <c r="R2" s="16"/>
      <c r="S2" s="16"/>
      <c r="T2" s="16"/>
      <c r="U2" s="16"/>
      <c r="V2" s="16"/>
      <c r="W2" s="16"/>
      <c r="X2" s="16"/>
      <c r="Y2" s="16"/>
      <c r="Z2" s="16"/>
    </row>
    <row r="3" spans="1:26" ht="15" customHeight="1">
      <c r="A3" s="18" t="s">
        <v>55</v>
      </c>
      <c r="B3" s="18" t="s">
        <v>50</v>
      </c>
      <c r="C3" s="18" t="s">
        <v>56</v>
      </c>
      <c r="D3" s="16"/>
      <c r="E3" s="16" t="s">
        <v>57</v>
      </c>
      <c r="F3" s="16" t="s">
        <v>53</v>
      </c>
      <c r="G3" s="16"/>
      <c r="H3" s="16"/>
      <c r="I3" s="16"/>
      <c r="J3" s="16"/>
      <c r="K3" s="16"/>
      <c r="L3" s="16"/>
      <c r="M3" s="16"/>
      <c r="N3" s="16"/>
      <c r="O3" s="16"/>
      <c r="P3" s="16"/>
      <c r="Q3" s="16"/>
      <c r="R3" s="16"/>
      <c r="S3" s="16"/>
      <c r="T3" s="16"/>
      <c r="U3" s="16"/>
      <c r="V3" s="16"/>
      <c r="W3" s="16"/>
      <c r="X3" s="16"/>
      <c r="Y3" s="16"/>
      <c r="Z3" s="16"/>
    </row>
    <row r="4" spans="1:26" ht="15" customHeight="1">
      <c r="A4" s="18" t="s">
        <v>58</v>
      </c>
      <c r="B4" s="18" t="s">
        <v>50</v>
      </c>
      <c r="C4" s="18" t="s">
        <v>59</v>
      </c>
      <c r="D4" s="16"/>
      <c r="E4" s="16" t="s">
        <v>60</v>
      </c>
      <c r="F4" s="16" t="s">
        <v>61</v>
      </c>
      <c r="G4" s="16"/>
      <c r="H4" s="16"/>
      <c r="I4" s="16"/>
      <c r="J4" s="16"/>
      <c r="K4" s="16"/>
      <c r="L4" s="16"/>
      <c r="M4" s="16"/>
      <c r="N4" s="16"/>
      <c r="O4" s="16"/>
      <c r="P4" s="16"/>
      <c r="Q4" s="16"/>
      <c r="R4" s="16"/>
      <c r="S4" s="16"/>
      <c r="T4" s="16"/>
      <c r="U4" s="16"/>
      <c r="V4" s="16"/>
      <c r="W4" s="16"/>
      <c r="X4" s="16"/>
      <c r="Y4" s="16"/>
      <c r="Z4" s="16"/>
    </row>
    <row r="5" spans="1:26" ht="15" customHeight="1">
      <c r="A5" s="18" t="s">
        <v>62</v>
      </c>
      <c r="B5" s="18" t="s">
        <v>50</v>
      </c>
      <c r="C5" s="18" t="s">
        <v>63</v>
      </c>
      <c r="D5" s="16"/>
      <c r="E5" s="16" t="s">
        <v>64</v>
      </c>
      <c r="F5" s="16" t="s">
        <v>61</v>
      </c>
      <c r="G5" s="16"/>
      <c r="H5" s="16"/>
      <c r="I5" s="16"/>
      <c r="J5" s="16"/>
      <c r="K5" s="16"/>
      <c r="L5" s="16"/>
      <c r="M5" s="16"/>
      <c r="N5" s="16"/>
      <c r="O5" s="16"/>
      <c r="P5" s="16"/>
      <c r="Q5" s="16"/>
      <c r="R5" s="16"/>
      <c r="S5" s="16"/>
      <c r="T5" s="16"/>
      <c r="U5" s="16"/>
      <c r="V5" s="16"/>
      <c r="W5" s="16"/>
      <c r="X5" s="16"/>
      <c r="Y5" s="16"/>
      <c r="Z5" s="16"/>
    </row>
    <row r="6" spans="1:26" ht="15" customHeight="1">
      <c r="A6" s="18" t="s">
        <v>65</v>
      </c>
      <c r="B6" s="18" t="s">
        <v>17</v>
      </c>
      <c r="C6" s="18" t="s">
        <v>66</v>
      </c>
      <c r="D6" s="16"/>
      <c r="E6" s="16" t="s">
        <v>67</v>
      </c>
      <c r="F6" s="16" t="s">
        <v>68</v>
      </c>
      <c r="G6" s="16"/>
      <c r="H6" s="16"/>
      <c r="I6" s="16"/>
      <c r="J6" s="16"/>
      <c r="K6" s="16"/>
      <c r="L6" s="16"/>
      <c r="M6" s="16"/>
      <c r="N6" s="16"/>
      <c r="O6" s="16"/>
      <c r="P6" s="16"/>
      <c r="Q6" s="16"/>
      <c r="R6" s="16"/>
      <c r="S6" s="16"/>
      <c r="T6" s="16"/>
      <c r="U6" s="16"/>
      <c r="V6" s="16"/>
      <c r="W6" s="16"/>
      <c r="X6" s="16"/>
      <c r="Y6" s="16"/>
      <c r="Z6" s="16"/>
    </row>
    <row r="7" spans="1:26" ht="15" customHeight="1">
      <c r="A7" s="18" t="s">
        <v>9</v>
      </c>
      <c r="B7" s="18" t="s">
        <v>17</v>
      </c>
      <c r="C7" s="18" t="s">
        <v>13</v>
      </c>
      <c r="D7" s="16"/>
      <c r="E7" s="16" t="s">
        <v>69</v>
      </c>
      <c r="F7" s="16" t="s">
        <v>70</v>
      </c>
      <c r="G7" s="16"/>
      <c r="H7" s="16"/>
      <c r="I7" s="16"/>
      <c r="J7" s="16"/>
      <c r="K7" s="16"/>
      <c r="L7" s="16"/>
      <c r="M7" s="16"/>
      <c r="N7" s="16"/>
      <c r="O7" s="16"/>
      <c r="P7" s="16"/>
      <c r="Q7" s="16"/>
      <c r="R7" s="16"/>
      <c r="S7" s="16"/>
      <c r="T7" s="16"/>
      <c r="U7" s="16"/>
      <c r="V7" s="16"/>
      <c r="W7" s="16"/>
      <c r="X7" s="16"/>
      <c r="Y7" s="16"/>
      <c r="Z7" s="16"/>
    </row>
    <row r="8" spans="1:26" ht="15" customHeight="1">
      <c r="A8" s="18" t="s">
        <v>71</v>
      </c>
      <c r="B8" s="18" t="s">
        <v>72</v>
      </c>
      <c r="C8" s="18" t="s">
        <v>73</v>
      </c>
      <c r="D8" s="16"/>
      <c r="E8" s="16" t="s">
        <v>74</v>
      </c>
      <c r="F8" s="16" t="s">
        <v>75</v>
      </c>
      <c r="G8" s="16"/>
      <c r="H8" s="16"/>
      <c r="I8" s="16"/>
      <c r="J8" s="16"/>
      <c r="K8" s="16"/>
      <c r="L8" s="16"/>
      <c r="M8" s="16"/>
      <c r="N8" s="16"/>
      <c r="O8" s="16"/>
      <c r="P8" s="16"/>
      <c r="Q8" s="16"/>
      <c r="R8" s="16"/>
      <c r="S8" s="16"/>
      <c r="T8" s="16"/>
      <c r="U8" s="16"/>
      <c r="V8" s="16"/>
      <c r="W8" s="16"/>
      <c r="X8" s="16"/>
      <c r="Y8" s="16"/>
      <c r="Z8" s="16"/>
    </row>
    <row r="9" spans="1:26" ht="15" customHeight="1">
      <c r="A9" s="18" t="s">
        <v>76</v>
      </c>
      <c r="B9" s="18" t="s">
        <v>72</v>
      </c>
      <c r="C9" s="18" t="s">
        <v>77</v>
      </c>
      <c r="D9" s="16"/>
      <c r="E9" s="16" t="s">
        <v>78</v>
      </c>
      <c r="F9" s="16" t="s">
        <v>79</v>
      </c>
      <c r="G9" s="16"/>
      <c r="H9" s="16"/>
      <c r="I9" s="16"/>
      <c r="J9" s="16"/>
      <c r="K9" s="16"/>
      <c r="L9" s="16"/>
      <c r="M9" s="16"/>
      <c r="N9" s="16"/>
      <c r="O9" s="16"/>
      <c r="P9" s="16"/>
      <c r="Q9" s="16"/>
      <c r="R9" s="16"/>
      <c r="S9" s="16"/>
      <c r="T9" s="16"/>
      <c r="U9" s="16"/>
      <c r="V9" s="16"/>
      <c r="W9" s="16"/>
      <c r="X9" s="16"/>
      <c r="Y9" s="16"/>
      <c r="Z9" s="16"/>
    </row>
    <row r="10" spans="1:26" ht="15" customHeight="1">
      <c r="A10" s="18" t="s">
        <v>80</v>
      </c>
      <c r="B10" s="18" t="s">
        <v>72</v>
      </c>
      <c r="C10" s="18" t="s">
        <v>81</v>
      </c>
      <c r="D10" s="16"/>
      <c r="E10" s="16" t="s">
        <v>82</v>
      </c>
      <c r="F10" s="16" t="s">
        <v>83</v>
      </c>
      <c r="G10" s="16"/>
      <c r="H10" s="16"/>
      <c r="I10" s="16"/>
      <c r="J10" s="16"/>
      <c r="K10" s="16"/>
      <c r="L10" s="16"/>
      <c r="M10" s="16"/>
      <c r="N10" s="16"/>
      <c r="O10" s="16"/>
      <c r="P10" s="16"/>
      <c r="Q10" s="16"/>
      <c r="R10" s="16"/>
      <c r="S10" s="16"/>
      <c r="T10" s="16"/>
      <c r="U10" s="16"/>
      <c r="V10" s="16"/>
      <c r="W10" s="16"/>
      <c r="X10" s="16"/>
      <c r="Y10" s="16"/>
      <c r="Z10" s="16"/>
    </row>
    <row r="11" spans="1:26" ht="15" customHeight="1">
      <c r="A11" s="18" t="s">
        <v>84</v>
      </c>
      <c r="B11" s="18" t="s">
        <v>72</v>
      </c>
      <c r="C11" s="18" t="s">
        <v>85</v>
      </c>
      <c r="D11" s="16"/>
      <c r="E11" s="16" t="s">
        <v>86</v>
      </c>
      <c r="F11" s="16" t="s">
        <v>87</v>
      </c>
      <c r="G11" s="16"/>
      <c r="H11" s="16"/>
      <c r="I11" s="16"/>
      <c r="J11" s="16"/>
      <c r="K11" s="16"/>
      <c r="L11" s="16"/>
      <c r="M11" s="16"/>
      <c r="N11" s="16"/>
      <c r="O11" s="16"/>
      <c r="P11" s="16"/>
      <c r="Q11" s="16"/>
      <c r="R11" s="16"/>
      <c r="S11" s="16"/>
      <c r="T11" s="16"/>
      <c r="U11" s="16"/>
      <c r="V11" s="16"/>
      <c r="W11" s="16"/>
      <c r="X11" s="16"/>
      <c r="Y11" s="16"/>
      <c r="Z11" s="16"/>
    </row>
    <row r="12" spans="1:26" ht="15" customHeight="1">
      <c r="A12" s="18" t="s">
        <v>88</v>
      </c>
      <c r="B12" s="18" t="s">
        <v>72</v>
      </c>
      <c r="C12" s="18" t="s">
        <v>89</v>
      </c>
      <c r="D12" s="16"/>
      <c r="E12" s="16" t="s">
        <v>90</v>
      </c>
      <c r="F12" s="16" t="s">
        <v>91</v>
      </c>
      <c r="G12" s="16"/>
      <c r="H12" s="16"/>
      <c r="I12" s="16"/>
      <c r="J12" s="16"/>
      <c r="K12" s="16"/>
      <c r="L12" s="16"/>
      <c r="M12" s="16"/>
      <c r="N12" s="16"/>
      <c r="O12" s="16"/>
      <c r="P12" s="16"/>
      <c r="Q12" s="16"/>
      <c r="R12" s="16"/>
      <c r="S12" s="16"/>
      <c r="T12" s="16"/>
      <c r="U12" s="16"/>
      <c r="V12" s="16"/>
      <c r="W12" s="16"/>
      <c r="X12" s="16"/>
      <c r="Y12" s="16"/>
      <c r="Z12" s="16"/>
    </row>
    <row r="13" spans="1:26" ht="15" customHeight="1">
      <c r="A13" s="18" t="s">
        <v>92</v>
      </c>
      <c r="B13" s="18" t="s">
        <v>93</v>
      </c>
      <c r="C13" s="18" t="s">
        <v>94</v>
      </c>
      <c r="D13" s="16"/>
      <c r="E13" s="16" t="s">
        <v>95</v>
      </c>
      <c r="F13" s="16" t="s">
        <v>96</v>
      </c>
      <c r="G13" s="16"/>
      <c r="H13" s="16"/>
      <c r="I13" s="16"/>
      <c r="J13" s="16"/>
      <c r="K13" s="16"/>
      <c r="L13" s="16"/>
      <c r="M13" s="16"/>
      <c r="N13" s="16"/>
      <c r="O13" s="16"/>
      <c r="P13" s="16"/>
      <c r="Q13" s="16"/>
      <c r="R13" s="16"/>
      <c r="S13" s="16"/>
      <c r="T13" s="16"/>
      <c r="U13" s="16"/>
      <c r="V13" s="16"/>
      <c r="W13" s="16"/>
      <c r="X13" s="16"/>
      <c r="Y13" s="16"/>
      <c r="Z13" s="16"/>
    </row>
    <row r="14" spans="1:26" ht="15" customHeight="1">
      <c r="A14" s="18" t="s">
        <v>97</v>
      </c>
      <c r="B14" s="18" t="s">
        <v>93</v>
      </c>
      <c r="C14" s="18" t="s">
        <v>98</v>
      </c>
      <c r="D14" s="16"/>
      <c r="E14" s="16" t="s">
        <v>99</v>
      </c>
      <c r="F14" s="16" t="s">
        <v>100</v>
      </c>
      <c r="G14" s="16"/>
      <c r="H14" s="16"/>
      <c r="I14" s="16"/>
      <c r="J14" s="16"/>
      <c r="K14" s="16"/>
      <c r="L14" s="16"/>
      <c r="M14" s="16"/>
      <c r="N14" s="16"/>
      <c r="O14" s="16"/>
      <c r="P14" s="16"/>
      <c r="Q14" s="16"/>
      <c r="R14" s="16"/>
      <c r="S14" s="16"/>
      <c r="T14" s="16"/>
      <c r="U14" s="16"/>
      <c r="V14" s="16"/>
      <c r="W14" s="16"/>
      <c r="X14" s="16"/>
      <c r="Y14" s="16"/>
      <c r="Z14" s="16"/>
    </row>
    <row r="15" spans="1:26" ht="15" customHeight="1">
      <c r="A15" s="18" t="s">
        <v>101</v>
      </c>
      <c r="B15" s="18" t="s">
        <v>93</v>
      </c>
      <c r="C15" s="18" t="s">
        <v>102</v>
      </c>
      <c r="D15" s="16"/>
      <c r="E15" s="16" t="s">
        <v>103</v>
      </c>
      <c r="F15" s="16" t="s">
        <v>104</v>
      </c>
      <c r="G15" s="16"/>
      <c r="H15" s="16"/>
      <c r="I15" s="16"/>
      <c r="J15" s="16"/>
      <c r="K15" s="16"/>
      <c r="L15" s="16"/>
      <c r="M15" s="16"/>
      <c r="N15" s="16"/>
      <c r="O15" s="16"/>
      <c r="P15" s="16"/>
      <c r="Q15" s="16"/>
      <c r="R15" s="16"/>
      <c r="S15" s="16"/>
      <c r="T15" s="16"/>
      <c r="U15" s="16"/>
      <c r="V15" s="16"/>
      <c r="W15" s="16"/>
      <c r="X15" s="16"/>
      <c r="Y15" s="16"/>
      <c r="Z15" s="16"/>
    </row>
    <row r="16" spans="1:26" ht="15" customHeight="1">
      <c r="A16" s="18" t="s">
        <v>105</v>
      </c>
      <c r="B16" s="18" t="s">
        <v>106</v>
      </c>
      <c r="C16" s="18" t="s">
        <v>107</v>
      </c>
      <c r="D16" s="16"/>
      <c r="E16" s="16" t="s">
        <v>108</v>
      </c>
      <c r="F16" s="16" t="s">
        <v>104</v>
      </c>
      <c r="G16" s="16"/>
      <c r="H16" s="16"/>
      <c r="I16" s="16"/>
      <c r="J16" s="16"/>
      <c r="K16" s="16"/>
      <c r="L16" s="16"/>
      <c r="M16" s="16"/>
      <c r="N16" s="16"/>
      <c r="O16" s="16"/>
      <c r="P16" s="16"/>
      <c r="Q16" s="16"/>
      <c r="R16" s="16"/>
      <c r="S16" s="16"/>
      <c r="T16" s="16"/>
      <c r="U16" s="16"/>
      <c r="V16" s="16"/>
      <c r="W16" s="16"/>
      <c r="X16" s="16"/>
      <c r="Y16" s="16"/>
      <c r="Z16" s="16"/>
    </row>
    <row r="17" spans="1:26" ht="15" customHeight="1">
      <c r="A17" s="18" t="s">
        <v>109</v>
      </c>
      <c r="B17" s="18" t="s">
        <v>110</v>
      </c>
      <c r="C17" s="18" t="s">
        <v>111</v>
      </c>
      <c r="D17" s="16"/>
      <c r="E17" s="16" t="s">
        <v>112</v>
      </c>
      <c r="F17" s="16" t="s">
        <v>113</v>
      </c>
      <c r="G17" s="16"/>
      <c r="H17" s="16"/>
      <c r="I17" s="16"/>
      <c r="J17" s="16"/>
      <c r="K17" s="16"/>
      <c r="L17" s="16"/>
      <c r="M17" s="16"/>
      <c r="N17" s="16"/>
      <c r="O17" s="16"/>
      <c r="P17" s="16"/>
      <c r="Q17" s="16"/>
      <c r="R17" s="16"/>
      <c r="S17" s="16"/>
      <c r="T17" s="16"/>
      <c r="U17" s="16"/>
      <c r="V17" s="16"/>
      <c r="W17" s="16"/>
      <c r="X17" s="16"/>
      <c r="Y17" s="16"/>
      <c r="Z17" s="16"/>
    </row>
    <row r="18" spans="1:26" ht="15" customHeight="1">
      <c r="A18" s="18" t="s">
        <v>114</v>
      </c>
      <c r="B18" s="18" t="s">
        <v>110</v>
      </c>
      <c r="C18" s="18" t="s">
        <v>115</v>
      </c>
      <c r="D18" s="16"/>
      <c r="E18" s="16" t="s">
        <v>116</v>
      </c>
      <c r="F18" s="16" t="s">
        <v>117</v>
      </c>
      <c r="G18" s="16"/>
      <c r="H18" s="16"/>
      <c r="I18" s="16"/>
      <c r="J18" s="16"/>
      <c r="K18" s="16"/>
      <c r="L18" s="16"/>
      <c r="M18" s="16"/>
      <c r="N18" s="16"/>
      <c r="O18" s="16"/>
      <c r="P18" s="16"/>
      <c r="Q18" s="16"/>
      <c r="R18" s="16"/>
      <c r="S18" s="16"/>
      <c r="T18" s="16"/>
      <c r="U18" s="16"/>
      <c r="V18" s="16"/>
      <c r="W18" s="16"/>
      <c r="X18" s="16"/>
      <c r="Y18" s="16"/>
      <c r="Z18" s="16"/>
    </row>
    <row r="19" spans="1:26" ht="15" customHeight="1">
      <c r="A19" s="18" t="s">
        <v>118</v>
      </c>
      <c r="B19" s="18" t="s">
        <v>110</v>
      </c>
      <c r="C19" s="18" t="s">
        <v>119</v>
      </c>
      <c r="D19" s="16"/>
      <c r="E19" s="16" t="s">
        <v>120</v>
      </c>
      <c r="F19" s="16" t="s">
        <v>121</v>
      </c>
      <c r="G19" s="16"/>
      <c r="H19" s="16"/>
      <c r="I19" s="16"/>
      <c r="J19" s="16"/>
      <c r="K19" s="16"/>
      <c r="L19" s="16"/>
      <c r="M19" s="16"/>
      <c r="N19" s="16"/>
      <c r="O19" s="16"/>
      <c r="P19" s="16"/>
      <c r="Q19" s="16"/>
      <c r="R19" s="16"/>
      <c r="S19" s="16"/>
      <c r="T19" s="16"/>
      <c r="U19" s="16"/>
      <c r="V19" s="16"/>
      <c r="W19" s="16"/>
      <c r="X19" s="16"/>
      <c r="Y19" s="16"/>
      <c r="Z19" s="16"/>
    </row>
    <row r="20" spans="1:26" ht="15" customHeight="1">
      <c r="A20" s="18" t="s">
        <v>122</v>
      </c>
      <c r="B20" s="18" t="s">
        <v>123</v>
      </c>
      <c r="C20" s="18" t="s">
        <v>124</v>
      </c>
      <c r="D20" s="16"/>
      <c r="E20" s="16" t="s">
        <v>125</v>
      </c>
      <c r="F20" s="16" t="s">
        <v>126</v>
      </c>
      <c r="G20" s="16"/>
      <c r="H20" s="16"/>
      <c r="I20" s="16"/>
      <c r="J20" s="16"/>
      <c r="K20" s="16"/>
      <c r="L20" s="16"/>
      <c r="M20" s="16"/>
      <c r="N20" s="16"/>
      <c r="O20" s="16"/>
      <c r="P20" s="16"/>
      <c r="Q20" s="16"/>
      <c r="R20" s="16"/>
      <c r="S20" s="16"/>
      <c r="T20" s="16"/>
      <c r="U20" s="16"/>
      <c r="V20" s="16"/>
      <c r="W20" s="16"/>
      <c r="X20" s="16"/>
      <c r="Y20" s="16"/>
      <c r="Z20" s="16"/>
    </row>
    <row r="21" spans="1:26" ht="15" customHeight="1">
      <c r="A21" s="18" t="s">
        <v>127</v>
      </c>
      <c r="B21" s="18" t="s">
        <v>123</v>
      </c>
      <c r="C21" s="18" t="s">
        <v>128</v>
      </c>
      <c r="D21" s="16"/>
      <c r="E21" s="16" t="s">
        <v>129</v>
      </c>
      <c r="F21" s="16" t="s">
        <v>126</v>
      </c>
      <c r="G21" s="16"/>
      <c r="H21" s="16"/>
      <c r="I21" s="16"/>
      <c r="J21" s="16"/>
      <c r="K21" s="16"/>
      <c r="L21" s="16"/>
      <c r="M21" s="16"/>
      <c r="N21" s="16"/>
      <c r="O21" s="16"/>
      <c r="P21" s="16"/>
      <c r="Q21" s="16"/>
      <c r="R21" s="16"/>
      <c r="S21" s="16"/>
      <c r="T21" s="16"/>
      <c r="U21" s="16"/>
      <c r="V21" s="16"/>
      <c r="W21" s="16"/>
      <c r="X21" s="16"/>
      <c r="Y21" s="16"/>
      <c r="Z21" s="16"/>
    </row>
    <row r="22" spans="1:26" ht="15" customHeight="1">
      <c r="A22" s="18" t="s">
        <v>130</v>
      </c>
      <c r="B22" s="18" t="s">
        <v>123</v>
      </c>
      <c r="C22" s="18" t="s">
        <v>131</v>
      </c>
      <c r="D22" s="16"/>
      <c r="E22" s="16" t="s">
        <v>112</v>
      </c>
      <c r="F22" s="16" t="s">
        <v>132</v>
      </c>
      <c r="G22" s="16"/>
      <c r="H22" s="16"/>
      <c r="I22" s="16"/>
      <c r="J22" s="16"/>
      <c r="K22" s="16"/>
      <c r="L22" s="16"/>
      <c r="M22" s="16"/>
      <c r="N22" s="16"/>
      <c r="O22" s="16"/>
      <c r="P22" s="16"/>
      <c r="Q22" s="16"/>
      <c r="R22" s="16"/>
      <c r="S22" s="16"/>
      <c r="T22" s="16"/>
      <c r="U22" s="16"/>
      <c r="V22" s="16"/>
      <c r="W22" s="16"/>
      <c r="X22" s="16"/>
      <c r="Y22" s="16"/>
      <c r="Z22" s="16"/>
    </row>
    <row r="23" spans="1:26" ht="15" customHeight="1">
      <c r="A23" s="18" t="s">
        <v>133</v>
      </c>
      <c r="B23" s="18" t="s">
        <v>123</v>
      </c>
      <c r="C23" s="18" t="s">
        <v>134</v>
      </c>
      <c r="D23" s="16"/>
      <c r="E23" s="16" t="s">
        <v>69</v>
      </c>
      <c r="F23" s="16" t="s">
        <v>135</v>
      </c>
      <c r="G23" s="16"/>
      <c r="H23" s="16"/>
      <c r="I23" s="16"/>
      <c r="J23" s="16"/>
      <c r="K23" s="16"/>
      <c r="L23" s="16"/>
      <c r="M23" s="16"/>
      <c r="N23" s="16"/>
      <c r="O23" s="16"/>
      <c r="P23" s="16"/>
      <c r="Q23" s="16"/>
      <c r="R23" s="16"/>
      <c r="S23" s="16"/>
      <c r="T23" s="16"/>
      <c r="U23" s="16"/>
      <c r="V23" s="16"/>
      <c r="W23" s="16"/>
      <c r="X23" s="16"/>
      <c r="Y23" s="16"/>
      <c r="Z23" s="16"/>
    </row>
    <row r="24" spans="1:26" ht="15" customHeight="1">
      <c r="A24" s="18" t="s">
        <v>136</v>
      </c>
      <c r="B24" s="18" t="s">
        <v>123</v>
      </c>
      <c r="C24" s="18" t="s">
        <v>137</v>
      </c>
      <c r="D24" s="16"/>
      <c r="E24" s="16" t="s">
        <v>138</v>
      </c>
      <c r="F24" s="16" t="s">
        <v>139</v>
      </c>
      <c r="G24" s="16"/>
      <c r="H24" s="16"/>
      <c r="I24" s="16"/>
      <c r="J24" s="16"/>
      <c r="K24" s="16"/>
      <c r="L24" s="16"/>
      <c r="M24" s="16"/>
      <c r="N24" s="16"/>
      <c r="O24" s="16"/>
      <c r="P24" s="16"/>
      <c r="Q24" s="16"/>
      <c r="R24" s="16"/>
      <c r="S24" s="16"/>
      <c r="T24" s="16"/>
      <c r="U24" s="16"/>
      <c r="V24" s="16"/>
      <c r="W24" s="16"/>
      <c r="X24" s="16"/>
      <c r="Y24" s="16"/>
      <c r="Z24" s="16"/>
    </row>
    <row r="25" spans="1:26" ht="15" customHeight="1">
      <c r="A25" s="18" t="s">
        <v>140</v>
      </c>
      <c r="B25" s="18" t="s">
        <v>141</v>
      </c>
      <c r="C25" s="18" t="s">
        <v>142</v>
      </c>
      <c r="D25" s="16"/>
      <c r="E25" s="16" t="s">
        <v>143</v>
      </c>
      <c r="F25" s="16" t="s">
        <v>144</v>
      </c>
      <c r="G25" s="16"/>
      <c r="H25" s="16"/>
      <c r="I25" s="16"/>
      <c r="J25" s="16"/>
      <c r="K25" s="16"/>
      <c r="L25" s="16"/>
      <c r="M25" s="16"/>
      <c r="N25" s="16"/>
      <c r="O25" s="16"/>
      <c r="P25" s="16"/>
      <c r="Q25" s="16"/>
      <c r="R25" s="16"/>
      <c r="S25" s="16"/>
      <c r="T25" s="16"/>
      <c r="U25" s="16"/>
      <c r="V25" s="16"/>
      <c r="W25" s="16"/>
      <c r="X25" s="16"/>
      <c r="Y25" s="16"/>
      <c r="Z25" s="16"/>
    </row>
    <row r="26" spans="1:26" ht="15" customHeight="1">
      <c r="A26" s="18" t="s">
        <v>145</v>
      </c>
      <c r="B26" s="18" t="s">
        <v>146</v>
      </c>
      <c r="C26" s="18" t="s">
        <v>147</v>
      </c>
      <c r="D26" s="16"/>
      <c r="E26" s="16" t="s">
        <v>148</v>
      </c>
      <c r="F26" s="16" t="s">
        <v>149</v>
      </c>
      <c r="G26" s="16"/>
      <c r="H26" s="16"/>
      <c r="I26" s="16"/>
      <c r="J26" s="16"/>
      <c r="K26" s="16"/>
      <c r="L26" s="16"/>
      <c r="M26" s="16"/>
      <c r="N26" s="16"/>
      <c r="O26" s="16"/>
      <c r="P26" s="16"/>
      <c r="Q26" s="16"/>
      <c r="R26" s="16"/>
      <c r="S26" s="16"/>
      <c r="T26" s="16"/>
      <c r="U26" s="16"/>
      <c r="V26" s="16"/>
      <c r="W26" s="16"/>
      <c r="X26" s="16"/>
      <c r="Y26" s="16"/>
      <c r="Z26" s="16"/>
    </row>
    <row r="27" spans="1:26" ht="15" customHeight="1">
      <c r="A27" s="18" t="s">
        <v>150</v>
      </c>
      <c r="B27" s="18" t="s">
        <v>141</v>
      </c>
      <c r="C27" s="18" t="s">
        <v>151</v>
      </c>
      <c r="D27" s="16"/>
      <c r="E27" s="16" t="s">
        <v>152</v>
      </c>
      <c r="F27" s="16" t="s">
        <v>153</v>
      </c>
      <c r="G27" s="16"/>
      <c r="H27" s="16"/>
      <c r="I27" s="16"/>
      <c r="J27" s="16"/>
      <c r="K27" s="16"/>
      <c r="L27" s="16"/>
      <c r="M27" s="16"/>
      <c r="N27" s="16"/>
      <c r="O27" s="16"/>
      <c r="P27" s="16"/>
      <c r="Q27" s="16"/>
      <c r="R27" s="16"/>
      <c r="S27" s="16"/>
      <c r="T27" s="16"/>
      <c r="U27" s="16"/>
      <c r="V27" s="16"/>
      <c r="W27" s="16"/>
      <c r="X27" s="16"/>
      <c r="Y27" s="16"/>
      <c r="Z27" s="16"/>
    </row>
    <row r="28" spans="1:26" ht="15" customHeight="1">
      <c r="A28" s="18" t="s">
        <v>154</v>
      </c>
      <c r="B28" s="18" t="s">
        <v>155</v>
      </c>
      <c r="C28" s="18" t="s">
        <v>156</v>
      </c>
      <c r="D28" s="16"/>
      <c r="E28" s="16" t="s">
        <v>157</v>
      </c>
      <c r="F28" s="16" t="s">
        <v>158</v>
      </c>
      <c r="G28" s="16"/>
      <c r="H28" s="16"/>
      <c r="I28" s="16"/>
      <c r="J28" s="16"/>
      <c r="K28" s="16"/>
      <c r="L28" s="16"/>
      <c r="M28" s="16"/>
      <c r="N28" s="16"/>
      <c r="O28" s="16"/>
      <c r="P28" s="16"/>
      <c r="Q28" s="16"/>
      <c r="R28" s="16"/>
      <c r="S28" s="16"/>
      <c r="T28" s="16"/>
      <c r="U28" s="16"/>
      <c r="V28" s="16"/>
      <c r="W28" s="16"/>
      <c r="X28" s="16"/>
      <c r="Y28" s="16"/>
      <c r="Z28" s="16"/>
    </row>
    <row r="29" spans="1:26" ht="15" customHeight="1">
      <c r="A29" s="18" t="s">
        <v>159</v>
      </c>
      <c r="B29" s="18" t="s">
        <v>155</v>
      </c>
      <c r="C29" s="18" t="s">
        <v>160</v>
      </c>
      <c r="D29" s="16"/>
      <c r="E29" s="16" t="s">
        <v>161</v>
      </c>
      <c r="F29" s="16" t="s">
        <v>162</v>
      </c>
      <c r="G29" s="16"/>
      <c r="H29" s="16"/>
      <c r="I29" s="16"/>
      <c r="J29" s="16"/>
      <c r="K29" s="16"/>
      <c r="L29" s="16"/>
      <c r="M29" s="16"/>
      <c r="N29" s="16"/>
      <c r="O29" s="16"/>
      <c r="P29" s="16"/>
      <c r="Q29" s="16"/>
      <c r="R29" s="16"/>
      <c r="S29" s="16"/>
      <c r="T29" s="16"/>
      <c r="U29" s="16"/>
      <c r="V29" s="16"/>
      <c r="W29" s="16"/>
      <c r="X29" s="16"/>
      <c r="Y29" s="16"/>
      <c r="Z29" s="16"/>
    </row>
    <row r="30" spans="1:26" ht="15" customHeight="1">
      <c r="A30" s="18" t="s">
        <v>163</v>
      </c>
      <c r="B30" s="18" t="s">
        <v>164</v>
      </c>
      <c r="C30" s="18" t="s">
        <v>165</v>
      </c>
      <c r="D30" s="16"/>
      <c r="E30" s="16" t="s">
        <v>166</v>
      </c>
      <c r="F30" s="16" t="s">
        <v>167</v>
      </c>
      <c r="G30" s="16"/>
      <c r="H30" s="16"/>
      <c r="I30" s="16"/>
      <c r="J30" s="16"/>
      <c r="K30" s="16"/>
      <c r="L30" s="16"/>
      <c r="M30" s="16"/>
      <c r="N30" s="16"/>
      <c r="O30" s="16"/>
      <c r="P30" s="16"/>
      <c r="Q30" s="16"/>
      <c r="R30" s="16"/>
      <c r="S30" s="16"/>
      <c r="T30" s="16"/>
      <c r="U30" s="16"/>
      <c r="V30" s="16"/>
      <c r="W30" s="16"/>
      <c r="X30" s="16"/>
      <c r="Y30" s="16"/>
      <c r="Z30" s="16"/>
    </row>
    <row r="31" spans="1:26" ht="15" customHeight="1">
      <c r="A31" s="18" t="s">
        <v>168</v>
      </c>
      <c r="B31" s="18" t="s">
        <v>164</v>
      </c>
      <c r="C31" s="18" t="s">
        <v>169</v>
      </c>
      <c r="D31" s="16"/>
      <c r="E31" s="16" t="s">
        <v>170</v>
      </c>
      <c r="F31" s="16" t="s">
        <v>171</v>
      </c>
      <c r="G31" s="16"/>
      <c r="H31" s="16"/>
      <c r="I31" s="16"/>
      <c r="J31" s="16"/>
      <c r="K31" s="16"/>
      <c r="L31" s="16"/>
      <c r="M31" s="16"/>
      <c r="N31" s="16"/>
      <c r="O31" s="16"/>
      <c r="P31" s="16"/>
      <c r="Q31" s="16"/>
      <c r="R31" s="16"/>
      <c r="S31" s="16"/>
      <c r="T31" s="16"/>
      <c r="U31" s="16"/>
      <c r="V31" s="16"/>
      <c r="W31" s="16"/>
      <c r="X31" s="16"/>
      <c r="Y31" s="16"/>
      <c r="Z31" s="16"/>
    </row>
    <row r="32" spans="1:26" ht="15" customHeight="1">
      <c r="A32" s="18" t="s">
        <v>172</v>
      </c>
      <c r="B32" s="18" t="s">
        <v>164</v>
      </c>
      <c r="C32" s="18" t="s">
        <v>173</v>
      </c>
      <c r="D32" s="16"/>
      <c r="E32" s="16" t="s">
        <v>174</v>
      </c>
      <c r="F32" s="16" t="s">
        <v>175</v>
      </c>
      <c r="G32" s="16"/>
      <c r="H32" s="16"/>
      <c r="I32" s="16"/>
      <c r="J32" s="16"/>
      <c r="K32" s="16"/>
      <c r="L32" s="16"/>
      <c r="M32" s="16"/>
      <c r="N32" s="16"/>
      <c r="O32" s="16"/>
      <c r="P32" s="16"/>
      <c r="Q32" s="16"/>
      <c r="R32" s="16"/>
      <c r="S32" s="16"/>
      <c r="T32" s="16"/>
      <c r="U32" s="16"/>
      <c r="V32" s="16"/>
      <c r="W32" s="16"/>
      <c r="X32" s="16"/>
      <c r="Y32" s="16"/>
      <c r="Z32" s="16"/>
    </row>
    <row r="33" spans="1:26" ht="15" customHeight="1">
      <c r="A33" s="18" t="s">
        <v>176</v>
      </c>
      <c r="B33" s="18" t="s">
        <v>177</v>
      </c>
      <c r="C33" s="18" t="s">
        <v>178</v>
      </c>
      <c r="D33" s="16"/>
      <c r="E33" s="16" t="s">
        <v>179</v>
      </c>
      <c r="F33" s="16" t="s">
        <v>180</v>
      </c>
      <c r="G33" s="16"/>
      <c r="H33" s="16"/>
      <c r="I33" s="16"/>
      <c r="J33" s="16"/>
      <c r="K33" s="16"/>
      <c r="L33" s="16"/>
      <c r="M33" s="16"/>
      <c r="N33" s="16"/>
      <c r="O33" s="16"/>
      <c r="P33" s="16"/>
      <c r="Q33" s="16"/>
      <c r="R33" s="16"/>
      <c r="S33" s="16"/>
      <c r="T33" s="16"/>
      <c r="U33" s="16"/>
      <c r="V33" s="16"/>
      <c r="W33" s="16"/>
      <c r="X33" s="16"/>
      <c r="Y33" s="16"/>
      <c r="Z33" s="16"/>
    </row>
    <row r="34" spans="1:26" ht="15" customHeight="1">
      <c r="A34" s="18" t="s">
        <v>181</v>
      </c>
      <c r="B34" s="18" t="s">
        <v>177</v>
      </c>
      <c r="C34" s="18" t="s">
        <v>182</v>
      </c>
      <c r="D34" s="16"/>
      <c r="E34" s="16" t="s">
        <v>183</v>
      </c>
      <c r="F34" s="16" t="s">
        <v>184</v>
      </c>
      <c r="G34" s="16"/>
      <c r="H34" s="16"/>
      <c r="I34" s="16"/>
      <c r="J34" s="16"/>
      <c r="K34" s="16"/>
      <c r="L34" s="16"/>
      <c r="M34" s="16"/>
      <c r="N34" s="16"/>
      <c r="O34" s="16"/>
      <c r="P34" s="16"/>
      <c r="Q34" s="16"/>
      <c r="R34" s="16"/>
      <c r="S34" s="16"/>
      <c r="T34" s="16"/>
      <c r="U34" s="16"/>
      <c r="V34" s="16"/>
      <c r="W34" s="16"/>
      <c r="X34" s="16"/>
      <c r="Y34" s="16"/>
      <c r="Z34" s="16"/>
    </row>
    <row r="35" spans="1:26" ht="15" customHeight="1">
      <c r="A35" s="18" t="s">
        <v>185</v>
      </c>
      <c r="B35" s="18" t="s">
        <v>186</v>
      </c>
      <c r="C35" s="18" t="s">
        <v>187</v>
      </c>
      <c r="D35" s="16"/>
      <c r="E35" s="16" t="s">
        <v>188</v>
      </c>
      <c r="F35" s="16" t="s">
        <v>189</v>
      </c>
      <c r="G35" s="16"/>
      <c r="H35" s="16"/>
      <c r="I35" s="16"/>
      <c r="J35" s="16"/>
      <c r="K35" s="16"/>
      <c r="L35" s="16"/>
      <c r="M35" s="16"/>
      <c r="N35" s="16"/>
      <c r="O35" s="16"/>
      <c r="P35" s="16"/>
      <c r="Q35" s="16"/>
      <c r="R35" s="16"/>
      <c r="S35" s="16"/>
      <c r="T35" s="16"/>
      <c r="U35" s="16"/>
      <c r="V35" s="16"/>
      <c r="W35" s="16"/>
      <c r="X35" s="16"/>
      <c r="Y35" s="16"/>
      <c r="Z35" s="16"/>
    </row>
    <row r="36" spans="1:26" ht="15" customHeight="1">
      <c r="A36" s="18" t="s">
        <v>190</v>
      </c>
      <c r="B36" s="18" t="s">
        <v>186</v>
      </c>
      <c r="C36" s="18" t="s">
        <v>191</v>
      </c>
      <c r="D36" s="16"/>
      <c r="E36" s="16" t="s">
        <v>192</v>
      </c>
      <c r="F36" s="16" t="s">
        <v>193</v>
      </c>
      <c r="G36" s="16"/>
      <c r="H36" s="16"/>
      <c r="I36" s="16"/>
      <c r="J36" s="16"/>
      <c r="K36" s="16"/>
      <c r="L36" s="16"/>
      <c r="M36" s="16"/>
      <c r="N36" s="16"/>
      <c r="O36" s="16"/>
      <c r="P36" s="16"/>
      <c r="Q36" s="16"/>
      <c r="R36" s="16"/>
      <c r="S36" s="16"/>
      <c r="T36" s="16"/>
      <c r="U36" s="16"/>
      <c r="V36" s="16"/>
      <c r="W36" s="16"/>
      <c r="X36" s="16"/>
      <c r="Y36" s="16"/>
      <c r="Z36" s="16"/>
    </row>
    <row r="37" spans="1:26" ht="15" customHeight="1">
      <c r="A37" s="18" t="s">
        <v>194</v>
      </c>
      <c r="B37" s="18" t="s">
        <v>146</v>
      </c>
      <c r="C37" s="18" t="s">
        <v>195</v>
      </c>
      <c r="D37" s="16"/>
      <c r="E37" s="16"/>
      <c r="F37" s="16"/>
      <c r="G37" s="16"/>
      <c r="H37" s="16"/>
      <c r="I37" s="16"/>
      <c r="J37" s="16"/>
      <c r="K37" s="16"/>
      <c r="L37" s="16"/>
      <c r="M37" s="16"/>
      <c r="N37" s="16"/>
      <c r="O37" s="16"/>
      <c r="P37" s="16"/>
      <c r="Q37" s="16"/>
      <c r="R37" s="16"/>
      <c r="S37" s="16"/>
      <c r="T37" s="16"/>
      <c r="U37" s="16"/>
      <c r="V37" s="16"/>
      <c r="W37" s="16"/>
      <c r="X37" s="16"/>
      <c r="Y37" s="16"/>
      <c r="Z37" s="16"/>
    </row>
    <row r="38" spans="1:26" ht="15" customHeight="1">
      <c r="A38" s="18" t="s">
        <v>196</v>
      </c>
      <c r="B38" s="18" t="s">
        <v>186</v>
      </c>
      <c r="C38" s="18" t="s">
        <v>197</v>
      </c>
      <c r="D38" s="16"/>
      <c r="E38" s="16"/>
      <c r="F38" s="16"/>
      <c r="G38" s="16"/>
      <c r="H38" s="16"/>
      <c r="I38" s="16"/>
      <c r="J38" s="16"/>
      <c r="K38" s="16"/>
      <c r="L38" s="16"/>
      <c r="M38" s="16"/>
      <c r="N38" s="16"/>
      <c r="O38" s="16"/>
      <c r="P38" s="16"/>
      <c r="Q38" s="16"/>
      <c r="R38" s="16"/>
      <c r="S38" s="16"/>
      <c r="T38" s="16"/>
      <c r="U38" s="16"/>
      <c r="V38" s="16"/>
      <c r="W38" s="16"/>
      <c r="X38" s="16"/>
      <c r="Y38" s="16"/>
      <c r="Z38" s="16"/>
    </row>
    <row r="39" spans="1:26" ht="15" customHeight="1">
      <c r="A39" s="18" t="s">
        <v>198</v>
      </c>
      <c r="B39" s="18" t="s">
        <v>146</v>
      </c>
      <c r="C39" s="18" t="s">
        <v>199</v>
      </c>
      <c r="D39" s="16"/>
      <c r="E39" s="16"/>
      <c r="F39" s="16"/>
      <c r="G39" s="16"/>
      <c r="H39" s="16"/>
      <c r="I39" s="16"/>
      <c r="J39" s="16"/>
      <c r="K39" s="16"/>
      <c r="L39" s="16"/>
      <c r="M39" s="16"/>
      <c r="N39" s="16"/>
      <c r="O39" s="16"/>
      <c r="P39" s="16"/>
      <c r="Q39" s="16"/>
      <c r="R39" s="16"/>
      <c r="S39" s="16"/>
      <c r="T39" s="16"/>
      <c r="U39" s="16"/>
      <c r="V39" s="16"/>
      <c r="W39" s="16"/>
      <c r="X39" s="16"/>
      <c r="Y39" s="16"/>
      <c r="Z39" s="16"/>
    </row>
    <row r="40" spans="1:26" ht="15" customHeight="1">
      <c r="A40" s="18" t="s">
        <v>200</v>
      </c>
      <c r="B40" s="18" t="s">
        <v>146</v>
      </c>
      <c r="C40" s="18" t="s">
        <v>201</v>
      </c>
      <c r="D40" s="16"/>
      <c r="E40" s="16"/>
      <c r="F40" s="16"/>
      <c r="G40" s="16"/>
      <c r="H40" s="16"/>
      <c r="I40" s="16"/>
      <c r="J40" s="16"/>
      <c r="K40" s="16"/>
      <c r="L40" s="16"/>
      <c r="M40" s="16"/>
      <c r="N40" s="16"/>
      <c r="O40" s="16"/>
      <c r="P40" s="16"/>
      <c r="Q40" s="16"/>
      <c r="R40" s="16"/>
      <c r="S40" s="16"/>
      <c r="T40" s="16"/>
      <c r="U40" s="16"/>
      <c r="V40" s="16"/>
      <c r="W40" s="16"/>
      <c r="X40" s="16"/>
      <c r="Y40" s="16"/>
      <c r="Z40" s="16"/>
    </row>
    <row r="41" spans="1:26" ht="15" customHeight="1">
      <c r="A41" s="18" t="s">
        <v>194</v>
      </c>
      <c r="B41" s="18" t="s">
        <v>146</v>
      </c>
      <c r="C41" s="18" t="s">
        <v>195</v>
      </c>
      <c r="D41" s="16"/>
      <c r="E41" s="16"/>
      <c r="F41" s="16"/>
      <c r="G41" s="16"/>
      <c r="H41" s="16"/>
      <c r="I41" s="16"/>
      <c r="J41" s="16"/>
      <c r="K41" s="16"/>
      <c r="L41" s="16"/>
      <c r="M41" s="16"/>
      <c r="N41" s="16"/>
      <c r="O41" s="16"/>
      <c r="P41" s="16"/>
      <c r="Q41" s="16"/>
      <c r="R41" s="16"/>
      <c r="S41" s="16"/>
      <c r="T41" s="16"/>
      <c r="U41" s="16"/>
      <c r="V41" s="16"/>
      <c r="W41" s="16"/>
      <c r="X41" s="16"/>
      <c r="Y41" s="16"/>
      <c r="Z41" s="16"/>
    </row>
    <row r="42" spans="1:26" ht="15" customHeight="1">
      <c r="A42" s="18" t="s">
        <v>202</v>
      </c>
      <c r="B42" s="18" t="s">
        <v>146</v>
      </c>
      <c r="C42" s="18" t="s">
        <v>203</v>
      </c>
      <c r="D42" s="16"/>
      <c r="E42" s="16"/>
      <c r="F42" s="16"/>
      <c r="G42" s="16"/>
      <c r="H42" s="16"/>
      <c r="I42" s="16"/>
      <c r="J42" s="16"/>
      <c r="K42" s="16"/>
      <c r="L42" s="16"/>
      <c r="M42" s="16"/>
      <c r="N42" s="16"/>
      <c r="O42" s="16"/>
      <c r="P42" s="16"/>
      <c r="Q42" s="16"/>
      <c r="R42" s="16"/>
      <c r="S42" s="16"/>
      <c r="T42" s="16"/>
      <c r="U42" s="16"/>
      <c r="V42" s="16"/>
      <c r="W42" s="16"/>
      <c r="X42" s="16"/>
      <c r="Y42" s="16"/>
      <c r="Z42" s="16"/>
    </row>
    <row r="43" spans="1:26" ht="15" customHeight="1">
      <c r="A43" s="18" t="s">
        <v>204</v>
      </c>
      <c r="B43" s="18" t="s">
        <v>106</v>
      </c>
      <c r="C43" s="18" t="s">
        <v>205</v>
      </c>
      <c r="D43" s="16"/>
      <c r="E43" s="16"/>
      <c r="F43" s="16"/>
      <c r="G43" s="16"/>
      <c r="H43" s="16"/>
      <c r="I43" s="16"/>
      <c r="J43" s="16"/>
      <c r="K43" s="16"/>
      <c r="L43" s="16"/>
      <c r="M43" s="16"/>
      <c r="N43" s="16"/>
      <c r="O43" s="16"/>
      <c r="P43" s="16"/>
      <c r="Q43" s="16"/>
      <c r="R43" s="16"/>
      <c r="S43" s="16"/>
      <c r="T43" s="16"/>
      <c r="U43" s="16"/>
      <c r="V43" s="16"/>
      <c r="W43" s="16"/>
      <c r="X43" s="16"/>
      <c r="Y43" s="16"/>
      <c r="Z43" s="16"/>
    </row>
    <row r="44" spans="1:26" ht="15" customHeight="1">
      <c r="A44" s="18" t="s">
        <v>206</v>
      </c>
      <c r="B44" s="18" t="s">
        <v>207</v>
      </c>
      <c r="C44" s="18" t="s">
        <v>208</v>
      </c>
      <c r="D44" s="16"/>
      <c r="E44" s="16"/>
      <c r="F44" s="16"/>
      <c r="G44" s="16"/>
      <c r="H44" s="16"/>
      <c r="I44" s="16"/>
      <c r="J44" s="16"/>
      <c r="K44" s="16"/>
      <c r="L44" s="16"/>
      <c r="M44" s="16"/>
      <c r="N44" s="16"/>
      <c r="O44" s="16"/>
      <c r="P44" s="16"/>
      <c r="Q44" s="16"/>
      <c r="R44" s="16"/>
      <c r="S44" s="16"/>
      <c r="T44" s="16"/>
      <c r="U44" s="16"/>
      <c r="V44" s="16"/>
      <c r="W44" s="16"/>
      <c r="X44" s="16"/>
      <c r="Y44" s="16"/>
      <c r="Z44" s="16"/>
    </row>
    <row r="45" spans="1:26" ht="15" customHeight="1">
      <c r="A45" s="18" t="s">
        <v>209</v>
      </c>
      <c r="B45" s="18" t="s">
        <v>207</v>
      </c>
      <c r="C45" s="18" t="s">
        <v>210</v>
      </c>
      <c r="D45" s="16"/>
      <c r="E45" s="16"/>
      <c r="F45" s="16"/>
      <c r="G45" s="16"/>
      <c r="H45" s="16"/>
      <c r="I45" s="16"/>
      <c r="J45" s="16"/>
      <c r="K45" s="16"/>
      <c r="L45" s="16"/>
      <c r="M45" s="16"/>
      <c r="N45" s="16"/>
      <c r="O45" s="16"/>
      <c r="P45" s="16"/>
      <c r="Q45" s="16"/>
      <c r="R45" s="16"/>
      <c r="S45" s="16"/>
      <c r="T45" s="16"/>
      <c r="U45" s="16"/>
      <c r="V45" s="16"/>
      <c r="W45" s="16"/>
      <c r="X45" s="16"/>
      <c r="Y45" s="16"/>
      <c r="Z45" s="16"/>
    </row>
    <row r="46" spans="1:26" ht="15" customHeight="1">
      <c r="A46" s="18" t="s">
        <v>211</v>
      </c>
      <c r="B46" s="18" t="s">
        <v>207</v>
      </c>
      <c r="C46" s="18" t="s">
        <v>212</v>
      </c>
      <c r="D46" s="16"/>
      <c r="E46" s="16"/>
      <c r="F46" s="16"/>
      <c r="G46" s="16"/>
      <c r="H46" s="16"/>
      <c r="I46" s="16"/>
      <c r="J46" s="16"/>
      <c r="K46" s="16"/>
      <c r="L46" s="16"/>
      <c r="M46" s="16"/>
      <c r="N46" s="16"/>
      <c r="O46" s="16"/>
      <c r="P46" s="16"/>
      <c r="Q46" s="16"/>
      <c r="R46" s="16"/>
      <c r="S46" s="16"/>
      <c r="T46" s="16"/>
      <c r="U46" s="16"/>
      <c r="V46" s="16"/>
      <c r="W46" s="16"/>
      <c r="X46" s="16"/>
      <c r="Y46" s="16"/>
      <c r="Z46" s="16"/>
    </row>
    <row r="47" spans="1:26" ht="15" customHeight="1">
      <c r="A47" s="18" t="s">
        <v>213</v>
      </c>
      <c r="B47" s="18" t="s">
        <v>214</v>
      </c>
      <c r="C47" s="18" t="s">
        <v>215</v>
      </c>
      <c r="D47" s="16"/>
      <c r="E47" s="16"/>
      <c r="F47" s="16"/>
      <c r="G47" s="16"/>
      <c r="H47" s="16"/>
      <c r="I47" s="16"/>
      <c r="J47" s="16"/>
      <c r="K47" s="16"/>
      <c r="L47" s="16"/>
      <c r="M47" s="16"/>
      <c r="N47" s="16"/>
      <c r="O47" s="16"/>
      <c r="P47" s="16"/>
      <c r="Q47" s="16"/>
      <c r="R47" s="16"/>
      <c r="S47" s="16"/>
      <c r="T47" s="16"/>
      <c r="U47" s="16"/>
      <c r="V47" s="16"/>
      <c r="W47" s="16"/>
      <c r="X47" s="16"/>
      <c r="Y47" s="16"/>
      <c r="Z47" s="16"/>
    </row>
    <row r="48" spans="1:26" ht="15" customHeight="1">
      <c r="A48" s="18" t="s">
        <v>216</v>
      </c>
      <c r="B48" s="18" t="s">
        <v>214</v>
      </c>
      <c r="C48" s="18" t="s">
        <v>217</v>
      </c>
      <c r="D48" s="16"/>
      <c r="E48" s="16"/>
      <c r="F48" s="16"/>
      <c r="G48" s="16"/>
      <c r="H48" s="16"/>
      <c r="I48" s="16"/>
      <c r="J48" s="16"/>
      <c r="K48" s="16"/>
      <c r="L48" s="16"/>
      <c r="M48" s="16"/>
      <c r="N48" s="16"/>
      <c r="O48" s="16"/>
      <c r="P48" s="16"/>
      <c r="Q48" s="16"/>
      <c r="R48" s="16"/>
      <c r="S48" s="16"/>
      <c r="T48" s="16"/>
      <c r="U48" s="16"/>
      <c r="V48" s="16"/>
      <c r="W48" s="16"/>
      <c r="X48" s="16"/>
      <c r="Y48" s="16"/>
      <c r="Z48" s="16"/>
    </row>
    <row r="49" spans="1:26" ht="15" customHeight="1">
      <c r="A49" s="18" t="s">
        <v>218</v>
      </c>
      <c r="B49" s="18" t="s">
        <v>214</v>
      </c>
      <c r="C49" s="18" t="s">
        <v>219</v>
      </c>
      <c r="D49" s="16"/>
      <c r="E49" s="16"/>
      <c r="F49" s="16"/>
      <c r="G49" s="16"/>
      <c r="H49" s="16"/>
      <c r="I49" s="16"/>
      <c r="J49" s="16"/>
      <c r="K49" s="16"/>
      <c r="L49" s="16"/>
      <c r="M49" s="16"/>
      <c r="N49" s="16"/>
      <c r="O49" s="16"/>
      <c r="P49" s="16"/>
      <c r="Q49" s="16"/>
      <c r="R49" s="16"/>
      <c r="S49" s="16"/>
      <c r="T49" s="16"/>
      <c r="U49" s="16"/>
      <c r="V49" s="16"/>
      <c r="W49" s="16"/>
      <c r="X49" s="16"/>
      <c r="Y49" s="16"/>
      <c r="Z49" s="16"/>
    </row>
    <row r="50" spans="1:26" ht="15" customHeight="1">
      <c r="A50" s="18" t="s">
        <v>220</v>
      </c>
      <c r="B50" s="18" t="s">
        <v>214</v>
      </c>
      <c r="C50" s="18" t="s">
        <v>221</v>
      </c>
      <c r="D50" s="16"/>
      <c r="E50" s="16"/>
      <c r="F50" s="16"/>
      <c r="G50" s="16"/>
      <c r="H50" s="16"/>
      <c r="I50" s="16"/>
      <c r="J50" s="16"/>
      <c r="K50" s="16"/>
      <c r="L50" s="16"/>
      <c r="M50" s="16"/>
      <c r="N50" s="16"/>
      <c r="O50" s="16"/>
      <c r="P50" s="16"/>
      <c r="Q50" s="16"/>
      <c r="R50" s="16"/>
      <c r="S50" s="16"/>
      <c r="T50" s="16"/>
      <c r="U50" s="16"/>
      <c r="V50" s="16"/>
      <c r="W50" s="16"/>
      <c r="X50" s="16"/>
      <c r="Y50" s="16"/>
      <c r="Z50" s="16"/>
    </row>
    <row r="51" spans="1:26" ht="15" customHeight="1">
      <c r="A51" s="18" t="s">
        <v>222</v>
      </c>
      <c r="B51" s="18" t="s">
        <v>214</v>
      </c>
      <c r="C51" s="18" t="s">
        <v>223</v>
      </c>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G28" sqref="G28"/>
    </sheetView>
  </sheetViews>
  <sheetFormatPr defaultColWidth="12.5703125" defaultRowHeight="15" customHeight="1"/>
  <cols>
    <col min="1" max="1" width="12.28515625" customWidth="1"/>
    <col min="2" max="2" width="13.7109375" customWidth="1"/>
    <col min="3" max="3" width="14.5703125" customWidth="1"/>
    <col min="4" max="4" width="13.140625" customWidth="1"/>
    <col min="5" max="26" width="9.140625" customWidth="1"/>
  </cols>
  <sheetData>
    <row r="1" spans="1:26">
      <c r="A1" s="20"/>
      <c r="B1" s="21"/>
      <c r="C1" s="21"/>
      <c r="D1" s="21" t="s">
        <v>224</v>
      </c>
      <c r="E1" s="21"/>
      <c r="F1" s="21"/>
      <c r="G1" s="21"/>
      <c r="H1" s="21"/>
      <c r="I1" s="16"/>
      <c r="J1" s="16"/>
      <c r="K1" s="16"/>
      <c r="L1" s="16"/>
      <c r="M1" s="16"/>
      <c r="N1" s="16"/>
      <c r="O1" s="16"/>
      <c r="P1" s="16"/>
      <c r="Q1" s="16"/>
      <c r="R1" s="16"/>
      <c r="S1" s="16"/>
      <c r="T1" s="16"/>
      <c r="U1" s="16"/>
      <c r="V1" s="16"/>
      <c r="W1" s="16"/>
      <c r="X1" s="16"/>
      <c r="Y1" s="16"/>
      <c r="Z1" s="16"/>
    </row>
    <row r="2" spans="1:26">
      <c r="A2" s="20"/>
      <c r="B2" s="21"/>
      <c r="C2" s="21"/>
      <c r="D2" s="21"/>
      <c r="E2" s="21"/>
      <c r="F2" s="21"/>
      <c r="G2" s="21"/>
      <c r="H2" s="21"/>
      <c r="I2" s="16"/>
      <c r="J2" s="16"/>
      <c r="K2" s="16"/>
      <c r="L2" s="16"/>
      <c r="M2" s="16"/>
      <c r="N2" s="16"/>
      <c r="O2" s="16"/>
      <c r="P2" s="16"/>
      <c r="Q2" s="16"/>
      <c r="R2" s="16"/>
      <c r="S2" s="16"/>
      <c r="T2" s="16"/>
      <c r="U2" s="16"/>
      <c r="V2" s="16"/>
      <c r="W2" s="16"/>
      <c r="X2" s="16"/>
      <c r="Y2" s="16"/>
      <c r="Z2" s="16"/>
    </row>
    <row r="3" spans="1:26">
      <c r="A3" s="22" t="s">
        <v>225</v>
      </c>
      <c r="B3" s="16"/>
      <c r="C3" s="16"/>
      <c r="D3" s="16"/>
      <c r="E3" s="16"/>
      <c r="F3" s="16"/>
      <c r="G3" s="16"/>
      <c r="H3" s="16"/>
      <c r="I3" s="16"/>
      <c r="J3" s="16"/>
      <c r="K3" s="16"/>
      <c r="L3" s="16"/>
      <c r="M3" s="16"/>
      <c r="N3" s="16"/>
      <c r="O3" s="16"/>
      <c r="P3" s="16"/>
      <c r="Q3" s="16"/>
      <c r="R3" s="16"/>
      <c r="S3" s="16"/>
      <c r="T3" s="16"/>
      <c r="U3" s="16"/>
      <c r="V3" s="16"/>
      <c r="W3" s="16"/>
      <c r="X3" s="16"/>
      <c r="Y3" s="16"/>
      <c r="Z3" s="16"/>
    </row>
    <row r="4" spans="1:26">
      <c r="A4" s="22"/>
      <c r="B4" s="16"/>
      <c r="C4" s="16"/>
      <c r="D4" s="16"/>
      <c r="E4" s="16"/>
      <c r="F4" s="16"/>
      <c r="G4" s="16"/>
      <c r="H4" s="16"/>
      <c r="I4" s="16"/>
      <c r="J4" s="16"/>
      <c r="K4" s="16"/>
      <c r="L4" s="16"/>
      <c r="M4" s="16"/>
      <c r="N4" s="16"/>
      <c r="O4" s="16"/>
      <c r="P4" s="16"/>
      <c r="Q4" s="16"/>
      <c r="R4" s="16"/>
      <c r="S4" s="16"/>
      <c r="T4" s="16"/>
      <c r="U4" s="16"/>
      <c r="V4" s="16"/>
      <c r="W4" s="16"/>
      <c r="X4" s="16"/>
      <c r="Y4" s="16"/>
      <c r="Z4" s="16"/>
    </row>
    <row r="5" spans="1:26">
      <c r="A5" s="22" t="s">
        <v>226</v>
      </c>
      <c r="B5" s="22">
        <v>44562</v>
      </c>
      <c r="C5" s="16"/>
      <c r="D5" s="16"/>
      <c r="E5" s="16"/>
      <c r="F5" s="16"/>
      <c r="G5" s="16"/>
      <c r="H5" s="16"/>
      <c r="I5" s="16"/>
      <c r="J5" s="16"/>
      <c r="K5" s="16"/>
      <c r="L5" s="16"/>
      <c r="M5" s="16"/>
      <c r="N5" s="16"/>
      <c r="O5" s="16"/>
      <c r="P5" s="16"/>
      <c r="Q5" s="16"/>
      <c r="R5" s="16"/>
      <c r="S5" s="16"/>
      <c r="T5" s="16"/>
      <c r="U5" s="16"/>
      <c r="V5" s="16"/>
      <c r="W5" s="16"/>
      <c r="X5" s="16"/>
      <c r="Y5" s="16"/>
      <c r="Z5" s="16"/>
    </row>
    <row r="6" spans="1:26">
      <c r="A6" s="22" t="s">
        <v>227</v>
      </c>
      <c r="B6" s="22">
        <v>45657</v>
      </c>
      <c r="C6" s="16"/>
      <c r="D6" s="16"/>
      <c r="E6" s="16"/>
      <c r="F6" s="16"/>
      <c r="G6" s="16"/>
      <c r="H6" s="16"/>
      <c r="I6" s="16"/>
      <c r="J6" s="16"/>
      <c r="K6" s="16"/>
      <c r="L6" s="16"/>
      <c r="M6" s="16"/>
      <c r="N6" s="16"/>
      <c r="O6" s="16"/>
      <c r="P6" s="16"/>
      <c r="Q6" s="16"/>
      <c r="R6" s="16"/>
      <c r="S6" s="16"/>
      <c r="T6" s="16"/>
      <c r="U6" s="16"/>
      <c r="V6" s="16"/>
      <c r="W6" s="16"/>
      <c r="X6" s="16"/>
      <c r="Y6" s="16"/>
      <c r="Z6" s="16"/>
    </row>
    <row r="7" spans="1:26">
      <c r="A7" s="22"/>
      <c r="B7" s="16"/>
      <c r="C7" s="16"/>
      <c r="D7" s="16"/>
      <c r="E7" s="16"/>
      <c r="F7" s="16"/>
      <c r="G7" s="16"/>
      <c r="H7" s="16"/>
      <c r="I7" s="16"/>
      <c r="J7" s="16"/>
      <c r="K7" s="16"/>
      <c r="L7" s="16"/>
      <c r="M7" s="16"/>
      <c r="N7" s="16"/>
      <c r="O7" s="16"/>
      <c r="P7" s="16"/>
      <c r="Q7" s="16"/>
      <c r="R7" s="16"/>
      <c r="S7" s="16"/>
      <c r="T7" s="16"/>
      <c r="U7" s="16"/>
      <c r="V7" s="16"/>
      <c r="W7" s="16"/>
      <c r="X7" s="16"/>
      <c r="Y7" s="16"/>
      <c r="Z7" s="16"/>
    </row>
    <row r="8" spans="1:26">
      <c r="A8" s="22"/>
      <c r="B8" s="16" t="s">
        <v>228</v>
      </c>
      <c r="C8" s="16" t="s">
        <v>229</v>
      </c>
      <c r="D8" s="23" t="s">
        <v>230</v>
      </c>
      <c r="E8" s="16"/>
      <c r="F8" s="16"/>
      <c r="G8" s="16"/>
      <c r="H8" s="16"/>
      <c r="I8" s="16"/>
      <c r="J8" s="16"/>
      <c r="K8" s="16"/>
      <c r="L8" s="16"/>
      <c r="M8" s="16"/>
      <c r="N8" s="16"/>
      <c r="O8" s="16"/>
      <c r="P8" s="16"/>
      <c r="Q8" s="16"/>
      <c r="R8" s="16"/>
      <c r="S8" s="16"/>
      <c r="T8" s="16"/>
      <c r="U8" s="16"/>
      <c r="V8" s="16"/>
      <c r="W8" s="16"/>
      <c r="X8" s="16"/>
      <c r="Y8" s="16"/>
      <c r="Z8" s="16"/>
    </row>
    <row r="9" spans="1:26">
      <c r="A9" s="22" t="s">
        <v>231</v>
      </c>
      <c r="B9" s="16" t="s">
        <v>232</v>
      </c>
      <c r="C9" s="16" t="s">
        <v>233</v>
      </c>
      <c r="D9" s="16" t="s">
        <v>234</v>
      </c>
      <c r="E9" s="16"/>
      <c r="F9" s="16"/>
      <c r="G9" s="16"/>
      <c r="H9" s="16"/>
      <c r="I9" s="16"/>
      <c r="J9" s="16"/>
      <c r="K9" s="16"/>
      <c r="L9" s="16"/>
      <c r="M9" s="16"/>
      <c r="N9" s="16"/>
      <c r="O9" s="16"/>
      <c r="P9" s="16"/>
      <c r="Q9" s="16"/>
      <c r="R9" s="16"/>
      <c r="S9" s="16"/>
      <c r="T9" s="16"/>
      <c r="U9" s="16"/>
      <c r="V9" s="16"/>
      <c r="W9" s="16"/>
      <c r="X9" s="16"/>
      <c r="Y9" s="16"/>
      <c r="Z9" s="16"/>
    </row>
    <row r="10" spans="1:26">
      <c r="A10" s="22">
        <v>44564</v>
      </c>
      <c r="B10" s="16">
        <v>7384.54</v>
      </c>
      <c r="C10" s="16">
        <v>4208.0200000000004</v>
      </c>
      <c r="D10" s="16">
        <v>4228.67</v>
      </c>
      <c r="E10" s="16"/>
      <c r="F10" s="16"/>
      <c r="G10" s="16"/>
      <c r="H10" s="16"/>
      <c r="I10" s="16"/>
      <c r="J10" s="16"/>
      <c r="K10" s="16"/>
      <c r="L10" s="16"/>
      <c r="M10" s="16"/>
      <c r="N10" s="16"/>
      <c r="O10" s="16"/>
      <c r="P10" s="16"/>
      <c r="Q10" s="16"/>
      <c r="R10" s="16"/>
      <c r="S10" s="16"/>
      <c r="T10" s="16"/>
      <c r="U10" s="16"/>
      <c r="V10" s="16"/>
      <c r="W10" s="16"/>
      <c r="X10" s="16"/>
      <c r="Y10" s="16"/>
      <c r="Z10" s="16"/>
    </row>
    <row r="11" spans="1:26">
      <c r="A11" s="22">
        <v>44565</v>
      </c>
      <c r="B11" s="16">
        <v>7505.15</v>
      </c>
      <c r="C11" s="16">
        <v>4276.18</v>
      </c>
      <c r="D11" s="16">
        <v>4298.76</v>
      </c>
      <c r="E11" s="16"/>
      <c r="F11" s="16"/>
      <c r="G11" s="16"/>
      <c r="H11" s="16"/>
      <c r="I11" s="16"/>
      <c r="J11" s="16"/>
      <c r="K11" s="16"/>
      <c r="L11" s="16"/>
      <c r="M11" s="16"/>
      <c r="N11" s="16"/>
      <c r="O11" s="16"/>
      <c r="P11" s="16"/>
      <c r="Q11" s="16"/>
      <c r="R11" s="16"/>
      <c r="S11" s="16"/>
      <c r="T11" s="16"/>
      <c r="U11" s="16"/>
      <c r="V11" s="16"/>
      <c r="W11" s="16"/>
      <c r="X11" s="16"/>
      <c r="Y11" s="16"/>
      <c r="Z11" s="16"/>
    </row>
    <row r="12" spans="1:26">
      <c r="A12" s="22">
        <v>44566</v>
      </c>
      <c r="B12" s="16">
        <v>7516.87</v>
      </c>
      <c r="C12" s="16">
        <v>4277.51</v>
      </c>
      <c r="D12" s="16">
        <v>4300.3500000000004</v>
      </c>
      <c r="E12" s="16"/>
      <c r="F12" s="16"/>
      <c r="G12" s="16"/>
      <c r="H12" s="16"/>
      <c r="I12" s="16"/>
      <c r="J12" s="16"/>
      <c r="K12" s="16"/>
      <c r="L12" s="16"/>
      <c r="M12" s="16"/>
      <c r="N12" s="16"/>
      <c r="O12" s="16"/>
      <c r="P12" s="16"/>
      <c r="Q12" s="16"/>
      <c r="R12" s="16"/>
      <c r="S12" s="16"/>
      <c r="T12" s="16"/>
      <c r="U12" s="16"/>
      <c r="V12" s="16"/>
      <c r="W12" s="16"/>
      <c r="X12" s="16"/>
      <c r="Y12" s="16"/>
      <c r="Z12" s="16"/>
    </row>
    <row r="13" spans="1:26">
      <c r="A13" s="22">
        <v>44567</v>
      </c>
      <c r="B13" s="16">
        <v>7450.37</v>
      </c>
      <c r="C13" s="16">
        <v>4235.63</v>
      </c>
      <c r="D13" s="16">
        <v>4257.7700000000004</v>
      </c>
      <c r="E13" s="16"/>
      <c r="F13" s="16"/>
      <c r="G13" s="16"/>
      <c r="H13" s="16"/>
      <c r="I13" s="16"/>
      <c r="J13" s="16"/>
      <c r="K13" s="16"/>
      <c r="L13" s="16"/>
      <c r="M13" s="16"/>
      <c r="N13" s="16"/>
      <c r="O13" s="16"/>
      <c r="P13" s="16"/>
      <c r="Q13" s="16"/>
      <c r="R13" s="16"/>
      <c r="S13" s="16"/>
      <c r="T13" s="16"/>
      <c r="U13" s="16"/>
      <c r="V13" s="16"/>
      <c r="W13" s="16"/>
      <c r="X13" s="16"/>
      <c r="Y13" s="16"/>
      <c r="Z13" s="16"/>
    </row>
    <row r="14" spans="1:26">
      <c r="A14" s="22">
        <v>44568</v>
      </c>
      <c r="B14" s="16">
        <v>7485.28</v>
      </c>
      <c r="C14" s="16">
        <v>4249.43</v>
      </c>
      <c r="D14" s="16">
        <v>4272.2700000000004</v>
      </c>
      <c r="E14" s="16"/>
      <c r="F14" s="16"/>
      <c r="G14" s="16"/>
      <c r="H14" s="16"/>
      <c r="I14" s="16"/>
      <c r="J14" s="16"/>
      <c r="K14" s="16"/>
      <c r="L14" s="16"/>
      <c r="M14" s="16"/>
      <c r="N14" s="16"/>
      <c r="O14" s="16"/>
      <c r="P14" s="16"/>
      <c r="Q14" s="16"/>
      <c r="R14" s="16"/>
      <c r="S14" s="16"/>
      <c r="T14" s="16"/>
      <c r="U14" s="16"/>
      <c r="V14" s="16"/>
      <c r="W14" s="16"/>
      <c r="X14" s="16"/>
      <c r="Y14" s="16"/>
      <c r="Z14" s="16"/>
    </row>
    <row r="15" spans="1:26">
      <c r="A15" s="22">
        <v>44571</v>
      </c>
      <c r="B15" s="16">
        <v>7445.25</v>
      </c>
      <c r="C15" s="16">
        <v>4219.71</v>
      </c>
      <c r="D15" s="16">
        <v>4242.3</v>
      </c>
      <c r="E15" s="16"/>
      <c r="F15" s="16"/>
      <c r="G15" s="16"/>
      <c r="H15" s="16"/>
      <c r="I15" s="16"/>
      <c r="J15" s="16"/>
      <c r="K15" s="16"/>
      <c r="L15" s="16"/>
      <c r="M15" s="16"/>
      <c r="N15" s="16"/>
      <c r="O15" s="16"/>
      <c r="P15" s="16"/>
      <c r="Q15" s="16"/>
      <c r="R15" s="16"/>
      <c r="S15" s="16"/>
      <c r="T15" s="16"/>
      <c r="U15" s="16"/>
      <c r="V15" s="16"/>
      <c r="W15" s="16"/>
      <c r="X15" s="16"/>
      <c r="Y15" s="16"/>
      <c r="Z15" s="16"/>
    </row>
    <row r="16" spans="1:26">
      <c r="A16" s="22">
        <v>44572</v>
      </c>
      <c r="B16" s="16">
        <v>7491.37</v>
      </c>
      <c r="C16" s="16">
        <v>4241.88</v>
      </c>
      <c r="D16" s="16">
        <v>4264.93</v>
      </c>
      <c r="E16" s="16"/>
      <c r="F16" s="16"/>
      <c r="G16" s="16"/>
      <c r="H16" s="16"/>
      <c r="I16" s="16"/>
      <c r="J16" s="16"/>
      <c r="K16" s="16"/>
      <c r="L16" s="16"/>
      <c r="M16" s="16"/>
      <c r="N16" s="16"/>
      <c r="O16" s="16"/>
      <c r="P16" s="16"/>
      <c r="Q16" s="16"/>
      <c r="R16" s="16"/>
      <c r="S16" s="16"/>
      <c r="T16" s="16"/>
      <c r="U16" s="16"/>
      <c r="V16" s="16"/>
      <c r="W16" s="16"/>
      <c r="X16" s="16"/>
      <c r="Y16" s="16"/>
      <c r="Z16" s="16"/>
    </row>
    <row r="17" spans="1:26">
      <c r="A17" s="22">
        <v>44573</v>
      </c>
      <c r="B17" s="16">
        <v>7551.72</v>
      </c>
      <c r="C17" s="16">
        <v>4270.79</v>
      </c>
      <c r="D17" s="16">
        <v>4294.04</v>
      </c>
      <c r="E17" s="16"/>
      <c r="F17" s="16"/>
      <c r="G17" s="16"/>
      <c r="H17" s="16"/>
      <c r="I17" s="16"/>
      <c r="J17" s="16"/>
      <c r="K17" s="16"/>
      <c r="L17" s="16"/>
      <c r="M17" s="16"/>
      <c r="N17" s="16"/>
      <c r="O17" s="16"/>
      <c r="P17" s="16"/>
      <c r="Q17" s="16"/>
      <c r="R17" s="16"/>
      <c r="S17" s="16"/>
      <c r="T17" s="16"/>
      <c r="U17" s="16"/>
      <c r="V17" s="16"/>
      <c r="W17" s="16"/>
      <c r="X17" s="16"/>
      <c r="Y17" s="16"/>
      <c r="Z17" s="16"/>
    </row>
    <row r="18" spans="1:26">
      <c r="A18" s="22">
        <v>44574</v>
      </c>
      <c r="B18" s="16">
        <v>7563.85</v>
      </c>
      <c r="C18" s="16">
        <v>4273.2299999999996</v>
      </c>
      <c r="D18" s="16">
        <v>4296.99</v>
      </c>
      <c r="E18" s="16"/>
      <c r="F18" s="16"/>
      <c r="G18" s="16"/>
      <c r="H18" s="16"/>
      <c r="I18" s="16"/>
      <c r="J18" s="16"/>
      <c r="K18" s="16"/>
      <c r="L18" s="16"/>
      <c r="M18" s="16"/>
      <c r="N18" s="16"/>
      <c r="O18" s="16"/>
      <c r="P18" s="16"/>
      <c r="Q18" s="16"/>
      <c r="R18" s="16"/>
      <c r="S18" s="16"/>
      <c r="T18" s="16"/>
      <c r="U18" s="16"/>
      <c r="V18" s="16"/>
      <c r="W18" s="16"/>
      <c r="X18" s="16"/>
      <c r="Y18" s="16"/>
      <c r="Z18" s="16"/>
    </row>
    <row r="19" spans="1:26">
      <c r="A19" s="22">
        <v>44575</v>
      </c>
      <c r="B19" s="16">
        <v>7542.95</v>
      </c>
      <c r="C19" s="16">
        <v>4256.59</v>
      </c>
      <c r="D19" s="16">
        <v>4280.34</v>
      </c>
      <c r="E19" s="16"/>
      <c r="F19" s="16"/>
      <c r="G19" s="16"/>
      <c r="H19" s="16"/>
      <c r="I19" s="16"/>
      <c r="J19" s="16"/>
      <c r="K19" s="16"/>
      <c r="L19" s="16"/>
      <c r="M19" s="16"/>
      <c r="N19" s="16"/>
      <c r="O19" s="16"/>
      <c r="P19" s="16"/>
      <c r="Q19" s="16"/>
      <c r="R19" s="16"/>
      <c r="S19" s="16"/>
      <c r="T19" s="16"/>
      <c r="U19" s="16"/>
      <c r="V19" s="16"/>
      <c r="W19" s="16"/>
      <c r="X19" s="16"/>
      <c r="Y19" s="16"/>
      <c r="Z19" s="16"/>
    </row>
    <row r="20" spans="1:26">
      <c r="A20" s="22">
        <v>44578</v>
      </c>
      <c r="B20" s="16">
        <v>7611.23</v>
      </c>
      <c r="C20" s="16">
        <v>4292.58</v>
      </c>
      <c r="D20" s="16">
        <v>4316.6400000000003</v>
      </c>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c r="A21" s="22">
        <v>44579</v>
      </c>
      <c r="B21" s="16">
        <v>7563.55</v>
      </c>
      <c r="C21" s="16">
        <v>4263.04</v>
      </c>
      <c r="D21" s="16">
        <v>4287.22</v>
      </c>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c r="A22" s="22">
        <v>44580</v>
      </c>
      <c r="B22" s="16">
        <v>7589.66</v>
      </c>
      <c r="C22" s="16">
        <v>4273.79</v>
      </c>
      <c r="D22" s="16">
        <v>4299.63</v>
      </c>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c r="A23" s="22">
        <v>44581</v>
      </c>
      <c r="B23" s="16">
        <v>7585.01</v>
      </c>
      <c r="C23" s="16">
        <v>4274.5200000000004</v>
      </c>
      <c r="D23" s="16">
        <v>4299.32</v>
      </c>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c r="A24" s="22">
        <v>44582</v>
      </c>
      <c r="B24" s="16">
        <v>7494.13</v>
      </c>
      <c r="C24" s="16">
        <v>4217.3100000000004</v>
      </c>
      <c r="D24" s="16">
        <v>4242.16</v>
      </c>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c r="A25" s="22">
        <v>44585</v>
      </c>
      <c r="B25" s="16">
        <v>7297.15</v>
      </c>
      <c r="C25" s="16">
        <v>4099.16</v>
      </c>
      <c r="D25" s="16">
        <v>4123.5600000000004</v>
      </c>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c r="A26" s="22">
        <v>44586</v>
      </c>
      <c r="B26" s="16">
        <v>7371.46</v>
      </c>
      <c r="C26" s="16">
        <v>4139.47</v>
      </c>
      <c r="D26" s="16">
        <v>4164.76</v>
      </c>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c r="A27" s="22">
        <v>44587</v>
      </c>
      <c r="B27" s="16">
        <v>7469.78</v>
      </c>
      <c r="C27" s="16">
        <v>4192.7</v>
      </c>
      <c r="D27" s="16">
        <v>4218.37</v>
      </c>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c r="A28" s="22">
        <v>44588</v>
      </c>
      <c r="B28" s="16">
        <v>7554.31</v>
      </c>
      <c r="C28" s="16">
        <v>4230.83</v>
      </c>
      <c r="D28" s="16">
        <v>4257.74</v>
      </c>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c r="A29" s="22">
        <v>44589</v>
      </c>
      <c r="B29" s="16">
        <v>7466.07</v>
      </c>
      <c r="C29" s="16">
        <v>4182.58</v>
      </c>
      <c r="D29" s="16">
        <v>4209.3900000000003</v>
      </c>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c r="A30" s="22">
        <v>44592</v>
      </c>
      <c r="B30" s="16">
        <v>7464.37</v>
      </c>
      <c r="C30" s="16">
        <v>4191.8100000000004</v>
      </c>
      <c r="D30" s="16">
        <v>4217.67</v>
      </c>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c r="A31" s="22">
        <v>44593</v>
      </c>
      <c r="B31" s="16">
        <v>7535.78</v>
      </c>
      <c r="C31" s="16">
        <v>4232.4799999999996</v>
      </c>
      <c r="D31" s="16">
        <v>4259.03</v>
      </c>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c r="A32" s="22">
        <v>44594</v>
      </c>
      <c r="B32" s="16">
        <v>7583</v>
      </c>
      <c r="C32" s="16">
        <v>4257.2299999999996</v>
      </c>
      <c r="D32" s="16">
        <v>4283.88</v>
      </c>
      <c r="E32" s="16"/>
      <c r="F32" s="16"/>
      <c r="G32" s="16"/>
      <c r="H32" s="16"/>
      <c r="I32" s="16"/>
      <c r="J32" s="16"/>
      <c r="K32" s="16"/>
      <c r="L32" s="16"/>
      <c r="M32" s="16"/>
      <c r="N32" s="16"/>
      <c r="O32" s="16"/>
      <c r="P32" s="16"/>
      <c r="Q32" s="16"/>
      <c r="R32" s="16"/>
      <c r="S32" s="16"/>
      <c r="T32" s="16"/>
      <c r="U32" s="16"/>
      <c r="V32" s="16"/>
      <c r="W32" s="16"/>
      <c r="X32" s="16"/>
      <c r="Y32" s="16"/>
      <c r="Z32" s="16"/>
    </row>
    <row r="33" spans="1:26" ht="15.75" customHeight="1">
      <c r="A33" s="22">
        <v>44595</v>
      </c>
      <c r="B33" s="16">
        <v>7528.84</v>
      </c>
      <c r="C33" s="16">
        <v>4222.74</v>
      </c>
      <c r="D33" s="16">
        <v>4249.3500000000004</v>
      </c>
      <c r="E33" s="16"/>
      <c r="F33" s="16"/>
      <c r="G33" s="16"/>
      <c r="H33" s="16"/>
      <c r="I33" s="16"/>
      <c r="J33" s="16"/>
      <c r="K33" s="16"/>
      <c r="L33" s="16"/>
      <c r="M33" s="16"/>
      <c r="N33" s="16"/>
      <c r="O33" s="16"/>
      <c r="P33" s="16"/>
      <c r="Q33" s="16"/>
      <c r="R33" s="16"/>
      <c r="S33" s="16"/>
      <c r="T33" s="16"/>
      <c r="U33" s="16"/>
      <c r="V33" s="16"/>
      <c r="W33" s="16"/>
      <c r="X33" s="16"/>
      <c r="Y33" s="16"/>
      <c r="Z33" s="16"/>
    </row>
    <row r="34" spans="1:26" ht="15.75" customHeight="1">
      <c r="A34" s="22">
        <v>44596</v>
      </c>
      <c r="B34" s="16">
        <v>7516.4</v>
      </c>
      <c r="C34" s="16">
        <v>4208.6099999999997</v>
      </c>
      <c r="D34" s="16">
        <v>4235.3</v>
      </c>
      <c r="E34" s="16"/>
      <c r="F34" s="16"/>
      <c r="G34" s="16"/>
      <c r="H34" s="16"/>
      <c r="I34" s="16"/>
      <c r="J34" s="16"/>
      <c r="K34" s="16"/>
      <c r="L34" s="16"/>
      <c r="M34" s="16"/>
      <c r="N34" s="16"/>
      <c r="O34" s="16"/>
      <c r="P34" s="16"/>
      <c r="Q34" s="16"/>
      <c r="R34" s="16"/>
      <c r="S34" s="16"/>
      <c r="T34" s="16"/>
      <c r="U34" s="16"/>
      <c r="V34" s="16"/>
      <c r="W34" s="16"/>
      <c r="X34" s="16"/>
      <c r="Y34" s="16"/>
      <c r="Z34" s="16"/>
    </row>
    <row r="35" spans="1:26" ht="15.75" customHeight="1">
      <c r="A35" s="22">
        <v>44599</v>
      </c>
      <c r="B35" s="16">
        <v>7573.47</v>
      </c>
      <c r="C35" s="16">
        <v>4236.88</v>
      </c>
      <c r="D35" s="16">
        <v>4264.8999999999996</v>
      </c>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c r="A36" s="22">
        <v>44600</v>
      </c>
      <c r="B36" s="16">
        <v>7567.07</v>
      </c>
      <c r="C36" s="16">
        <v>4233.62</v>
      </c>
      <c r="D36" s="16">
        <v>4261.57</v>
      </c>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c r="A37" s="22">
        <v>44601</v>
      </c>
      <c r="B37" s="16">
        <v>7643.42</v>
      </c>
      <c r="C37" s="16">
        <v>4282.76</v>
      </c>
      <c r="D37" s="16">
        <v>4310.2299999999996</v>
      </c>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c r="A38" s="22">
        <v>44602</v>
      </c>
      <c r="B38" s="16">
        <v>7672.4</v>
      </c>
      <c r="C38" s="16">
        <v>4296.96</v>
      </c>
      <c r="D38" s="16">
        <v>4324.6400000000003</v>
      </c>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c r="A39" s="22">
        <v>44603</v>
      </c>
      <c r="B39" s="16">
        <v>7661.02</v>
      </c>
      <c r="C39" s="16">
        <v>4286.38</v>
      </c>
      <c r="D39" s="16">
        <v>4314.1899999999996</v>
      </c>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c r="A40" s="22">
        <v>44606</v>
      </c>
      <c r="B40" s="16">
        <v>7531.59</v>
      </c>
      <c r="C40" s="16">
        <v>4211.74</v>
      </c>
      <c r="D40" s="16">
        <v>4239.43</v>
      </c>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c r="A41" s="22">
        <v>44607</v>
      </c>
      <c r="B41" s="16">
        <v>7608.92</v>
      </c>
      <c r="C41" s="16">
        <v>4254.78</v>
      </c>
      <c r="D41" s="16">
        <v>4283.3599999999997</v>
      </c>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c r="A42" s="22">
        <v>44608</v>
      </c>
      <c r="B42" s="16">
        <v>7603.78</v>
      </c>
      <c r="C42" s="16">
        <v>4251.96</v>
      </c>
      <c r="D42" s="16">
        <v>4280.1899999999996</v>
      </c>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c r="A43" s="22">
        <v>44609</v>
      </c>
      <c r="B43" s="16">
        <v>7537.37</v>
      </c>
      <c r="C43" s="16">
        <v>4212.87</v>
      </c>
      <c r="D43" s="16">
        <v>4240.22</v>
      </c>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c r="A44" s="22">
        <v>44610</v>
      </c>
      <c r="B44" s="16">
        <v>7513.62</v>
      </c>
      <c r="C44" s="16">
        <v>4195.45</v>
      </c>
      <c r="D44" s="16">
        <v>4222.78</v>
      </c>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c r="A45" s="22">
        <v>44613</v>
      </c>
      <c r="B45" s="16">
        <v>7484.33</v>
      </c>
      <c r="C45" s="16">
        <v>4172.09</v>
      </c>
      <c r="D45" s="16">
        <v>4200.4799999999996</v>
      </c>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c r="A46" s="22">
        <v>44614</v>
      </c>
      <c r="B46" s="16">
        <v>7494.21</v>
      </c>
      <c r="C46" s="16">
        <v>4172.3500000000004</v>
      </c>
      <c r="D46" s="16">
        <v>4201.8</v>
      </c>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c r="A47" s="22">
        <v>44615</v>
      </c>
      <c r="B47" s="16">
        <v>7498.18</v>
      </c>
      <c r="C47" s="16">
        <v>4169.6400000000003</v>
      </c>
      <c r="D47" s="16">
        <v>4198.8100000000004</v>
      </c>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c r="A48" s="22">
        <v>44616</v>
      </c>
      <c r="B48" s="16">
        <v>7207.38</v>
      </c>
      <c r="C48" s="16">
        <v>4015.91</v>
      </c>
      <c r="D48" s="16">
        <v>4042.98</v>
      </c>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c r="A49" s="22">
        <v>44617</v>
      </c>
      <c r="B49" s="16">
        <v>7489.46</v>
      </c>
      <c r="C49" s="16">
        <v>4167.09</v>
      </c>
      <c r="D49" s="16">
        <v>4196.79</v>
      </c>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c r="A50" s="22">
        <v>44620</v>
      </c>
      <c r="B50" s="16">
        <v>7458.25</v>
      </c>
      <c r="C50" s="16">
        <v>4157.7700000000004</v>
      </c>
      <c r="D50" s="16">
        <v>4187.6899999999996</v>
      </c>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c r="A51" s="22">
        <v>44621</v>
      </c>
      <c r="B51" s="16">
        <v>7330.2</v>
      </c>
      <c r="C51" s="16">
        <v>4079.97</v>
      </c>
      <c r="D51" s="16">
        <v>4108.78</v>
      </c>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c r="A52" s="22">
        <v>44622</v>
      </c>
      <c r="B52" s="16">
        <v>7429.56</v>
      </c>
      <c r="C52" s="16">
        <v>4134.87</v>
      </c>
      <c r="D52" s="16">
        <v>4164.3900000000003</v>
      </c>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c r="A53" s="22">
        <v>44623</v>
      </c>
      <c r="B53" s="16">
        <v>7238.85</v>
      </c>
      <c r="C53" s="16">
        <v>4023.9</v>
      </c>
      <c r="D53" s="16">
        <v>4052.28</v>
      </c>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c r="A54" s="22">
        <v>44624</v>
      </c>
      <c r="B54" s="16">
        <v>6987.14</v>
      </c>
      <c r="C54" s="16">
        <v>3884.43</v>
      </c>
      <c r="D54" s="16">
        <v>3911.57</v>
      </c>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c r="A55" s="22">
        <v>44627</v>
      </c>
      <c r="B55" s="16">
        <v>6959.48</v>
      </c>
      <c r="C55" s="16">
        <v>3862.39</v>
      </c>
      <c r="D55" s="16">
        <v>3891.56</v>
      </c>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c r="A56" s="22">
        <v>44628</v>
      </c>
      <c r="B56" s="16">
        <v>6964.11</v>
      </c>
      <c r="C56" s="16">
        <v>3867.24</v>
      </c>
      <c r="D56" s="16">
        <v>3895.27</v>
      </c>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c r="A57" s="22">
        <v>44629</v>
      </c>
      <c r="B57" s="16">
        <v>7190.72</v>
      </c>
      <c r="C57" s="16">
        <v>3999.43</v>
      </c>
      <c r="D57" s="16">
        <v>4029.28</v>
      </c>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c r="A58" s="22">
        <v>44630</v>
      </c>
      <c r="B58" s="16">
        <v>7099.09</v>
      </c>
      <c r="C58" s="16">
        <v>3954.3</v>
      </c>
      <c r="D58" s="16">
        <v>3982.48</v>
      </c>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22">
        <v>44631</v>
      </c>
      <c r="B59" s="16">
        <v>7155.64</v>
      </c>
      <c r="C59" s="16">
        <v>3988.9</v>
      </c>
      <c r="D59" s="16">
        <v>4017.16</v>
      </c>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22">
        <v>44634</v>
      </c>
      <c r="B60" s="16">
        <v>7193.47</v>
      </c>
      <c r="C60" s="16">
        <v>4014.87</v>
      </c>
      <c r="D60" s="16">
        <v>4043.45</v>
      </c>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22">
        <v>44635</v>
      </c>
      <c r="B61" s="16">
        <v>7175.7</v>
      </c>
      <c r="C61" s="16">
        <v>3999.12</v>
      </c>
      <c r="D61" s="16">
        <v>4028.24</v>
      </c>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22">
        <v>44636</v>
      </c>
      <c r="B62" s="16">
        <v>7291.68</v>
      </c>
      <c r="C62" s="16">
        <v>4074.09</v>
      </c>
      <c r="D62" s="16">
        <v>4103.62</v>
      </c>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22">
        <v>44637</v>
      </c>
      <c r="B63" s="16">
        <v>7385.34</v>
      </c>
      <c r="C63" s="16">
        <v>4120.17</v>
      </c>
      <c r="D63" s="16">
        <v>4149.97</v>
      </c>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22">
        <v>44638</v>
      </c>
      <c r="B64" s="16">
        <v>7404.73</v>
      </c>
      <c r="C64" s="16">
        <v>4135.37</v>
      </c>
      <c r="D64" s="16">
        <v>4164.8999999999996</v>
      </c>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22">
        <v>44641</v>
      </c>
      <c r="B65" s="16">
        <v>7442.39</v>
      </c>
      <c r="C65" s="16">
        <v>4148.21</v>
      </c>
      <c r="D65" s="16">
        <v>4177.8999999999996</v>
      </c>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22">
        <v>44642</v>
      </c>
      <c r="B66" s="16">
        <v>7476.72</v>
      </c>
      <c r="C66" s="16">
        <v>4167.6000000000004</v>
      </c>
      <c r="D66" s="16">
        <v>4197.47</v>
      </c>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22">
        <v>44643</v>
      </c>
      <c r="B67" s="16">
        <v>7460.63</v>
      </c>
      <c r="C67" s="16">
        <v>4156.6000000000004</v>
      </c>
      <c r="D67" s="16">
        <v>4186.3599999999997</v>
      </c>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22">
        <v>44644</v>
      </c>
      <c r="B68" s="16">
        <v>7467.38</v>
      </c>
      <c r="C68" s="16">
        <v>4155.88</v>
      </c>
      <c r="D68" s="16">
        <v>4186.1000000000004</v>
      </c>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22">
        <v>44645</v>
      </c>
      <c r="B69" s="16">
        <v>7483.35</v>
      </c>
      <c r="C69" s="16">
        <v>4165.33</v>
      </c>
      <c r="D69" s="16">
        <v>4195.63</v>
      </c>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22">
        <v>44648</v>
      </c>
      <c r="B70" s="16">
        <v>7473.14</v>
      </c>
      <c r="C70" s="16">
        <v>4164.5</v>
      </c>
      <c r="D70" s="16">
        <v>4194.43</v>
      </c>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22">
        <v>44649</v>
      </c>
      <c r="B71" s="16">
        <v>7537.25</v>
      </c>
      <c r="C71" s="16">
        <v>4208.38</v>
      </c>
      <c r="D71" s="16">
        <v>4238.07</v>
      </c>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22">
        <v>44650</v>
      </c>
      <c r="B72" s="16">
        <v>7578.75</v>
      </c>
      <c r="C72" s="16">
        <v>4219.75</v>
      </c>
      <c r="D72" s="16">
        <v>4250.68</v>
      </c>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22">
        <v>44651</v>
      </c>
      <c r="B73" s="16">
        <v>7515.68</v>
      </c>
      <c r="C73" s="16">
        <v>4187.78</v>
      </c>
      <c r="D73" s="16">
        <v>4217.3500000000004</v>
      </c>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22">
        <v>44652</v>
      </c>
      <c r="B74" s="16">
        <v>7537.9</v>
      </c>
      <c r="C74" s="16">
        <v>4199.4799999999996</v>
      </c>
      <c r="D74" s="16">
        <v>4229.67</v>
      </c>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22">
        <v>44655</v>
      </c>
      <c r="B75" s="16">
        <v>7558.92</v>
      </c>
      <c r="C75" s="16">
        <v>4213.2700000000004</v>
      </c>
      <c r="D75" s="16">
        <v>4243.1400000000003</v>
      </c>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22">
        <v>44656</v>
      </c>
      <c r="B76" s="16">
        <v>7613.72</v>
      </c>
      <c r="C76" s="16">
        <v>4238.74</v>
      </c>
      <c r="D76" s="16">
        <v>4269.8599999999997</v>
      </c>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22">
        <v>44657</v>
      </c>
      <c r="B77" s="16">
        <v>7587.7</v>
      </c>
      <c r="C77" s="16">
        <v>4218.12</v>
      </c>
      <c r="D77" s="16">
        <v>4249.45</v>
      </c>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22">
        <v>44658</v>
      </c>
      <c r="B78" s="16">
        <v>7551.81</v>
      </c>
      <c r="C78" s="16">
        <v>4199.46</v>
      </c>
      <c r="D78" s="16">
        <v>4230.5200000000004</v>
      </c>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22">
        <v>44659</v>
      </c>
      <c r="B79" s="16">
        <v>7669.56</v>
      </c>
      <c r="C79" s="16">
        <v>4258.2299999999996</v>
      </c>
      <c r="D79" s="16">
        <v>4290.3999999999996</v>
      </c>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22">
        <v>44662</v>
      </c>
      <c r="B80" s="16">
        <v>7618.31</v>
      </c>
      <c r="C80" s="16">
        <v>4232.53</v>
      </c>
      <c r="D80" s="16">
        <v>4264.34</v>
      </c>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22">
        <v>44663</v>
      </c>
      <c r="B81" s="16">
        <v>7576.66</v>
      </c>
      <c r="C81" s="16">
        <v>4210.28</v>
      </c>
      <c r="D81" s="16">
        <v>4241.3500000000004</v>
      </c>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22">
        <v>44664</v>
      </c>
      <c r="B82" s="16">
        <v>7580.8</v>
      </c>
      <c r="C82" s="16">
        <v>4211.8999999999996</v>
      </c>
      <c r="D82" s="16">
        <v>4242.5</v>
      </c>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22">
        <v>44665</v>
      </c>
      <c r="B83" s="16">
        <v>7616.38</v>
      </c>
      <c r="C83" s="16">
        <v>4232.12</v>
      </c>
      <c r="D83" s="16">
        <v>4263.6400000000003</v>
      </c>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22">
        <v>44666</v>
      </c>
      <c r="B84" s="16">
        <v>7616.38</v>
      </c>
      <c r="C84" s="16">
        <v>4232.12</v>
      </c>
      <c r="D84" s="16">
        <v>4263.6400000000003</v>
      </c>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22">
        <v>44669</v>
      </c>
      <c r="B85" s="16">
        <v>7616.38</v>
      </c>
      <c r="C85" s="16">
        <v>4232.12</v>
      </c>
      <c r="D85" s="16">
        <v>4263.6400000000003</v>
      </c>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22">
        <v>44670</v>
      </c>
      <c r="B86" s="16">
        <v>7601.28</v>
      </c>
      <c r="C86" s="16">
        <v>4219.72</v>
      </c>
      <c r="D86" s="16">
        <v>4251.45</v>
      </c>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22">
        <v>44671</v>
      </c>
      <c r="B87" s="16">
        <v>7629.22</v>
      </c>
      <c r="C87" s="16">
        <v>4236.24</v>
      </c>
      <c r="D87" s="16">
        <v>4268.5</v>
      </c>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22">
        <v>44672</v>
      </c>
      <c r="B88" s="16">
        <v>7627.95</v>
      </c>
      <c r="C88" s="16">
        <v>4238.12</v>
      </c>
      <c r="D88" s="16">
        <v>4270.3100000000004</v>
      </c>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22">
        <v>44673</v>
      </c>
      <c r="B89" s="16">
        <v>7521.68</v>
      </c>
      <c r="C89" s="16">
        <v>4180.6499999999996</v>
      </c>
      <c r="D89" s="16">
        <v>4211.3500000000004</v>
      </c>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22">
        <v>44676</v>
      </c>
      <c r="B90" s="16">
        <v>7380.54</v>
      </c>
      <c r="C90" s="16">
        <v>4106.3599999999997</v>
      </c>
      <c r="D90" s="16">
        <v>4135.79</v>
      </c>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22">
        <v>44677</v>
      </c>
      <c r="B91" s="16">
        <v>7386.19</v>
      </c>
      <c r="C91" s="16">
        <v>4105.76</v>
      </c>
      <c r="D91" s="16">
        <v>4135.0600000000004</v>
      </c>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22">
        <v>44678</v>
      </c>
      <c r="B92" s="16">
        <v>7425.61</v>
      </c>
      <c r="C92" s="16">
        <v>4121.7</v>
      </c>
      <c r="D92" s="16">
        <v>4151.93</v>
      </c>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22">
        <v>44679</v>
      </c>
      <c r="B93" s="16">
        <v>7509.19</v>
      </c>
      <c r="C93" s="16">
        <v>4165.8900000000003</v>
      </c>
      <c r="D93" s="16">
        <v>4197.13</v>
      </c>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22">
        <v>44680</v>
      </c>
      <c r="B94" s="16">
        <v>7544.55</v>
      </c>
      <c r="C94" s="16">
        <v>4185.12</v>
      </c>
      <c r="D94" s="16">
        <v>4216.6400000000003</v>
      </c>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22">
        <v>44683</v>
      </c>
      <c r="B95" s="16">
        <v>7544.55</v>
      </c>
      <c r="C95" s="16">
        <v>4185.12</v>
      </c>
      <c r="D95" s="16">
        <v>4216.6400000000003</v>
      </c>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22">
        <v>44684</v>
      </c>
      <c r="B96" s="16">
        <v>7561.33</v>
      </c>
      <c r="C96" s="16">
        <v>4186.7700000000004</v>
      </c>
      <c r="D96" s="16">
        <v>4218.6000000000004</v>
      </c>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22">
        <v>44685</v>
      </c>
      <c r="B97" s="16">
        <v>7493.45</v>
      </c>
      <c r="C97" s="16">
        <v>4146.05</v>
      </c>
      <c r="D97" s="16">
        <v>4177.0200000000004</v>
      </c>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22">
        <v>44686</v>
      </c>
      <c r="B98" s="16">
        <v>7503.27</v>
      </c>
      <c r="C98" s="16">
        <v>4145.57</v>
      </c>
      <c r="D98" s="16">
        <v>4177.55</v>
      </c>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22">
        <v>44687</v>
      </c>
      <c r="B99" s="16">
        <v>7387.94</v>
      </c>
      <c r="C99" s="16">
        <v>4083.36</v>
      </c>
      <c r="D99" s="16">
        <v>4114.5600000000004</v>
      </c>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22">
        <v>44690</v>
      </c>
      <c r="B100" s="16">
        <v>7216.58</v>
      </c>
      <c r="C100" s="16">
        <v>3987.87</v>
      </c>
      <c r="D100" s="16">
        <v>4017.43</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22">
        <v>44691</v>
      </c>
      <c r="B101" s="16">
        <v>7243.22</v>
      </c>
      <c r="C101" s="16">
        <v>4002.22</v>
      </c>
      <c r="D101" s="16">
        <v>4032.49</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22">
        <v>44692</v>
      </c>
      <c r="B102" s="16">
        <v>7347.66</v>
      </c>
      <c r="C102" s="16">
        <v>4058.67</v>
      </c>
      <c r="D102" s="16">
        <v>4090.08</v>
      </c>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22">
        <v>44693</v>
      </c>
      <c r="B103" s="16">
        <v>7233.34</v>
      </c>
      <c r="C103" s="16">
        <v>3999.79</v>
      </c>
      <c r="D103" s="16">
        <v>4030.88</v>
      </c>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22">
        <v>44694</v>
      </c>
      <c r="B104" s="16">
        <v>7418.15</v>
      </c>
      <c r="C104" s="16">
        <v>4099.0600000000004</v>
      </c>
      <c r="D104" s="16">
        <v>4132.07</v>
      </c>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22">
        <v>44697</v>
      </c>
      <c r="B105" s="16">
        <v>7464.8</v>
      </c>
      <c r="C105" s="16">
        <v>4120.34</v>
      </c>
      <c r="D105" s="16">
        <v>4154.12</v>
      </c>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22">
        <v>44698</v>
      </c>
      <c r="B106" s="16">
        <v>7518.35</v>
      </c>
      <c r="C106" s="16">
        <v>4149.88</v>
      </c>
      <c r="D106" s="16">
        <v>4183.88</v>
      </c>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22">
        <v>44699</v>
      </c>
      <c r="B107" s="16">
        <v>7438.09</v>
      </c>
      <c r="C107" s="16">
        <v>4110.49</v>
      </c>
      <c r="D107" s="16">
        <v>4142.34</v>
      </c>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22">
        <v>44700</v>
      </c>
      <c r="B108" s="16">
        <v>7302.74</v>
      </c>
      <c r="C108" s="16">
        <v>4038.94</v>
      </c>
      <c r="D108" s="16">
        <v>4070.24</v>
      </c>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22">
        <v>44701</v>
      </c>
      <c r="B109" s="16">
        <v>7389.98</v>
      </c>
      <c r="C109" s="16">
        <v>4083.84</v>
      </c>
      <c r="D109" s="16">
        <v>4116.05</v>
      </c>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22">
        <v>44704</v>
      </c>
      <c r="B110" s="16">
        <v>7513.44</v>
      </c>
      <c r="C110" s="16">
        <v>4150.28</v>
      </c>
      <c r="D110" s="16">
        <v>4184.1400000000003</v>
      </c>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22">
        <v>44705</v>
      </c>
      <c r="B111" s="16">
        <v>7484.35</v>
      </c>
      <c r="C111" s="16">
        <v>4126.79</v>
      </c>
      <c r="D111" s="16">
        <v>4160.97</v>
      </c>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22">
        <v>44706</v>
      </c>
      <c r="B112" s="16">
        <v>7522.75</v>
      </c>
      <c r="C112" s="16">
        <v>4147.08</v>
      </c>
      <c r="D112" s="16">
        <v>4181.75</v>
      </c>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22">
        <v>44707</v>
      </c>
      <c r="B113" s="16">
        <v>7564.92</v>
      </c>
      <c r="C113" s="16">
        <v>4176.59</v>
      </c>
      <c r="D113" s="16">
        <v>4211.67</v>
      </c>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22">
        <v>44708</v>
      </c>
      <c r="B114" s="16">
        <v>7585.46</v>
      </c>
      <c r="C114" s="16">
        <v>4190.21</v>
      </c>
      <c r="D114" s="16">
        <v>4225.3</v>
      </c>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22">
        <v>44711</v>
      </c>
      <c r="B115" s="16">
        <v>7600.06</v>
      </c>
      <c r="C115" s="16">
        <v>4202.96</v>
      </c>
      <c r="D115" s="16">
        <v>4237.75</v>
      </c>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22">
        <v>44712</v>
      </c>
      <c r="B116" s="16">
        <v>7607.66</v>
      </c>
      <c r="C116" s="16">
        <v>4201.96</v>
      </c>
      <c r="D116" s="16">
        <v>4237.22</v>
      </c>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22">
        <v>44713</v>
      </c>
      <c r="B117" s="16">
        <v>7532.95</v>
      </c>
      <c r="C117" s="16">
        <v>4164</v>
      </c>
      <c r="D117" s="16">
        <v>4197.38</v>
      </c>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22">
        <v>44714</v>
      </c>
      <c r="B118" s="16">
        <v>7532.95</v>
      </c>
      <c r="C118" s="16">
        <v>4164</v>
      </c>
      <c r="D118" s="16">
        <v>4197.38</v>
      </c>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22">
        <v>44715</v>
      </c>
      <c r="B119" s="16">
        <v>7532.95</v>
      </c>
      <c r="C119" s="16">
        <v>4164</v>
      </c>
      <c r="D119" s="16">
        <v>4197.38</v>
      </c>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22">
        <v>44718</v>
      </c>
      <c r="B120" s="16">
        <v>7608.22</v>
      </c>
      <c r="C120" s="16">
        <v>4206.2299999999996</v>
      </c>
      <c r="D120" s="16">
        <v>4240.32</v>
      </c>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22">
        <v>44719</v>
      </c>
      <c r="B121" s="16">
        <v>7598.93</v>
      </c>
      <c r="C121" s="16">
        <v>4198.6000000000004</v>
      </c>
      <c r="D121" s="16">
        <v>4232.51</v>
      </c>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22">
        <v>44720</v>
      </c>
      <c r="B122" s="16">
        <v>7593</v>
      </c>
      <c r="C122" s="16">
        <v>4193.26</v>
      </c>
      <c r="D122" s="16">
        <v>4226.8900000000003</v>
      </c>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22">
        <v>44721</v>
      </c>
      <c r="B123" s="16">
        <v>7476.21</v>
      </c>
      <c r="C123" s="16">
        <v>4132.16</v>
      </c>
      <c r="D123" s="16">
        <v>4164.2700000000004</v>
      </c>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22">
        <v>44722</v>
      </c>
      <c r="B124" s="16">
        <v>7317.52</v>
      </c>
      <c r="C124" s="16">
        <v>4046.16</v>
      </c>
      <c r="D124" s="16">
        <v>4076.7</v>
      </c>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22">
        <v>44725</v>
      </c>
      <c r="B125" s="16">
        <v>7205.81</v>
      </c>
      <c r="C125" s="16">
        <v>3977.61</v>
      </c>
      <c r="D125" s="16">
        <v>4007.68</v>
      </c>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22">
        <v>44726</v>
      </c>
      <c r="B126" s="16">
        <v>7187.46</v>
      </c>
      <c r="C126" s="16">
        <v>3965.54</v>
      </c>
      <c r="D126" s="16">
        <v>3995.35</v>
      </c>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22">
        <v>44727</v>
      </c>
      <c r="B127" s="16">
        <v>7273.41</v>
      </c>
      <c r="C127" s="16">
        <v>4013.14</v>
      </c>
      <c r="D127" s="16">
        <v>4044.51</v>
      </c>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22">
        <v>44728</v>
      </c>
      <c r="B128" s="16">
        <v>7044.98</v>
      </c>
      <c r="C128" s="16">
        <v>3888.27</v>
      </c>
      <c r="D128" s="16">
        <v>3918.07</v>
      </c>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22">
        <v>44729</v>
      </c>
      <c r="B129" s="16">
        <v>7016.25</v>
      </c>
      <c r="C129" s="16">
        <v>3881.92</v>
      </c>
      <c r="D129" s="16">
        <v>3910.86</v>
      </c>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22">
        <v>44732</v>
      </c>
      <c r="B130" s="16">
        <v>7121.81</v>
      </c>
      <c r="C130" s="16">
        <v>3932.64</v>
      </c>
      <c r="D130" s="16">
        <v>3963.31</v>
      </c>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22">
        <v>44733</v>
      </c>
      <c r="B131" s="16">
        <v>7152.05</v>
      </c>
      <c r="C131" s="16">
        <v>3943.98</v>
      </c>
      <c r="D131" s="16">
        <v>3975.58</v>
      </c>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22">
        <v>44734</v>
      </c>
      <c r="B132" s="16">
        <v>7089.22</v>
      </c>
      <c r="C132" s="16">
        <v>3913.28</v>
      </c>
      <c r="D132" s="16">
        <v>3944.13</v>
      </c>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22">
        <v>44735</v>
      </c>
      <c r="B133" s="16">
        <v>7020.45</v>
      </c>
      <c r="C133" s="16">
        <v>3874.68</v>
      </c>
      <c r="D133" s="16">
        <v>3905.39</v>
      </c>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22">
        <v>44736</v>
      </c>
      <c r="B134" s="16">
        <v>7208.81</v>
      </c>
      <c r="C134" s="16">
        <v>3975.07</v>
      </c>
      <c r="D134" s="16">
        <v>4007.91</v>
      </c>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22">
        <v>44739</v>
      </c>
      <c r="B135" s="16">
        <v>7258.32</v>
      </c>
      <c r="C135" s="16">
        <v>4004.23</v>
      </c>
      <c r="D135" s="16">
        <v>4037.48</v>
      </c>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22">
        <v>44740</v>
      </c>
      <c r="B136" s="16">
        <v>7323.41</v>
      </c>
      <c r="C136" s="16">
        <v>4035.24</v>
      </c>
      <c r="D136" s="16">
        <v>4069.18</v>
      </c>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22">
        <v>44741</v>
      </c>
      <c r="B137" s="16">
        <v>7312.32</v>
      </c>
      <c r="C137" s="16">
        <v>4019.53</v>
      </c>
      <c r="D137" s="16">
        <v>4053.98</v>
      </c>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22">
        <v>44742</v>
      </c>
      <c r="B138" s="16">
        <v>7169.28</v>
      </c>
      <c r="C138" s="16">
        <v>3940.9</v>
      </c>
      <c r="D138" s="16">
        <v>3974.68</v>
      </c>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22">
        <v>44743</v>
      </c>
      <c r="B139" s="16">
        <v>7168.65</v>
      </c>
      <c r="C139" s="16">
        <v>3940.03</v>
      </c>
      <c r="D139" s="16">
        <v>3973.44</v>
      </c>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22">
        <v>44746</v>
      </c>
      <c r="B140" s="16">
        <v>7232.65</v>
      </c>
      <c r="C140" s="16">
        <v>3967.61</v>
      </c>
      <c r="D140" s="16">
        <v>4002.19</v>
      </c>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22">
        <v>44747</v>
      </c>
      <c r="B141" s="16">
        <v>7025.47</v>
      </c>
      <c r="C141" s="16">
        <v>3863.91</v>
      </c>
      <c r="D141" s="16">
        <v>3895.69</v>
      </c>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22">
        <v>44748</v>
      </c>
      <c r="B142" s="16">
        <v>7107.77</v>
      </c>
      <c r="C142" s="16">
        <v>3910.8</v>
      </c>
      <c r="D142" s="16">
        <v>3943.39</v>
      </c>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22">
        <v>44749</v>
      </c>
      <c r="B143" s="16">
        <v>7189.08</v>
      </c>
      <c r="C143" s="16">
        <v>3956.98</v>
      </c>
      <c r="D143" s="16">
        <v>3990.68</v>
      </c>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22">
        <v>44750</v>
      </c>
      <c r="B144" s="16">
        <v>7196.24</v>
      </c>
      <c r="C144" s="16">
        <v>3961.27</v>
      </c>
      <c r="D144" s="16">
        <v>3995.26</v>
      </c>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22">
        <v>44753</v>
      </c>
      <c r="B145" s="16">
        <v>7196.59</v>
      </c>
      <c r="C145" s="16">
        <v>3958.92</v>
      </c>
      <c r="D145" s="16">
        <v>3992.99</v>
      </c>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22">
        <v>44754</v>
      </c>
      <c r="B146" s="16">
        <v>7209.86</v>
      </c>
      <c r="C146" s="16">
        <v>3965.15</v>
      </c>
      <c r="D146" s="16">
        <v>3999.81</v>
      </c>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22">
        <v>44755</v>
      </c>
      <c r="B147" s="16">
        <v>7156.37</v>
      </c>
      <c r="C147" s="16">
        <v>3935.82</v>
      </c>
      <c r="D147" s="16">
        <v>3970.02</v>
      </c>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22">
        <v>44756</v>
      </c>
      <c r="B148" s="16">
        <v>7039.81</v>
      </c>
      <c r="C148" s="16">
        <v>3874.73</v>
      </c>
      <c r="D148" s="16">
        <v>3907.73</v>
      </c>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22">
        <v>44757</v>
      </c>
      <c r="B149" s="16">
        <v>7159.01</v>
      </c>
      <c r="C149" s="16">
        <v>3940.87</v>
      </c>
      <c r="D149" s="16">
        <v>3975.18</v>
      </c>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22">
        <v>44760</v>
      </c>
      <c r="B150" s="16">
        <v>7223.24</v>
      </c>
      <c r="C150" s="16">
        <v>3976.51</v>
      </c>
      <c r="D150" s="16">
        <v>4011.24</v>
      </c>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22">
        <v>44761</v>
      </c>
      <c r="B151" s="16">
        <v>7296.28</v>
      </c>
      <c r="C151" s="16">
        <v>4018.64</v>
      </c>
      <c r="D151" s="16">
        <v>4054.21</v>
      </c>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22">
        <v>44762</v>
      </c>
      <c r="B152" s="16">
        <v>7264.31</v>
      </c>
      <c r="C152" s="16">
        <v>4009.11</v>
      </c>
      <c r="D152" s="16">
        <v>4042.91</v>
      </c>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22">
        <v>44763</v>
      </c>
      <c r="B153" s="16">
        <v>7270.51</v>
      </c>
      <c r="C153" s="16">
        <v>4021.5</v>
      </c>
      <c r="D153" s="16">
        <v>4055.79</v>
      </c>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22">
        <v>44764</v>
      </c>
      <c r="B154" s="16">
        <v>7276.37</v>
      </c>
      <c r="C154" s="16">
        <v>4028.28</v>
      </c>
      <c r="D154" s="16">
        <v>4062.26</v>
      </c>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22">
        <v>44767</v>
      </c>
      <c r="B155" s="16">
        <v>7306.3</v>
      </c>
      <c r="C155" s="16">
        <v>4041.31</v>
      </c>
      <c r="D155" s="16">
        <v>4075.64</v>
      </c>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22">
        <v>44768</v>
      </c>
      <c r="B156" s="16">
        <v>7306.28</v>
      </c>
      <c r="C156" s="16">
        <v>4033.75</v>
      </c>
      <c r="D156" s="16">
        <v>4068.09</v>
      </c>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22">
        <v>44769</v>
      </c>
      <c r="B157" s="16">
        <v>7348.23</v>
      </c>
      <c r="C157" s="16">
        <v>4055.16</v>
      </c>
      <c r="D157" s="16">
        <v>4090.09</v>
      </c>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22">
        <v>44770</v>
      </c>
      <c r="B158" s="16">
        <v>7345.25</v>
      </c>
      <c r="C158" s="16">
        <v>4061.26</v>
      </c>
      <c r="D158" s="16">
        <v>4095.65</v>
      </c>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22">
        <v>44771</v>
      </c>
      <c r="B159" s="16">
        <v>7423.43</v>
      </c>
      <c r="C159" s="16">
        <v>4107.01</v>
      </c>
      <c r="D159" s="16">
        <v>4142.41</v>
      </c>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22">
        <v>44774</v>
      </c>
      <c r="B160" s="16">
        <v>7413.42</v>
      </c>
      <c r="C160" s="16">
        <v>4100.09</v>
      </c>
      <c r="D160" s="16">
        <v>4134.95</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22">
        <v>44775</v>
      </c>
      <c r="B161" s="16">
        <v>7409.11</v>
      </c>
      <c r="C161" s="16">
        <v>4091.26</v>
      </c>
      <c r="D161" s="16">
        <v>4126.34</v>
      </c>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22">
        <v>44776</v>
      </c>
      <c r="B162" s="16">
        <v>7445.68</v>
      </c>
      <c r="C162" s="16">
        <v>4112.78</v>
      </c>
      <c r="D162" s="16">
        <v>4148.2</v>
      </c>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22">
        <v>44777</v>
      </c>
      <c r="B163" s="16">
        <v>7448.06</v>
      </c>
      <c r="C163" s="16">
        <v>4118.32</v>
      </c>
      <c r="D163" s="16">
        <v>4153.71</v>
      </c>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22">
        <v>44778</v>
      </c>
      <c r="B164" s="16">
        <v>7439.74</v>
      </c>
      <c r="C164" s="16">
        <v>4111.51</v>
      </c>
      <c r="D164" s="16">
        <v>4146.45</v>
      </c>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22">
        <v>44781</v>
      </c>
      <c r="B165" s="16">
        <v>7482.37</v>
      </c>
      <c r="C165" s="16">
        <v>4132.82</v>
      </c>
      <c r="D165" s="16">
        <v>4168.67</v>
      </c>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22">
        <v>44782</v>
      </c>
      <c r="B166" s="16">
        <v>7488.15</v>
      </c>
      <c r="C166" s="16">
        <v>4129.3900000000003</v>
      </c>
      <c r="D166" s="16">
        <v>4164.79</v>
      </c>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22">
        <v>44783</v>
      </c>
      <c r="B167" s="16">
        <v>7507.11</v>
      </c>
      <c r="C167" s="16">
        <v>4150.68</v>
      </c>
      <c r="D167" s="16">
        <v>4186.07</v>
      </c>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22">
        <v>44784</v>
      </c>
      <c r="B168" s="16">
        <v>7465.91</v>
      </c>
      <c r="C168" s="16">
        <v>4131.26</v>
      </c>
      <c r="D168" s="16">
        <v>4164.99</v>
      </c>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22">
        <v>44785</v>
      </c>
      <c r="B169" s="16">
        <v>7500.89</v>
      </c>
      <c r="C169" s="16">
        <v>4149.8999999999996</v>
      </c>
      <c r="D169" s="16">
        <v>4184.46</v>
      </c>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22">
        <v>44788</v>
      </c>
      <c r="B170" s="16">
        <v>7509.15</v>
      </c>
      <c r="C170" s="16">
        <v>4155.09</v>
      </c>
      <c r="D170" s="16">
        <v>4189.75</v>
      </c>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22">
        <v>44789</v>
      </c>
      <c r="B171" s="16">
        <v>7536.06</v>
      </c>
      <c r="C171" s="16">
        <v>4166.38</v>
      </c>
      <c r="D171" s="16">
        <v>4200.9399999999996</v>
      </c>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22">
        <v>44790</v>
      </c>
      <c r="B172" s="16">
        <v>7515.75</v>
      </c>
      <c r="C172" s="16">
        <v>4146.49</v>
      </c>
      <c r="D172" s="16">
        <v>4181.47</v>
      </c>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22">
        <v>44791</v>
      </c>
      <c r="B173" s="16">
        <v>7541.85</v>
      </c>
      <c r="C173" s="16">
        <v>4162.1099999999997</v>
      </c>
      <c r="D173" s="16">
        <v>4197.2700000000004</v>
      </c>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22">
        <v>44792</v>
      </c>
      <c r="B174" s="16">
        <v>7550.37</v>
      </c>
      <c r="C174" s="16">
        <v>4157.79</v>
      </c>
      <c r="D174" s="16">
        <v>4193.3100000000004</v>
      </c>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22">
        <v>44795</v>
      </c>
      <c r="B175" s="16">
        <v>7533.79</v>
      </c>
      <c r="C175" s="16">
        <v>4136.51</v>
      </c>
      <c r="D175" s="16">
        <v>4173.0600000000004</v>
      </c>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22">
        <v>44796</v>
      </c>
      <c r="B176" s="16">
        <v>7488.11</v>
      </c>
      <c r="C176" s="16">
        <v>4108.3900000000003</v>
      </c>
      <c r="D176" s="16">
        <v>4145.38</v>
      </c>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22">
        <v>44797</v>
      </c>
      <c r="B177" s="16">
        <v>7471.51</v>
      </c>
      <c r="C177" s="16">
        <v>4100.82</v>
      </c>
      <c r="D177" s="16">
        <v>4137.5</v>
      </c>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22">
        <v>44798</v>
      </c>
      <c r="B178" s="16">
        <v>7479.74</v>
      </c>
      <c r="C178" s="16">
        <v>4103.3500000000004</v>
      </c>
      <c r="D178" s="16">
        <v>4139.8599999999997</v>
      </c>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22">
        <v>44799</v>
      </c>
      <c r="B179" s="16">
        <v>7427.31</v>
      </c>
      <c r="C179" s="16">
        <v>4076.32</v>
      </c>
      <c r="D179" s="16">
        <v>4112.34</v>
      </c>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22">
        <v>44802</v>
      </c>
      <c r="B180" s="16">
        <v>7427.31</v>
      </c>
      <c r="C180" s="16">
        <v>4076.32</v>
      </c>
      <c r="D180" s="16">
        <v>4112.34</v>
      </c>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22">
        <v>44803</v>
      </c>
      <c r="B181" s="16">
        <v>7361.63</v>
      </c>
      <c r="C181" s="16">
        <v>4045.21</v>
      </c>
      <c r="D181" s="16">
        <v>4080.77</v>
      </c>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22">
        <v>44804</v>
      </c>
      <c r="B182" s="16">
        <v>7284.15</v>
      </c>
      <c r="C182" s="16">
        <v>4007.46</v>
      </c>
      <c r="D182" s="16">
        <v>4041.53</v>
      </c>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22">
        <v>44805</v>
      </c>
      <c r="B183" s="16">
        <v>7148.5</v>
      </c>
      <c r="C183" s="16">
        <v>3926.25</v>
      </c>
      <c r="D183" s="16">
        <v>3959.37</v>
      </c>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22">
        <v>44806</v>
      </c>
      <c r="B184" s="16">
        <v>7281.19</v>
      </c>
      <c r="C184" s="16">
        <v>3998.48</v>
      </c>
      <c r="D184" s="16">
        <v>4033.38</v>
      </c>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22">
        <v>44809</v>
      </c>
      <c r="B185" s="16">
        <v>7287.43</v>
      </c>
      <c r="C185" s="16">
        <v>3993.66</v>
      </c>
      <c r="D185" s="16">
        <v>4029.14</v>
      </c>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22">
        <v>44810</v>
      </c>
      <c r="B186" s="16">
        <v>7300.44</v>
      </c>
      <c r="C186" s="16">
        <v>4005.61</v>
      </c>
      <c r="D186" s="16">
        <v>4041.41</v>
      </c>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22">
        <v>44811</v>
      </c>
      <c r="B187" s="16">
        <v>7237.83</v>
      </c>
      <c r="C187" s="16">
        <v>3976.83</v>
      </c>
      <c r="D187" s="16">
        <v>4011.63</v>
      </c>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22">
        <v>44812</v>
      </c>
      <c r="B188" s="16">
        <v>7262.06</v>
      </c>
      <c r="C188" s="16">
        <v>3990.56</v>
      </c>
      <c r="D188" s="16">
        <v>4025.18</v>
      </c>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22">
        <v>44813</v>
      </c>
      <c r="B189" s="16">
        <v>7351.07</v>
      </c>
      <c r="C189" s="16">
        <v>4041.46</v>
      </c>
      <c r="D189" s="16">
        <v>4077.03</v>
      </c>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22">
        <v>44816</v>
      </c>
      <c r="B190" s="16">
        <v>7473.03</v>
      </c>
      <c r="C190" s="16">
        <v>4108.1899999999996</v>
      </c>
      <c r="D190" s="16">
        <v>4144.91</v>
      </c>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22">
        <v>44817</v>
      </c>
      <c r="B191" s="16">
        <v>7385.86</v>
      </c>
      <c r="C191" s="16">
        <v>4056.12</v>
      </c>
      <c r="D191" s="16">
        <v>4092.77</v>
      </c>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22">
        <v>44818</v>
      </c>
      <c r="B192" s="16">
        <v>7277.3</v>
      </c>
      <c r="C192" s="16">
        <v>3996.83</v>
      </c>
      <c r="D192" s="16">
        <v>4031.45</v>
      </c>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22">
        <v>44819</v>
      </c>
      <c r="B193" s="16">
        <v>7282.07</v>
      </c>
      <c r="C193" s="16">
        <v>4000.33</v>
      </c>
      <c r="D193" s="16">
        <v>4034.88</v>
      </c>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22">
        <v>44820</v>
      </c>
      <c r="B194" s="16">
        <v>7236.68</v>
      </c>
      <c r="C194" s="16">
        <v>3976.66</v>
      </c>
      <c r="D194" s="16">
        <v>4010.65</v>
      </c>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22">
        <v>44823</v>
      </c>
      <c r="B195" s="16">
        <v>7236.68</v>
      </c>
      <c r="C195" s="16">
        <v>3976.66</v>
      </c>
      <c r="D195" s="16">
        <v>4010.65</v>
      </c>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22">
        <v>44824</v>
      </c>
      <c r="B196" s="16">
        <v>7192.66</v>
      </c>
      <c r="C196" s="16">
        <v>3947.56</v>
      </c>
      <c r="D196" s="16">
        <v>3981.32</v>
      </c>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22">
        <v>44825</v>
      </c>
      <c r="B197" s="16">
        <v>7237.64</v>
      </c>
      <c r="C197" s="16">
        <v>3973.75</v>
      </c>
      <c r="D197" s="16">
        <v>4008.47</v>
      </c>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22">
        <v>44826</v>
      </c>
      <c r="B198" s="16">
        <v>7159.52</v>
      </c>
      <c r="C198" s="16">
        <v>3924.91</v>
      </c>
      <c r="D198" s="16">
        <v>3959.43</v>
      </c>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22">
        <v>44827</v>
      </c>
      <c r="B199" s="16">
        <v>7018.6</v>
      </c>
      <c r="C199" s="16">
        <v>3848.68</v>
      </c>
      <c r="D199" s="16">
        <v>3881.56</v>
      </c>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22">
        <v>44830</v>
      </c>
      <c r="B200" s="16">
        <v>7020.95</v>
      </c>
      <c r="C200" s="16">
        <v>3841.45</v>
      </c>
      <c r="D200" s="16">
        <v>3874.7</v>
      </c>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22">
        <v>44831</v>
      </c>
      <c r="B201" s="16">
        <v>6984.59</v>
      </c>
      <c r="C201" s="16">
        <v>3810.44</v>
      </c>
      <c r="D201" s="16">
        <v>3844.23</v>
      </c>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22">
        <v>44832</v>
      </c>
      <c r="B202" s="16">
        <v>7005.39</v>
      </c>
      <c r="C202" s="16">
        <v>3820.23</v>
      </c>
      <c r="D202" s="16">
        <v>3854.58</v>
      </c>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22">
        <v>44833</v>
      </c>
      <c r="B203" s="16">
        <v>6881.59</v>
      </c>
      <c r="C203" s="16">
        <v>3745.11</v>
      </c>
      <c r="D203" s="16">
        <v>3779.32</v>
      </c>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22">
        <v>44834</v>
      </c>
      <c r="B204" s="16">
        <v>6893.81</v>
      </c>
      <c r="C204" s="16">
        <v>3763.48</v>
      </c>
      <c r="D204" s="16">
        <v>3797.1</v>
      </c>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22">
        <v>44837</v>
      </c>
      <c r="B205" s="16">
        <v>6908.76</v>
      </c>
      <c r="C205" s="16">
        <v>3773.8</v>
      </c>
      <c r="D205" s="16">
        <v>3807.86</v>
      </c>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22">
        <v>44838</v>
      </c>
      <c r="B206" s="16">
        <v>7086.46</v>
      </c>
      <c r="C206" s="16">
        <v>3873.21</v>
      </c>
      <c r="D206" s="16">
        <v>3908.75</v>
      </c>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22">
        <v>44839</v>
      </c>
      <c r="B207" s="16">
        <v>7052.62</v>
      </c>
      <c r="C207" s="16">
        <v>3848.67</v>
      </c>
      <c r="D207" s="16">
        <v>3884.53</v>
      </c>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22">
        <v>44840</v>
      </c>
      <c r="B208" s="16">
        <v>6997.27</v>
      </c>
      <c r="C208" s="16">
        <v>3826.39</v>
      </c>
      <c r="D208" s="16">
        <v>3860.66</v>
      </c>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22">
        <v>44841</v>
      </c>
      <c r="B209" s="16">
        <v>6991.09</v>
      </c>
      <c r="C209" s="16">
        <v>3814.26</v>
      </c>
      <c r="D209" s="16">
        <v>3848.86</v>
      </c>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22">
        <v>44844</v>
      </c>
      <c r="B210" s="16">
        <v>6959.31</v>
      </c>
      <c r="C210" s="16">
        <v>3791.94</v>
      </c>
      <c r="D210" s="16">
        <v>3826.63</v>
      </c>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22">
        <v>44845</v>
      </c>
      <c r="B211" s="16">
        <v>6885.23</v>
      </c>
      <c r="C211" s="16">
        <v>3749.5</v>
      </c>
      <c r="D211" s="16">
        <v>3784.65</v>
      </c>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22">
        <v>44846</v>
      </c>
      <c r="B212" s="16">
        <v>6826.15</v>
      </c>
      <c r="C212" s="16">
        <v>3712.5</v>
      </c>
      <c r="D212" s="16">
        <v>3747.48</v>
      </c>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22">
        <v>44847</v>
      </c>
      <c r="B213" s="16">
        <v>6850.27</v>
      </c>
      <c r="C213" s="16">
        <v>3732.93</v>
      </c>
      <c r="D213" s="16">
        <v>3768.96</v>
      </c>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22">
        <v>44848</v>
      </c>
      <c r="B214" s="16">
        <v>6858.79</v>
      </c>
      <c r="C214" s="16">
        <v>3740.85</v>
      </c>
      <c r="D214" s="16">
        <v>3776.27</v>
      </c>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22">
        <v>44851</v>
      </c>
      <c r="B215" s="16">
        <v>6920.24</v>
      </c>
      <c r="C215" s="16">
        <v>3784.45</v>
      </c>
      <c r="D215" s="16">
        <v>3820.18</v>
      </c>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22">
        <v>44852</v>
      </c>
      <c r="B216" s="16">
        <v>6936.74</v>
      </c>
      <c r="C216" s="16">
        <v>3792.79</v>
      </c>
      <c r="D216" s="16">
        <v>3828.81</v>
      </c>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22">
        <v>44853</v>
      </c>
      <c r="B217" s="16">
        <v>6924.99</v>
      </c>
      <c r="C217" s="16">
        <v>3777.93</v>
      </c>
      <c r="D217" s="16">
        <v>3814.32</v>
      </c>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22">
        <v>44854</v>
      </c>
      <c r="B218" s="16">
        <v>6943.91</v>
      </c>
      <c r="C218" s="16">
        <v>3790.95</v>
      </c>
      <c r="D218" s="16">
        <v>3827.73</v>
      </c>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22">
        <v>44855</v>
      </c>
      <c r="B219" s="16">
        <v>6969.73</v>
      </c>
      <c r="C219" s="16">
        <v>3796.89</v>
      </c>
      <c r="D219" s="16">
        <v>3834.12</v>
      </c>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22">
        <v>44858</v>
      </c>
      <c r="B220" s="16">
        <v>7013.99</v>
      </c>
      <c r="C220" s="16">
        <v>3820.96</v>
      </c>
      <c r="D220" s="16">
        <v>3859.16</v>
      </c>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22">
        <v>44859</v>
      </c>
      <c r="B221" s="16">
        <v>7013.48</v>
      </c>
      <c r="C221" s="16">
        <v>3837.27</v>
      </c>
      <c r="D221" s="16">
        <v>3874.61</v>
      </c>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22">
        <v>44860</v>
      </c>
      <c r="B222" s="16">
        <v>7056.07</v>
      </c>
      <c r="C222" s="16">
        <v>3866.01</v>
      </c>
      <c r="D222" s="16">
        <v>3903.4</v>
      </c>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22">
        <v>44861</v>
      </c>
      <c r="B223" s="16">
        <v>7073.69</v>
      </c>
      <c r="C223" s="16">
        <v>3873.27</v>
      </c>
      <c r="D223" s="16">
        <v>3910.95</v>
      </c>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22">
        <v>44862</v>
      </c>
      <c r="B224" s="16">
        <v>7047.67</v>
      </c>
      <c r="C224" s="16">
        <v>3855.75</v>
      </c>
      <c r="D224" s="16">
        <v>3893.43</v>
      </c>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22">
        <v>44865</v>
      </c>
      <c r="B225" s="16">
        <v>7094.53</v>
      </c>
      <c r="C225" s="16">
        <v>3876.48</v>
      </c>
      <c r="D225" s="16">
        <v>3914.69</v>
      </c>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22">
        <v>44866</v>
      </c>
      <c r="B226" s="16">
        <v>7186.16</v>
      </c>
      <c r="C226" s="16">
        <v>3928.75</v>
      </c>
      <c r="D226" s="16">
        <v>3967.63</v>
      </c>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22">
        <v>44867</v>
      </c>
      <c r="B227" s="16">
        <v>7144.14</v>
      </c>
      <c r="C227" s="16">
        <v>3910.01</v>
      </c>
      <c r="D227" s="16">
        <v>3948.5</v>
      </c>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22">
        <v>44868</v>
      </c>
      <c r="B228" s="16">
        <v>7188.63</v>
      </c>
      <c r="C228" s="16">
        <v>3926.87</v>
      </c>
      <c r="D228" s="16">
        <v>3966.05</v>
      </c>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22">
        <v>44869</v>
      </c>
      <c r="B229" s="16">
        <v>7334.84</v>
      </c>
      <c r="C229" s="16">
        <v>4001.84</v>
      </c>
      <c r="D229" s="16">
        <v>4042.39</v>
      </c>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22">
        <v>44872</v>
      </c>
      <c r="B230" s="16">
        <v>7299.99</v>
      </c>
      <c r="C230" s="16">
        <v>3993.09</v>
      </c>
      <c r="D230" s="16">
        <v>4032.87</v>
      </c>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22">
        <v>44873</v>
      </c>
      <c r="B231" s="16">
        <v>7306.14</v>
      </c>
      <c r="C231" s="16">
        <v>4000.38</v>
      </c>
      <c r="D231" s="16">
        <v>4040.16</v>
      </c>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22">
        <v>44874</v>
      </c>
      <c r="B232" s="16">
        <v>7296.25</v>
      </c>
      <c r="C232" s="16">
        <v>3994.13</v>
      </c>
      <c r="D232" s="16">
        <v>4033.95</v>
      </c>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22">
        <v>44875</v>
      </c>
      <c r="B233" s="16">
        <v>7375.34</v>
      </c>
      <c r="C233" s="16">
        <v>4054.69</v>
      </c>
      <c r="D233" s="16">
        <v>4094.38</v>
      </c>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22">
        <v>44876</v>
      </c>
      <c r="B234" s="16">
        <v>7318.04</v>
      </c>
      <c r="C234" s="16">
        <v>4036.84</v>
      </c>
      <c r="D234" s="16">
        <v>4074.95</v>
      </c>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22">
        <v>44879</v>
      </c>
      <c r="B235" s="16">
        <v>7385.17</v>
      </c>
      <c r="C235" s="16">
        <v>4067.93</v>
      </c>
      <c r="D235" s="16">
        <v>4106.8</v>
      </c>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22">
        <v>44880</v>
      </c>
      <c r="B236" s="16">
        <v>7369.44</v>
      </c>
      <c r="C236" s="16">
        <v>4055.88</v>
      </c>
      <c r="D236" s="16">
        <v>4094.09</v>
      </c>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22">
        <v>44881</v>
      </c>
      <c r="B237" s="16">
        <v>7351.19</v>
      </c>
      <c r="C237" s="16">
        <v>4035.87</v>
      </c>
      <c r="D237" s="16">
        <v>4074.57</v>
      </c>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22">
        <v>44882</v>
      </c>
      <c r="B238" s="16">
        <v>7346.54</v>
      </c>
      <c r="C238" s="16">
        <v>4033.92</v>
      </c>
      <c r="D238" s="16">
        <v>4072.69</v>
      </c>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22">
        <v>44883</v>
      </c>
      <c r="B239" s="16">
        <v>7385.52</v>
      </c>
      <c r="C239" s="16">
        <v>4056.59</v>
      </c>
      <c r="D239" s="16">
        <v>4096.1899999999996</v>
      </c>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22">
        <v>44886</v>
      </c>
      <c r="B240" s="16">
        <v>7376.85</v>
      </c>
      <c r="C240" s="16">
        <v>4057.01</v>
      </c>
      <c r="D240" s="16">
        <v>4096.24</v>
      </c>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22">
        <v>44887</v>
      </c>
      <c r="B241" s="16">
        <v>7452.84</v>
      </c>
      <c r="C241" s="16">
        <v>4092.33</v>
      </c>
      <c r="D241" s="16">
        <v>4132.3599999999997</v>
      </c>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22">
        <v>44888</v>
      </c>
      <c r="B242" s="16">
        <v>7465.24</v>
      </c>
      <c r="C242" s="16">
        <v>4100.46</v>
      </c>
      <c r="D242" s="16">
        <v>4140.6899999999996</v>
      </c>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22">
        <v>44889</v>
      </c>
      <c r="B243" s="16">
        <v>7466.6</v>
      </c>
      <c r="C243" s="16">
        <v>4102.66</v>
      </c>
      <c r="D243" s="16">
        <v>4142.6000000000004</v>
      </c>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22">
        <v>44890</v>
      </c>
      <c r="B244" s="16">
        <v>7486.67</v>
      </c>
      <c r="C244" s="16">
        <v>4112.3100000000004</v>
      </c>
      <c r="D244" s="16">
        <v>4152.24</v>
      </c>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22">
        <v>44893</v>
      </c>
      <c r="B245" s="16">
        <v>7474.02</v>
      </c>
      <c r="C245" s="16">
        <v>4098.49</v>
      </c>
      <c r="D245" s="16">
        <v>4138.2299999999996</v>
      </c>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22">
        <v>44894</v>
      </c>
      <c r="B246" s="16">
        <v>7512</v>
      </c>
      <c r="C246" s="16">
        <v>4112.3</v>
      </c>
      <c r="D246" s="16">
        <v>4152.78</v>
      </c>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22">
        <v>44895</v>
      </c>
      <c r="B247" s="16">
        <v>7573.05</v>
      </c>
      <c r="C247" s="16">
        <v>4139.6499999999996</v>
      </c>
      <c r="D247" s="16">
        <v>4180.8500000000004</v>
      </c>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22">
        <v>44896</v>
      </c>
      <c r="B248" s="16">
        <v>7558.49</v>
      </c>
      <c r="C248" s="16">
        <v>4141.04</v>
      </c>
      <c r="D248" s="16">
        <v>4181.79</v>
      </c>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22">
        <v>44897</v>
      </c>
      <c r="B249" s="16">
        <v>7556.23</v>
      </c>
      <c r="C249" s="16">
        <v>4138.8100000000004</v>
      </c>
      <c r="D249" s="16">
        <v>4179.26</v>
      </c>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22">
        <v>44900</v>
      </c>
      <c r="B250" s="16">
        <v>7567.54</v>
      </c>
      <c r="C250" s="16">
        <v>4143.21</v>
      </c>
      <c r="D250" s="16">
        <v>4183.53</v>
      </c>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22">
        <v>44901</v>
      </c>
      <c r="B251" s="16">
        <v>7521.39</v>
      </c>
      <c r="C251" s="16">
        <v>4114.4799999999996</v>
      </c>
      <c r="D251" s="16">
        <v>4154.47</v>
      </c>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22">
        <v>44902</v>
      </c>
      <c r="B252" s="16">
        <v>7489.19</v>
      </c>
      <c r="C252" s="16">
        <v>4093.68</v>
      </c>
      <c r="D252" s="16">
        <v>4133.91</v>
      </c>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22">
        <v>44903</v>
      </c>
      <c r="B253" s="16">
        <v>7472.17</v>
      </c>
      <c r="C253" s="16">
        <v>4082.24</v>
      </c>
      <c r="D253" s="16">
        <v>4122.49</v>
      </c>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22">
        <v>44904</v>
      </c>
      <c r="B254" s="16">
        <v>7476.63</v>
      </c>
      <c r="C254" s="16">
        <v>4087.39</v>
      </c>
      <c r="D254" s="16">
        <v>4127.5200000000004</v>
      </c>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22">
        <v>44907</v>
      </c>
      <c r="B255" s="16">
        <v>7445.97</v>
      </c>
      <c r="C255" s="16">
        <v>4070</v>
      </c>
      <c r="D255" s="16">
        <v>4109.99</v>
      </c>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22">
        <v>44908</v>
      </c>
      <c r="B256" s="16">
        <v>7502.89</v>
      </c>
      <c r="C256" s="16">
        <v>4105.09</v>
      </c>
      <c r="D256" s="16">
        <v>4145.3100000000004</v>
      </c>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22">
        <v>44909</v>
      </c>
      <c r="B257" s="16">
        <v>7495.93</v>
      </c>
      <c r="C257" s="16">
        <v>4100.26</v>
      </c>
      <c r="D257" s="16">
        <v>4140.49</v>
      </c>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22">
        <v>44910</v>
      </c>
      <c r="B258" s="16">
        <v>7426.17</v>
      </c>
      <c r="C258" s="16">
        <v>4063.59</v>
      </c>
      <c r="D258" s="16">
        <v>4103.01</v>
      </c>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22">
        <v>44911</v>
      </c>
      <c r="B259" s="16">
        <v>7332.12</v>
      </c>
      <c r="C259" s="16">
        <v>4010.49</v>
      </c>
      <c r="D259" s="16">
        <v>4048.95</v>
      </c>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22">
        <v>44914</v>
      </c>
      <c r="B260" s="16">
        <v>7361.31</v>
      </c>
      <c r="C260" s="16">
        <v>4025.87</v>
      </c>
      <c r="D260" s="16">
        <v>4064.64</v>
      </c>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22">
        <v>44915</v>
      </c>
      <c r="B261" s="16">
        <v>7370.62</v>
      </c>
      <c r="C261" s="16">
        <v>4026.91</v>
      </c>
      <c r="D261" s="16">
        <v>4065.75</v>
      </c>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22">
        <v>44916</v>
      </c>
      <c r="B262" s="16">
        <v>7497.32</v>
      </c>
      <c r="C262" s="16">
        <v>4095.42</v>
      </c>
      <c r="D262" s="16">
        <v>4135.6400000000003</v>
      </c>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22">
        <v>44917</v>
      </c>
      <c r="B263" s="16">
        <v>7469.28</v>
      </c>
      <c r="C263" s="16">
        <v>4079.25</v>
      </c>
      <c r="D263" s="16">
        <v>4119.1899999999996</v>
      </c>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22">
        <v>44918</v>
      </c>
      <c r="B264" s="16">
        <v>7473.01</v>
      </c>
      <c r="C264" s="16">
        <v>4083.66</v>
      </c>
      <c r="D264" s="16">
        <v>4123.1000000000004</v>
      </c>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22">
        <v>44921</v>
      </c>
      <c r="B265" s="16">
        <v>7473.01</v>
      </c>
      <c r="C265" s="16">
        <v>4083.66</v>
      </c>
      <c r="D265" s="16">
        <v>4123.1000000000004</v>
      </c>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22">
        <v>44922</v>
      </c>
      <c r="B266" s="16">
        <v>7473.01</v>
      </c>
      <c r="C266" s="16">
        <v>4083.66</v>
      </c>
      <c r="D266" s="16">
        <v>4123.1000000000004</v>
      </c>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22">
        <v>44923</v>
      </c>
      <c r="B267" s="16">
        <v>7497.19</v>
      </c>
      <c r="C267" s="16">
        <v>4096.54</v>
      </c>
      <c r="D267" s="16">
        <v>4136.2700000000004</v>
      </c>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22">
        <v>44924</v>
      </c>
      <c r="B268" s="16">
        <v>7512.72</v>
      </c>
      <c r="C268" s="16">
        <v>4107.3900000000003</v>
      </c>
      <c r="D268" s="16">
        <v>4147.1099999999997</v>
      </c>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22">
        <v>44925</v>
      </c>
      <c r="B269" s="16">
        <v>7451.74</v>
      </c>
      <c r="C269" s="16">
        <v>4075.13</v>
      </c>
      <c r="D269" s="16">
        <v>4113.78</v>
      </c>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22">
        <v>44928</v>
      </c>
      <c r="B270" s="16">
        <v>7451.74</v>
      </c>
      <c r="C270" s="16">
        <v>4075.13</v>
      </c>
      <c r="D270" s="16">
        <v>4113.78</v>
      </c>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22">
        <v>44929</v>
      </c>
      <c r="B271" s="16">
        <v>7554.09</v>
      </c>
      <c r="C271" s="16">
        <v>4131.41</v>
      </c>
      <c r="D271" s="16">
        <v>4170.99</v>
      </c>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22">
        <v>44930</v>
      </c>
      <c r="B272" s="16">
        <v>7585.19</v>
      </c>
      <c r="C272" s="16">
        <v>4154.17</v>
      </c>
      <c r="D272" s="16">
        <v>4193.7299999999996</v>
      </c>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22">
        <v>44931</v>
      </c>
      <c r="B273" s="16">
        <v>7633.45</v>
      </c>
      <c r="C273" s="16">
        <v>4178.67</v>
      </c>
      <c r="D273" s="16">
        <v>4218.82</v>
      </c>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22">
        <v>44932</v>
      </c>
      <c r="B274" s="16">
        <v>7699.49</v>
      </c>
      <c r="C274" s="16">
        <v>4210.58</v>
      </c>
      <c r="D274" s="16">
        <v>4251.34</v>
      </c>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22">
        <v>44935</v>
      </c>
      <c r="B275" s="16">
        <v>7724.94</v>
      </c>
      <c r="C275" s="16">
        <v>4221.46</v>
      </c>
      <c r="D275" s="16">
        <v>4262.58</v>
      </c>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22">
        <v>44936</v>
      </c>
      <c r="B276" s="16">
        <v>7694.49</v>
      </c>
      <c r="C276" s="16">
        <v>4204.3900000000003</v>
      </c>
      <c r="D276" s="16">
        <v>4245.42</v>
      </c>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22">
        <v>44937</v>
      </c>
      <c r="B277" s="16">
        <v>7724.98</v>
      </c>
      <c r="C277" s="16">
        <v>4222.9399999999996</v>
      </c>
      <c r="D277" s="16">
        <v>4263.93</v>
      </c>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22">
        <v>44938</v>
      </c>
      <c r="B278" s="16">
        <v>7794.04</v>
      </c>
      <c r="C278" s="16">
        <v>4264.75</v>
      </c>
      <c r="D278" s="16">
        <v>4306.58</v>
      </c>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22">
        <v>44939</v>
      </c>
      <c r="B279" s="16">
        <v>7844.07</v>
      </c>
      <c r="C279" s="16">
        <v>4291.4399999999996</v>
      </c>
      <c r="D279" s="16">
        <v>4333.7299999999996</v>
      </c>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22">
        <v>44942</v>
      </c>
      <c r="B280" s="16">
        <v>7860.07</v>
      </c>
      <c r="C280" s="16">
        <v>4302.91</v>
      </c>
      <c r="D280" s="16">
        <v>4345.3500000000004</v>
      </c>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22">
        <v>44943</v>
      </c>
      <c r="B281" s="16">
        <v>7851.03</v>
      </c>
      <c r="C281" s="16">
        <v>4294.53</v>
      </c>
      <c r="D281" s="16">
        <v>4336.87</v>
      </c>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22">
        <v>44944</v>
      </c>
      <c r="B282" s="16">
        <v>7830.7</v>
      </c>
      <c r="C282" s="16">
        <v>4283.2299999999996</v>
      </c>
      <c r="D282" s="16">
        <v>4325.47</v>
      </c>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22">
        <v>44945</v>
      </c>
      <c r="B283" s="16">
        <v>7747.29</v>
      </c>
      <c r="C283" s="16">
        <v>4234.8599999999997</v>
      </c>
      <c r="D283" s="16">
        <v>4276.1400000000003</v>
      </c>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22">
        <v>44946</v>
      </c>
      <c r="B284" s="16">
        <v>7770.59</v>
      </c>
      <c r="C284" s="16">
        <v>4250.1000000000004</v>
      </c>
      <c r="D284" s="16">
        <v>4291.17</v>
      </c>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22">
        <v>44949</v>
      </c>
      <c r="B285" s="16">
        <v>7784.67</v>
      </c>
      <c r="C285" s="16">
        <v>4259.96</v>
      </c>
      <c r="D285" s="16">
        <v>4300.8999999999996</v>
      </c>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22">
        <v>44950</v>
      </c>
      <c r="B286" s="16">
        <v>7757.36</v>
      </c>
      <c r="C286" s="16">
        <v>4249.3999999999996</v>
      </c>
      <c r="D286" s="16">
        <v>4289.63</v>
      </c>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22">
        <v>44951</v>
      </c>
      <c r="B287" s="16">
        <v>7744.87</v>
      </c>
      <c r="C287" s="16">
        <v>4241.8500000000004</v>
      </c>
      <c r="D287" s="16">
        <v>4282.13</v>
      </c>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22">
        <v>44952</v>
      </c>
      <c r="B288" s="16">
        <v>7761.11</v>
      </c>
      <c r="C288" s="16">
        <v>4253.3500000000004</v>
      </c>
      <c r="D288" s="16">
        <v>4293.2700000000004</v>
      </c>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22">
        <v>44953</v>
      </c>
      <c r="B289" s="16">
        <v>7765.15</v>
      </c>
      <c r="C289" s="16">
        <v>4258.97</v>
      </c>
      <c r="D289" s="16">
        <v>4298.8999999999996</v>
      </c>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22">
        <v>44956</v>
      </c>
      <c r="B290" s="16">
        <v>7784.87</v>
      </c>
      <c r="C290" s="16">
        <v>4265.16</v>
      </c>
      <c r="D290" s="16">
        <v>4305.2</v>
      </c>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22">
        <v>44957</v>
      </c>
      <c r="B291" s="16">
        <v>7771.7</v>
      </c>
      <c r="C291" s="16">
        <v>4255.72</v>
      </c>
      <c r="D291" s="16">
        <v>4296.38</v>
      </c>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22">
        <v>44958</v>
      </c>
      <c r="B292" s="16">
        <v>7761.11</v>
      </c>
      <c r="C292" s="16">
        <v>4252.8500000000004</v>
      </c>
      <c r="D292" s="16">
        <v>4292.75</v>
      </c>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22">
        <v>44959</v>
      </c>
      <c r="B293" s="16">
        <v>7820.16</v>
      </c>
      <c r="C293" s="16">
        <v>4302.8900000000003</v>
      </c>
      <c r="D293" s="16">
        <v>4342.8500000000004</v>
      </c>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22">
        <v>44960</v>
      </c>
      <c r="B294" s="16">
        <v>7901.8</v>
      </c>
      <c r="C294" s="16">
        <v>4339.71</v>
      </c>
      <c r="D294" s="16">
        <v>4380.88</v>
      </c>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22">
        <v>44963</v>
      </c>
      <c r="B295" s="16">
        <v>7836.71</v>
      </c>
      <c r="C295" s="16">
        <v>4303.8999999999996</v>
      </c>
      <c r="D295" s="16">
        <v>4344.3500000000004</v>
      </c>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22">
        <v>44964</v>
      </c>
      <c r="B296" s="16">
        <v>7864.71</v>
      </c>
      <c r="C296" s="16">
        <v>4309.87</v>
      </c>
      <c r="D296" s="16">
        <v>4350.82</v>
      </c>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22">
        <v>44965</v>
      </c>
      <c r="B297" s="16">
        <v>7885.17</v>
      </c>
      <c r="C297" s="16">
        <v>4322.83</v>
      </c>
      <c r="D297" s="16">
        <v>4364.0600000000004</v>
      </c>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22">
        <v>44966</v>
      </c>
      <c r="B298" s="16">
        <v>7911.15</v>
      </c>
      <c r="C298" s="16">
        <v>4334.09</v>
      </c>
      <c r="D298" s="16">
        <v>4375.55</v>
      </c>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22">
        <v>44967</v>
      </c>
      <c r="B299" s="16">
        <v>7882.45</v>
      </c>
      <c r="C299" s="16">
        <v>4312.8900000000003</v>
      </c>
      <c r="D299" s="16">
        <v>4354.32</v>
      </c>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22">
        <v>44970</v>
      </c>
      <c r="B300" s="16">
        <v>7947.6</v>
      </c>
      <c r="C300" s="16">
        <v>4345.7700000000004</v>
      </c>
      <c r="D300" s="16">
        <v>4388.1099999999997</v>
      </c>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22">
        <v>44971</v>
      </c>
      <c r="B301" s="16">
        <v>7953.85</v>
      </c>
      <c r="C301" s="16">
        <v>4345.08</v>
      </c>
      <c r="D301" s="16">
        <v>4387.79</v>
      </c>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22">
        <v>44972</v>
      </c>
      <c r="B302" s="16">
        <v>7997.83</v>
      </c>
      <c r="C302" s="16">
        <v>4369.8</v>
      </c>
      <c r="D302" s="16">
        <v>4413.3999999999996</v>
      </c>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22">
        <v>44973</v>
      </c>
      <c r="B303" s="16">
        <v>8012.53</v>
      </c>
      <c r="C303" s="16">
        <v>4377.3599999999997</v>
      </c>
      <c r="D303" s="16">
        <v>4420.6400000000003</v>
      </c>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22">
        <v>44974</v>
      </c>
      <c r="B304" s="16">
        <v>8004.36</v>
      </c>
      <c r="C304" s="16">
        <v>4370.32</v>
      </c>
      <c r="D304" s="16">
        <v>4413.91</v>
      </c>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22">
        <v>44977</v>
      </c>
      <c r="B305" s="16">
        <v>8014.31</v>
      </c>
      <c r="C305" s="16">
        <v>4375.01</v>
      </c>
      <c r="D305" s="16">
        <v>4418.92</v>
      </c>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22">
        <v>44978</v>
      </c>
      <c r="B306" s="16">
        <v>7977.75</v>
      </c>
      <c r="C306" s="16">
        <v>4349.62</v>
      </c>
      <c r="D306" s="16">
        <v>4393.9399999999996</v>
      </c>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22">
        <v>44979</v>
      </c>
      <c r="B307" s="16">
        <v>7930.63</v>
      </c>
      <c r="C307" s="16">
        <v>4322.6499999999996</v>
      </c>
      <c r="D307" s="16">
        <v>4366.34</v>
      </c>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22">
        <v>44980</v>
      </c>
      <c r="B308" s="16">
        <v>7907.72</v>
      </c>
      <c r="C308" s="16">
        <v>4315.82</v>
      </c>
      <c r="D308" s="16">
        <v>4358.8900000000003</v>
      </c>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22">
        <v>44981</v>
      </c>
      <c r="B309" s="16">
        <v>7878.66</v>
      </c>
      <c r="C309" s="16">
        <v>4299.29</v>
      </c>
      <c r="D309" s="16">
        <v>4342.22</v>
      </c>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22">
        <v>44984</v>
      </c>
      <c r="B310" s="16">
        <v>7935.11</v>
      </c>
      <c r="C310" s="16">
        <v>4331.26</v>
      </c>
      <c r="D310" s="16">
        <v>4374.83</v>
      </c>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22">
        <v>44985</v>
      </c>
      <c r="B311" s="16">
        <v>7876.28</v>
      </c>
      <c r="C311" s="16">
        <v>4304.4799999999996</v>
      </c>
      <c r="D311" s="16">
        <v>4347.4799999999996</v>
      </c>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22">
        <v>44986</v>
      </c>
      <c r="B312" s="16">
        <v>7914.93</v>
      </c>
      <c r="C312" s="16">
        <v>4321.1000000000004</v>
      </c>
      <c r="D312" s="16">
        <v>4364.78</v>
      </c>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22">
        <v>44987</v>
      </c>
      <c r="B313" s="16">
        <v>7944.04</v>
      </c>
      <c r="C313" s="16">
        <v>4334.01</v>
      </c>
      <c r="D313" s="16">
        <v>4377.99</v>
      </c>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22">
        <v>44988</v>
      </c>
      <c r="B314" s="16">
        <v>7947.11</v>
      </c>
      <c r="C314" s="16">
        <v>4338.33</v>
      </c>
      <c r="D314" s="16">
        <v>4381.74</v>
      </c>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22">
        <v>44991</v>
      </c>
      <c r="B315" s="16">
        <v>7929.79</v>
      </c>
      <c r="C315" s="16">
        <v>4334.66</v>
      </c>
      <c r="D315" s="16">
        <v>4377.82</v>
      </c>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22">
        <v>44992</v>
      </c>
      <c r="B316" s="16">
        <v>7919.48</v>
      </c>
      <c r="C316" s="16">
        <v>4326.07</v>
      </c>
      <c r="D316" s="16">
        <v>4369.6000000000004</v>
      </c>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22">
        <v>44993</v>
      </c>
      <c r="B317" s="16">
        <v>7929.92</v>
      </c>
      <c r="C317" s="16">
        <v>4327.1899999999996</v>
      </c>
      <c r="D317" s="16">
        <v>4371.3100000000004</v>
      </c>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22">
        <v>44994</v>
      </c>
      <c r="B318" s="16">
        <v>7879.98</v>
      </c>
      <c r="C318" s="16">
        <v>4298.63</v>
      </c>
      <c r="D318" s="16">
        <v>4342.7299999999996</v>
      </c>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22">
        <v>44995</v>
      </c>
      <c r="B319" s="16">
        <v>7748.35</v>
      </c>
      <c r="C319" s="16">
        <v>4226.46</v>
      </c>
      <c r="D319" s="16">
        <v>4269.9799999999996</v>
      </c>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22">
        <v>44998</v>
      </c>
      <c r="B320" s="16">
        <v>7548.63</v>
      </c>
      <c r="C320" s="16">
        <v>4117.47</v>
      </c>
      <c r="D320" s="16">
        <v>4158.8900000000003</v>
      </c>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22">
        <v>44999</v>
      </c>
      <c r="B321" s="16">
        <v>7637.11</v>
      </c>
      <c r="C321" s="16">
        <v>4167.88</v>
      </c>
      <c r="D321" s="16">
        <v>4210.2299999999996</v>
      </c>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22">
        <v>45000</v>
      </c>
      <c r="B322" s="16">
        <v>7344.45</v>
      </c>
      <c r="C322" s="16">
        <v>4017</v>
      </c>
      <c r="D322" s="16">
        <v>4055.98</v>
      </c>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22">
        <v>45001</v>
      </c>
      <c r="B323" s="16">
        <v>7410.03</v>
      </c>
      <c r="C323" s="16">
        <v>4051.38</v>
      </c>
      <c r="D323" s="16">
        <v>4091.16</v>
      </c>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22">
        <v>45002</v>
      </c>
      <c r="B324" s="16">
        <v>7335.4</v>
      </c>
      <c r="C324" s="16">
        <v>4007.66</v>
      </c>
      <c r="D324" s="16">
        <v>4046.9</v>
      </c>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22">
        <v>45005</v>
      </c>
      <c r="B325" s="16">
        <v>7403.85</v>
      </c>
      <c r="C325" s="16">
        <v>4039.44</v>
      </c>
      <c r="D325" s="16">
        <v>4080.06</v>
      </c>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22">
        <v>45006</v>
      </c>
      <c r="B326" s="16">
        <v>7536.22</v>
      </c>
      <c r="C326" s="16">
        <v>4109.2</v>
      </c>
      <c r="D326" s="16">
        <v>4151.5600000000004</v>
      </c>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22">
        <v>45007</v>
      </c>
      <c r="B327" s="16">
        <v>7566.84</v>
      </c>
      <c r="C327" s="16">
        <v>4122.7</v>
      </c>
      <c r="D327" s="16">
        <v>4165.3900000000003</v>
      </c>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22">
        <v>45008</v>
      </c>
      <c r="B328" s="16">
        <v>7499.6</v>
      </c>
      <c r="C328" s="16">
        <v>4090.9</v>
      </c>
      <c r="D328" s="16">
        <v>4132.7</v>
      </c>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22">
        <v>45009</v>
      </c>
      <c r="B329" s="16">
        <v>7405.45</v>
      </c>
      <c r="C329" s="16">
        <v>4039.73</v>
      </c>
      <c r="D329" s="16">
        <v>4080.78</v>
      </c>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22">
        <v>45012</v>
      </c>
      <c r="B330" s="16">
        <v>7471.77</v>
      </c>
      <c r="C330" s="16">
        <v>4071.07</v>
      </c>
      <c r="D330" s="16">
        <v>4113.29</v>
      </c>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22">
        <v>45013</v>
      </c>
      <c r="B331" s="16">
        <v>7484.25</v>
      </c>
      <c r="C331" s="16">
        <v>4072.46</v>
      </c>
      <c r="D331" s="16">
        <v>4115.04</v>
      </c>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22">
        <v>45014</v>
      </c>
      <c r="B332" s="16">
        <v>7564.27</v>
      </c>
      <c r="C332" s="16">
        <v>4116.63</v>
      </c>
      <c r="D332" s="16">
        <v>4160.28</v>
      </c>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22">
        <v>45015</v>
      </c>
      <c r="B333" s="16">
        <v>7620.43</v>
      </c>
      <c r="C333" s="16">
        <v>4151.91</v>
      </c>
      <c r="D333" s="16">
        <v>4195.43</v>
      </c>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22">
        <v>45016</v>
      </c>
      <c r="B334" s="16">
        <v>7631.74</v>
      </c>
      <c r="C334" s="16">
        <v>4157.88</v>
      </c>
      <c r="D334" s="16">
        <v>4201.42</v>
      </c>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22">
        <v>45019</v>
      </c>
      <c r="B335" s="16">
        <v>7673</v>
      </c>
      <c r="C335" s="16">
        <v>4175.71</v>
      </c>
      <c r="D335" s="16">
        <v>4219.41</v>
      </c>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22">
        <v>45020</v>
      </c>
      <c r="B336" s="16">
        <v>7634.52</v>
      </c>
      <c r="C336" s="16">
        <v>4155.57</v>
      </c>
      <c r="D336" s="16">
        <v>4199.2</v>
      </c>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22">
        <v>45021</v>
      </c>
      <c r="B337" s="16">
        <v>7662.94</v>
      </c>
      <c r="C337" s="16">
        <v>4161.5600000000004</v>
      </c>
      <c r="D337" s="16">
        <v>4205.97</v>
      </c>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22">
        <v>45022</v>
      </c>
      <c r="B338" s="16">
        <v>7741.56</v>
      </c>
      <c r="C338" s="16">
        <v>4203.91</v>
      </c>
      <c r="D338" s="16">
        <v>4249.2700000000004</v>
      </c>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22">
        <v>45023</v>
      </c>
      <c r="B339" s="16">
        <v>7741.56</v>
      </c>
      <c r="C339" s="16">
        <v>4203.91</v>
      </c>
      <c r="D339" s="16">
        <v>4249.2700000000004</v>
      </c>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22">
        <v>45026</v>
      </c>
      <c r="B340" s="16">
        <v>7741.56</v>
      </c>
      <c r="C340" s="16">
        <v>4203.91</v>
      </c>
      <c r="D340" s="16">
        <v>4249.2700000000004</v>
      </c>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22">
        <v>45027</v>
      </c>
      <c r="B341" s="16">
        <v>7785.72</v>
      </c>
      <c r="C341" s="16">
        <v>4229.53</v>
      </c>
      <c r="D341" s="16">
        <v>4275.12</v>
      </c>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22">
        <v>45028</v>
      </c>
      <c r="B342" s="16">
        <v>7824.84</v>
      </c>
      <c r="C342" s="16">
        <v>4248.79</v>
      </c>
      <c r="D342" s="16">
        <v>4295.09</v>
      </c>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22">
        <v>45029</v>
      </c>
      <c r="B343" s="16">
        <v>7843.38</v>
      </c>
      <c r="C343" s="16">
        <v>4259.88</v>
      </c>
      <c r="D343" s="16">
        <v>4305.96</v>
      </c>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22">
        <v>45030</v>
      </c>
      <c r="B344" s="16">
        <v>7871.91</v>
      </c>
      <c r="C344" s="16">
        <v>4278.54</v>
      </c>
      <c r="D344" s="16">
        <v>4324.8500000000004</v>
      </c>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22">
        <v>45033</v>
      </c>
      <c r="B345" s="16">
        <v>7879.51</v>
      </c>
      <c r="C345" s="16">
        <v>4283.51</v>
      </c>
      <c r="D345" s="16">
        <v>4329.83</v>
      </c>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22">
        <v>45034</v>
      </c>
      <c r="B346" s="16">
        <v>7909.44</v>
      </c>
      <c r="C346" s="16">
        <v>4297.3900000000003</v>
      </c>
      <c r="D346" s="16">
        <v>4344.28</v>
      </c>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22">
        <v>45035</v>
      </c>
      <c r="B347" s="16">
        <v>7898.77</v>
      </c>
      <c r="C347" s="16">
        <v>4289.38</v>
      </c>
      <c r="D347" s="16">
        <v>4336.25</v>
      </c>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22">
        <v>45036</v>
      </c>
      <c r="B348" s="16">
        <v>7902.61</v>
      </c>
      <c r="C348" s="16">
        <v>4289.09</v>
      </c>
      <c r="D348" s="16">
        <v>4336.04</v>
      </c>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22">
        <v>45037</v>
      </c>
      <c r="B349" s="16">
        <v>7914.13</v>
      </c>
      <c r="C349" s="16">
        <v>4298.24</v>
      </c>
      <c r="D349" s="16">
        <v>4345.68</v>
      </c>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22">
        <v>45040</v>
      </c>
      <c r="B350" s="16">
        <v>7912.2</v>
      </c>
      <c r="C350" s="16">
        <v>4295.8900000000003</v>
      </c>
      <c r="D350" s="16">
        <v>4343.42</v>
      </c>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22">
        <v>45041</v>
      </c>
      <c r="B351" s="16">
        <v>7891.13</v>
      </c>
      <c r="C351" s="16">
        <v>4285.93</v>
      </c>
      <c r="D351" s="16">
        <v>4333.1000000000004</v>
      </c>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22">
        <v>45042</v>
      </c>
      <c r="B352" s="16">
        <v>7852.64</v>
      </c>
      <c r="C352" s="16">
        <v>4267.92</v>
      </c>
      <c r="D352" s="16">
        <v>4314.67</v>
      </c>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22">
        <v>45043</v>
      </c>
      <c r="B353" s="16">
        <v>7831.58</v>
      </c>
      <c r="C353" s="16">
        <v>4259.55</v>
      </c>
      <c r="D353" s="16">
        <v>4305.97</v>
      </c>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22">
        <v>45044</v>
      </c>
      <c r="B354" s="16">
        <v>7870.57</v>
      </c>
      <c r="C354" s="16">
        <v>4283.83</v>
      </c>
      <c r="D354" s="16">
        <v>4329.96</v>
      </c>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22">
        <v>45047</v>
      </c>
      <c r="B355" s="16">
        <v>7870.57</v>
      </c>
      <c r="C355" s="16">
        <v>4283.83</v>
      </c>
      <c r="D355" s="16">
        <v>4329.96</v>
      </c>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22">
        <v>45048</v>
      </c>
      <c r="B356" s="16">
        <v>7773.03</v>
      </c>
      <c r="C356" s="16">
        <v>4235.67</v>
      </c>
      <c r="D356" s="16">
        <v>4280.37</v>
      </c>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22">
        <v>45049</v>
      </c>
      <c r="B357" s="16">
        <v>7788.37</v>
      </c>
      <c r="C357" s="16">
        <v>4244.29</v>
      </c>
      <c r="D357" s="16">
        <v>4289.2299999999996</v>
      </c>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22">
        <v>45050</v>
      </c>
      <c r="B358" s="16">
        <v>7702.64</v>
      </c>
      <c r="C358" s="16">
        <v>4201.2299999999996</v>
      </c>
      <c r="D358" s="16">
        <v>4244.92</v>
      </c>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22">
        <v>45051</v>
      </c>
      <c r="B359" s="16">
        <v>7778.38</v>
      </c>
      <c r="C359" s="16">
        <v>4242.3999999999996</v>
      </c>
      <c r="D359" s="16">
        <v>4287.24</v>
      </c>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22">
        <v>45054</v>
      </c>
      <c r="B360" s="16">
        <v>7778.38</v>
      </c>
      <c r="C360" s="16">
        <v>4242.3999999999996</v>
      </c>
      <c r="D360" s="16">
        <v>4287.24</v>
      </c>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22">
        <v>45055</v>
      </c>
      <c r="B361" s="16">
        <v>7764.09</v>
      </c>
      <c r="C361" s="16">
        <v>4231.12</v>
      </c>
      <c r="D361" s="16">
        <v>4274.9799999999996</v>
      </c>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22">
        <v>45056</v>
      </c>
      <c r="B362" s="16">
        <v>7741.33</v>
      </c>
      <c r="C362" s="16">
        <v>4220.42</v>
      </c>
      <c r="D362" s="16">
        <v>4264.1000000000004</v>
      </c>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22">
        <v>45057</v>
      </c>
      <c r="B363" s="16">
        <v>7730.58</v>
      </c>
      <c r="C363" s="16">
        <v>4215.22</v>
      </c>
      <c r="D363" s="16">
        <v>4258.8</v>
      </c>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22">
        <v>45058</v>
      </c>
      <c r="B364" s="16">
        <v>7754.62</v>
      </c>
      <c r="C364" s="16">
        <v>4224.0600000000004</v>
      </c>
      <c r="D364" s="16">
        <v>4267.72</v>
      </c>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22">
        <v>45061</v>
      </c>
      <c r="B365" s="16">
        <v>7777.7</v>
      </c>
      <c r="C365" s="16">
        <v>4236.96</v>
      </c>
      <c r="D365" s="16">
        <v>4280.84</v>
      </c>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22">
        <v>45062</v>
      </c>
      <c r="B366" s="16">
        <v>7751.08</v>
      </c>
      <c r="C366" s="16">
        <v>4224.76</v>
      </c>
      <c r="D366" s="16">
        <v>4268.6899999999996</v>
      </c>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22">
        <v>45063</v>
      </c>
      <c r="B367" s="16">
        <v>7723.23</v>
      </c>
      <c r="C367" s="16">
        <v>4210.17</v>
      </c>
      <c r="D367" s="16">
        <v>4253.7299999999996</v>
      </c>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22">
        <v>45064</v>
      </c>
      <c r="B368" s="16">
        <v>7742.3</v>
      </c>
      <c r="C368" s="16">
        <v>4221.45</v>
      </c>
      <c r="D368" s="16">
        <v>4265.34</v>
      </c>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22">
        <v>45065</v>
      </c>
      <c r="B369" s="16">
        <v>7756.87</v>
      </c>
      <c r="C369" s="16">
        <v>4228.25</v>
      </c>
      <c r="D369" s="16">
        <v>4271.9399999999996</v>
      </c>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22">
        <v>45068</v>
      </c>
      <c r="B370" s="16">
        <v>7770.99</v>
      </c>
      <c r="C370" s="16">
        <v>4234.1400000000003</v>
      </c>
      <c r="D370" s="16">
        <v>4278.13</v>
      </c>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22">
        <v>45069</v>
      </c>
      <c r="B371" s="16">
        <v>7762.95</v>
      </c>
      <c r="C371" s="16">
        <v>4228.38</v>
      </c>
      <c r="D371" s="16">
        <v>4272.29</v>
      </c>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22">
        <v>45070</v>
      </c>
      <c r="B372" s="16">
        <v>7627.1</v>
      </c>
      <c r="C372" s="16">
        <v>4156.82</v>
      </c>
      <c r="D372" s="16">
        <v>4199.37</v>
      </c>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22">
        <v>45071</v>
      </c>
      <c r="B373" s="16">
        <v>7570.87</v>
      </c>
      <c r="C373" s="16">
        <v>4128.33</v>
      </c>
      <c r="D373" s="16">
        <v>4169.9399999999996</v>
      </c>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22">
        <v>45072</v>
      </c>
      <c r="B374" s="16">
        <v>7627.2</v>
      </c>
      <c r="C374" s="16">
        <v>4152.54</v>
      </c>
      <c r="D374" s="16">
        <v>4195.1400000000003</v>
      </c>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22">
        <v>45075</v>
      </c>
      <c r="B375" s="16">
        <v>7627.2</v>
      </c>
      <c r="C375" s="16">
        <v>4152.54</v>
      </c>
      <c r="D375" s="16">
        <v>4195.1400000000003</v>
      </c>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22">
        <v>45076</v>
      </c>
      <c r="B376" s="16">
        <v>7522.07</v>
      </c>
      <c r="C376" s="16">
        <v>4104.75</v>
      </c>
      <c r="D376" s="16">
        <v>4145.8100000000004</v>
      </c>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22">
        <v>45077</v>
      </c>
      <c r="B377" s="16">
        <v>7446.14</v>
      </c>
      <c r="C377" s="16">
        <v>4066.8</v>
      </c>
      <c r="D377" s="16">
        <v>4107.24</v>
      </c>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22">
        <v>45078</v>
      </c>
      <c r="B378" s="16">
        <v>7490.27</v>
      </c>
      <c r="C378" s="16">
        <v>4090.64</v>
      </c>
      <c r="D378" s="16">
        <v>4131.3999999999996</v>
      </c>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22">
        <v>45079</v>
      </c>
      <c r="B379" s="16">
        <v>7607.28</v>
      </c>
      <c r="C379" s="16">
        <v>4155.37</v>
      </c>
      <c r="D379" s="16">
        <v>4196.79</v>
      </c>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22">
        <v>45082</v>
      </c>
      <c r="B380" s="16">
        <v>7599.99</v>
      </c>
      <c r="C380" s="16">
        <v>4150.8900000000003</v>
      </c>
      <c r="D380" s="16">
        <v>4192.2299999999996</v>
      </c>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22">
        <v>45083</v>
      </c>
      <c r="B381" s="16">
        <v>7628.1</v>
      </c>
      <c r="C381" s="16">
        <v>4167.2</v>
      </c>
      <c r="D381" s="16">
        <v>4208.76</v>
      </c>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22">
        <v>45084</v>
      </c>
      <c r="B382" s="16">
        <v>7624.34</v>
      </c>
      <c r="C382" s="16">
        <v>4163.5200000000004</v>
      </c>
      <c r="D382" s="16">
        <v>4204.96</v>
      </c>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22">
        <v>45085</v>
      </c>
      <c r="B383" s="16">
        <v>7599.74</v>
      </c>
      <c r="C383" s="16">
        <v>4150.8999999999996</v>
      </c>
      <c r="D383" s="16">
        <v>4191.92</v>
      </c>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22">
        <v>45086</v>
      </c>
      <c r="B384" s="16">
        <v>7562.36</v>
      </c>
      <c r="C384" s="16">
        <v>4133.32</v>
      </c>
      <c r="D384" s="16">
        <v>4173.74</v>
      </c>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22">
        <v>45089</v>
      </c>
      <c r="B385" s="16">
        <v>7570.69</v>
      </c>
      <c r="C385" s="16">
        <v>4140.42</v>
      </c>
      <c r="D385" s="16">
        <v>4180.7700000000004</v>
      </c>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22">
        <v>45090</v>
      </c>
      <c r="B386" s="16">
        <v>7594.78</v>
      </c>
      <c r="C386" s="16">
        <v>4151.46</v>
      </c>
      <c r="D386" s="16">
        <v>4192.1000000000004</v>
      </c>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22">
        <v>45091</v>
      </c>
      <c r="B387" s="16">
        <v>7602.74</v>
      </c>
      <c r="C387" s="16">
        <v>4154.38</v>
      </c>
      <c r="D387" s="16">
        <v>4195.46</v>
      </c>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22">
        <v>45092</v>
      </c>
      <c r="B388" s="16">
        <v>7628.26</v>
      </c>
      <c r="C388" s="16">
        <v>4161.92</v>
      </c>
      <c r="D388" s="16">
        <v>4203.29</v>
      </c>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22">
        <v>45093</v>
      </c>
      <c r="B389" s="16">
        <v>7642.72</v>
      </c>
      <c r="C389" s="16">
        <v>4168.12</v>
      </c>
      <c r="D389" s="16">
        <v>4209.87</v>
      </c>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22">
        <v>45096</v>
      </c>
      <c r="B390" s="16">
        <v>7588.48</v>
      </c>
      <c r="C390" s="16">
        <v>4137.7299999999996</v>
      </c>
      <c r="D390" s="16">
        <v>4178.7</v>
      </c>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22">
        <v>45097</v>
      </c>
      <c r="B391" s="16">
        <v>7569.31</v>
      </c>
      <c r="C391" s="16">
        <v>4125.41</v>
      </c>
      <c r="D391" s="16">
        <v>4166.25</v>
      </c>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22">
        <v>45098</v>
      </c>
      <c r="B392" s="16">
        <v>7559.18</v>
      </c>
      <c r="C392" s="16">
        <v>4115.41</v>
      </c>
      <c r="D392" s="16">
        <v>4156</v>
      </c>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22">
        <v>45099</v>
      </c>
      <c r="B393" s="16">
        <v>7502.03</v>
      </c>
      <c r="C393" s="16">
        <v>4081.03</v>
      </c>
      <c r="D393" s="16">
        <v>4121.3599999999997</v>
      </c>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22">
        <v>45100</v>
      </c>
      <c r="B394" s="16">
        <v>7461.87</v>
      </c>
      <c r="C394" s="16">
        <v>4053.65</v>
      </c>
      <c r="D394" s="16">
        <v>4094.07</v>
      </c>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22">
        <v>45103</v>
      </c>
      <c r="B395" s="16">
        <v>7453.58</v>
      </c>
      <c r="C395" s="16">
        <v>4046.84</v>
      </c>
      <c r="D395" s="16">
        <v>4087.41</v>
      </c>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22">
        <v>45104</v>
      </c>
      <c r="B396" s="16">
        <v>7461.46</v>
      </c>
      <c r="C396" s="16">
        <v>4052.97</v>
      </c>
      <c r="D396" s="16">
        <v>4093.64</v>
      </c>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22">
        <v>45105</v>
      </c>
      <c r="B397" s="16">
        <v>7500.49</v>
      </c>
      <c r="C397" s="16">
        <v>4082.27</v>
      </c>
      <c r="D397" s="16">
        <v>4123.28</v>
      </c>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22">
        <v>45106</v>
      </c>
      <c r="B398" s="16">
        <v>7471.69</v>
      </c>
      <c r="C398" s="16">
        <v>4064.45</v>
      </c>
      <c r="D398" s="16">
        <v>4105.22</v>
      </c>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22">
        <v>45107</v>
      </c>
      <c r="B399" s="16">
        <v>7531.53</v>
      </c>
      <c r="C399" s="16">
        <v>4096.26</v>
      </c>
      <c r="D399" s="16">
        <v>4138.09</v>
      </c>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22">
        <v>45110</v>
      </c>
      <c r="B400" s="16">
        <v>7527.26</v>
      </c>
      <c r="C400" s="16">
        <v>4097.6499999999996</v>
      </c>
      <c r="D400" s="16">
        <v>4138.91</v>
      </c>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22">
        <v>45111</v>
      </c>
      <c r="B401" s="16">
        <v>7519.72</v>
      </c>
      <c r="C401" s="16">
        <v>4095.31</v>
      </c>
      <c r="D401" s="16">
        <v>4136.16</v>
      </c>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22">
        <v>45112</v>
      </c>
      <c r="B402" s="16">
        <v>7442.1</v>
      </c>
      <c r="C402" s="16">
        <v>4055.33</v>
      </c>
      <c r="D402" s="16">
        <v>4095.05</v>
      </c>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22">
        <v>45113</v>
      </c>
      <c r="B403" s="16">
        <v>7280.5</v>
      </c>
      <c r="C403" s="16">
        <v>3965.25</v>
      </c>
      <c r="D403" s="16">
        <v>4003.71</v>
      </c>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22">
        <v>45114</v>
      </c>
      <c r="B404" s="16">
        <v>7256.94</v>
      </c>
      <c r="C404" s="16">
        <v>3957.08</v>
      </c>
      <c r="D404" s="16">
        <v>3995.3</v>
      </c>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22">
        <v>45117</v>
      </c>
      <c r="B405" s="16">
        <v>7273.79</v>
      </c>
      <c r="C405" s="16">
        <v>3965.8</v>
      </c>
      <c r="D405" s="16">
        <v>4004.02</v>
      </c>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22">
        <v>45118</v>
      </c>
      <c r="B406" s="16">
        <v>7282.52</v>
      </c>
      <c r="C406" s="16">
        <v>3973.18</v>
      </c>
      <c r="D406" s="16">
        <v>4011.65</v>
      </c>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22">
        <v>45119</v>
      </c>
      <c r="B407" s="16">
        <v>7416.11</v>
      </c>
      <c r="C407" s="16">
        <v>4048.29</v>
      </c>
      <c r="D407" s="16">
        <v>4088.57</v>
      </c>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22">
        <v>45120</v>
      </c>
      <c r="B408" s="16">
        <v>7440.21</v>
      </c>
      <c r="C408" s="16">
        <v>4061.27</v>
      </c>
      <c r="D408" s="16">
        <v>4101.6000000000004</v>
      </c>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22">
        <v>45121</v>
      </c>
      <c r="B409" s="16">
        <v>7434.57</v>
      </c>
      <c r="C409" s="16">
        <v>4056.48</v>
      </c>
      <c r="D409" s="16">
        <v>4096.91</v>
      </c>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22">
        <v>45124</v>
      </c>
      <c r="B410" s="16">
        <v>7406.42</v>
      </c>
      <c r="C410" s="16">
        <v>4038.23</v>
      </c>
      <c r="D410" s="16">
        <v>4078.52</v>
      </c>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22">
        <v>45125</v>
      </c>
      <c r="B411" s="16">
        <v>7453.69</v>
      </c>
      <c r="C411" s="16">
        <v>4066.8</v>
      </c>
      <c r="D411" s="16">
        <v>4107.5600000000004</v>
      </c>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22">
        <v>45126</v>
      </c>
      <c r="B412" s="16">
        <v>7588.2</v>
      </c>
      <c r="C412" s="16">
        <v>4151.54</v>
      </c>
      <c r="D412" s="16">
        <v>4193.1899999999996</v>
      </c>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22">
        <v>45127</v>
      </c>
      <c r="B413" s="16">
        <v>7646.05</v>
      </c>
      <c r="C413" s="16">
        <v>4177.9399999999996</v>
      </c>
      <c r="D413" s="16">
        <v>4220.22</v>
      </c>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22">
        <v>45128</v>
      </c>
      <c r="B414" s="16">
        <v>7663.73</v>
      </c>
      <c r="C414" s="16">
        <v>4182.58</v>
      </c>
      <c r="D414" s="16">
        <v>4225.1099999999997</v>
      </c>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22">
        <v>45131</v>
      </c>
      <c r="B415" s="16">
        <v>7678.59</v>
      </c>
      <c r="C415" s="16">
        <v>4187.55</v>
      </c>
      <c r="D415" s="16">
        <v>4230.3999999999996</v>
      </c>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22">
        <v>45132</v>
      </c>
      <c r="B416" s="16">
        <v>7691.8</v>
      </c>
      <c r="C416" s="16">
        <v>4194.3900000000003</v>
      </c>
      <c r="D416" s="16">
        <v>4236.8100000000004</v>
      </c>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22">
        <v>45133</v>
      </c>
      <c r="B417" s="16">
        <v>7676.89</v>
      </c>
      <c r="C417" s="16">
        <v>4188.4799999999996</v>
      </c>
      <c r="D417" s="16">
        <v>4230.8999999999996</v>
      </c>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22">
        <v>45134</v>
      </c>
      <c r="B418" s="16">
        <v>7692.76</v>
      </c>
      <c r="C418" s="16">
        <v>4198.6899999999996</v>
      </c>
      <c r="D418" s="16">
        <v>4241.12</v>
      </c>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22">
        <v>45135</v>
      </c>
      <c r="B419" s="16">
        <v>7694.27</v>
      </c>
      <c r="C419" s="16">
        <v>4195.17</v>
      </c>
      <c r="D419" s="16">
        <v>4237.17</v>
      </c>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22">
        <v>45138</v>
      </c>
      <c r="B420" s="16">
        <v>7699.41</v>
      </c>
      <c r="C420" s="16">
        <v>4198.0200000000004</v>
      </c>
      <c r="D420" s="16">
        <v>4240.22</v>
      </c>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22">
        <v>45139</v>
      </c>
      <c r="B421" s="16">
        <v>7666.27</v>
      </c>
      <c r="C421" s="16">
        <v>4180.41</v>
      </c>
      <c r="D421" s="16">
        <v>4222.1000000000004</v>
      </c>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22">
        <v>45140</v>
      </c>
      <c r="B422" s="16">
        <v>7561.63</v>
      </c>
      <c r="C422" s="16">
        <v>4124.04</v>
      </c>
      <c r="D422" s="16">
        <v>4164.7</v>
      </c>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22">
        <v>45141</v>
      </c>
      <c r="B423" s="16">
        <v>7529.16</v>
      </c>
      <c r="C423" s="16">
        <v>4109.59</v>
      </c>
      <c r="D423" s="16">
        <v>4149.99</v>
      </c>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22">
        <v>45142</v>
      </c>
      <c r="B424" s="16">
        <v>7564.37</v>
      </c>
      <c r="C424" s="16">
        <v>4129.32</v>
      </c>
      <c r="D424" s="16">
        <v>4169.8</v>
      </c>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22">
        <v>45145</v>
      </c>
      <c r="B425" s="16">
        <v>7554.49</v>
      </c>
      <c r="C425" s="16">
        <v>4122.1499999999996</v>
      </c>
      <c r="D425" s="16">
        <v>4162.8500000000004</v>
      </c>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22">
        <v>45146</v>
      </c>
      <c r="B426" s="16">
        <v>7527.42</v>
      </c>
      <c r="C426" s="16">
        <v>4108.6099999999997</v>
      </c>
      <c r="D426" s="16">
        <v>4149.41</v>
      </c>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22">
        <v>45147</v>
      </c>
      <c r="B427" s="16">
        <v>7587.3</v>
      </c>
      <c r="C427" s="16">
        <v>4139.3599999999997</v>
      </c>
      <c r="D427" s="16">
        <v>4180.7299999999996</v>
      </c>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22">
        <v>45148</v>
      </c>
      <c r="B428" s="16">
        <v>7618.6</v>
      </c>
      <c r="C428" s="16">
        <v>4155.68</v>
      </c>
      <c r="D428" s="16">
        <v>4197.3</v>
      </c>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22">
        <v>45149</v>
      </c>
      <c r="B429" s="16">
        <v>7524.16</v>
      </c>
      <c r="C429" s="16">
        <v>4105.93</v>
      </c>
      <c r="D429" s="16">
        <v>4146.5600000000004</v>
      </c>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22">
        <v>45152</v>
      </c>
      <c r="B430" s="16">
        <v>7507.15</v>
      </c>
      <c r="C430" s="16">
        <v>4096.8</v>
      </c>
      <c r="D430" s="16">
        <v>4137.32</v>
      </c>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22">
        <v>45153</v>
      </c>
      <c r="B431" s="16">
        <v>7389.64</v>
      </c>
      <c r="C431" s="16">
        <v>4039.1</v>
      </c>
      <c r="D431" s="16">
        <v>4078.56</v>
      </c>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22">
        <v>45154</v>
      </c>
      <c r="B432" s="16">
        <v>7356.88</v>
      </c>
      <c r="C432" s="16">
        <v>4021.57</v>
      </c>
      <c r="D432" s="16">
        <v>4060.6</v>
      </c>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22">
        <v>45155</v>
      </c>
      <c r="B433" s="16">
        <v>7310.21</v>
      </c>
      <c r="C433" s="16">
        <v>3992.88</v>
      </c>
      <c r="D433" s="16">
        <v>4031.5</v>
      </c>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22">
        <v>45156</v>
      </c>
      <c r="B434" s="16">
        <v>7262.43</v>
      </c>
      <c r="C434" s="16">
        <v>3961.94</v>
      </c>
      <c r="D434" s="16">
        <v>4000.79</v>
      </c>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22">
        <v>45159</v>
      </c>
      <c r="B435" s="16">
        <v>7257.82</v>
      </c>
      <c r="C435" s="16">
        <v>3953.4</v>
      </c>
      <c r="D435" s="16">
        <v>3992.43</v>
      </c>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22">
        <v>45160</v>
      </c>
      <c r="B436" s="16">
        <v>7270.76</v>
      </c>
      <c r="C436" s="16">
        <v>3963.58</v>
      </c>
      <c r="D436" s="16">
        <v>4002.47</v>
      </c>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22">
        <v>45161</v>
      </c>
      <c r="B437" s="16">
        <v>7320.53</v>
      </c>
      <c r="C437" s="16">
        <v>3992.96</v>
      </c>
      <c r="D437" s="16">
        <v>4032.33</v>
      </c>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22">
        <v>45162</v>
      </c>
      <c r="B438" s="16">
        <v>7333.63</v>
      </c>
      <c r="C438" s="16">
        <v>3997.66</v>
      </c>
      <c r="D438" s="16">
        <v>4037.53</v>
      </c>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22">
        <v>45163</v>
      </c>
      <c r="B439" s="16">
        <v>7338.58</v>
      </c>
      <c r="C439" s="16">
        <v>3998.05</v>
      </c>
      <c r="D439" s="16">
        <v>4037.89</v>
      </c>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22">
        <v>45166</v>
      </c>
      <c r="B440" s="16">
        <v>7338.58</v>
      </c>
      <c r="C440" s="16">
        <v>3998.05</v>
      </c>
      <c r="D440" s="16">
        <v>4037.89</v>
      </c>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22">
        <v>45167</v>
      </c>
      <c r="B441" s="16">
        <v>7464.99</v>
      </c>
      <c r="C441" s="16">
        <v>4067.2</v>
      </c>
      <c r="D441" s="16">
        <v>4108.2299999999996</v>
      </c>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22">
        <v>45168</v>
      </c>
      <c r="B442" s="16">
        <v>7473.67</v>
      </c>
      <c r="C442" s="16">
        <v>4074.2</v>
      </c>
      <c r="D442" s="16">
        <v>4115.33</v>
      </c>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22">
        <v>45169</v>
      </c>
      <c r="B443" s="16">
        <v>7439.13</v>
      </c>
      <c r="C443" s="16">
        <v>4059.53</v>
      </c>
      <c r="D443" s="16">
        <v>4100.28</v>
      </c>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22">
        <v>45170</v>
      </c>
      <c r="B444" s="16">
        <v>7464.54</v>
      </c>
      <c r="C444" s="16">
        <v>4069.21</v>
      </c>
      <c r="D444" s="16">
        <v>4110.1499999999996</v>
      </c>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22">
        <v>45173</v>
      </c>
      <c r="B445" s="16">
        <v>7452.76</v>
      </c>
      <c r="C445" s="16">
        <v>4063.7</v>
      </c>
      <c r="D445" s="16">
        <v>4104.18</v>
      </c>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22">
        <v>45174</v>
      </c>
      <c r="B446" s="16">
        <v>7437.93</v>
      </c>
      <c r="C446" s="16">
        <v>4055.78</v>
      </c>
      <c r="D446" s="16">
        <v>4096.1400000000003</v>
      </c>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22">
        <v>45175</v>
      </c>
      <c r="B447" s="16">
        <v>7426.14</v>
      </c>
      <c r="C447" s="16">
        <v>4048.7</v>
      </c>
      <c r="D447" s="16">
        <v>4089.33</v>
      </c>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22">
        <v>45176</v>
      </c>
      <c r="B448" s="16">
        <v>7441.72</v>
      </c>
      <c r="C448" s="16">
        <v>4053.6</v>
      </c>
      <c r="D448" s="16">
        <v>4094.58</v>
      </c>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22">
        <v>45177</v>
      </c>
      <c r="B449" s="16">
        <v>7478.19</v>
      </c>
      <c r="C449" s="16">
        <v>4072.74</v>
      </c>
      <c r="D449" s="16">
        <v>4114.3</v>
      </c>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22">
        <v>45180</v>
      </c>
      <c r="B450" s="16">
        <v>7496.87</v>
      </c>
      <c r="C450" s="16">
        <v>4083.23</v>
      </c>
      <c r="D450" s="16">
        <v>4124.99</v>
      </c>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22">
        <v>45181</v>
      </c>
      <c r="B451" s="16">
        <v>7527.53</v>
      </c>
      <c r="C451" s="16">
        <v>4097.97</v>
      </c>
      <c r="D451" s="16">
        <v>4140.1099999999997</v>
      </c>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22">
        <v>45182</v>
      </c>
      <c r="B452" s="16">
        <v>7525.99</v>
      </c>
      <c r="C452" s="16">
        <v>4097.8900000000003</v>
      </c>
      <c r="D452" s="16">
        <v>4139.99</v>
      </c>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22">
        <v>45183</v>
      </c>
      <c r="B453" s="16">
        <v>7673.08</v>
      </c>
      <c r="C453" s="16">
        <v>4175.91</v>
      </c>
      <c r="D453" s="16">
        <v>4220.13</v>
      </c>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22">
        <v>45184</v>
      </c>
      <c r="B454" s="16">
        <v>7711.38</v>
      </c>
      <c r="C454" s="16">
        <v>4190.41</v>
      </c>
      <c r="D454" s="16">
        <v>4234.82</v>
      </c>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22">
        <v>45187</v>
      </c>
      <c r="B455" s="16">
        <v>7652.94</v>
      </c>
      <c r="C455" s="16">
        <v>4152.91</v>
      </c>
      <c r="D455" s="16">
        <v>4196.55</v>
      </c>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22">
        <v>45188</v>
      </c>
      <c r="B456" s="16">
        <v>7660.2</v>
      </c>
      <c r="C456" s="16">
        <v>4155.46</v>
      </c>
      <c r="D456" s="16">
        <v>4199.28</v>
      </c>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22">
        <v>45189</v>
      </c>
      <c r="B457" s="16">
        <v>7731.65</v>
      </c>
      <c r="C457" s="16">
        <v>4197.78</v>
      </c>
      <c r="D457" s="16">
        <v>4242</v>
      </c>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22">
        <v>45190</v>
      </c>
      <c r="B458" s="16">
        <v>7678.62</v>
      </c>
      <c r="C458" s="16">
        <v>4171.07</v>
      </c>
      <c r="D458" s="16">
        <v>4214.6000000000004</v>
      </c>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22">
        <v>45191</v>
      </c>
      <c r="B459" s="16">
        <v>7683.91</v>
      </c>
      <c r="C459" s="16">
        <v>4172.4399999999996</v>
      </c>
      <c r="D459" s="16">
        <v>4216.1099999999997</v>
      </c>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22">
        <v>45194</v>
      </c>
      <c r="B460" s="16">
        <v>7623.99</v>
      </c>
      <c r="C460" s="16">
        <v>4139.09</v>
      </c>
      <c r="D460" s="16">
        <v>4181.78</v>
      </c>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22">
        <v>45195</v>
      </c>
      <c r="B461" s="16">
        <v>7625.72</v>
      </c>
      <c r="C461" s="16">
        <v>4136.92</v>
      </c>
      <c r="D461" s="16">
        <v>4180.1499999999996</v>
      </c>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22">
        <v>45196</v>
      </c>
      <c r="B462" s="16">
        <v>7593.22</v>
      </c>
      <c r="C462" s="16">
        <v>4118.2700000000004</v>
      </c>
      <c r="D462" s="16">
        <v>4161.1400000000003</v>
      </c>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22">
        <v>45197</v>
      </c>
      <c r="B463" s="16">
        <v>7601.85</v>
      </c>
      <c r="C463" s="16">
        <v>4118.34</v>
      </c>
      <c r="D463" s="16">
        <v>4161.42</v>
      </c>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22">
        <v>45198</v>
      </c>
      <c r="B464" s="16">
        <v>7608.08</v>
      </c>
      <c r="C464" s="16">
        <v>4127.24</v>
      </c>
      <c r="D464" s="16">
        <v>4170.01</v>
      </c>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22">
        <v>45201</v>
      </c>
      <c r="B465" s="16">
        <v>7510.72</v>
      </c>
      <c r="C465" s="16">
        <v>4072.35</v>
      </c>
      <c r="D465" s="16">
        <v>4114.5200000000004</v>
      </c>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22">
        <v>45202</v>
      </c>
      <c r="B466" s="16">
        <v>7470.16</v>
      </c>
      <c r="C466" s="16">
        <v>4043.72</v>
      </c>
      <c r="D466" s="16">
        <v>4085.97</v>
      </c>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22">
        <v>45203</v>
      </c>
      <c r="B467" s="16">
        <v>7412.45</v>
      </c>
      <c r="C467" s="16">
        <v>4010.91</v>
      </c>
      <c r="D467" s="16">
        <v>4052.9</v>
      </c>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22">
        <v>45204</v>
      </c>
      <c r="B468" s="16">
        <v>7451.54</v>
      </c>
      <c r="C468" s="16">
        <v>4031.93</v>
      </c>
      <c r="D468" s="16">
        <v>4074.73</v>
      </c>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22">
        <v>45205</v>
      </c>
      <c r="B469" s="16">
        <v>7494.58</v>
      </c>
      <c r="C469" s="16">
        <v>4055.73</v>
      </c>
      <c r="D469" s="16">
        <v>4099.2299999999996</v>
      </c>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22">
        <v>45208</v>
      </c>
      <c r="B470" s="16">
        <v>7492.21</v>
      </c>
      <c r="C470" s="16">
        <v>4049.14</v>
      </c>
      <c r="D470" s="16">
        <v>4093.1</v>
      </c>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22">
        <v>45209</v>
      </c>
      <c r="B471" s="16">
        <v>7628.21</v>
      </c>
      <c r="C471" s="16">
        <v>4124.72</v>
      </c>
      <c r="D471" s="16">
        <v>4169.79</v>
      </c>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22">
        <v>45210</v>
      </c>
      <c r="B472" s="16">
        <v>7620.03</v>
      </c>
      <c r="C472" s="16">
        <v>4118.2</v>
      </c>
      <c r="D472" s="16">
        <v>4163.07</v>
      </c>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22">
        <v>45211</v>
      </c>
      <c r="B473" s="16">
        <v>7644.78</v>
      </c>
      <c r="C473" s="16">
        <v>4128.49</v>
      </c>
      <c r="D473" s="16">
        <v>4173.51</v>
      </c>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22">
        <v>45212</v>
      </c>
      <c r="B474" s="16">
        <v>7599.6</v>
      </c>
      <c r="C474" s="16">
        <v>4095.5</v>
      </c>
      <c r="D474" s="16">
        <v>4140.2299999999996</v>
      </c>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22">
        <v>45215</v>
      </c>
      <c r="B475" s="16">
        <v>7630.63</v>
      </c>
      <c r="C475" s="16">
        <v>4111.24</v>
      </c>
      <c r="D475" s="16">
        <v>4156.95</v>
      </c>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22">
        <v>45216</v>
      </c>
      <c r="B476" s="16">
        <v>7675.21</v>
      </c>
      <c r="C476" s="16">
        <v>4137.26</v>
      </c>
      <c r="D476" s="16">
        <v>4183.3500000000004</v>
      </c>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22">
        <v>45217</v>
      </c>
      <c r="B477" s="16">
        <v>7588</v>
      </c>
      <c r="C477" s="16">
        <v>4088.24</v>
      </c>
      <c r="D477" s="16">
        <v>4133.16</v>
      </c>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22">
        <v>45218</v>
      </c>
      <c r="B478" s="16">
        <v>7499.53</v>
      </c>
      <c r="C478" s="16">
        <v>4041.45</v>
      </c>
      <c r="D478" s="16">
        <v>4085.36</v>
      </c>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22">
        <v>45219</v>
      </c>
      <c r="B479" s="16">
        <v>7402.14</v>
      </c>
      <c r="C479" s="16">
        <v>3990.56</v>
      </c>
      <c r="D479" s="16">
        <v>4033.65</v>
      </c>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22">
        <v>45222</v>
      </c>
      <c r="B480" s="16">
        <v>7374.83</v>
      </c>
      <c r="C480" s="16">
        <v>3978.44</v>
      </c>
      <c r="D480" s="16">
        <v>4021.55</v>
      </c>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22">
        <v>45223</v>
      </c>
      <c r="B481" s="16">
        <v>7389.7</v>
      </c>
      <c r="C481" s="16">
        <v>3983.2</v>
      </c>
      <c r="D481" s="16">
        <v>4026.56</v>
      </c>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22">
        <v>45224</v>
      </c>
      <c r="B482" s="16">
        <v>7414.34</v>
      </c>
      <c r="C482" s="16">
        <v>3990.54</v>
      </c>
      <c r="D482" s="16">
        <v>4034.37</v>
      </c>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22">
        <v>45225</v>
      </c>
      <c r="B483" s="16">
        <v>7354.57</v>
      </c>
      <c r="C483" s="16">
        <v>3959.51</v>
      </c>
      <c r="D483" s="16">
        <v>4003.35</v>
      </c>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22">
        <v>45226</v>
      </c>
      <c r="B484" s="16">
        <v>7291.28</v>
      </c>
      <c r="C484" s="16">
        <v>3933.17</v>
      </c>
      <c r="D484" s="16">
        <v>3976.01</v>
      </c>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22">
        <v>45229</v>
      </c>
      <c r="B485" s="16">
        <v>7327.39</v>
      </c>
      <c r="C485" s="16">
        <v>3954.67</v>
      </c>
      <c r="D485" s="16">
        <v>3997.82</v>
      </c>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22">
        <v>45230</v>
      </c>
      <c r="B486" s="16">
        <v>7321.72</v>
      </c>
      <c r="C486" s="16">
        <v>3954.35</v>
      </c>
      <c r="D486" s="16">
        <v>3997.18</v>
      </c>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22">
        <v>45231</v>
      </c>
      <c r="B487" s="16">
        <v>7342.43</v>
      </c>
      <c r="C487" s="16">
        <v>3967.55</v>
      </c>
      <c r="D487" s="16">
        <v>4010.19</v>
      </c>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22">
        <v>45232</v>
      </c>
      <c r="B488" s="16">
        <v>7446.53</v>
      </c>
      <c r="C488" s="16">
        <v>4033.98</v>
      </c>
      <c r="D488" s="16">
        <v>4077.59</v>
      </c>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22">
        <v>45233</v>
      </c>
      <c r="B489" s="16">
        <v>7417.73</v>
      </c>
      <c r="C489" s="16">
        <v>4028.19</v>
      </c>
      <c r="D489" s="16">
        <v>4070.73</v>
      </c>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22">
        <v>45236</v>
      </c>
      <c r="B490" s="16">
        <v>7417.76</v>
      </c>
      <c r="C490" s="16">
        <v>4020.77</v>
      </c>
      <c r="D490" s="16">
        <v>4063.36</v>
      </c>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22">
        <v>45237</v>
      </c>
      <c r="B491" s="16">
        <v>7410.04</v>
      </c>
      <c r="C491" s="16">
        <v>4017.63</v>
      </c>
      <c r="D491" s="16">
        <v>4060.15</v>
      </c>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22">
        <v>45238</v>
      </c>
      <c r="B492" s="16">
        <v>7401.72</v>
      </c>
      <c r="C492" s="16">
        <v>4016.24</v>
      </c>
      <c r="D492" s="16">
        <v>4058.85</v>
      </c>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22">
        <v>45239</v>
      </c>
      <c r="B493" s="16">
        <v>7455.67</v>
      </c>
      <c r="C493" s="16">
        <v>4047.13</v>
      </c>
      <c r="D493" s="16">
        <v>4090.36</v>
      </c>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22">
        <v>45240</v>
      </c>
      <c r="B494" s="16">
        <v>7360.55</v>
      </c>
      <c r="C494" s="16">
        <v>3997.59</v>
      </c>
      <c r="D494" s="16">
        <v>4039.59</v>
      </c>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22">
        <v>45243</v>
      </c>
      <c r="B495" s="16">
        <v>7425.83</v>
      </c>
      <c r="C495" s="16">
        <v>4029.83</v>
      </c>
      <c r="D495" s="16">
        <v>4072.37</v>
      </c>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22">
        <v>45244</v>
      </c>
      <c r="B496" s="16">
        <v>7440.47</v>
      </c>
      <c r="C496" s="16">
        <v>4056.79</v>
      </c>
      <c r="D496" s="16">
        <v>4098.7299999999996</v>
      </c>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22">
        <v>45245</v>
      </c>
      <c r="B497" s="16">
        <v>7486.91</v>
      </c>
      <c r="C497" s="16">
        <v>4083.22</v>
      </c>
      <c r="D497" s="16">
        <v>4125.08</v>
      </c>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22">
        <v>45246</v>
      </c>
      <c r="B498" s="16">
        <v>7410.97</v>
      </c>
      <c r="C498" s="16">
        <v>4037.99</v>
      </c>
      <c r="D498" s="16">
        <v>4079</v>
      </c>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22">
        <v>45247</v>
      </c>
      <c r="B499" s="16">
        <v>7504.25</v>
      </c>
      <c r="C499" s="16">
        <v>4088.05</v>
      </c>
      <c r="D499" s="16">
        <v>4129.8900000000003</v>
      </c>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22">
        <v>45250</v>
      </c>
      <c r="B500" s="16">
        <v>7496.36</v>
      </c>
      <c r="C500" s="16">
        <v>4085.46</v>
      </c>
      <c r="D500" s="16">
        <v>4127.13</v>
      </c>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22">
        <v>45251</v>
      </c>
      <c r="B501" s="16">
        <v>7481.99</v>
      </c>
      <c r="C501" s="16">
        <v>4071.11</v>
      </c>
      <c r="D501" s="16">
        <v>4112.4799999999996</v>
      </c>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22">
        <v>45252</v>
      </c>
      <c r="B502" s="16">
        <v>7469.51</v>
      </c>
      <c r="C502" s="16">
        <v>4069.6</v>
      </c>
      <c r="D502" s="16">
        <v>4110.72</v>
      </c>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22">
        <v>45253</v>
      </c>
      <c r="B503" s="16">
        <v>7483.58</v>
      </c>
      <c r="C503" s="16">
        <v>4076.1</v>
      </c>
      <c r="D503" s="16">
        <v>4117.3999999999996</v>
      </c>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22">
        <v>45254</v>
      </c>
      <c r="B504" s="16">
        <v>7488.2</v>
      </c>
      <c r="C504" s="16">
        <v>4077.47</v>
      </c>
      <c r="D504" s="16">
        <v>4118.87</v>
      </c>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22">
        <v>45257</v>
      </c>
      <c r="B505" s="16">
        <v>7460.7</v>
      </c>
      <c r="C505" s="16">
        <v>4064.18</v>
      </c>
      <c r="D505" s="16">
        <v>4105.25</v>
      </c>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22">
        <v>45258</v>
      </c>
      <c r="B506" s="16">
        <v>7455.24</v>
      </c>
      <c r="C506" s="16">
        <v>4059.87</v>
      </c>
      <c r="D506" s="16">
        <v>4101.0600000000004</v>
      </c>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22">
        <v>45259</v>
      </c>
      <c r="B507" s="16">
        <v>7423.46</v>
      </c>
      <c r="C507" s="16">
        <v>4047.89</v>
      </c>
      <c r="D507" s="16">
        <v>4088.54</v>
      </c>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22">
        <v>45260</v>
      </c>
      <c r="B508" s="16">
        <v>7453.75</v>
      </c>
      <c r="C508" s="16">
        <v>4053.8</v>
      </c>
      <c r="D508" s="16">
        <v>4095.56</v>
      </c>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22">
        <v>45261</v>
      </c>
      <c r="B509" s="16">
        <v>7529.35</v>
      </c>
      <c r="C509" s="16">
        <v>4094.48</v>
      </c>
      <c r="D509" s="16">
        <v>4136.8</v>
      </c>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22">
        <v>45264</v>
      </c>
      <c r="B510" s="16">
        <v>7512.96</v>
      </c>
      <c r="C510" s="16">
        <v>4085.31</v>
      </c>
      <c r="D510" s="16">
        <v>4127.5600000000004</v>
      </c>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22">
        <v>45265</v>
      </c>
      <c r="B511" s="16">
        <v>7489.84</v>
      </c>
      <c r="C511" s="16">
        <v>4078.65</v>
      </c>
      <c r="D511" s="16">
        <v>4120.5600000000004</v>
      </c>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22">
        <v>45266</v>
      </c>
      <c r="B512" s="16">
        <v>7515.38</v>
      </c>
      <c r="C512" s="16">
        <v>4096.16</v>
      </c>
      <c r="D512" s="16">
        <v>4138.24</v>
      </c>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22">
        <v>45267</v>
      </c>
      <c r="B513" s="16">
        <v>7513.72</v>
      </c>
      <c r="C513" s="16">
        <v>4093.96</v>
      </c>
      <c r="D513" s="16">
        <v>4135.96</v>
      </c>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22">
        <v>45268</v>
      </c>
      <c r="B514" s="16">
        <v>7554.47</v>
      </c>
      <c r="C514" s="16">
        <v>4115.38</v>
      </c>
      <c r="D514" s="16">
        <v>4157.84</v>
      </c>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22">
        <v>45271</v>
      </c>
      <c r="B515" s="16">
        <v>7544.89</v>
      </c>
      <c r="C515" s="16">
        <v>4112.3100000000004</v>
      </c>
      <c r="D515" s="16">
        <v>4154.82</v>
      </c>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22">
        <v>45272</v>
      </c>
      <c r="B516" s="16">
        <v>7542.77</v>
      </c>
      <c r="C516" s="16">
        <v>4108.53</v>
      </c>
      <c r="D516" s="16">
        <v>4151.0600000000004</v>
      </c>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22">
        <v>45273</v>
      </c>
      <c r="B517" s="16">
        <v>7548.44</v>
      </c>
      <c r="C517" s="16">
        <v>4112.17</v>
      </c>
      <c r="D517" s="16">
        <v>4154.79</v>
      </c>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22">
        <v>45274</v>
      </c>
      <c r="B518" s="16">
        <v>7648.98</v>
      </c>
      <c r="C518" s="16">
        <v>4176.8999999999996</v>
      </c>
      <c r="D518" s="16">
        <v>4219.87</v>
      </c>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22">
        <v>45275</v>
      </c>
      <c r="B519" s="16">
        <v>7576.36</v>
      </c>
      <c r="C519" s="16">
        <v>4142.92</v>
      </c>
      <c r="D519" s="16">
        <v>4184.0200000000004</v>
      </c>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22">
        <v>45278</v>
      </c>
      <c r="B520" s="16">
        <v>7614.48</v>
      </c>
      <c r="C520" s="16">
        <v>4161.0200000000004</v>
      </c>
      <c r="D520" s="16">
        <v>4202.42</v>
      </c>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22">
        <v>45279</v>
      </c>
      <c r="B521" s="16">
        <v>7638.03</v>
      </c>
      <c r="C521" s="16">
        <v>4175.13</v>
      </c>
      <c r="D521" s="16">
        <v>4216.54</v>
      </c>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22">
        <v>45280</v>
      </c>
      <c r="B522" s="16">
        <v>7715.68</v>
      </c>
      <c r="C522" s="16">
        <v>4221.18</v>
      </c>
      <c r="D522" s="16">
        <v>4263.04</v>
      </c>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22">
        <v>45281</v>
      </c>
      <c r="B523" s="16">
        <v>7694.73</v>
      </c>
      <c r="C523" s="16">
        <v>4209.79</v>
      </c>
      <c r="D523" s="16">
        <v>4251.32</v>
      </c>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22">
        <v>45282</v>
      </c>
      <c r="B524" s="16">
        <v>7697.51</v>
      </c>
      <c r="C524" s="16">
        <v>4213.05</v>
      </c>
      <c r="D524" s="16">
        <v>4254.5</v>
      </c>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22">
        <v>45285</v>
      </c>
      <c r="B525" s="16">
        <v>7697.51</v>
      </c>
      <c r="C525" s="16">
        <v>4213.05</v>
      </c>
      <c r="D525" s="16">
        <v>4254.5</v>
      </c>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22">
        <v>45286</v>
      </c>
      <c r="B526" s="16">
        <v>7697.51</v>
      </c>
      <c r="C526" s="16">
        <v>4213.05</v>
      </c>
      <c r="D526" s="16">
        <v>4254.5</v>
      </c>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22">
        <v>45287</v>
      </c>
      <c r="B527" s="16">
        <v>7724.95</v>
      </c>
      <c r="C527" s="16">
        <v>4228.99</v>
      </c>
      <c r="D527" s="16">
        <v>4270.28</v>
      </c>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22">
        <v>45288</v>
      </c>
      <c r="B528" s="16">
        <v>7722.74</v>
      </c>
      <c r="C528" s="16">
        <v>4228.03</v>
      </c>
      <c r="D528" s="16">
        <v>4269.1899999999996</v>
      </c>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22">
        <v>45289</v>
      </c>
      <c r="B529" s="16">
        <v>7733.24</v>
      </c>
      <c r="C529" s="16">
        <v>4232.01</v>
      </c>
      <c r="D529" s="16">
        <v>4273.24</v>
      </c>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22">
        <v>45292</v>
      </c>
      <c r="B530" s="16">
        <v>7733.24</v>
      </c>
      <c r="C530" s="16">
        <v>4232.01</v>
      </c>
      <c r="D530" s="16">
        <v>4273.24</v>
      </c>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22">
        <v>45293</v>
      </c>
      <c r="B531" s="16">
        <v>7721.52</v>
      </c>
      <c r="C531" s="16">
        <v>4220.8999999999996</v>
      </c>
      <c r="D531" s="16">
        <v>4262.1499999999996</v>
      </c>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22">
        <v>45294</v>
      </c>
      <c r="B532" s="16">
        <v>7682.33</v>
      </c>
      <c r="C532" s="16">
        <v>4196.6899999999996</v>
      </c>
      <c r="D532" s="16">
        <v>4237.83</v>
      </c>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22">
        <v>45295</v>
      </c>
      <c r="B533" s="16">
        <v>7723.07</v>
      </c>
      <c r="C533" s="16">
        <v>4217.03</v>
      </c>
      <c r="D533" s="16">
        <v>4258.54</v>
      </c>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22">
        <v>45296</v>
      </c>
      <c r="B534" s="16">
        <v>7689.61</v>
      </c>
      <c r="C534" s="16">
        <v>4196.3500000000004</v>
      </c>
      <c r="D534" s="16">
        <v>4237.67</v>
      </c>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22">
        <v>45299</v>
      </c>
      <c r="B535" s="16">
        <v>7694.19</v>
      </c>
      <c r="C535" s="16">
        <v>4204.1400000000003</v>
      </c>
      <c r="D535" s="16">
        <v>4245.55</v>
      </c>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22">
        <v>45300</v>
      </c>
      <c r="B536" s="16">
        <v>7683.96</v>
      </c>
      <c r="C536" s="16">
        <v>4196.1499999999996</v>
      </c>
      <c r="D536" s="16">
        <v>4237.6000000000004</v>
      </c>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22">
        <v>45301</v>
      </c>
      <c r="B537" s="16">
        <v>7651.76</v>
      </c>
      <c r="C537" s="16">
        <v>4180.83</v>
      </c>
      <c r="D537" s="16">
        <v>4221.92</v>
      </c>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22">
        <v>45302</v>
      </c>
      <c r="B538" s="16">
        <v>7576.59</v>
      </c>
      <c r="C538" s="16">
        <v>4140.7299999999996</v>
      </c>
      <c r="D538" s="16">
        <v>4180.9799999999996</v>
      </c>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22">
        <v>45303</v>
      </c>
      <c r="B539" s="16">
        <v>7624.93</v>
      </c>
      <c r="C539" s="16">
        <v>4165.62</v>
      </c>
      <c r="D539" s="16">
        <v>4206.6499999999996</v>
      </c>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22">
        <v>45306</v>
      </c>
      <c r="B540" s="16">
        <v>7594.91</v>
      </c>
      <c r="C540" s="16">
        <v>4152.21</v>
      </c>
      <c r="D540" s="16">
        <v>4192.55</v>
      </c>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22">
        <v>45307</v>
      </c>
      <c r="B541" s="16">
        <v>7558.34</v>
      </c>
      <c r="C541" s="16">
        <v>4134.3100000000004</v>
      </c>
      <c r="D541" s="16">
        <v>4174.9799999999996</v>
      </c>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22">
        <v>45308</v>
      </c>
      <c r="B542" s="16">
        <v>7446.29</v>
      </c>
      <c r="C542" s="16">
        <v>4072.19</v>
      </c>
      <c r="D542" s="16">
        <v>4111.71</v>
      </c>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22">
        <v>45309</v>
      </c>
      <c r="B543" s="16">
        <v>7459.09</v>
      </c>
      <c r="C543" s="16">
        <v>4080.28</v>
      </c>
      <c r="D543" s="16">
        <v>4120.3599999999997</v>
      </c>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22">
        <v>45310</v>
      </c>
      <c r="B544" s="16">
        <v>7461.93</v>
      </c>
      <c r="C544" s="16">
        <v>4079.87</v>
      </c>
      <c r="D544" s="16">
        <v>4119.3500000000004</v>
      </c>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22">
        <v>45313</v>
      </c>
      <c r="B545" s="16">
        <v>7487.71</v>
      </c>
      <c r="C545" s="16">
        <v>4098.3100000000004</v>
      </c>
      <c r="D545" s="16">
        <v>4137.8599999999997</v>
      </c>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22">
        <v>45314</v>
      </c>
      <c r="B546" s="16">
        <v>7485.73</v>
      </c>
      <c r="C546" s="16">
        <v>4095.09</v>
      </c>
      <c r="D546" s="16">
        <v>4134.3599999999997</v>
      </c>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22">
        <v>45315</v>
      </c>
      <c r="B547" s="16">
        <v>7527.67</v>
      </c>
      <c r="C547" s="16">
        <v>4120.13</v>
      </c>
      <c r="D547" s="16">
        <v>4159.76</v>
      </c>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22">
        <v>45316</v>
      </c>
      <c r="B548" s="16">
        <v>7529.73</v>
      </c>
      <c r="C548" s="16">
        <v>4122.7299999999996</v>
      </c>
      <c r="D548" s="16">
        <v>4162.32</v>
      </c>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22">
        <v>45317</v>
      </c>
      <c r="B549" s="16">
        <v>7635.09</v>
      </c>
      <c r="C549" s="16">
        <v>4174.8900000000003</v>
      </c>
      <c r="D549" s="16">
        <v>4215.82</v>
      </c>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22">
        <v>45320</v>
      </c>
      <c r="B550" s="16">
        <v>7632.74</v>
      </c>
      <c r="C550" s="16">
        <v>4172.58</v>
      </c>
      <c r="D550" s="16">
        <v>4213.88</v>
      </c>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22">
        <v>45321</v>
      </c>
      <c r="B551" s="16">
        <v>7666.31</v>
      </c>
      <c r="C551" s="16">
        <v>4189.3100000000004</v>
      </c>
      <c r="D551" s="16">
        <v>4230.9799999999996</v>
      </c>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22">
        <v>45322</v>
      </c>
      <c r="B552" s="16">
        <v>7630.57</v>
      </c>
      <c r="C552" s="16">
        <v>4173.0600000000004</v>
      </c>
      <c r="D552" s="16">
        <v>4214.29</v>
      </c>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22">
        <v>45323</v>
      </c>
      <c r="B553" s="16">
        <v>7622.16</v>
      </c>
      <c r="C553" s="16">
        <v>4161.8900000000003</v>
      </c>
      <c r="D553" s="16">
        <v>4203.32</v>
      </c>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22">
        <v>45324</v>
      </c>
      <c r="B554" s="16">
        <v>7615.54</v>
      </c>
      <c r="C554" s="16">
        <v>4160.1899999999996</v>
      </c>
      <c r="D554" s="16">
        <v>4201.46</v>
      </c>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22">
        <v>45327</v>
      </c>
      <c r="B555" s="16">
        <v>7612.86</v>
      </c>
      <c r="C555" s="16">
        <v>4154.01</v>
      </c>
      <c r="D555" s="16">
        <v>4195.45</v>
      </c>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22">
        <v>45328</v>
      </c>
      <c r="B556" s="16">
        <v>7681.01</v>
      </c>
      <c r="C556" s="16">
        <v>4190.18</v>
      </c>
      <c r="D556" s="16">
        <v>4232.47</v>
      </c>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22">
        <v>45329</v>
      </c>
      <c r="B557" s="16">
        <v>7628.75</v>
      </c>
      <c r="C557" s="16">
        <v>4163.67</v>
      </c>
      <c r="D557" s="16">
        <v>4205.63</v>
      </c>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22">
        <v>45330</v>
      </c>
      <c r="B558" s="16">
        <v>7595.48</v>
      </c>
      <c r="C558" s="16">
        <v>4148.28</v>
      </c>
      <c r="D558" s="16">
        <v>4189.79</v>
      </c>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22">
        <v>45331</v>
      </c>
      <c r="B559" s="16">
        <v>7572.58</v>
      </c>
      <c r="C559" s="16">
        <v>4136.74</v>
      </c>
      <c r="D559" s="16">
        <v>4177.6899999999996</v>
      </c>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22">
        <v>45334</v>
      </c>
      <c r="B560" s="16">
        <v>7573.69</v>
      </c>
      <c r="C560" s="16">
        <v>4141.8100000000004</v>
      </c>
      <c r="D560" s="16">
        <v>4182.58</v>
      </c>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22">
        <v>45335</v>
      </c>
      <c r="B561" s="16">
        <v>7512.28</v>
      </c>
      <c r="C561" s="16">
        <v>4104.8100000000004</v>
      </c>
      <c r="D561" s="16">
        <v>4144.84</v>
      </c>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22">
        <v>45336</v>
      </c>
      <c r="B562" s="16">
        <v>7568.4</v>
      </c>
      <c r="C562" s="16">
        <v>4132.87</v>
      </c>
      <c r="D562" s="16">
        <v>4173.91</v>
      </c>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22">
        <v>45337</v>
      </c>
      <c r="B563" s="16">
        <v>7597.53</v>
      </c>
      <c r="C563" s="16">
        <v>4149.9799999999996</v>
      </c>
      <c r="D563" s="16">
        <v>4190.67</v>
      </c>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22">
        <v>45338</v>
      </c>
      <c r="B564" s="16">
        <v>7711.71</v>
      </c>
      <c r="C564" s="16">
        <v>4205.25</v>
      </c>
      <c r="D564" s="16">
        <v>4247.66</v>
      </c>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22">
        <v>45341</v>
      </c>
      <c r="B565" s="16">
        <v>7728.5</v>
      </c>
      <c r="C565" s="16">
        <v>4213.95</v>
      </c>
      <c r="D565" s="16">
        <v>4256.3900000000003</v>
      </c>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22">
        <v>45342</v>
      </c>
      <c r="B566" s="16">
        <v>7719.21</v>
      </c>
      <c r="C566" s="16">
        <v>4206.04</v>
      </c>
      <c r="D566" s="16">
        <v>4248.6899999999996</v>
      </c>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22">
        <v>45343</v>
      </c>
      <c r="B567" s="16">
        <v>7662.51</v>
      </c>
      <c r="C567" s="16">
        <v>4180.1899999999996</v>
      </c>
      <c r="D567" s="16">
        <v>4222.09</v>
      </c>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22">
        <v>45344</v>
      </c>
      <c r="B568" s="16">
        <v>7684.49</v>
      </c>
      <c r="C568" s="16">
        <v>4195.17</v>
      </c>
      <c r="D568" s="16">
        <v>4236.95</v>
      </c>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22">
        <v>45345</v>
      </c>
      <c r="B569" s="16">
        <v>7706.28</v>
      </c>
      <c r="C569" s="16">
        <v>4202.76</v>
      </c>
      <c r="D569" s="16">
        <v>4244.71</v>
      </c>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22">
        <v>45348</v>
      </c>
      <c r="B570" s="16">
        <v>7684.3</v>
      </c>
      <c r="C570" s="16">
        <v>4190.8</v>
      </c>
      <c r="D570" s="16">
        <v>4232.66</v>
      </c>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22">
        <v>45349</v>
      </c>
      <c r="B571" s="16">
        <v>7683.02</v>
      </c>
      <c r="C571" s="16">
        <v>4191.43</v>
      </c>
      <c r="D571" s="16">
        <v>4233.18</v>
      </c>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22">
        <v>45350</v>
      </c>
      <c r="B572" s="16">
        <v>7624.98</v>
      </c>
      <c r="C572" s="16">
        <v>4159.57</v>
      </c>
      <c r="D572" s="16">
        <v>4201.04</v>
      </c>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22">
        <v>45351</v>
      </c>
      <c r="B573" s="16">
        <v>7630.02</v>
      </c>
      <c r="C573" s="16">
        <v>4163.21</v>
      </c>
      <c r="D573" s="16">
        <v>4204.7</v>
      </c>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22">
        <v>45352</v>
      </c>
      <c r="B574" s="16">
        <v>7682.5</v>
      </c>
      <c r="C574" s="16">
        <v>4197.12</v>
      </c>
      <c r="D574" s="16">
        <v>4238.8100000000004</v>
      </c>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22">
        <v>45355</v>
      </c>
      <c r="B575" s="16">
        <v>7640.33</v>
      </c>
      <c r="C575" s="16">
        <v>4174.28</v>
      </c>
      <c r="D575" s="16">
        <v>4215.57</v>
      </c>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22">
        <v>45356</v>
      </c>
      <c r="B576" s="16">
        <v>7646.16</v>
      </c>
      <c r="C576" s="16">
        <v>4177.42</v>
      </c>
      <c r="D576" s="16">
        <v>4219.01</v>
      </c>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22">
        <v>45357</v>
      </c>
      <c r="B577" s="16">
        <v>7679.31</v>
      </c>
      <c r="C577" s="16">
        <v>4199.1499999999996</v>
      </c>
      <c r="D577" s="16">
        <v>4240.95</v>
      </c>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22">
        <v>45358</v>
      </c>
      <c r="B578" s="16">
        <v>7692.46</v>
      </c>
      <c r="C578" s="16">
        <v>4208.82</v>
      </c>
      <c r="D578" s="16">
        <v>4250.6000000000004</v>
      </c>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22">
        <v>45359</v>
      </c>
      <c r="B579" s="16">
        <v>7659.74</v>
      </c>
      <c r="C579" s="16">
        <v>4194.47</v>
      </c>
      <c r="D579" s="16">
        <v>4235.63</v>
      </c>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22">
        <v>45362</v>
      </c>
      <c r="B580" s="16">
        <v>7669.23</v>
      </c>
      <c r="C580" s="16">
        <v>4196.01</v>
      </c>
      <c r="D580" s="16">
        <v>4237.93</v>
      </c>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22">
        <v>45363</v>
      </c>
      <c r="B581" s="16">
        <v>7747.81</v>
      </c>
      <c r="C581" s="16">
        <v>4233.33</v>
      </c>
      <c r="D581" s="16">
        <v>4276.2700000000004</v>
      </c>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22">
        <v>45364</v>
      </c>
      <c r="B582" s="16">
        <v>7772.17</v>
      </c>
      <c r="C582" s="16">
        <v>4243.71</v>
      </c>
      <c r="D582" s="16">
        <v>4287.78</v>
      </c>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22">
        <v>45365</v>
      </c>
      <c r="B583" s="16">
        <v>7743.15</v>
      </c>
      <c r="C583" s="16">
        <v>4228.42</v>
      </c>
      <c r="D583" s="16">
        <v>4271.62</v>
      </c>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22">
        <v>45366</v>
      </c>
      <c r="B584" s="16">
        <v>7727.42</v>
      </c>
      <c r="C584" s="16">
        <v>4222.09</v>
      </c>
      <c r="D584" s="16">
        <v>4264.99</v>
      </c>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22">
        <v>45369</v>
      </c>
      <c r="B585" s="16">
        <v>7722.55</v>
      </c>
      <c r="C585" s="16">
        <v>4218.8900000000003</v>
      </c>
      <c r="D585" s="16">
        <v>4261.87</v>
      </c>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22">
        <v>45370</v>
      </c>
      <c r="B586" s="16">
        <v>7738.3</v>
      </c>
      <c r="C586" s="16">
        <v>4224.3599999999997</v>
      </c>
      <c r="D586" s="16">
        <v>4267.68</v>
      </c>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22">
        <v>45371</v>
      </c>
      <c r="B587" s="16">
        <v>7737.38</v>
      </c>
      <c r="C587" s="16">
        <v>4225.49</v>
      </c>
      <c r="D587" s="16">
        <v>4268.83</v>
      </c>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22">
        <v>45372</v>
      </c>
      <c r="B588" s="16">
        <v>7882.55</v>
      </c>
      <c r="C588" s="16">
        <v>4300.46</v>
      </c>
      <c r="D588" s="16">
        <v>4345.58</v>
      </c>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22">
        <v>45373</v>
      </c>
      <c r="B589" s="16">
        <v>7930.92</v>
      </c>
      <c r="C589" s="16">
        <v>4322.51</v>
      </c>
      <c r="D589" s="16">
        <v>4367.9799999999996</v>
      </c>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22">
        <v>45376</v>
      </c>
      <c r="B590" s="16">
        <v>7917.57</v>
      </c>
      <c r="C590" s="16">
        <v>4312.78</v>
      </c>
      <c r="D590" s="16">
        <v>4358.2299999999996</v>
      </c>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22">
        <v>45377</v>
      </c>
      <c r="B591" s="16">
        <v>7930.96</v>
      </c>
      <c r="C591" s="16">
        <v>4324.29</v>
      </c>
      <c r="D591" s="16">
        <v>4369.6400000000003</v>
      </c>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22">
        <v>45378</v>
      </c>
      <c r="B592" s="16">
        <v>7931.98</v>
      </c>
      <c r="C592" s="16">
        <v>4325.93</v>
      </c>
      <c r="D592" s="16">
        <v>4371.1400000000003</v>
      </c>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22">
        <v>45379</v>
      </c>
      <c r="B593" s="16">
        <v>7952.62</v>
      </c>
      <c r="C593" s="16">
        <v>4338.05</v>
      </c>
      <c r="D593" s="16">
        <v>4383.21</v>
      </c>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22">
        <v>45380</v>
      </c>
      <c r="B594" s="16">
        <v>7952.62</v>
      </c>
      <c r="C594" s="16">
        <v>4338.05</v>
      </c>
      <c r="D594" s="16">
        <v>4383.21</v>
      </c>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22">
        <v>45383</v>
      </c>
      <c r="B595" s="16">
        <v>7952.62</v>
      </c>
      <c r="C595" s="16">
        <v>4338.05</v>
      </c>
      <c r="D595" s="16">
        <v>4383.21</v>
      </c>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22">
        <v>45384</v>
      </c>
      <c r="B596" s="16">
        <v>7935.09</v>
      </c>
      <c r="C596" s="16">
        <v>4324.53</v>
      </c>
      <c r="D596" s="16">
        <v>4369.63</v>
      </c>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22">
        <v>45385</v>
      </c>
      <c r="B597" s="16">
        <v>7937.44</v>
      </c>
      <c r="C597" s="16">
        <v>4326.83</v>
      </c>
      <c r="D597" s="16">
        <v>4371.97</v>
      </c>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22">
        <v>45386</v>
      </c>
      <c r="B598" s="16">
        <v>7975.89</v>
      </c>
      <c r="C598" s="16">
        <v>4348.49</v>
      </c>
      <c r="D598" s="16">
        <v>4393.88</v>
      </c>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22">
        <v>45387</v>
      </c>
      <c r="B599" s="16">
        <v>7911.16</v>
      </c>
      <c r="C599" s="16">
        <v>4313.9399999999996</v>
      </c>
      <c r="D599" s="16">
        <v>4358.6499999999996</v>
      </c>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22">
        <v>45390</v>
      </c>
      <c r="B600" s="16">
        <v>7943.47</v>
      </c>
      <c r="C600" s="16">
        <v>4333.28</v>
      </c>
      <c r="D600" s="16">
        <v>4377.9399999999996</v>
      </c>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22">
        <v>45391</v>
      </c>
      <c r="B601" s="16">
        <v>7934.79</v>
      </c>
      <c r="C601" s="16">
        <v>4326.4799999999996</v>
      </c>
      <c r="D601" s="16">
        <v>4371.01</v>
      </c>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22">
        <v>45392</v>
      </c>
      <c r="B602" s="16">
        <v>7961.21</v>
      </c>
      <c r="C602" s="16">
        <v>4339.84</v>
      </c>
      <c r="D602" s="16">
        <v>4384.72</v>
      </c>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22">
        <v>45393</v>
      </c>
      <c r="B603" s="16">
        <v>7923.8</v>
      </c>
      <c r="C603" s="16">
        <v>4322.37</v>
      </c>
      <c r="D603" s="16">
        <v>4366.53</v>
      </c>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22">
        <v>45394</v>
      </c>
      <c r="B604" s="16">
        <v>7995.58</v>
      </c>
      <c r="C604" s="16">
        <v>4353.66</v>
      </c>
      <c r="D604" s="16">
        <v>4398.53</v>
      </c>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22">
        <v>45397</v>
      </c>
      <c r="B605" s="16">
        <v>7965.53</v>
      </c>
      <c r="C605" s="16">
        <v>4338.8999999999996</v>
      </c>
      <c r="D605" s="16">
        <v>4383.6000000000004</v>
      </c>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22">
        <v>45398</v>
      </c>
      <c r="B606" s="16">
        <v>7820.36</v>
      </c>
      <c r="C606" s="16">
        <v>4260.41</v>
      </c>
      <c r="D606" s="16">
        <v>4303.8500000000004</v>
      </c>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22">
        <v>45399</v>
      </c>
      <c r="B607" s="16">
        <v>7847.99</v>
      </c>
      <c r="C607" s="16">
        <v>4273.0200000000004</v>
      </c>
      <c r="D607" s="16">
        <v>4316.8100000000004</v>
      </c>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22">
        <v>45400</v>
      </c>
      <c r="B608" s="16">
        <v>7877.05</v>
      </c>
      <c r="C608" s="16">
        <v>4290.0200000000004</v>
      </c>
      <c r="D608" s="16">
        <v>4334</v>
      </c>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22">
        <v>45401</v>
      </c>
      <c r="B609" s="16">
        <v>7895.85</v>
      </c>
      <c r="C609" s="16">
        <v>4296.41</v>
      </c>
      <c r="D609" s="16">
        <v>4341.08</v>
      </c>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22">
        <v>45404</v>
      </c>
      <c r="B610" s="16">
        <v>8023.87</v>
      </c>
      <c r="C610" s="16">
        <v>4362.6000000000004</v>
      </c>
      <c r="D610" s="16">
        <v>4408.1899999999996</v>
      </c>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22">
        <v>45405</v>
      </c>
      <c r="B611" s="16">
        <v>8044.81</v>
      </c>
      <c r="C611" s="16">
        <v>4378.75</v>
      </c>
      <c r="D611" s="16">
        <v>4424.29</v>
      </c>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22">
        <v>45406</v>
      </c>
      <c r="B612" s="16">
        <v>8040.38</v>
      </c>
      <c r="C612" s="16">
        <v>4374.0600000000004</v>
      </c>
      <c r="D612" s="16">
        <v>4419.71</v>
      </c>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22">
        <v>45407</v>
      </c>
      <c r="B613" s="16">
        <v>8078.86</v>
      </c>
      <c r="C613" s="16">
        <v>4387.9399999999996</v>
      </c>
      <c r="D613" s="16">
        <v>4434.34</v>
      </c>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22">
        <v>45408</v>
      </c>
      <c r="B614" s="16">
        <v>8139.83</v>
      </c>
      <c r="C614" s="16">
        <v>4423.59</v>
      </c>
      <c r="D614" s="16">
        <v>4470.09</v>
      </c>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22">
        <v>45411</v>
      </c>
      <c r="B615" s="16">
        <v>8147.03</v>
      </c>
      <c r="C615" s="16">
        <v>4435.18</v>
      </c>
      <c r="D615" s="16">
        <v>4481.53</v>
      </c>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22">
        <v>45412</v>
      </c>
      <c r="B616" s="16">
        <v>8144.13</v>
      </c>
      <c r="C616" s="16">
        <v>4430.25</v>
      </c>
      <c r="D616" s="16">
        <v>4476.4799999999996</v>
      </c>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22">
        <v>45413</v>
      </c>
      <c r="B617" s="16">
        <v>8121.24</v>
      </c>
      <c r="C617" s="16">
        <v>4418.6000000000004</v>
      </c>
      <c r="D617" s="16">
        <v>4464.43</v>
      </c>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22">
        <v>45414</v>
      </c>
      <c r="B618" s="16">
        <v>8172.15</v>
      </c>
      <c r="C618" s="16">
        <v>4446.1499999999996</v>
      </c>
      <c r="D618" s="16">
        <v>4492.4399999999996</v>
      </c>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22">
        <v>45415</v>
      </c>
      <c r="B619" s="16">
        <v>8213.49</v>
      </c>
      <c r="C619" s="16">
        <v>4469.09</v>
      </c>
      <c r="D619" s="16">
        <v>4515.5</v>
      </c>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22">
        <v>45418</v>
      </c>
      <c r="B620" s="16">
        <v>8213.49</v>
      </c>
      <c r="C620" s="16">
        <v>4469.09</v>
      </c>
      <c r="D620" s="16">
        <v>4515.5</v>
      </c>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22">
        <v>45419</v>
      </c>
      <c r="B621" s="16">
        <v>8313.67</v>
      </c>
      <c r="C621" s="16">
        <v>4522.99</v>
      </c>
      <c r="D621" s="16">
        <v>4570.66</v>
      </c>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22">
        <v>45420</v>
      </c>
      <c r="B622" s="16">
        <v>8354.0499999999993</v>
      </c>
      <c r="C622" s="16">
        <v>4544.24</v>
      </c>
      <c r="D622" s="16">
        <v>4592.2299999999996</v>
      </c>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22">
        <v>45421</v>
      </c>
      <c r="B623" s="16">
        <v>8381.35</v>
      </c>
      <c r="C623" s="16">
        <v>4558.37</v>
      </c>
      <c r="D623" s="16">
        <v>4606.3900000000003</v>
      </c>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22">
        <v>45422</v>
      </c>
      <c r="B624" s="16">
        <v>8433.76</v>
      </c>
      <c r="C624" s="16">
        <v>4586.29</v>
      </c>
      <c r="D624" s="16">
        <v>4634.75</v>
      </c>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22">
        <v>45425</v>
      </c>
      <c r="B625" s="16">
        <v>8414.99</v>
      </c>
      <c r="C625" s="16">
        <v>4575.33</v>
      </c>
      <c r="D625" s="16">
        <v>4623.2299999999996</v>
      </c>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22">
        <v>45426</v>
      </c>
      <c r="B626" s="16">
        <v>8428.1299999999992</v>
      </c>
      <c r="C626" s="16">
        <v>4583.2299999999996</v>
      </c>
      <c r="D626" s="16">
        <v>4631.25</v>
      </c>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22">
        <v>45427</v>
      </c>
      <c r="B627" s="16">
        <v>8445.7999999999993</v>
      </c>
      <c r="C627" s="16">
        <v>4596.71</v>
      </c>
      <c r="D627" s="16">
        <v>4644.47</v>
      </c>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22">
        <v>45428</v>
      </c>
      <c r="B628" s="16">
        <v>8438.65</v>
      </c>
      <c r="C628" s="16">
        <v>4594.7</v>
      </c>
      <c r="D628" s="16">
        <v>4642.54</v>
      </c>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22">
        <v>45429</v>
      </c>
      <c r="B629" s="16">
        <v>8420.26</v>
      </c>
      <c r="C629" s="16">
        <v>4584.2299999999996</v>
      </c>
      <c r="D629" s="16">
        <v>4631.57</v>
      </c>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22">
        <v>45432</v>
      </c>
      <c r="B630" s="16">
        <v>8424.2000000000007</v>
      </c>
      <c r="C630" s="16">
        <v>4590.38</v>
      </c>
      <c r="D630" s="16">
        <v>4637.24</v>
      </c>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22">
        <v>45433</v>
      </c>
      <c r="B631" s="16">
        <v>8416.4500000000007</v>
      </c>
      <c r="C631" s="16">
        <v>4584.3999999999996</v>
      </c>
      <c r="D631" s="16">
        <v>4630.8</v>
      </c>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22">
        <v>45434</v>
      </c>
      <c r="B632" s="16">
        <v>8370.33</v>
      </c>
      <c r="C632" s="16">
        <v>4560.55</v>
      </c>
      <c r="D632" s="16">
        <v>4606.67</v>
      </c>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22">
        <v>45435</v>
      </c>
      <c r="B633" s="16">
        <v>8339.23</v>
      </c>
      <c r="C633" s="16">
        <v>4543.84</v>
      </c>
      <c r="D633" s="16">
        <v>4589.5</v>
      </c>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22">
        <v>45436</v>
      </c>
      <c r="B634" s="16">
        <v>8317.59</v>
      </c>
      <c r="C634" s="16">
        <v>4538.0200000000004</v>
      </c>
      <c r="D634" s="16">
        <v>4583.5200000000004</v>
      </c>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22">
        <v>45439</v>
      </c>
      <c r="B635" s="16">
        <v>8317.59</v>
      </c>
      <c r="C635" s="16">
        <v>4538.0200000000004</v>
      </c>
      <c r="D635" s="16">
        <v>4583.5200000000004</v>
      </c>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22">
        <v>45440</v>
      </c>
      <c r="B636" s="16">
        <v>8254.18</v>
      </c>
      <c r="C636" s="16">
        <v>4506.79</v>
      </c>
      <c r="D636" s="16">
        <v>4551.43</v>
      </c>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22">
        <v>45441</v>
      </c>
      <c r="B637" s="16">
        <v>8183.07</v>
      </c>
      <c r="C637" s="16">
        <v>4465.63</v>
      </c>
      <c r="D637" s="16">
        <v>4509.43</v>
      </c>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22">
        <v>45442</v>
      </c>
      <c r="B638" s="16">
        <v>8231.0499999999993</v>
      </c>
      <c r="C638" s="16">
        <v>4494.75</v>
      </c>
      <c r="D638" s="16">
        <v>4539.3999999999996</v>
      </c>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22">
        <v>45443</v>
      </c>
      <c r="B639" s="16">
        <v>8275.3799999999992</v>
      </c>
      <c r="C639" s="16">
        <v>4517.08</v>
      </c>
      <c r="D639" s="16">
        <v>4562.25</v>
      </c>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22">
        <v>45446</v>
      </c>
      <c r="B640" s="16">
        <v>8262.75</v>
      </c>
      <c r="C640" s="16">
        <v>4517.03</v>
      </c>
      <c r="D640" s="16">
        <v>4561.46</v>
      </c>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22">
        <v>45447</v>
      </c>
      <c r="B641" s="16">
        <v>8232.0400000000009</v>
      </c>
      <c r="C641" s="16">
        <v>4496.88</v>
      </c>
      <c r="D641" s="16">
        <v>4541.3</v>
      </c>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22">
        <v>45448</v>
      </c>
      <c r="B642" s="16">
        <v>8246.9500000000007</v>
      </c>
      <c r="C642" s="16">
        <v>4502.58</v>
      </c>
      <c r="D642" s="16">
        <v>4547.01</v>
      </c>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22">
        <v>45449</v>
      </c>
      <c r="B643" s="16">
        <v>8285.34</v>
      </c>
      <c r="C643" s="16">
        <v>4521.7299999999996</v>
      </c>
      <c r="D643" s="16">
        <v>4566.54</v>
      </c>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22">
        <v>45450</v>
      </c>
      <c r="B644" s="16">
        <v>8245.3700000000008</v>
      </c>
      <c r="C644" s="16">
        <v>4498.2</v>
      </c>
      <c r="D644" s="16">
        <v>4542.66</v>
      </c>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22">
        <v>45453</v>
      </c>
      <c r="B645" s="16">
        <v>8228.48</v>
      </c>
      <c r="C645" s="16">
        <v>4487</v>
      </c>
      <c r="D645" s="16">
        <v>4531.29</v>
      </c>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22">
        <v>45454</v>
      </c>
      <c r="B646" s="16">
        <v>8147.81</v>
      </c>
      <c r="C646" s="16">
        <v>4444.07</v>
      </c>
      <c r="D646" s="16">
        <v>4487.5200000000004</v>
      </c>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22">
        <v>45455</v>
      </c>
      <c r="B647" s="16">
        <v>8215.48</v>
      </c>
      <c r="C647" s="16">
        <v>4482.3999999999996</v>
      </c>
      <c r="D647" s="16">
        <v>4526.6899999999996</v>
      </c>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22">
        <v>45456</v>
      </c>
      <c r="B648" s="16">
        <v>8163.67</v>
      </c>
      <c r="C648" s="16">
        <v>4448.6899999999996</v>
      </c>
      <c r="D648" s="16">
        <v>4492.88</v>
      </c>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22">
        <v>45457</v>
      </c>
      <c r="B649" s="16">
        <v>8146.86</v>
      </c>
      <c r="C649" s="16">
        <v>4438.37</v>
      </c>
      <c r="D649" s="16">
        <v>4482.59</v>
      </c>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22">
        <v>45460</v>
      </c>
      <c r="B650" s="16">
        <v>8142.15</v>
      </c>
      <c r="C650" s="16">
        <v>4437.53</v>
      </c>
      <c r="D650" s="16">
        <v>4481.5600000000004</v>
      </c>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22">
        <v>45461</v>
      </c>
      <c r="B651" s="16">
        <v>8191.29</v>
      </c>
      <c r="C651" s="16">
        <v>4467.95</v>
      </c>
      <c r="D651" s="16">
        <v>4512.53</v>
      </c>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22">
        <v>45462</v>
      </c>
      <c r="B652" s="16">
        <v>8205.11</v>
      </c>
      <c r="C652" s="16">
        <v>4473.37</v>
      </c>
      <c r="D652" s="16">
        <v>4518.21</v>
      </c>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22">
        <v>45463</v>
      </c>
      <c r="B653" s="16">
        <v>8272.4599999999991</v>
      </c>
      <c r="C653" s="16">
        <v>4508.4399999999996</v>
      </c>
      <c r="D653" s="16">
        <v>4553.78</v>
      </c>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22">
        <v>45464</v>
      </c>
      <c r="B654" s="16">
        <v>8237.7199999999993</v>
      </c>
      <c r="C654" s="16">
        <v>4490.92</v>
      </c>
      <c r="D654" s="16">
        <v>4535.57</v>
      </c>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22">
        <v>45467</v>
      </c>
      <c r="B655" s="16">
        <v>8281.5499999999993</v>
      </c>
      <c r="C655" s="16">
        <v>4514.76</v>
      </c>
      <c r="D655" s="16">
        <v>4560.05</v>
      </c>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22">
        <v>45468</v>
      </c>
      <c r="B656" s="16">
        <v>8247.7900000000009</v>
      </c>
      <c r="C656" s="16">
        <v>4493.07</v>
      </c>
      <c r="D656" s="16">
        <v>4537.93</v>
      </c>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22">
        <v>45469</v>
      </c>
      <c r="B657" s="16">
        <v>8225.33</v>
      </c>
      <c r="C657" s="16">
        <v>4480.66</v>
      </c>
      <c r="D657" s="16">
        <v>4525.26</v>
      </c>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22">
        <v>45470</v>
      </c>
      <c r="B658" s="16">
        <v>8179.68</v>
      </c>
      <c r="C658" s="16">
        <v>4460.2700000000004</v>
      </c>
      <c r="D658" s="16">
        <v>4504.6400000000003</v>
      </c>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22">
        <v>45471</v>
      </c>
      <c r="B659" s="16">
        <v>8164.12</v>
      </c>
      <c r="C659" s="16">
        <v>4451.92</v>
      </c>
      <c r="D659" s="16">
        <v>4495.8500000000004</v>
      </c>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22">
        <v>45474</v>
      </c>
      <c r="B660" s="16">
        <v>8166.76</v>
      </c>
      <c r="C660" s="16">
        <v>4451.4799999999996</v>
      </c>
      <c r="D660" s="16">
        <v>4495.1400000000003</v>
      </c>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22">
        <v>45475</v>
      </c>
      <c r="B661" s="16">
        <v>8121.2</v>
      </c>
      <c r="C661" s="16">
        <v>4429.66</v>
      </c>
      <c r="D661" s="16">
        <v>4472.68</v>
      </c>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22">
        <v>45476</v>
      </c>
      <c r="B662" s="16">
        <v>8171.12</v>
      </c>
      <c r="C662" s="16">
        <v>4463.09</v>
      </c>
      <c r="D662" s="16">
        <v>4506.63</v>
      </c>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22">
        <v>45477</v>
      </c>
      <c r="B663" s="16">
        <v>8241.26</v>
      </c>
      <c r="C663" s="16">
        <v>4497.97</v>
      </c>
      <c r="D663" s="16">
        <v>4542.3900000000003</v>
      </c>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22">
        <v>45478</v>
      </c>
      <c r="B664" s="16">
        <v>8203.93</v>
      </c>
      <c r="C664" s="16">
        <v>4486.08</v>
      </c>
      <c r="D664" s="16">
        <v>4530.08</v>
      </c>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22">
        <v>45481</v>
      </c>
      <c r="B665" s="16">
        <v>8193.49</v>
      </c>
      <c r="C665" s="16">
        <v>4481.83</v>
      </c>
      <c r="D665" s="16">
        <v>4525.4799999999996</v>
      </c>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22">
        <v>45482</v>
      </c>
      <c r="B666" s="16">
        <v>8139.81</v>
      </c>
      <c r="C666" s="16">
        <v>4452.6099999999997</v>
      </c>
      <c r="D666" s="16">
        <v>4495.3100000000004</v>
      </c>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22">
        <v>45483</v>
      </c>
      <c r="B667" s="16">
        <v>8193.51</v>
      </c>
      <c r="C667" s="16">
        <v>4486.21</v>
      </c>
      <c r="D667" s="16">
        <v>4529.43</v>
      </c>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22">
        <v>45484</v>
      </c>
      <c r="B668" s="16">
        <v>8223.34</v>
      </c>
      <c r="C668" s="16">
        <v>4508.55</v>
      </c>
      <c r="D668" s="16">
        <v>4551.55</v>
      </c>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22">
        <v>45485</v>
      </c>
      <c r="B669" s="16">
        <v>8252.91</v>
      </c>
      <c r="C669" s="16">
        <v>4522.75</v>
      </c>
      <c r="D669" s="16">
        <v>4566.03</v>
      </c>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22">
        <v>45488</v>
      </c>
      <c r="B670" s="16">
        <v>8182.96</v>
      </c>
      <c r="C670" s="16">
        <v>4490.1899999999996</v>
      </c>
      <c r="D670" s="16">
        <v>4532.3900000000003</v>
      </c>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22">
        <v>45489</v>
      </c>
      <c r="B671" s="16">
        <v>8164.9</v>
      </c>
      <c r="C671" s="16">
        <v>4482.4399999999996</v>
      </c>
      <c r="D671" s="16">
        <v>4524.5600000000004</v>
      </c>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22">
        <v>45490</v>
      </c>
      <c r="B672" s="16">
        <v>8187.46</v>
      </c>
      <c r="C672" s="16">
        <v>4489.24</v>
      </c>
      <c r="D672" s="16">
        <v>4531.6000000000004</v>
      </c>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22">
        <v>45491</v>
      </c>
      <c r="B673" s="16">
        <v>8204.89</v>
      </c>
      <c r="C673" s="16">
        <v>4501.3900000000003</v>
      </c>
      <c r="D673" s="16">
        <v>4544.17</v>
      </c>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22">
        <v>45492</v>
      </c>
      <c r="B674" s="16">
        <v>8155.72</v>
      </c>
      <c r="C674" s="16">
        <v>4473.4399999999996</v>
      </c>
      <c r="D674" s="16">
        <v>4515.75</v>
      </c>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22">
        <v>45495</v>
      </c>
      <c r="B675" s="16">
        <v>8198.7800000000007</v>
      </c>
      <c r="C675" s="16">
        <v>4495.46</v>
      </c>
      <c r="D675" s="16">
        <v>4538.3599999999997</v>
      </c>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22">
        <v>45496</v>
      </c>
      <c r="B676" s="16">
        <v>8167.37</v>
      </c>
      <c r="C676" s="16">
        <v>4479.49</v>
      </c>
      <c r="D676" s="16">
        <v>4522</v>
      </c>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22">
        <v>45497</v>
      </c>
      <c r="B677" s="16">
        <v>8153.69</v>
      </c>
      <c r="C677" s="16">
        <v>4468.59</v>
      </c>
      <c r="D677" s="16">
        <v>4511.22</v>
      </c>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22">
        <v>45498</v>
      </c>
      <c r="B678" s="16">
        <v>8186.35</v>
      </c>
      <c r="C678" s="16">
        <v>4481.63</v>
      </c>
      <c r="D678" s="16">
        <v>4524.71</v>
      </c>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22">
        <v>45499</v>
      </c>
      <c r="B679" s="16">
        <v>8285.7099999999991</v>
      </c>
      <c r="C679" s="16">
        <v>4542.34</v>
      </c>
      <c r="D679" s="16">
        <v>4586.28</v>
      </c>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22">
        <v>45502</v>
      </c>
      <c r="B680" s="16">
        <v>8292.35</v>
      </c>
      <c r="C680" s="16">
        <v>4542.18</v>
      </c>
      <c r="D680" s="16">
        <v>4586.2700000000004</v>
      </c>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22">
        <v>45503</v>
      </c>
      <c r="B681" s="16">
        <v>8274.41</v>
      </c>
      <c r="C681" s="16">
        <v>4539.49</v>
      </c>
      <c r="D681" s="16">
        <v>4583.2299999999996</v>
      </c>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22">
        <v>45504</v>
      </c>
      <c r="B682" s="16">
        <v>8367.98</v>
      </c>
      <c r="C682" s="16">
        <v>4588.3100000000004</v>
      </c>
      <c r="D682" s="16">
        <v>4632.8</v>
      </c>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22">
        <v>45505</v>
      </c>
      <c r="B683" s="16">
        <v>8283.36</v>
      </c>
      <c r="C683" s="16">
        <v>4544.95</v>
      </c>
      <c r="D683" s="16">
        <v>4588.3</v>
      </c>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22">
        <v>45506</v>
      </c>
      <c r="B684" s="16">
        <v>8174.71</v>
      </c>
      <c r="C684" s="16">
        <v>4474.3999999999996</v>
      </c>
      <c r="D684" s="16">
        <v>4517.43</v>
      </c>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22">
        <v>45509</v>
      </c>
      <c r="B685" s="16">
        <v>8008.23</v>
      </c>
      <c r="C685" s="16">
        <v>4377.74</v>
      </c>
      <c r="D685" s="16">
        <v>4420.3999999999996</v>
      </c>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22">
        <v>45510</v>
      </c>
      <c r="B686" s="16">
        <v>8026.69</v>
      </c>
      <c r="C686" s="16">
        <v>4390.7700000000004</v>
      </c>
      <c r="D686" s="16">
        <v>4433.1499999999996</v>
      </c>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22">
        <v>45511</v>
      </c>
      <c r="B687" s="16">
        <v>8166.88</v>
      </c>
      <c r="C687" s="16">
        <v>4462.58</v>
      </c>
      <c r="D687" s="16">
        <v>4506.1000000000004</v>
      </c>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22">
        <v>45512</v>
      </c>
      <c r="B688" s="16">
        <v>8144.97</v>
      </c>
      <c r="C688" s="16">
        <v>4450.4799999999996</v>
      </c>
      <c r="D688" s="16">
        <v>4493.6400000000003</v>
      </c>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22">
        <v>45513</v>
      </c>
      <c r="B689" s="16">
        <v>8168.1</v>
      </c>
      <c r="C689" s="16">
        <v>4465.04</v>
      </c>
      <c r="D689" s="16">
        <v>4508.17</v>
      </c>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22">
        <v>45516</v>
      </c>
      <c r="B690" s="16">
        <v>8210.25</v>
      </c>
      <c r="C690" s="16">
        <v>4486.47</v>
      </c>
      <c r="D690" s="16">
        <v>4529.78</v>
      </c>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22">
        <v>45517</v>
      </c>
      <c r="B691" s="16">
        <v>8235.23</v>
      </c>
      <c r="C691" s="16">
        <v>4500.1099999999997</v>
      </c>
      <c r="D691" s="16">
        <v>4543.68</v>
      </c>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22">
        <v>45518</v>
      </c>
      <c r="B692" s="16">
        <v>8281.0499999999993</v>
      </c>
      <c r="C692" s="16">
        <v>4527.66</v>
      </c>
      <c r="D692" s="16">
        <v>4571.78</v>
      </c>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22">
        <v>45519</v>
      </c>
      <c r="B693" s="16">
        <v>8347.35</v>
      </c>
      <c r="C693" s="16">
        <v>4562.82</v>
      </c>
      <c r="D693" s="16">
        <v>4607.6000000000004</v>
      </c>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22">
        <v>45520</v>
      </c>
      <c r="B694" s="16">
        <v>8311.41</v>
      </c>
      <c r="C694" s="16">
        <v>4544.97</v>
      </c>
      <c r="D694" s="16">
        <v>4589.1499999999996</v>
      </c>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22">
        <v>45523</v>
      </c>
      <c r="B695" s="16">
        <v>8356.94</v>
      </c>
      <c r="C695" s="16">
        <v>4569.5200000000004</v>
      </c>
      <c r="D695" s="16">
        <v>4614.08</v>
      </c>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22">
        <v>45524</v>
      </c>
      <c r="B696" s="16">
        <v>8273.32</v>
      </c>
      <c r="C696" s="16">
        <v>4525.7</v>
      </c>
      <c r="D696" s="16">
        <v>4569.1400000000003</v>
      </c>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22">
        <v>45525</v>
      </c>
      <c r="B697" s="16">
        <v>8283.43</v>
      </c>
      <c r="C697" s="16">
        <v>4536.49</v>
      </c>
      <c r="D697" s="16">
        <v>4580.0600000000004</v>
      </c>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22">
        <v>45526</v>
      </c>
      <c r="B698" s="16">
        <v>8288</v>
      </c>
      <c r="C698" s="16">
        <v>4536.0200000000004</v>
      </c>
      <c r="D698" s="16">
        <v>4579.7299999999996</v>
      </c>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22">
        <v>45527</v>
      </c>
      <c r="B699" s="16">
        <v>8327.7800000000007</v>
      </c>
      <c r="C699" s="16">
        <v>4557.24</v>
      </c>
      <c r="D699" s="16">
        <v>4601.22</v>
      </c>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22">
        <v>45530</v>
      </c>
      <c r="B700" s="16">
        <v>8327.7800000000007</v>
      </c>
      <c r="C700" s="16">
        <v>4557.24</v>
      </c>
      <c r="D700" s="16">
        <v>4601.22</v>
      </c>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22">
        <v>45531</v>
      </c>
      <c r="B701" s="16">
        <v>8345.4599999999991</v>
      </c>
      <c r="C701" s="16">
        <v>4564.68</v>
      </c>
      <c r="D701" s="16">
        <v>4608.79</v>
      </c>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22">
        <v>45532</v>
      </c>
      <c r="B702" s="16">
        <v>8343.85</v>
      </c>
      <c r="C702" s="16">
        <v>4560.74</v>
      </c>
      <c r="D702" s="16">
        <v>4605.1499999999996</v>
      </c>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22">
        <v>45533</v>
      </c>
      <c r="B703" s="16">
        <v>8379.64</v>
      </c>
      <c r="C703" s="16">
        <v>4576.34</v>
      </c>
      <c r="D703" s="16">
        <v>4621.09</v>
      </c>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22">
        <v>45534</v>
      </c>
      <c r="B704" s="16">
        <v>8376.6299999999992</v>
      </c>
      <c r="C704" s="16">
        <v>4576.7299999999996</v>
      </c>
      <c r="D704" s="16">
        <v>4621.33</v>
      </c>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22">
        <v>45537</v>
      </c>
      <c r="B705" s="16">
        <v>8363.84</v>
      </c>
      <c r="C705" s="16">
        <v>4567.46</v>
      </c>
      <c r="D705" s="16">
        <v>4612.05</v>
      </c>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22">
        <v>45538</v>
      </c>
      <c r="B706" s="16">
        <v>8298.4599999999991</v>
      </c>
      <c r="C706" s="16">
        <v>4531.63</v>
      </c>
      <c r="D706" s="16">
        <v>4575.75</v>
      </c>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22">
        <v>45539</v>
      </c>
      <c r="B707" s="16">
        <v>8269.6</v>
      </c>
      <c r="C707" s="16">
        <v>4518.05</v>
      </c>
      <c r="D707" s="16">
        <v>4562.03</v>
      </c>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22">
        <v>45540</v>
      </c>
      <c r="B708" s="16">
        <v>8241.7099999999991</v>
      </c>
      <c r="C708" s="16">
        <v>4503.76</v>
      </c>
      <c r="D708" s="16">
        <v>4547.37</v>
      </c>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22">
        <v>45541</v>
      </c>
      <c r="B709" s="16">
        <v>8181.47</v>
      </c>
      <c r="C709" s="16">
        <v>4467.47</v>
      </c>
      <c r="D709" s="16">
        <v>4510.6099999999997</v>
      </c>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22">
        <v>45544</v>
      </c>
      <c r="B710" s="16">
        <v>8270.84</v>
      </c>
      <c r="C710" s="16">
        <v>4513.72</v>
      </c>
      <c r="D710" s="16">
        <v>4557.8500000000004</v>
      </c>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22">
        <v>45545</v>
      </c>
      <c r="B711" s="16">
        <v>8205.98</v>
      </c>
      <c r="C711" s="16">
        <v>4483.76</v>
      </c>
      <c r="D711" s="16">
        <v>4527.16</v>
      </c>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22">
        <v>45546</v>
      </c>
      <c r="B712" s="16">
        <v>8193.94</v>
      </c>
      <c r="C712" s="16">
        <v>4474.25</v>
      </c>
      <c r="D712" s="16">
        <v>4517.84</v>
      </c>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22">
        <v>45547</v>
      </c>
      <c r="B713" s="16">
        <v>8240.9699999999993</v>
      </c>
      <c r="C713" s="16">
        <v>4501.2700000000004</v>
      </c>
      <c r="D713" s="16">
        <v>4545</v>
      </c>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22">
        <v>45548</v>
      </c>
      <c r="B714" s="16">
        <v>8273.09</v>
      </c>
      <c r="C714" s="16">
        <v>4522.4799999999996</v>
      </c>
      <c r="D714" s="16">
        <v>4566.32</v>
      </c>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22">
        <v>45551</v>
      </c>
      <c r="B715" s="16">
        <v>8278.44</v>
      </c>
      <c r="C715" s="16">
        <v>4525.95</v>
      </c>
      <c r="D715" s="16">
        <v>4569.8900000000003</v>
      </c>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22">
        <v>45552</v>
      </c>
      <c r="B716" s="16">
        <v>8309.86</v>
      </c>
      <c r="C716" s="16">
        <v>4541</v>
      </c>
      <c r="D716" s="16">
        <v>4585.3</v>
      </c>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22">
        <v>45553</v>
      </c>
      <c r="B717" s="16">
        <v>8253.68</v>
      </c>
      <c r="C717" s="16">
        <v>4511.6000000000004</v>
      </c>
      <c r="D717" s="16">
        <v>4555.2700000000004</v>
      </c>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22">
        <v>45554</v>
      </c>
      <c r="B718" s="16">
        <v>8328.7199999999993</v>
      </c>
      <c r="C718" s="16">
        <v>4556.59</v>
      </c>
      <c r="D718" s="16">
        <v>4600.84</v>
      </c>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22">
        <v>45555</v>
      </c>
      <c r="B719" s="16">
        <v>8229.99</v>
      </c>
      <c r="C719" s="16">
        <v>4501.08</v>
      </c>
      <c r="D719" s="16">
        <v>4543.8900000000003</v>
      </c>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22">
        <v>45558</v>
      </c>
      <c r="B720" s="16">
        <v>8259.7099999999991</v>
      </c>
      <c r="C720" s="16">
        <v>4515</v>
      </c>
      <c r="D720" s="16">
        <v>4558.45</v>
      </c>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22">
        <v>45559</v>
      </c>
      <c r="B721" s="16">
        <v>8282.76</v>
      </c>
      <c r="C721" s="16">
        <v>4523.37</v>
      </c>
      <c r="D721" s="16">
        <v>4567.1899999999996</v>
      </c>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22">
        <v>45560</v>
      </c>
      <c r="B722" s="16">
        <v>8268.7000000000007</v>
      </c>
      <c r="C722" s="16">
        <v>4516.21</v>
      </c>
      <c r="D722" s="16">
        <v>4560.05</v>
      </c>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22">
        <v>45561</v>
      </c>
      <c r="B723" s="16">
        <v>8284.91</v>
      </c>
      <c r="C723" s="16">
        <v>4531.55</v>
      </c>
      <c r="D723" s="16">
        <v>4575.3999999999996</v>
      </c>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22">
        <v>45562</v>
      </c>
      <c r="B724" s="16">
        <v>8320.76</v>
      </c>
      <c r="C724" s="16">
        <v>4555.4399999999996</v>
      </c>
      <c r="D724" s="16">
        <v>4599.3599999999997</v>
      </c>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22">
        <v>45565</v>
      </c>
      <c r="B725" s="16">
        <v>8236.9500000000007</v>
      </c>
      <c r="C725" s="16">
        <v>4511</v>
      </c>
      <c r="D725" s="16">
        <v>4553.82</v>
      </c>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22">
        <v>45566</v>
      </c>
      <c r="B726" s="16">
        <v>8276.65</v>
      </c>
      <c r="C726" s="16">
        <v>4525.2700000000004</v>
      </c>
      <c r="D726" s="16">
        <v>4568.7</v>
      </c>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22">
        <v>45567</v>
      </c>
      <c r="B727" s="16">
        <v>8290.86</v>
      </c>
      <c r="C727" s="16">
        <v>4528.1400000000003</v>
      </c>
      <c r="D727" s="16">
        <v>4571.63</v>
      </c>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22">
        <v>45568</v>
      </c>
      <c r="B728" s="16">
        <v>8282.52</v>
      </c>
      <c r="C728" s="16">
        <v>4523.17</v>
      </c>
      <c r="D728" s="16">
        <v>4566.3599999999997</v>
      </c>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22">
        <v>45569</v>
      </c>
      <c r="B729" s="16">
        <v>8280.6299999999992</v>
      </c>
      <c r="C729" s="16">
        <v>4527.24</v>
      </c>
      <c r="D729" s="16">
        <v>4570.17</v>
      </c>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22">
        <v>45572</v>
      </c>
      <c r="B730" s="16">
        <v>8303.6200000000008</v>
      </c>
      <c r="C730" s="16">
        <v>4536.43</v>
      </c>
      <c r="D730" s="16">
        <v>4579.7700000000004</v>
      </c>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22">
        <v>45573</v>
      </c>
      <c r="B731" s="16">
        <v>8190.61</v>
      </c>
      <c r="C731" s="16">
        <v>4477.1499999999996</v>
      </c>
      <c r="D731" s="16">
        <v>4519.26</v>
      </c>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22">
        <v>45574</v>
      </c>
      <c r="B732" s="16">
        <v>8243.74</v>
      </c>
      <c r="C732" s="16">
        <v>4507.4399999999996</v>
      </c>
      <c r="D732" s="16">
        <v>4550.26</v>
      </c>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22">
        <v>45575</v>
      </c>
      <c r="B733" s="16">
        <v>8237.73</v>
      </c>
      <c r="C733" s="16">
        <v>4501.37</v>
      </c>
      <c r="D733" s="16">
        <v>4544.04</v>
      </c>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22">
        <v>45576</v>
      </c>
      <c r="B734" s="16">
        <v>8253.65</v>
      </c>
      <c r="C734" s="16">
        <v>4510.3500000000004</v>
      </c>
      <c r="D734" s="16">
        <v>4553.3100000000004</v>
      </c>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22">
        <v>45579</v>
      </c>
      <c r="B735" s="16">
        <v>8292.66</v>
      </c>
      <c r="C735" s="16">
        <v>4530.1000000000004</v>
      </c>
      <c r="D735" s="16">
        <v>4573.4799999999996</v>
      </c>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22">
        <v>45580</v>
      </c>
      <c r="B736" s="16">
        <v>8249.2800000000007</v>
      </c>
      <c r="C736" s="16">
        <v>4509.1099999999997</v>
      </c>
      <c r="D736" s="16">
        <v>4552.08</v>
      </c>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22">
        <v>45581</v>
      </c>
      <c r="B737" s="16">
        <v>8329.07</v>
      </c>
      <c r="C737" s="16">
        <v>4551.7700000000004</v>
      </c>
      <c r="D737" s="16">
        <v>4595.6400000000003</v>
      </c>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22">
        <v>45582</v>
      </c>
      <c r="B738" s="16">
        <v>8385.1299999999992</v>
      </c>
      <c r="C738" s="16">
        <v>4581.3900000000003</v>
      </c>
      <c r="D738" s="16">
        <v>4625.99</v>
      </c>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22">
        <v>45583</v>
      </c>
      <c r="B739" s="16">
        <v>8358.25</v>
      </c>
      <c r="C739" s="16">
        <v>4570.3</v>
      </c>
      <c r="D739" s="16">
        <v>4614.58</v>
      </c>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22">
        <v>45586</v>
      </c>
      <c r="B740" s="16">
        <v>8318.24</v>
      </c>
      <c r="C740" s="16">
        <v>4544.0600000000004</v>
      </c>
      <c r="D740" s="16">
        <v>4588.33</v>
      </c>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22">
        <v>45587</v>
      </c>
      <c r="B741" s="16">
        <v>8306.5400000000009</v>
      </c>
      <c r="C741" s="16">
        <v>4539.6899999999996</v>
      </c>
      <c r="D741" s="16">
        <v>4584</v>
      </c>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22">
        <v>45588</v>
      </c>
      <c r="B742" s="16">
        <v>8258.64</v>
      </c>
      <c r="C742" s="16">
        <v>4514.21</v>
      </c>
      <c r="D742" s="16">
        <v>4557.6000000000004</v>
      </c>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22">
        <v>45589</v>
      </c>
      <c r="B743" s="16">
        <v>8269.3799999999992</v>
      </c>
      <c r="C743" s="16">
        <v>4517.97</v>
      </c>
      <c r="D743" s="16">
        <v>4561.58</v>
      </c>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22">
        <v>45590</v>
      </c>
      <c r="B744" s="16">
        <v>8248.84</v>
      </c>
      <c r="C744" s="16">
        <v>4509.37</v>
      </c>
      <c r="D744" s="16">
        <v>4552.62</v>
      </c>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22">
        <v>45593</v>
      </c>
      <c r="B745" s="16">
        <v>8285.6200000000008</v>
      </c>
      <c r="C745" s="16">
        <v>4526.6000000000004</v>
      </c>
      <c r="D745" s="16">
        <v>4570.6400000000003</v>
      </c>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22">
        <v>45594</v>
      </c>
      <c r="B746" s="16">
        <v>8219.61</v>
      </c>
      <c r="C746" s="16">
        <v>4489.3900000000003</v>
      </c>
      <c r="D746" s="16">
        <v>4532.87</v>
      </c>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22">
        <v>45595</v>
      </c>
      <c r="B747" s="16">
        <v>8159.63</v>
      </c>
      <c r="C747" s="16">
        <v>4464.1899999999996</v>
      </c>
      <c r="D747" s="16">
        <v>4506.3100000000004</v>
      </c>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22">
        <v>45596</v>
      </c>
      <c r="B748" s="16">
        <v>8110.1</v>
      </c>
      <c r="C748" s="16">
        <v>4431.83</v>
      </c>
      <c r="D748" s="16">
        <v>4473.68</v>
      </c>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22">
        <v>45597</v>
      </c>
      <c r="B749" s="16">
        <v>8177.15</v>
      </c>
      <c r="C749" s="16">
        <v>4465.6099999999997</v>
      </c>
      <c r="D749" s="16">
        <v>4508.38</v>
      </c>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22">
        <v>45600</v>
      </c>
      <c r="B750" s="16">
        <v>8184.24</v>
      </c>
      <c r="C750" s="16">
        <v>4468.37</v>
      </c>
      <c r="D750" s="16">
        <v>4511.2299999999996</v>
      </c>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22">
        <v>45601</v>
      </c>
      <c r="B751" s="16">
        <v>8172.39</v>
      </c>
      <c r="C751" s="16">
        <v>4460.2700000000004</v>
      </c>
      <c r="D751" s="16">
        <v>4502.88</v>
      </c>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22">
        <v>45602</v>
      </c>
      <c r="B752" s="16">
        <v>8166.68</v>
      </c>
      <c r="C752" s="16">
        <v>4460.03</v>
      </c>
      <c r="D752" s="16">
        <v>4502.41</v>
      </c>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22">
        <v>45603</v>
      </c>
      <c r="B753" s="16">
        <v>8140.74</v>
      </c>
      <c r="C753" s="16">
        <v>4453.4799999999996</v>
      </c>
      <c r="D753" s="16">
        <v>4495.5600000000004</v>
      </c>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22">
        <v>45604</v>
      </c>
      <c r="B754" s="16">
        <v>8072.39</v>
      </c>
      <c r="C754" s="16">
        <v>4417.83</v>
      </c>
      <c r="D754" s="16">
        <v>4459.45</v>
      </c>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22">
        <v>45607</v>
      </c>
      <c r="B755" s="16">
        <v>8125.19</v>
      </c>
      <c r="C755" s="16">
        <v>4448.67</v>
      </c>
      <c r="D755" s="16">
        <v>4490.72</v>
      </c>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22">
        <v>45608</v>
      </c>
      <c r="B756" s="16">
        <v>8025.77</v>
      </c>
      <c r="C756" s="16">
        <v>4393.1400000000003</v>
      </c>
      <c r="D756" s="16">
        <v>4434.53</v>
      </c>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22">
        <v>45609</v>
      </c>
      <c r="B757" s="16">
        <v>8030.33</v>
      </c>
      <c r="C757" s="16">
        <v>4392.88</v>
      </c>
      <c r="D757" s="16">
        <v>4434.7</v>
      </c>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22">
        <v>45610</v>
      </c>
      <c r="B758" s="16">
        <v>8071.19</v>
      </c>
      <c r="C758" s="16">
        <v>4417.25</v>
      </c>
      <c r="D758" s="16">
        <v>4459.0200000000004</v>
      </c>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22">
        <v>45611</v>
      </c>
      <c r="B759" s="16">
        <v>8063.61</v>
      </c>
      <c r="C759" s="16">
        <v>4412.1899999999996</v>
      </c>
      <c r="D759" s="16">
        <v>4454.04</v>
      </c>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22">
        <v>45614</v>
      </c>
      <c r="B760" s="16">
        <v>8109.32</v>
      </c>
      <c r="C760" s="16">
        <v>4431.13</v>
      </c>
      <c r="D760" s="16">
        <v>4473.5</v>
      </c>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22">
        <v>45615</v>
      </c>
      <c r="B761" s="16">
        <v>8099.02</v>
      </c>
      <c r="C761" s="16">
        <v>4427.0600000000004</v>
      </c>
      <c r="D761" s="16">
        <v>4469.5200000000004</v>
      </c>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22">
        <v>45616</v>
      </c>
      <c r="B762" s="16">
        <v>8085.07</v>
      </c>
      <c r="C762" s="16">
        <v>4414.95</v>
      </c>
      <c r="D762" s="16">
        <v>4457.49</v>
      </c>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22">
        <v>45617</v>
      </c>
      <c r="B763" s="16">
        <v>8149.27</v>
      </c>
      <c r="C763" s="16">
        <v>4448.0600000000004</v>
      </c>
      <c r="D763" s="16">
        <v>4491.25</v>
      </c>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22">
        <v>45618</v>
      </c>
      <c r="B764" s="16">
        <v>8262.08</v>
      </c>
      <c r="C764" s="16">
        <v>4507.57</v>
      </c>
      <c r="D764" s="16">
        <v>4551.96</v>
      </c>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22">
        <v>45621</v>
      </c>
      <c r="B765" s="16">
        <v>8291.68</v>
      </c>
      <c r="C765" s="16">
        <v>4526.42</v>
      </c>
      <c r="D765" s="16">
        <v>4571.01</v>
      </c>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22">
        <v>45622</v>
      </c>
      <c r="B766" s="16">
        <v>8258.61</v>
      </c>
      <c r="C766" s="16">
        <v>4505.58</v>
      </c>
      <c r="D766" s="16">
        <v>4549.92</v>
      </c>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22">
        <v>45623</v>
      </c>
      <c r="B767" s="16">
        <v>8274.75</v>
      </c>
      <c r="C767" s="16">
        <v>4514.1000000000004</v>
      </c>
      <c r="D767" s="16">
        <v>4558.6000000000004</v>
      </c>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22">
        <v>45624</v>
      </c>
      <c r="B768" s="16">
        <v>8281.2199999999993</v>
      </c>
      <c r="C768" s="16">
        <v>4521.54</v>
      </c>
      <c r="D768" s="16">
        <v>4566.41</v>
      </c>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22">
        <v>45625</v>
      </c>
      <c r="B769" s="16">
        <v>8287.2999999999993</v>
      </c>
      <c r="C769" s="16">
        <v>4524.88</v>
      </c>
      <c r="D769" s="16">
        <v>4569.57</v>
      </c>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22">
        <v>45628</v>
      </c>
      <c r="B770" s="16">
        <v>8312.89</v>
      </c>
      <c r="C770" s="16">
        <v>4536.91</v>
      </c>
      <c r="D770" s="16">
        <v>4581.7299999999996</v>
      </c>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22">
        <v>45629</v>
      </c>
      <c r="B771" s="16">
        <v>8359.41</v>
      </c>
      <c r="C771" s="16">
        <v>4562.54</v>
      </c>
      <c r="D771" s="16">
        <v>4607.59</v>
      </c>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22">
        <v>45630</v>
      </c>
      <c r="B772" s="16">
        <v>8335.81</v>
      </c>
      <c r="C772" s="16">
        <v>4554.9399999999996</v>
      </c>
      <c r="D772" s="16">
        <v>4599.6000000000004</v>
      </c>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22">
        <v>45631</v>
      </c>
      <c r="B773" s="16">
        <v>8349.3799999999992</v>
      </c>
      <c r="C773" s="16">
        <v>4561.21</v>
      </c>
      <c r="D773" s="16">
        <v>4605.97</v>
      </c>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22">
        <v>45632</v>
      </c>
      <c r="B774" s="16">
        <v>8308.61</v>
      </c>
      <c r="C774" s="16">
        <v>4543.9799999999996</v>
      </c>
      <c r="D774" s="16">
        <v>4588.17</v>
      </c>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22">
        <v>45635</v>
      </c>
      <c r="B775" s="16">
        <v>8352.08</v>
      </c>
      <c r="C775" s="16">
        <v>4564.38</v>
      </c>
      <c r="D775" s="16">
        <v>4608.66</v>
      </c>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22">
        <v>45636</v>
      </c>
      <c r="B776" s="16">
        <v>8280.36</v>
      </c>
      <c r="C776" s="16">
        <v>4528.6400000000003</v>
      </c>
      <c r="D776" s="16">
        <v>4572.17</v>
      </c>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22">
        <v>45637</v>
      </c>
      <c r="B777" s="16">
        <v>8301.6200000000008</v>
      </c>
      <c r="C777" s="16">
        <v>4538.41</v>
      </c>
      <c r="D777" s="16">
        <v>4582.32</v>
      </c>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22">
        <v>45638</v>
      </c>
      <c r="B778" s="16">
        <v>8311.76</v>
      </c>
      <c r="C778" s="16">
        <v>4542.5600000000004</v>
      </c>
      <c r="D778" s="16">
        <v>4586.46</v>
      </c>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22">
        <v>45639</v>
      </c>
      <c r="B779" s="16">
        <v>8300.33</v>
      </c>
      <c r="C779" s="16">
        <v>4535.41</v>
      </c>
      <c r="D779" s="16">
        <v>4579.24</v>
      </c>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22">
        <v>45642</v>
      </c>
      <c r="B780" s="16">
        <v>8262.0499999999993</v>
      </c>
      <c r="C780" s="16">
        <v>4515.16</v>
      </c>
      <c r="D780" s="16">
        <v>4558.72</v>
      </c>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22">
        <v>45643</v>
      </c>
      <c r="B781" s="16">
        <v>8195.2000000000007</v>
      </c>
      <c r="C781" s="16">
        <v>4475.55</v>
      </c>
      <c r="D781" s="16">
        <v>4518.8500000000004</v>
      </c>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22">
        <v>45644</v>
      </c>
      <c r="B782" s="16">
        <v>8199.11</v>
      </c>
      <c r="C782" s="16">
        <v>4478.99</v>
      </c>
      <c r="D782" s="16">
        <v>4522.45</v>
      </c>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22">
        <v>45645</v>
      </c>
      <c r="B783" s="16">
        <v>8105.32</v>
      </c>
      <c r="C783" s="16">
        <v>4428.91</v>
      </c>
      <c r="D783" s="16">
        <v>4471.6899999999996</v>
      </c>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22">
        <v>45646</v>
      </c>
      <c r="B784" s="16">
        <v>8084.61</v>
      </c>
      <c r="C784" s="16">
        <v>4421.1099999999997</v>
      </c>
      <c r="D784" s="16">
        <v>4463.29</v>
      </c>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22">
        <v>45649</v>
      </c>
      <c r="B785" s="16">
        <v>8102.72</v>
      </c>
      <c r="C785" s="16">
        <v>4428.7299999999996</v>
      </c>
      <c r="D785" s="16">
        <v>4471.0600000000004</v>
      </c>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22">
        <v>45650</v>
      </c>
      <c r="B786" s="16">
        <v>8136.99</v>
      </c>
      <c r="C786" s="16">
        <v>4449.6099999999997</v>
      </c>
      <c r="D786" s="16">
        <v>4491.87</v>
      </c>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22">
        <v>45651</v>
      </c>
      <c r="B787" s="16">
        <v>8136.99</v>
      </c>
      <c r="C787" s="16">
        <v>4449.6099999999997</v>
      </c>
      <c r="D787" s="16">
        <v>4491.87</v>
      </c>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22">
        <v>45652</v>
      </c>
      <c r="B788" s="16">
        <v>8136.99</v>
      </c>
      <c r="C788" s="16">
        <v>4449.6099999999997</v>
      </c>
      <c r="D788" s="16">
        <v>4491.87</v>
      </c>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22">
        <v>45653</v>
      </c>
      <c r="B789" s="16">
        <v>8149.78</v>
      </c>
      <c r="C789" s="16">
        <v>4453.1400000000003</v>
      </c>
      <c r="D789" s="16">
        <v>4495.62</v>
      </c>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22">
        <v>45656</v>
      </c>
      <c r="B790" s="16">
        <v>8121.01</v>
      </c>
      <c r="C790" s="16">
        <v>4437.1400000000003</v>
      </c>
      <c r="D790" s="16">
        <v>4479.42</v>
      </c>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22">
        <v>45657</v>
      </c>
      <c r="B791" s="16">
        <v>8173.02</v>
      </c>
      <c r="C791" s="16">
        <v>4467.8</v>
      </c>
      <c r="D791" s="16">
        <v>4510.6099999999997</v>
      </c>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22"/>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22"/>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22"/>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22"/>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22"/>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22"/>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22"/>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22"/>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22"/>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22"/>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22"/>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22"/>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22"/>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22"/>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22"/>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22"/>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22"/>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22"/>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22"/>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22"/>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22"/>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22"/>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22"/>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22"/>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22"/>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22"/>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22"/>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22"/>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22"/>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22"/>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22"/>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22"/>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22"/>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22"/>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22"/>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22"/>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22"/>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22"/>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22"/>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22"/>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22"/>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22"/>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22"/>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22"/>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22"/>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22"/>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22"/>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22"/>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22"/>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22"/>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22"/>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22"/>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22"/>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22"/>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22"/>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22"/>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22"/>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22"/>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22"/>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22"/>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22"/>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22"/>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22"/>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22"/>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22"/>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22"/>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22"/>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22"/>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22"/>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22"/>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22"/>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22"/>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22"/>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22"/>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22"/>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22"/>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22"/>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22"/>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22"/>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22"/>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22"/>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22"/>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22"/>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22"/>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22"/>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22"/>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22"/>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22"/>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22"/>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22"/>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22"/>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22"/>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22"/>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22"/>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22"/>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22"/>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22"/>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22"/>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22"/>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22"/>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22"/>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22"/>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22"/>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22"/>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22"/>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22"/>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22"/>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22"/>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22"/>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22"/>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22"/>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22"/>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22"/>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22"/>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22"/>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22"/>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22"/>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22"/>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22"/>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22"/>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22"/>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22"/>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22"/>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22"/>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22"/>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22"/>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22"/>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22"/>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22"/>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22"/>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22"/>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22"/>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22"/>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22"/>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22"/>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22"/>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22"/>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22"/>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22"/>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22"/>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22"/>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22"/>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22"/>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22"/>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22"/>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22"/>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22"/>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22"/>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22"/>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22"/>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22"/>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22"/>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22"/>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22"/>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22"/>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22"/>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22"/>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22"/>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22"/>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22"/>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22"/>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22"/>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22"/>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22"/>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22"/>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22"/>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22"/>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22"/>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22"/>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22"/>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22"/>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22"/>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22"/>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22"/>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22"/>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22"/>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22"/>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22"/>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22"/>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22"/>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22"/>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22"/>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22"/>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22"/>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22"/>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22"/>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22"/>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22"/>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22"/>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22"/>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22"/>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22"/>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22"/>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22"/>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22"/>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22"/>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22"/>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22"/>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22"/>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22"/>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22"/>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22"/>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22"/>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22"/>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22"/>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22"/>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22"/>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22"/>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22"/>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2"/>
  <sheetViews>
    <sheetView workbookViewId="0">
      <selection activeCell="C179" sqref="C179"/>
    </sheetView>
  </sheetViews>
  <sheetFormatPr defaultColWidth="12.5703125" defaultRowHeight="15" customHeight="1"/>
  <cols>
    <col min="1" max="1" width="12.42578125" customWidth="1"/>
    <col min="2" max="2" width="19.5703125" customWidth="1"/>
    <col min="3" max="3" width="11.7109375" customWidth="1"/>
    <col min="4" max="4" width="14" customWidth="1"/>
    <col min="5" max="26" width="8.5703125" customWidth="1"/>
  </cols>
  <sheetData>
    <row r="1" spans="1:20">
      <c r="A1" s="24"/>
      <c r="B1" s="25" t="s">
        <v>230</v>
      </c>
      <c r="C1" s="26" t="s">
        <v>13</v>
      </c>
      <c r="D1" s="319" t="s">
        <v>66</v>
      </c>
    </row>
    <row r="2" spans="1:20">
      <c r="A2" s="24" t="s">
        <v>235</v>
      </c>
      <c r="B2" s="27" t="s">
        <v>236</v>
      </c>
      <c r="C2" s="26" t="s">
        <v>236</v>
      </c>
      <c r="D2" s="28" t="s">
        <v>236</v>
      </c>
      <c r="G2" s="29"/>
      <c r="H2" s="29"/>
      <c r="I2" s="29"/>
      <c r="J2" s="29"/>
      <c r="K2" s="29"/>
      <c r="L2" s="29"/>
      <c r="M2" s="29"/>
      <c r="N2" s="29"/>
      <c r="O2" s="29"/>
      <c r="P2" s="29"/>
      <c r="Q2" s="29"/>
      <c r="R2" s="29"/>
      <c r="S2" s="29"/>
      <c r="T2" s="29"/>
    </row>
    <row r="3" spans="1:20">
      <c r="A3" s="30">
        <v>44564</v>
      </c>
      <c r="B3" s="31">
        <v>4228.67</v>
      </c>
      <c r="C3" s="32">
        <f>'Processed closing data'!K1</f>
        <v>6.98</v>
      </c>
      <c r="D3" s="33">
        <f>'Processed closing data'!L1</f>
        <v>49.38</v>
      </c>
      <c r="E3" s="34"/>
    </row>
    <row r="4" spans="1:20">
      <c r="A4" s="30">
        <v>44565</v>
      </c>
      <c r="B4" s="31">
        <v>4298.76</v>
      </c>
      <c r="C4" s="32">
        <f>'Processed closing data'!K2</f>
        <v>6.71</v>
      </c>
      <c r="D4" s="33">
        <f>'Processed closing data'!L2</f>
        <v>48.76</v>
      </c>
      <c r="E4" s="34"/>
    </row>
    <row r="5" spans="1:20">
      <c r="A5" s="30">
        <v>44566</v>
      </c>
      <c r="B5" s="31">
        <v>4300.3500000000004</v>
      </c>
      <c r="C5" s="32">
        <f>'Processed closing data'!K3</f>
        <v>6.33</v>
      </c>
      <c r="D5" s="33">
        <f>'Processed closing data'!L3</f>
        <v>48.14</v>
      </c>
      <c r="E5" s="34"/>
    </row>
    <row r="6" spans="1:20">
      <c r="A6" s="30">
        <v>44567</v>
      </c>
      <c r="B6" s="31">
        <v>4257.7700000000004</v>
      </c>
      <c r="C6" s="32">
        <f>'Processed closing data'!K4</f>
        <v>6.05</v>
      </c>
      <c r="D6" s="33">
        <f>'Processed closing data'!L4</f>
        <v>46.62</v>
      </c>
      <c r="E6" s="34"/>
    </row>
    <row r="7" spans="1:20">
      <c r="A7" s="30">
        <v>44568</v>
      </c>
      <c r="B7" s="31">
        <v>4272.2700000000004</v>
      </c>
      <c r="C7" s="32">
        <f>'Processed closing data'!K5</f>
        <v>6.05</v>
      </c>
      <c r="D7" s="33">
        <f>'Processed closing data'!L5</f>
        <v>46</v>
      </c>
      <c r="E7" s="34"/>
    </row>
    <row r="8" spans="1:20">
      <c r="A8" s="30">
        <v>44571</v>
      </c>
      <c r="B8" s="31">
        <v>4242.3</v>
      </c>
      <c r="C8" s="32">
        <f>'Processed closing data'!K6</f>
        <v>5.65</v>
      </c>
      <c r="D8" s="33">
        <f>'Processed closing data'!L6</f>
        <v>44.5</v>
      </c>
      <c r="E8" s="34"/>
    </row>
    <row r="9" spans="1:20">
      <c r="A9" s="30">
        <v>44572</v>
      </c>
      <c r="B9" s="31">
        <v>4264.93</v>
      </c>
      <c r="C9" s="32">
        <f>'Processed closing data'!K7</f>
        <v>5.31</v>
      </c>
      <c r="D9" s="33">
        <f>'Processed closing data'!L7</f>
        <v>44.32</v>
      </c>
      <c r="E9" s="34"/>
    </row>
    <row r="10" spans="1:20">
      <c r="A10" s="30">
        <v>44573</v>
      </c>
      <c r="B10" s="31">
        <v>4294.04</v>
      </c>
      <c r="C10" s="32">
        <f>'Processed closing data'!K8</f>
        <v>5.54</v>
      </c>
      <c r="D10" s="33">
        <f>'Processed closing data'!L8</f>
        <v>43.86</v>
      </c>
      <c r="E10" s="34"/>
    </row>
    <row r="11" spans="1:20">
      <c r="A11" s="30">
        <v>44574</v>
      </c>
      <c r="B11" s="31">
        <v>4296.99</v>
      </c>
      <c r="C11" s="32">
        <f>'Processed closing data'!K9</f>
        <v>5.51</v>
      </c>
      <c r="D11" s="33">
        <f>'Processed closing data'!L9</f>
        <v>41.92</v>
      </c>
      <c r="E11" s="34"/>
      <c r="K11" s="35"/>
    </row>
    <row r="12" spans="1:20">
      <c r="A12" s="30">
        <v>44575</v>
      </c>
      <c r="B12" s="31">
        <v>4280.34</v>
      </c>
      <c r="C12" s="32">
        <f>'Processed closing data'!K10</f>
        <v>5.39</v>
      </c>
      <c r="D12" s="33">
        <f>'Processed closing data'!L10</f>
        <v>41.22</v>
      </c>
      <c r="E12" s="34"/>
      <c r="K12" s="35"/>
    </row>
    <row r="13" spans="1:20">
      <c r="A13" s="30">
        <v>44578</v>
      </c>
      <c r="B13" s="31">
        <v>4316.6400000000003</v>
      </c>
      <c r="C13" s="32">
        <f>'Processed closing data'!K11</f>
        <v>5.48</v>
      </c>
      <c r="D13" s="33">
        <f>'Processed closing data'!L11</f>
        <v>41.74</v>
      </c>
      <c r="E13" s="34"/>
    </row>
    <row r="14" spans="1:20">
      <c r="A14" s="30">
        <v>44579</v>
      </c>
      <c r="B14" s="31">
        <v>4287.22</v>
      </c>
      <c r="C14" s="32">
        <f>'Processed closing data'!K12</f>
        <v>5.16</v>
      </c>
      <c r="D14" s="33">
        <f>'Processed closing data'!L12</f>
        <v>41.12</v>
      </c>
      <c r="E14" s="34"/>
    </row>
    <row r="15" spans="1:20">
      <c r="A15" s="30">
        <v>44580</v>
      </c>
      <c r="B15" s="31">
        <v>4299.63</v>
      </c>
      <c r="C15" s="32">
        <f>'Processed closing data'!K13</f>
        <v>5.22</v>
      </c>
      <c r="D15" s="33">
        <f>'Processed closing data'!L13</f>
        <v>40.92</v>
      </c>
      <c r="E15" s="34"/>
    </row>
    <row r="16" spans="1:20">
      <c r="A16" s="30">
        <v>44581</v>
      </c>
      <c r="B16" s="31">
        <v>4299.32</v>
      </c>
      <c r="C16" s="32">
        <f>'Processed closing data'!K14</f>
        <v>5.46</v>
      </c>
      <c r="D16" s="33">
        <f>'Processed closing data'!L14</f>
        <v>40.26</v>
      </c>
      <c r="E16" s="34"/>
    </row>
    <row r="17" spans="1:5">
      <c r="A17" s="30">
        <v>44582</v>
      </c>
      <c r="B17" s="31">
        <v>4242.16</v>
      </c>
      <c r="C17" s="32">
        <f>'Processed closing data'!K15</f>
        <v>5.41</v>
      </c>
      <c r="D17" s="33">
        <f>'Processed closing data'!L15</f>
        <v>38.020000000000003</v>
      </c>
      <c r="E17" s="34"/>
    </row>
    <row r="18" spans="1:5">
      <c r="A18" s="30">
        <v>44585</v>
      </c>
      <c r="B18" s="31">
        <v>4123.5600000000004</v>
      </c>
      <c r="C18" s="32">
        <f>'Processed closing data'!K16</f>
        <v>4.8</v>
      </c>
      <c r="D18" s="33">
        <f>'Processed closing data'!L16</f>
        <v>36.380000000000003</v>
      </c>
      <c r="E18" s="34"/>
    </row>
    <row r="19" spans="1:5">
      <c r="A19" s="30">
        <v>44586</v>
      </c>
      <c r="B19" s="31">
        <v>4164.76</v>
      </c>
      <c r="C19" s="32">
        <f>'Processed closing data'!K17</f>
        <v>4.75</v>
      </c>
      <c r="D19" s="33">
        <f>'Processed closing data'!L17</f>
        <v>36.1</v>
      </c>
      <c r="E19" s="34"/>
    </row>
    <row r="20" spans="1:5">
      <c r="A20" s="30">
        <v>44587</v>
      </c>
      <c r="B20" s="31">
        <v>4218.37</v>
      </c>
      <c r="C20" s="32">
        <f>'Processed closing data'!K18</f>
        <v>5.01</v>
      </c>
      <c r="D20" s="33">
        <f>'Processed closing data'!L18</f>
        <v>37.08</v>
      </c>
      <c r="E20" s="34"/>
    </row>
    <row r="21" spans="1:5" ht="15.75" customHeight="1">
      <c r="A21" s="30">
        <v>44588</v>
      </c>
      <c r="B21" s="31">
        <v>4257.74</v>
      </c>
      <c r="C21" s="32">
        <f>'Processed closing data'!K19</f>
        <v>4.76</v>
      </c>
      <c r="D21" s="33">
        <f>'Processed closing data'!L19</f>
        <v>37.72</v>
      </c>
      <c r="E21" s="34"/>
    </row>
    <row r="22" spans="1:5" ht="15.75" customHeight="1">
      <c r="A22" s="30">
        <v>44589</v>
      </c>
      <c r="B22" s="31">
        <v>4209.3900000000003</v>
      </c>
      <c r="C22" s="32">
        <f>'Processed closing data'!K20</f>
        <v>4.5199999999999996</v>
      </c>
      <c r="D22" s="33">
        <f>'Processed closing data'!L20</f>
        <v>37.1</v>
      </c>
      <c r="E22" s="34"/>
    </row>
    <row r="23" spans="1:5" ht="15.75" customHeight="1">
      <c r="A23" s="30">
        <v>44592</v>
      </c>
      <c r="B23" s="31">
        <v>4217.67</v>
      </c>
      <c r="C23" s="32">
        <f>'Processed closing data'!K21</f>
        <v>4.8499999999999996</v>
      </c>
      <c r="D23" s="33">
        <f>'Processed closing data'!L21</f>
        <v>38.020000000000003</v>
      </c>
      <c r="E23" s="34"/>
    </row>
    <row r="24" spans="1:5" ht="15.75" customHeight="1">
      <c r="A24" s="30">
        <v>44593</v>
      </c>
      <c r="B24" s="31">
        <v>4259.03</v>
      </c>
      <c r="C24" s="32">
        <f>'Processed closing data'!K22</f>
        <v>4.95</v>
      </c>
      <c r="D24" s="33">
        <f>'Processed closing data'!L22</f>
        <v>38.32</v>
      </c>
      <c r="E24" s="34"/>
    </row>
    <row r="25" spans="1:5" ht="15.75" customHeight="1">
      <c r="A25" s="30">
        <v>44594</v>
      </c>
      <c r="B25" s="31">
        <v>4283.88</v>
      </c>
      <c r="C25" s="32">
        <f>'Processed closing data'!K23</f>
        <v>5.0999999999999996</v>
      </c>
      <c r="D25" s="33">
        <f>'Processed closing data'!L23</f>
        <v>37.9</v>
      </c>
      <c r="E25" s="34"/>
    </row>
    <row r="26" spans="1:5" ht="15.75" customHeight="1">
      <c r="A26" s="30">
        <v>44595</v>
      </c>
      <c r="B26" s="31">
        <v>4249.3500000000004</v>
      </c>
      <c r="C26" s="32">
        <f>'Processed closing data'!K24</f>
        <v>4.9800000000000004</v>
      </c>
      <c r="D26" s="33">
        <f>'Processed closing data'!L24</f>
        <v>36.020000000000003</v>
      </c>
      <c r="E26" s="34"/>
    </row>
    <row r="27" spans="1:5" ht="15.75" customHeight="1">
      <c r="A27" s="30">
        <v>44596</v>
      </c>
      <c r="B27" s="31">
        <v>4235.3</v>
      </c>
      <c r="C27" s="32">
        <f>'Processed closing data'!K25</f>
        <v>5.0199999999999996</v>
      </c>
      <c r="D27" s="33">
        <f>'Processed closing data'!L25</f>
        <v>36.4</v>
      </c>
      <c r="E27" s="34"/>
    </row>
    <row r="28" spans="1:5" ht="15.75" customHeight="1">
      <c r="A28" s="30">
        <v>44599</v>
      </c>
      <c r="B28" s="31">
        <v>4264.8999999999996</v>
      </c>
      <c r="C28" s="32">
        <f>'Processed closing data'!K26</f>
        <v>5.27</v>
      </c>
      <c r="D28" s="33">
        <f>'Processed closing data'!L26</f>
        <v>36.659999999999997</v>
      </c>
      <c r="E28" s="34"/>
    </row>
    <row r="29" spans="1:5" ht="15.75" customHeight="1">
      <c r="A29" s="30">
        <v>44600</v>
      </c>
      <c r="B29" s="31">
        <v>4261.57</v>
      </c>
      <c r="C29" s="32">
        <f>'Processed closing data'!K27</f>
        <v>5.14</v>
      </c>
      <c r="D29" s="33">
        <f>'Processed closing data'!L27</f>
        <v>35.82</v>
      </c>
      <c r="E29" s="34"/>
    </row>
    <row r="30" spans="1:5" ht="15.75" customHeight="1">
      <c r="A30" s="30">
        <v>44601</v>
      </c>
      <c r="B30" s="31">
        <v>4310.2299999999996</v>
      </c>
      <c r="C30" s="32">
        <f>'Processed closing data'!K28</f>
        <v>5.42</v>
      </c>
      <c r="D30" s="33">
        <f>'Processed closing data'!L28</f>
        <v>36.159999999999997</v>
      </c>
      <c r="E30" s="34"/>
    </row>
    <row r="31" spans="1:5" ht="15.75" customHeight="1">
      <c r="A31" s="30">
        <v>44602</v>
      </c>
      <c r="B31" s="31">
        <v>4324.6400000000003</v>
      </c>
      <c r="C31" s="32">
        <f>'Processed closing data'!K29</f>
        <v>5.59</v>
      </c>
      <c r="D31" s="33">
        <f>'Processed closing data'!L29</f>
        <v>35.479999999999997</v>
      </c>
      <c r="E31" s="34"/>
    </row>
    <row r="32" spans="1:5" ht="15.75" customHeight="1">
      <c r="A32" s="30">
        <v>44603</v>
      </c>
      <c r="B32" s="31">
        <v>4314.1899999999996</v>
      </c>
      <c r="C32" s="32">
        <f>'Processed closing data'!K30</f>
        <v>5.3</v>
      </c>
      <c r="D32" s="33">
        <f>'Processed closing data'!L30</f>
        <v>34.9</v>
      </c>
      <c r="E32" s="34"/>
    </row>
    <row r="33" spans="1:5" ht="15.75" customHeight="1">
      <c r="A33" s="30">
        <v>44606</v>
      </c>
      <c r="B33" s="31">
        <v>4239.43</v>
      </c>
      <c r="C33" s="32">
        <f>'Processed closing data'!K31</f>
        <v>5.3</v>
      </c>
      <c r="D33" s="33">
        <f>'Processed closing data'!L31</f>
        <v>34.1</v>
      </c>
      <c r="E33" s="34"/>
    </row>
    <row r="34" spans="1:5" ht="15.75" customHeight="1">
      <c r="A34" s="30">
        <v>44607</v>
      </c>
      <c r="B34" s="31">
        <v>4283.3599999999997</v>
      </c>
      <c r="C34" s="32">
        <f>'Processed closing data'!K32</f>
        <v>5.4</v>
      </c>
      <c r="D34" s="33">
        <f>'Processed closing data'!L32</f>
        <v>34.56</v>
      </c>
      <c r="E34" s="34"/>
    </row>
    <row r="35" spans="1:5" ht="15.75" customHeight="1">
      <c r="A35" s="30">
        <v>44608</v>
      </c>
      <c r="B35" s="31">
        <v>4280.1899999999996</v>
      </c>
      <c r="C35" s="32">
        <f>'Processed closing data'!K33</f>
        <v>5.55</v>
      </c>
      <c r="D35" s="33">
        <f>'Processed closing data'!L33</f>
        <v>34.1</v>
      </c>
      <c r="E35" s="34"/>
    </row>
    <row r="36" spans="1:5" ht="15.75" customHeight="1">
      <c r="A36" s="30">
        <v>44609</v>
      </c>
      <c r="B36" s="31">
        <v>4240.22</v>
      </c>
      <c r="C36" s="32">
        <f>'Processed closing data'!K34</f>
        <v>5.55</v>
      </c>
      <c r="D36" s="33">
        <f>'Processed closing data'!L34</f>
        <v>33.82</v>
      </c>
      <c r="E36" s="34"/>
    </row>
    <row r="37" spans="1:5" ht="15.75" customHeight="1">
      <c r="A37" s="30">
        <v>44610</v>
      </c>
      <c r="B37" s="31">
        <v>4222.78</v>
      </c>
      <c r="C37" s="32">
        <f>'Processed closing data'!K35</f>
        <v>5.03</v>
      </c>
      <c r="D37" s="33">
        <f>'Processed closing data'!L35</f>
        <v>32.44</v>
      </c>
      <c r="E37" s="34"/>
    </row>
    <row r="38" spans="1:5" ht="15.75" customHeight="1">
      <c r="A38" s="30">
        <v>44613</v>
      </c>
      <c r="B38" s="31">
        <v>4200.4799999999996</v>
      </c>
      <c r="C38" s="32">
        <f>'Processed closing data'!K36</f>
        <v>5.22</v>
      </c>
      <c r="D38" s="33">
        <f>'Processed closing data'!L36</f>
        <v>31.66</v>
      </c>
      <c r="E38" s="34"/>
    </row>
    <row r="39" spans="1:5" ht="15.75" customHeight="1">
      <c r="A39" s="30">
        <v>44614</v>
      </c>
      <c r="B39" s="31">
        <v>4201.8</v>
      </c>
      <c r="C39" s="32">
        <f>'Processed closing data'!K37</f>
        <v>5.15</v>
      </c>
      <c r="D39" s="33">
        <f>'Processed closing data'!L37</f>
        <v>31.56</v>
      </c>
      <c r="E39" s="34"/>
    </row>
    <row r="40" spans="1:5" ht="15.75" customHeight="1">
      <c r="A40" s="30">
        <v>44615</v>
      </c>
      <c r="B40" s="31">
        <v>4198.8100000000004</v>
      </c>
      <c r="C40" s="32">
        <f>'Processed closing data'!K38</f>
        <v>5.26</v>
      </c>
      <c r="D40" s="33">
        <f>'Processed closing data'!L38</f>
        <v>31.62</v>
      </c>
      <c r="E40" s="34"/>
    </row>
    <row r="41" spans="1:5" ht="15.75" customHeight="1">
      <c r="A41" s="30">
        <v>44616</v>
      </c>
      <c r="B41" s="31">
        <v>4042.98</v>
      </c>
      <c r="C41" s="32">
        <f>'Processed closing data'!K39</f>
        <v>4.71</v>
      </c>
      <c r="D41" s="33">
        <f>'Processed closing data'!L39</f>
        <v>30.84</v>
      </c>
      <c r="E41" s="34"/>
    </row>
    <row r="42" spans="1:5" ht="15.75" customHeight="1">
      <c r="A42" s="30">
        <v>44617</v>
      </c>
      <c r="B42" s="31">
        <v>4196.79</v>
      </c>
      <c r="C42" s="32">
        <f>'Processed closing data'!K40</f>
        <v>4.72</v>
      </c>
      <c r="D42" s="33">
        <f>'Processed closing data'!L40</f>
        <v>32.22</v>
      </c>
      <c r="E42" s="34"/>
    </row>
    <row r="43" spans="1:5" ht="15.75" customHeight="1">
      <c r="A43" s="30">
        <v>44620</v>
      </c>
      <c r="B43" s="31">
        <v>4187.6899999999996</v>
      </c>
      <c r="C43" s="32">
        <f>'Processed closing data'!K41</f>
        <v>4.5999999999999996</v>
      </c>
      <c r="D43" s="33">
        <f>'Processed closing data'!L41</f>
        <v>32.799999999999997</v>
      </c>
      <c r="E43" s="34"/>
    </row>
    <row r="44" spans="1:5" ht="15.75" customHeight="1">
      <c r="A44" s="30">
        <v>44621</v>
      </c>
      <c r="B44" s="31">
        <v>4108.78</v>
      </c>
      <c r="C44" s="32">
        <f>'Processed closing data'!K42</f>
        <v>4.3899999999999997</v>
      </c>
      <c r="D44" s="33">
        <f>'Processed closing data'!L42</f>
        <v>31.8</v>
      </c>
      <c r="E44" s="34"/>
    </row>
    <row r="45" spans="1:5" ht="15.75" customHeight="1">
      <c r="A45" s="30">
        <v>44622</v>
      </c>
      <c r="B45" s="31">
        <v>4164.3900000000003</v>
      </c>
      <c r="C45" s="32">
        <f>'Processed closing data'!K43</f>
        <v>4.3899999999999997</v>
      </c>
      <c r="D45" s="33">
        <f>'Processed closing data'!L43</f>
        <v>32.82</v>
      </c>
      <c r="E45" s="34"/>
    </row>
    <row r="46" spans="1:5" ht="15.75" customHeight="1">
      <c r="A46" s="30">
        <v>44623</v>
      </c>
      <c r="B46" s="31">
        <v>4052.28</v>
      </c>
      <c r="C46" s="32">
        <f>'Processed closing data'!K44</f>
        <v>4.21</v>
      </c>
      <c r="D46" s="33">
        <f>'Processed closing data'!L44</f>
        <v>31.74</v>
      </c>
      <c r="E46" s="34"/>
    </row>
    <row r="47" spans="1:5" ht="15.75" customHeight="1">
      <c r="A47" s="30">
        <v>44624</v>
      </c>
      <c r="B47" s="31">
        <v>3911.57</v>
      </c>
      <c r="C47" s="32">
        <f>'Processed closing data'!K45</f>
        <v>3.92</v>
      </c>
      <c r="D47" s="33">
        <f>'Processed closing data'!L45</f>
        <v>31.04</v>
      </c>
      <c r="E47" s="34"/>
    </row>
    <row r="48" spans="1:5" ht="15.75" customHeight="1">
      <c r="A48" s="30">
        <v>44627</v>
      </c>
      <c r="B48" s="31">
        <v>3891.56</v>
      </c>
      <c r="C48" s="32">
        <f>'Processed closing data'!K46</f>
        <v>3.84</v>
      </c>
      <c r="D48" s="33">
        <f>'Processed closing data'!L46</f>
        <v>30.6</v>
      </c>
      <c r="E48" s="34"/>
    </row>
    <row r="49" spans="1:5" ht="15.75" customHeight="1">
      <c r="A49" s="30">
        <v>44628</v>
      </c>
      <c r="B49" s="31">
        <v>3895.27</v>
      </c>
      <c r="C49" s="32">
        <f>'Processed closing data'!K47</f>
        <v>3.69</v>
      </c>
      <c r="D49" s="33">
        <f>'Processed closing data'!L47</f>
        <v>28.82</v>
      </c>
      <c r="E49" s="34"/>
    </row>
    <row r="50" spans="1:5" ht="15.75" customHeight="1">
      <c r="A50" s="30">
        <v>44629</v>
      </c>
      <c r="B50" s="31">
        <v>4029.28</v>
      </c>
      <c r="C50" s="32">
        <f>'Processed closing data'!K48</f>
        <v>3.99</v>
      </c>
      <c r="D50" s="33">
        <f>'Processed closing data'!L48</f>
        <v>29</v>
      </c>
      <c r="E50" s="34"/>
    </row>
    <row r="51" spans="1:5" ht="15.75" customHeight="1">
      <c r="A51" s="30">
        <v>44630</v>
      </c>
      <c r="B51" s="31">
        <v>3982.48</v>
      </c>
      <c r="C51" s="32">
        <f>'Processed closing data'!K49</f>
        <v>3.92</v>
      </c>
      <c r="D51" s="33">
        <f>'Processed closing data'!L49</f>
        <v>30.14</v>
      </c>
      <c r="E51" s="34"/>
    </row>
    <row r="52" spans="1:5" ht="15.75" customHeight="1">
      <c r="A52" s="30">
        <v>44631</v>
      </c>
      <c r="B52" s="31">
        <v>4017.16</v>
      </c>
      <c r="C52" s="32">
        <f>'Processed closing data'!K50</f>
        <v>3.97</v>
      </c>
      <c r="D52" s="33">
        <f>'Processed closing data'!L50</f>
        <v>30.42</v>
      </c>
      <c r="E52" s="34"/>
    </row>
    <row r="53" spans="1:5" ht="15.75" customHeight="1">
      <c r="A53" s="30">
        <v>44634</v>
      </c>
      <c r="B53" s="31">
        <v>4043.45</v>
      </c>
      <c r="C53" s="32">
        <f>'Processed closing data'!K51</f>
        <v>4.1399999999999997</v>
      </c>
      <c r="D53" s="33">
        <f>'Processed closing data'!L51</f>
        <v>30.94</v>
      </c>
      <c r="E53" s="34"/>
    </row>
    <row r="54" spans="1:5" ht="15.75" customHeight="1">
      <c r="A54" s="30">
        <v>44635</v>
      </c>
      <c r="B54" s="31">
        <v>4028.24</v>
      </c>
      <c r="C54" s="32">
        <f>'Processed closing data'!K52</f>
        <v>3.89</v>
      </c>
      <c r="D54" s="33">
        <f>'Processed closing data'!L52</f>
        <v>29.36</v>
      </c>
      <c r="E54" s="34"/>
    </row>
    <row r="55" spans="1:5" ht="15.75" customHeight="1">
      <c r="A55" s="30">
        <v>44636</v>
      </c>
      <c r="B55" s="31">
        <v>4103.62</v>
      </c>
      <c r="C55" s="32">
        <f>'Processed closing data'!K53</f>
        <v>4.38</v>
      </c>
      <c r="D55" s="33">
        <f>'Processed closing data'!L53</f>
        <v>30.9</v>
      </c>
      <c r="E55" s="34"/>
    </row>
    <row r="56" spans="1:5" ht="15.75" customHeight="1">
      <c r="A56" s="30">
        <v>44637</v>
      </c>
      <c r="B56" s="31">
        <v>4149.97</v>
      </c>
      <c r="C56" s="32">
        <f>'Processed closing data'!K54</f>
        <v>4.4000000000000004</v>
      </c>
      <c r="D56" s="33">
        <f>'Processed closing data'!L54</f>
        <v>30.76</v>
      </c>
      <c r="E56" s="34"/>
    </row>
    <row r="57" spans="1:5" ht="15.75" customHeight="1">
      <c r="A57" s="30">
        <v>44638</v>
      </c>
      <c r="B57" s="31">
        <v>4164.8999999999996</v>
      </c>
      <c r="C57" s="32">
        <f>'Processed closing data'!K55</f>
        <v>4.41</v>
      </c>
      <c r="D57" s="33">
        <f>'Processed closing data'!L55</f>
        <v>30.96</v>
      </c>
      <c r="E57" s="34"/>
    </row>
    <row r="58" spans="1:5" ht="15.75" customHeight="1">
      <c r="A58" s="30">
        <v>44641</v>
      </c>
      <c r="B58" s="31">
        <v>4177.8999999999996</v>
      </c>
      <c r="C58" s="32">
        <f>'Processed closing data'!K56</f>
        <v>4.42</v>
      </c>
      <c r="D58" s="33">
        <f>'Processed closing data'!L56</f>
        <v>30.08</v>
      </c>
      <c r="E58" s="34"/>
    </row>
    <row r="59" spans="1:5" ht="15.75" customHeight="1">
      <c r="A59" s="30">
        <v>44642</v>
      </c>
      <c r="B59" s="31">
        <v>4197.47</v>
      </c>
      <c r="C59" s="32">
        <f>'Processed closing data'!K57</f>
        <v>4.25</v>
      </c>
      <c r="D59" s="33">
        <f>'Processed closing data'!L57</f>
        <v>30.12</v>
      </c>
      <c r="E59" s="34"/>
    </row>
    <row r="60" spans="1:5" ht="15.75" customHeight="1">
      <c r="A60" s="30">
        <v>44643</v>
      </c>
      <c r="B60" s="31">
        <v>4186.3599999999997</v>
      </c>
      <c r="C60" s="32">
        <f>'Processed closing data'!K58</f>
        <v>4.16</v>
      </c>
      <c r="D60" s="33">
        <f>'Processed closing data'!L58</f>
        <v>29.22</v>
      </c>
      <c r="E60" s="34"/>
    </row>
    <row r="61" spans="1:5" ht="15.75" customHeight="1">
      <c r="A61" s="30">
        <v>44644</v>
      </c>
      <c r="B61" s="31">
        <v>4186.1000000000004</v>
      </c>
      <c r="C61" s="32">
        <f>'Processed closing data'!K59</f>
        <v>4.2300000000000004</v>
      </c>
      <c r="D61" s="33">
        <f>'Processed closing data'!L59</f>
        <v>28.34</v>
      </c>
      <c r="E61" s="34"/>
    </row>
    <row r="62" spans="1:5" ht="15.75" customHeight="1">
      <c r="A62" s="30">
        <v>44645</v>
      </c>
      <c r="B62" s="31">
        <v>4195.63</v>
      </c>
      <c r="C62" s="32">
        <f>'Processed closing data'!K60</f>
        <v>4.05</v>
      </c>
      <c r="D62" s="33">
        <f>'Processed closing data'!L60</f>
        <v>28.1</v>
      </c>
      <c r="E62" s="34"/>
    </row>
    <row r="63" spans="1:5" ht="15.75" customHeight="1">
      <c r="A63" s="30">
        <v>44648</v>
      </c>
      <c r="B63" s="31">
        <v>4194.43</v>
      </c>
      <c r="C63" s="32">
        <f>'Processed closing data'!K61</f>
        <v>3.92</v>
      </c>
      <c r="D63" s="33">
        <f>'Processed closing data'!L61</f>
        <v>28.24</v>
      </c>
      <c r="E63" s="34"/>
    </row>
    <row r="64" spans="1:5" ht="15.75" customHeight="1">
      <c r="A64" s="30">
        <v>44649</v>
      </c>
      <c r="B64" s="31">
        <v>4238.07</v>
      </c>
      <c r="C64" s="32">
        <f>'Processed closing data'!K62</f>
        <v>4.07</v>
      </c>
      <c r="D64" s="33">
        <f>'Processed closing data'!L62</f>
        <v>28.8</v>
      </c>
      <c r="E64" s="34"/>
    </row>
    <row r="65" spans="1:5" ht="15.75" customHeight="1">
      <c r="A65" s="30">
        <v>44650</v>
      </c>
      <c r="B65" s="31">
        <v>4250.68</v>
      </c>
      <c r="C65" s="32">
        <f>'Processed closing data'!K63</f>
        <v>4.1399999999999997</v>
      </c>
      <c r="D65" s="33">
        <f>'Processed closing data'!L63</f>
        <v>29</v>
      </c>
      <c r="E65" s="34"/>
    </row>
    <row r="66" spans="1:5" ht="15.75" customHeight="1">
      <c r="A66" s="30">
        <v>44651</v>
      </c>
      <c r="B66" s="31">
        <v>4217.3500000000004</v>
      </c>
      <c r="C66" s="32">
        <f>'Processed closing data'!K64</f>
        <v>3.98</v>
      </c>
      <c r="D66" s="33">
        <f>'Processed closing data'!L64</f>
        <v>28.22</v>
      </c>
      <c r="E66" s="34"/>
    </row>
    <row r="67" spans="1:5" ht="15.75" customHeight="1">
      <c r="A67" s="30">
        <v>44652</v>
      </c>
      <c r="B67" s="31">
        <v>4229.67</v>
      </c>
      <c r="C67" s="32">
        <f>'Processed closing data'!K65</f>
        <v>3.94</v>
      </c>
      <c r="D67" s="33">
        <f>'Processed closing data'!L65</f>
        <v>28.1</v>
      </c>
      <c r="E67" s="34"/>
    </row>
    <row r="68" spans="1:5" ht="15.75" customHeight="1">
      <c r="A68" s="30">
        <v>44655</v>
      </c>
      <c r="B68" s="31">
        <v>4243.1400000000003</v>
      </c>
      <c r="C68" s="32">
        <f>'Processed closing data'!K66</f>
        <v>3.8</v>
      </c>
      <c r="D68" s="33">
        <f>'Processed closing data'!L66</f>
        <v>28.76</v>
      </c>
      <c r="E68" s="34"/>
    </row>
    <row r="69" spans="1:5" ht="15.75" customHeight="1">
      <c r="A69" s="30">
        <v>44656</v>
      </c>
      <c r="B69" s="31">
        <v>4269.8599999999997</v>
      </c>
      <c r="C69" s="32">
        <f>'Processed closing data'!K67</f>
        <v>3.97</v>
      </c>
      <c r="D69" s="33">
        <f>'Processed closing data'!L67</f>
        <v>28.8</v>
      </c>
      <c r="E69" s="34"/>
    </row>
    <row r="70" spans="1:5" ht="15.75" customHeight="1">
      <c r="A70" s="30">
        <v>44657</v>
      </c>
      <c r="B70" s="31">
        <v>4249.45</v>
      </c>
      <c r="C70" s="32">
        <f>'Processed closing data'!K68</f>
        <v>3.78</v>
      </c>
      <c r="D70" s="33">
        <f>'Processed closing data'!L68</f>
        <v>27.5</v>
      </c>
      <c r="E70" s="34"/>
    </row>
    <row r="71" spans="1:5" ht="15.75" customHeight="1">
      <c r="A71" s="30">
        <v>44658</v>
      </c>
      <c r="B71" s="31">
        <v>4230.5200000000004</v>
      </c>
      <c r="C71" s="32">
        <f>'Processed closing data'!K69</f>
        <v>3.84</v>
      </c>
      <c r="D71" s="33">
        <f>'Processed closing data'!L69</f>
        <v>27.72</v>
      </c>
      <c r="E71" s="34"/>
    </row>
    <row r="72" spans="1:5" ht="15.75" customHeight="1">
      <c r="A72" s="30">
        <v>44659</v>
      </c>
      <c r="B72" s="31">
        <v>4290.3999999999996</v>
      </c>
      <c r="C72" s="32">
        <f>'Processed closing data'!K70</f>
        <v>3.7</v>
      </c>
      <c r="D72" s="33">
        <f>'Processed closing data'!L70</f>
        <v>27.86</v>
      </c>
      <c r="E72" s="34"/>
    </row>
    <row r="73" spans="1:5" ht="15.75" customHeight="1">
      <c r="A73" s="30">
        <v>44662</v>
      </c>
      <c r="B73" s="31">
        <v>4264.34</v>
      </c>
      <c r="C73" s="32">
        <f>'Processed closing data'!K71</f>
        <v>3.53</v>
      </c>
      <c r="D73" s="33">
        <f>'Processed closing data'!L71</f>
        <v>26.76</v>
      </c>
      <c r="E73" s="34"/>
    </row>
    <row r="74" spans="1:5" ht="15.75" customHeight="1">
      <c r="A74" s="30">
        <v>44663</v>
      </c>
      <c r="B74" s="31">
        <v>4241.3500000000004</v>
      </c>
      <c r="C74" s="32">
        <f>'Processed closing data'!K72</f>
        <v>3.55</v>
      </c>
      <c r="D74" s="33">
        <f>'Processed closing data'!L72</f>
        <v>26.78</v>
      </c>
      <c r="E74" s="34"/>
    </row>
    <row r="75" spans="1:5" ht="15.75" customHeight="1">
      <c r="A75" s="30">
        <v>44664</v>
      </c>
      <c r="B75" s="31">
        <v>4242.5</v>
      </c>
      <c r="C75" s="32">
        <f>'Processed closing data'!K73</f>
        <v>3.56</v>
      </c>
      <c r="D75" s="33">
        <f>'Processed closing data'!L73</f>
        <v>26.48</v>
      </c>
      <c r="E75" s="34"/>
    </row>
    <row r="76" spans="1:5" ht="15.75" customHeight="1">
      <c r="A76" s="30">
        <v>44665</v>
      </c>
      <c r="B76" s="31">
        <v>4263.6400000000003</v>
      </c>
      <c r="C76" s="32">
        <f>'Processed closing data'!K74</f>
        <v>3.54</v>
      </c>
      <c r="D76" s="33">
        <f>'Processed closing data'!L74</f>
        <v>26.54</v>
      </c>
      <c r="E76" s="34"/>
    </row>
    <row r="77" spans="1:5" ht="15.75" customHeight="1">
      <c r="A77" s="30">
        <v>44666</v>
      </c>
      <c r="B77" s="31">
        <v>4263.6400000000003</v>
      </c>
      <c r="C77" s="32">
        <f>'Processed closing data'!K75</f>
        <v>3.54</v>
      </c>
      <c r="D77" s="33">
        <f>'Processed closing data'!L75</f>
        <v>26.54</v>
      </c>
      <c r="E77" s="34"/>
    </row>
    <row r="78" spans="1:5" ht="15.75" customHeight="1">
      <c r="A78" s="30">
        <v>44669</v>
      </c>
      <c r="B78" s="31">
        <v>4263.6400000000003</v>
      </c>
      <c r="C78" s="32">
        <f>'Processed closing data'!K76</f>
        <v>3.54</v>
      </c>
      <c r="D78" s="33">
        <f>'Processed closing data'!L76</f>
        <v>26.54</v>
      </c>
      <c r="E78" s="34"/>
    </row>
    <row r="79" spans="1:5" ht="15.75" customHeight="1">
      <c r="A79" s="30">
        <v>44670</v>
      </c>
      <c r="B79" s="31">
        <v>4251.45</v>
      </c>
      <c r="C79" s="32">
        <f>'Processed closing data'!K77</f>
        <v>3.44</v>
      </c>
      <c r="D79" s="33">
        <f>'Processed closing data'!L77</f>
        <v>26.5</v>
      </c>
      <c r="E79" s="34"/>
    </row>
    <row r="80" spans="1:5" ht="15.75" customHeight="1">
      <c r="A80" s="30">
        <v>44671</v>
      </c>
      <c r="B80" s="31">
        <v>4268.5</v>
      </c>
      <c r="C80" s="32">
        <f>'Processed closing data'!K78</f>
        <v>3.44</v>
      </c>
      <c r="D80" s="33">
        <f>'Processed closing data'!L78</f>
        <v>26.46</v>
      </c>
      <c r="E80" s="34"/>
    </row>
    <row r="81" spans="1:5" ht="15.75" customHeight="1">
      <c r="A81" s="30">
        <v>44672</v>
      </c>
      <c r="B81" s="31">
        <v>4270.3100000000004</v>
      </c>
      <c r="C81" s="32">
        <f>'Processed closing data'!K79</f>
        <v>3.56</v>
      </c>
      <c r="D81" s="33">
        <f>'Processed closing data'!L79</f>
        <v>26.38</v>
      </c>
      <c r="E81" s="34"/>
    </row>
    <row r="82" spans="1:5" ht="15.75" customHeight="1">
      <c r="A82" s="30">
        <v>44673</v>
      </c>
      <c r="B82" s="31">
        <v>4211.3500000000004</v>
      </c>
      <c r="C82" s="32">
        <f>'Processed closing data'!K80</f>
        <v>3.49</v>
      </c>
      <c r="D82" s="33">
        <f>'Processed closing data'!L80</f>
        <v>26.58</v>
      </c>
      <c r="E82" s="34"/>
    </row>
    <row r="83" spans="1:5" ht="15.75" customHeight="1">
      <c r="A83" s="30">
        <v>44676</v>
      </c>
      <c r="B83" s="31">
        <v>4135.79</v>
      </c>
      <c r="C83" s="32">
        <f>'Processed closing data'!K81</f>
        <v>3.19</v>
      </c>
      <c r="D83" s="33">
        <f>'Processed closing data'!L81</f>
        <v>26.6</v>
      </c>
      <c r="E83" s="34"/>
    </row>
    <row r="84" spans="1:5" ht="15.75" customHeight="1">
      <c r="A84" s="30">
        <v>44677</v>
      </c>
      <c r="B84" s="31">
        <v>4135.0600000000004</v>
      </c>
      <c r="C84" s="32">
        <f>'Processed closing data'!K82</f>
        <v>3.14</v>
      </c>
      <c r="D84" s="33">
        <f>'Processed closing data'!L82</f>
        <v>26.3</v>
      </c>
      <c r="E84" s="34"/>
    </row>
    <row r="85" spans="1:5" ht="15.75" customHeight="1">
      <c r="A85" s="30">
        <v>44678</v>
      </c>
      <c r="B85" s="31">
        <v>4151.93</v>
      </c>
      <c r="C85" s="32">
        <f>'Processed closing data'!K83</f>
        <v>3.18</v>
      </c>
      <c r="D85" s="33">
        <f>'Processed closing data'!L83</f>
        <v>25.18</v>
      </c>
      <c r="E85" s="34"/>
    </row>
    <row r="86" spans="1:5" ht="15.75" customHeight="1">
      <c r="A86" s="30">
        <v>44679</v>
      </c>
      <c r="B86" s="31">
        <v>4197.13</v>
      </c>
      <c r="C86" s="32">
        <f>'Processed closing data'!K84</f>
        <v>3.2</v>
      </c>
      <c r="D86" s="33">
        <f>'Processed closing data'!L84</f>
        <v>25.4</v>
      </c>
      <c r="E86" s="34"/>
    </row>
    <row r="87" spans="1:5" ht="15.75" customHeight="1">
      <c r="A87" s="30">
        <v>44680</v>
      </c>
      <c r="B87" s="31">
        <v>4216.6400000000003</v>
      </c>
      <c r="C87" s="32">
        <f>'Processed closing data'!K85</f>
        <v>3.07</v>
      </c>
      <c r="D87" s="33">
        <f>'Processed closing data'!L85</f>
        <v>25.16</v>
      </c>
      <c r="E87" s="34"/>
    </row>
    <row r="88" spans="1:5" ht="15.75" customHeight="1">
      <c r="A88" s="30">
        <v>44683</v>
      </c>
      <c r="B88" s="31">
        <v>4216.6400000000003</v>
      </c>
      <c r="C88" s="32">
        <f>'Processed closing data'!K86</f>
        <v>3.07</v>
      </c>
      <c r="D88" s="33">
        <f>'Processed closing data'!L86</f>
        <v>25.16</v>
      </c>
      <c r="E88" s="34"/>
    </row>
    <row r="89" spans="1:5" ht="15.75" customHeight="1">
      <c r="A89" s="30">
        <v>44684</v>
      </c>
      <c r="B89" s="31">
        <v>4218.6000000000004</v>
      </c>
      <c r="C89" s="32">
        <f>'Processed closing data'!K87</f>
        <v>2.94</v>
      </c>
      <c r="D89" s="33">
        <f>'Processed closing data'!L87</f>
        <v>24.46</v>
      </c>
      <c r="E89" s="34"/>
    </row>
    <row r="90" spans="1:5" ht="15.75" customHeight="1">
      <c r="A90" s="30">
        <v>44685</v>
      </c>
      <c r="B90" s="31">
        <v>4177.0200000000004</v>
      </c>
      <c r="C90" s="32">
        <f>'Processed closing data'!K88</f>
        <v>2.8</v>
      </c>
      <c r="D90" s="33">
        <f>'Processed closing data'!L88</f>
        <v>24</v>
      </c>
      <c r="E90" s="34"/>
    </row>
    <row r="91" spans="1:5" ht="15.75" customHeight="1">
      <c r="A91" s="30">
        <v>44686</v>
      </c>
      <c r="B91" s="31">
        <v>4177.55</v>
      </c>
      <c r="C91" s="32">
        <f>'Processed closing data'!K89</f>
        <v>2.86</v>
      </c>
      <c r="D91" s="33">
        <f>'Processed closing data'!L89</f>
        <v>23.98</v>
      </c>
      <c r="E91" s="34"/>
    </row>
    <row r="92" spans="1:5" ht="15.75" customHeight="1">
      <c r="A92" s="30">
        <v>44687</v>
      </c>
      <c r="B92" s="31">
        <v>4114.5600000000004</v>
      </c>
      <c r="C92" s="32">
        <f>'Processed closing data'!K90</f>
        <v>2.71</v>
      </c>
      <c r="D92" s="33">
        <f>'Processed closing data'!L90</f>
        <v>22.76</v>
      </c>
      <c r="E92" s="34"/>
    </row>
    <row r="93" spans="1:5" ht="15.75" customHeight="1">
      <c r="A93" s="30">
        <v>44690</v>
      </c>
      <c r="B93" s="31">
        <v>4017.43</v>
      </c>
      <c r="C93" s="32">
        <f>'Processed closing data'!K91</f>
        <v>2.58</v>
      </c>
      <c r="D93" s="33">
        <f>'Processed closing data'!L91</f>
        <v>22.34</v>
      </c>
      <c r="E93" s="34"/>
    </row>
    <row r="94" spans="1:5" ht="15.75" customHeight="1">
      <c r="A94" s="30">
        <v>44691</v>
      </c>
      <c r="B94" s="31">
        <v>4032.49</v>
      </c>
      <c r="C94" s="32">
        <f>'Processed closing data'!K92</f>
        <v>2.5499999999999998</v>
      </c>
      <c r="D94" s="33">
        <f>'Processed closing data'!L92</f>
        <v>23.66</v>
      </c>
      <c r="E94" s="34"/>
    </row>
    <row r="95" spans="1:5" ht="15.75" customHeight="1">
      <c r="A95" s="30">
        <v>44692</v>
      </c>
      <c r="B95" s="31">
        <v>4090.08</v>
      </c>
      <c r="C95" s="32">
        <f>'Processed closing data'!K93</f>
        <v>2.62</v>
      </c>
      <c r="D95" s="33">
        <f>'Processed closing data'!L93</f>
        <v>24.38</v>
      </c>
      <c r="E95" s="34"/>
    </row>
    <row r="96" spans="1:5" ht="15.75" customHeight="1">
      <c r="A96" s="30">
        <v>44693</v>
      </c>
      <c r="B96" s="31">
        <v>4030.88</v>
      </c>
      <c r="C96" s="32">
        <f>'Processed closing data'!K94</f>
        <v>2.5499999999999998</v>
      </c>
      <c r="D96" s="33">
        <f>'Processed closing data'!L94</f>
        <v>24.56</v>
      </c>
      <c r="E96" s="34"/>
    </row>
    <row r="97" spans="1:5" ht="15.75" customHeight="1">
      <c r="A97" s="30">
        <v>44694</v>
      </c>
      <c r="B97" s="31">
        <v>4132.07</v>
      </c>
      <c r="C97" s="32">
        <f>'Processed closing data'!K95</f>
        <v>2.85</v>
      </c>
      <c r="D97" s="33">
        <f>'Processed closing data'!L95</f>
        <v>25.44</v>
      </c>
      <c r="E97" s="34"/>
    </row>
    <row r="98" spans="1:5" ht="15.75" customHeight="1">
      <c r="A98" s="30">
        <v>44697</v>
      </c>
      <c r="B98" s="31">
        <v>4154.12</v>
      </c>
      <c r="C98" s="32">
        <f>'Processed closing data'!K96</f>
        <v>2.9</v>
      </c>
      <c r="D98" s="33">
        <f>'Processed closing data'!L96</f>
        <v>25.66</v>
      </c>
      <c r="E98" s="34"/>
    </row>
    <row r="99" spans="1:5" ht="15.75" customHeight="1">
      <c r="A99" s="30">
        <v>44698</v>
      </c>
      <c r="B99" s="31">
        <v>4183.88</v>
      </c>
      <c r="C99" s="32">
        <f>'Processed closing data'!K97</f>
        <v>2.94</v>
      </c>
      <c r="D99" s="33">
        <f>'Processed closing data'!L97</f>
        <v>25.44</v>
      </c>
      <c r="E99" s="34"/>
    </row>
    <row r="100" spans="1:5" ht="15.75" customHeight="1">
      <c r="A100" s="30">
        <v>44699</v>
      </c>
      <c r="B100" s="31">
        <v>4142.34</v>
      </c>
      <c r="C100" s="32">
        <f>'Processed closing data'!K98</f>
        <v>2.8</v>
      </c>
      <c r="D100" s="33">
        <f>'Processed closing data'!L98</f>
        <v>25.64</v>
      </c>
      <c r="E100" s="34"/>
    </row>
    <row r="101" spans="1:5" ht="15.75" customHeight="1">
      <c r="A101" s="30">
        <v>44700</v>
      </c>
      <c r="B101" s="31">
        <v>4070.24</v>
      </c>
      <c r="C101" s="32">
        <f>'Processed closing data'!K99</f>
        <v>2.95</v>
      </c>
      <c r="D101" s="33">
        <f>'Processed closing data'!L99</f>
        <v>25.8</v>
      </c>
      <c r="E101" s="34"/>
    </row>
    <row r="102" spans="1:5" ht="15.75" customHeight="1">
      <c r="A102" s="30">
        <v>44701</v>
      </c>
      <c r="B102" s="31">
        <v>4116.05</v>
      </c>
      <c r="C102" s="32">
        <f>'Processed closing data'!K100</f>
        <v>3.23</v>
      </c>
      <c r="D102" s="33">
        <f>'Processed closing data'!L100</f>
        <v>26.84</v>
      </c>
      <c r="E102" s="34"/>
    </row>
    <row r="103" spans="1:5" ht="15.75" customHeight="1">
      <c r="A103" s="30">
        <v>44704</v>
      </c>
      <c r="B103" s="31">
        <v>4184.1400000000003</v>
      </c>
      <c r="C103" s="32">
        <f>'Processed closing data'!K101</f>
        <v>3.12</v>
      </c>
      <c r="D103" s="33">
        <f>'Processed closing data'!L101</f>
        <v>26.78</v>
      </c>
      <c r="E103" s="34"/>
    </row>
    <row r="104" spans="1:5" ht="15.75" customHeight="1">
      <c r="A104" s="30">
        <v>44705</v>
      </c>
      <c r="B104" s="31">
        <v>4160.97</v>
      </c>
      <c r="C104" s="32">
        <f>'Processed closing data'!K102</f>
        <v>3.17</v>
      </c>
      <c r="D104" s="33">
        <f>'Processed closing data'!L102</f>
        <v>26.72</v>
      </c>
      <c r="E104" s="34"/>
    </row>
    <row r="105" spans="1:5" ht="15.75" customHeight="1">
      <c r="A105" s="30">
        <v>44706</v>
      </c>
      <c r="B105" s="31">
        <v>4181.75</v>
      </c>
      <c r="C105" s="32">
        <f>'Processed closing data'!K103</f>
        <v>3.08</v>
      </c>
      <c r="D105" s="33">
        <f>'Processed closing data'!L103</f>
        <v>26.74</v>
      </c>
      <c r="E105" s="34"/>
    </row>
    <row r="106" spans="1:5" ht="15.75" customHeight="1">
      <c r="A106" s="30">
        <v>44707</v>
      </c>
      <c r="B106" s="31">
        <v>4211.67</v>
      </c>
      <c r="C106" s="32">
        <f>'Processed closing data'!K104</f>
        <v>3.2</v>
      </c>
      <c r="D106" s="33">
        <f>'Processed closing data'!L104</f>
        <v>27.22</v>
      </c>
      <c r="E106" s="34"/>
    </row>
    <row r="107" spans="1:5" ht="15.75" customHeight="1">
      <c r="A107" s="30">
        <v>44708</v>
      </c>
      <c r="B107" s="31">
        <v>4225.3</v>
      </c>
      <c r="C107" s="32">
        <f>'Processed closing data'!K105</f>
        <v>3.27</v>
      </c>
      <c r="D107" s="33">
        <f>'Processed closing data'!L105</f>
        <v>27.34</v>
      </c>
      <c r="E107" s="34"/>
    </row>
    <row r="108" spans="1:5" ht="15.75" customHeight="1">
      <c r="A108" s="30">
        <v>44711</v>
      </c>
      <c r="B108" s="31">
        <v>4237.75</v>
      </c>
      <c r="C108" s="32">
        <f>'Processed closing data'!K106</f>
        <v>3.39</v>
      </c>
      <c r="D108" s="33">
        <f>'Processed closing data'!L106</f>
        <v>27.62</v>
      </c>
      <c r="E108" s="34"/>
    </row>
    <row r="109" spans="1:5" ht="15.75" customHeight="1">
      <c r="A109" s="30">
        <v>44712</v>
      </c>
      <c r="B109" s="31">
        <v>4237.22</v>
      </c>
      <c r="C109" s="32">
        <f>'Processed closing data'!K107</f>
        <v>3.22</v>
      </c>
      <c r="D109" s="33">
        <f>'Processed closing data'!L107</f>
        <v>27.6</v>
      </c>
      <c r="E109" s="34"/>
    </row>
    <row r="110" spans="1:5" ht="15.75" customHeight="1">
      <c r="A110" s="30">
        <v>44713</v>
      </c>
      <c r="B110" s="31">
        <v>4197.38</v>
      </c>
      <c r="C110" s="32">
        <f>'Processed closing data'!K108</f>
        <v>3.08</v>
      </c>
      <c r="D110" s="33">
        <f>'Processed closing data'!L108</f>
        <v>26.74</v>
      </c>
      <c r="E110" s="34"/>
    </row>
    <row r="111" spans="1:5" ht="15.75" customHeight="1">
      <c r="A111" s="30">
        <v>44714</v>
      </c>
      <c r="B111" s="31">
        <v>4197.38</v>
      </c>
      <c r="C111" s="32">
        <f>'Processed closing data'!K109</f>
        <v>3.08</v>
      </c>
      <c r="D111" s="33">
        <f>'Processed closing data'!L109</f>
        <v>26.74</v>
      </c>
      <c r="E111" s="34"/>
    </row>
    <row r="112" spans="1:5" ht="15.75" customHeight="1">
      <c r="A112" s="30">
        <v>44715</v>
      </c>
      <c r="B112" s="31">
        <v>4197.38</v>
      </c>
      <c r="C112" s="32">
        <f>'Processed closing data'!K110</f>
        <v>3.08</v>
      </c>
      <c r="D112" s="33">
        <f>'Processed closing data'!L110</f>
        <v>26.74</v>
      </c>
      <c r="E112" s="34"/>
    </row>
    <row r="113" spans="1:5" ht="15.75" customHeight="1">
      <c r="A113" s="30">
        <v>44718</v>
      </c>
      <c r="B113" s="31">
        <v>4240.32</v>
      </c>
      <c r="C113" s="32">
        <f>'Processed closing data'!K111</f>
        <v>3.35</v>
      </c>
      <c r="D113" s="33">
        <f>'Processed closing data'!L111</f>
        <v>27.22</v>
      </c>
      <c r="E113" s="34"/>
    </row>
    <row r="114" spans="1:5" ht="15.75" customHeight="1">
      <c r="A114" s="30">
        <v>44719</v>
      </c>
      <c r="B114" s="31">
        <v>4232.51</v>
      </c>
      <c r="C114" s="32">
        <f>'Processed closing data'!K112</f>
        <v>3.4</v>
      </c>
      <c r="D114" s="33">
        <f>'Processed closing data'!L112</f>
        <v>26.08</v>
      </c>
      <c r="E114" s="34"/>
    </row>
    <row r="115" spans="1:5" ht="15.75" customHeight="1">
      <c r="A115" s="30">
        <v>44720</v>
      </c>
      <c r="B115" s="31">
        <v>4226.8900000000003</v>
      </c>
      <c r="C115" s="32">
        <f>'Processed closing data'!K113</f>
        <v>3.63</v>
      </c>
      <c r="D115" s="33">
        <f>'Processed closing data'!L113</f>
        <v>25.86</v>
      </c>
      <c r="E115" s="34"/>
    </row>
    <row r="116" spans="1:5" ht="15.75" customHeight="1">
      <c r="A116" s="30">
        <v>44721</v>
      </c>
      <c r="B116" s="31">
        <v>4164.2700000000004</v>
      </c>
      <c r="C116" s="32">
        <f>'Processed closing data'!K114</f>
        <v>3.57</v>
      </c>
      <c r="D116" s="33">
        <f>'Processed closing data'!L114</f>
        <v>24.78</v>
      </c>
      <c r="E116" s="34"/>
    </row>
    <row r="117" spans="1:5" ht="15.75" customHeight="1">
      <c r="A117" s="30">
        <v>44722</v>
      </c>
      <c r="B117" s="31">
        <v>4076.7</v>
      </c>
      <c r="C117" s="32">
        <f>'Processed closing data'!K115</f>
        <v>3.32</v>
      </c>
      <c r="D117" s="33">
        <f>'Processed closing data'!L115</f>
        <v>24.74</v>
      </c>
      <c r="E117" s="34"/>
    </row>
    <row r="118" spans="1:5" ht="15.75" customHeight="1">
      <c r="A118" s="30">
        <v>44725</v>
      </c>
      <c r="B118" s="31">
        <v>4007.68</v>
      </c>
      <c r="C118" s="32">
        <f>'Processed closing data'!K116</f>
        <v>3.2</v>
      </c>
      <c r="D118" s="33">
        <f>'Processed closing data'!L116</f>
        <v>24.3</v>
      </c>
      <c r="E118" s="34"/>
    </row>
    <row r="119" spans="1:5" ht="15.75" customHeight="1">
      <c r="A119" s="30">
        <v>44726</v>
      </c>
      <c r="B119" s="31">
        <v>3995.35</v>
      </c>
      <c r="C119" s="32">
        <f>'Processed closing data'!K117</f>
        <v>3.18</v>
      </c>
      <c r="D119" s="33">
        <f>'Processed closing data'!L117</f>
        <v>24.06</v>
      </c>
      <c r="E119" s="34"/>
    </row>
    <row r="120" spans="1:5" ht="15.75" customHeight="1">
      <c r="A120" s="30">
        <v>44727</v>
      </c>
      <c r="B120" s="31">
        <v>4044.51</v>
      </c>
      <c r="C120" s="32">
        <f>'Processed closing data'!K118</f>
        <v>3.36</v>
      </c>
      <c r="D120" s="33">
        <f>'Processed closing data'!L118</f>
        <v>24.86</v>
      </c>
      <c r="E120" s="34"/>
    </row>
    <row r="121" spans="1:5" ht="15.75" customHeight="1">
      <c r="A121" s="30">
        <v>44728</v>
      </c>
      <c r="B121" s="31">
        <v>3918.07</v>
      </c>
      <c r="C121" s="32">
        <f>'Processed closing data'!K119</f>
        <v>3.18</v>
      </c>
      <c r="D121" s="33">
        <f>'Processed closing data'!L119</f>
        <v>24.3</v>
      </c>
      <c r="E121" s="34"/>
    </row>
    <row r="122" spans="1:5" ht="15.75" customHeight="1">
      <c r="A122" s="30">
        <v>44729</v>
      </c>
      <c r="B122" s="31">
        <v>3910.86</v>
      </c>
      <c r="C122" s="32">
        <f>'Processed closing data'!K120</f>
        <v>3.25</v>
      </c>
      <c r="D122" s="33">
        <f>'Processed closing data'!L120</f>
        <v>25.12</v>
      </c>
      <c r="E122" s="34"/>
    </row>
    <row r="123" spans="1:5" ht="15.75" customHeight="1">
      <c r="A123" s="30">
        <v>44732</v>
      </c>
      <c r="B123" s="31">
        <v>3963.31</v>
      </c>
      <c r="C123" s="32">
        <f>'Processed closing data'!K121</f>
        <v>3.25</v>
      </c>
      <c r="D123" s="33">
        <f>'Processed closing data'!L121</f>
        <v>25.12</v>
      </c>
      <c r="E123" s="34"/>
    </row>
    <row r="124" spans="1:5" ht="15.75" customHeight="1">
      <c r="A124" s="30">
        <v>44733</v>
      </c>
      <c r="B124" s="31">
        <v>3975.58</v>
      </c>
      <c r="C124" s="32">
        <f>'Processed closing data'!K122</f>
        <v>3.3</v>
      </c>
      <c r="D124" s="33">
        <f>'Processed closing data'!L122</f>
        <v>24.84</v>
      </c>
      <c r="E124" s="34"/>
    </row>
    <row r="125" spans="1:5" ht="15.75" customHeight="1">
      <c r="A125" s="30">
        <v>44734</v>
      </c>
      <c r="B125" s="31">
        <v>3944.13</v>
      </c>
      <c r="C125" s="32">
        <f>'Processed closing data'!K123</f>
        <v>3.18</v>
      </c>
      <c r="D125" s="33">
        <f>'Processed closing data'!L123</f>
        <v>24.92</v>
      </c>
      <c r="E125" s="34"/>
    </row>
    <row r="126" spans="1:5" ht="15.75" customHeight="1">
      <c r="A126" s="30">
        <v>44735</v>
      </c>
      <c r="B126" s="31">
        <v>3905.39</v>
      </c>
      <c r="C126" s="32">
        <f>'Processed closing data'!K124</f>
        <v>3.1</v>
      </c>
      <c r="D126" s="33">
        <f>'Processed closing data'!L124</f>
        <v>24.76</v>
      </c>
      <c r="E126" s="34"/>
    </row>
    <row r="127" spans="1:5" ht="15.75" customHeight="1">
      <c r="A127" s="30">
        <v>44736</v>
      </c>
      <c r="B127" s="31">
        <v>4007.91</v>
      </c>
      <c r="C127" s="32">
        <f>'Processed closing data'!K125</f>
        <v>3.23</v>
      </c>
      <c r="D127" s="33">
        <f>'Processed closing data'!L125</f>
        <v>25.04</v>
      </c>
      <c r="E127" s="34"/>
    </row>
    <row r="128" spans="1:5" ht="15.75" customHeight="1">
      <c r="A128" s="30">
        <v>44739</v>
      </c>
      <c r="B128" s="31">
        <v>4037.48</v>
      </c>
      <c r="C128" s="32">
        <f>'Processed closing data'!K126</f>
        <v>3.19</v>
      </c>
      <c r="D128" s="33">
        <f>'Processed closing data'!L126</f>
        <v>25.32</v>
      </c>
      <c r="E128" s="34"/>
    </row>
    <row r="129" spans="1:5" ht="15.75" customHeight="1">
      <c r="A129" s="30">
        <v>44740</v>
      </c>
      <c r="B129" s="31">
        <v>4069.18</v>
      </c>
      <c r="C129" s="32">
        <f>'Processed closing data'!K127</f>
        <v>3.05</v>
      </c>
      <c r="D129" s="33">
        <f>'Processed closing data'!L127</f>
        <v>25</v>
      </c>
      <c r="E129" s="34"/>
    </row>
    <row r="130" spans="1:5" ht="15.75" customHeight="1">
      <c r="A130" s="30">
        <v>44741</v>
      </c>
      <c r="B130" s="31">
        <v>4053.98</v>
      </c>
      <c r="C130" s="32">
        <f>'Processed closing data'!K128</f>
        <v>2.94</v>
      </c>
      <c r="D130" s="33">
        <f>'Processed closing data'!L128</f>
        <v>24.4</v>
      </c>
      <c r="E130" s="34"/>
    </row>
    <row r="131" spans="1:5" ht="15.75" customHeight="1">
      <c r="A131" s="30">
        <v>44742</v>
      </c>
      <c r="B131" s="31">
        <v>3974.68</v>
      </c>
      <c r="C131" s="32">
        <f>'Processed closing data'!K129</f>
        <v>2.77</v>
      </c>
      <c r="D131" s="33">
        <f>'Processed closing data'!L129</f>
        <v>25.08</v>
      </c>
      <c r="E131" s="34"/>
    </row>
    <row r="132" spans="1:5" ht="15.75" customHeight="1">
      <c r="A132" s="30">
        <v>44743</v>
      </c>
      <c r="B132" s="31">
        <v>3973.44</v>
      </c>
      <c r="C132" s="32">
        <f>'Processed closing data'!K130</f>
        <v>2.66</v>
      </c>
      <c r="D132" s="33">
        <f>'Processed closing data'!L130</f>
        <v>25.54</v>
      </c>
      <c r="E132" s="34"/>
    </row>
    <row r="133" spans="1:5" ht="15.75" customHeight="1">
      <c r="A133" s="30">
        <v>44746</v>
      </c>
      <c r="B133" s="31">
        <v>4002.19</v>
      </c>
      <c r="C133" s="32">
        <f>'Processed closing data'!K131</f>
        <v>2.67</v>
      </c>
      <c r="D133" s="33">
        <f>'Processed closing data'!L131</f>
        <v>25.4</v>
      </c>
      <c r="E133" s="34"/>
    </row>
    <row r="134" spans="1:5" ht="15.75" customHeight="1">
      <c r="A134" s="30">
        <v>44747</v>
      </c>
      <c r="B134" s="31">
        <v>3895.69</v>
      </c>
      <c r="C134" s="32">
        <f>'Processed closing data'!K132</f>
        <v>2.75</v>
      </c>
      <c r="D134" s="33">
        <f>'Processed closing data'!L132</f>
        <v>25.82</v>
      </c>
      <c r="E134" s="34"/>
    </row>
    <row r="135" spans="1:5" ht="15.75" customHeight="1">
      <c r="A135" s="30">
        <v>44748</v>
      </c>
      <c r="B135" s="31">
        <v>3943.39</v>
      </c>
      <c r="C135" s="32">
        <f>'Processed closing data'!K133</f>
        <v>3.1</v>
      </c>
      <c r="D135" s="33">
        <f>'Processed closing data'!L133</f>
        <v>26.56</v>
      </c>
      <c r="E135" s="34"/>
    </row>
    <row r="136" spans="1:5" ht="15.75" customHeight="1">
      <c r="A136" s="30">
        <v>44749</v>
      </c>
      <c r="B136" s="31">
        <v>3990.68</v>
      </c>
      <c r="C136" s="32">
        <f>'Processed closing data'!K134</f>
        <v>3.19</v>
      </c>
      <c r="D136" s="33">
        <f>'Processed closing data'!L134</f>
        <v>26.6</v>
      </c>
      <c r="E136" s="34"/>
    </row>
    <row r="137" spans="1:5" ht="15.75" customHeight="1">
      <c r="A137" s="30">
        <v>44750</v>
      </c>
      <c r="B137" s="31">
        <v>3995.26</v>
      </c>
      <c r="C137" s="32">
        <f>'Processed closing data'!K135</f>
        <v>3.21</v>
      </c>
      <c r="D137" s="33">
        <f>'Processed closing data'!L135</f>
        <v>26.08</v>
      </c>
      <c r="E137" s="34"/>
    </row>
    <row r="138" spans="1:5" ht="15.75" customHeight="1">
      <c r="A138" s="30">
        <v>44753</v>
      </c>
      <c r="B138" s="31">
        <v>3992.99</v>
      </c>
      <c r="C138" s="32">
        <f>'Processed closing data'!K136</f>
        <v>3.12</v>
      </c>
      <c r="D138" s="33">
        <f>'Processed closing data'!L136</f>
        <v>25.28</v>
      </c>
      <c r="E138" s="34"/>
    </row>
    <row r="139" spans="1:5" ht="15.75" customHeight="1">
      <c r="A139" s="30">
        <v>44754</v>
      </c>
      <c r="B139" s="31">
        <v>3999.81</v>
      </c>
      <c r="C139" s="32">
        <f>'Processed closing data'!K137</f>
        <v>2.95</v>
      </c>
      <c r="D139" s="33">
        <f>'Processed closing data'!L137</f>
        <v>24.26</v>
      </c>
      <c r="E139" s="34"/>
    </row>
    <row r="140" spans="1:5" ht="15.75" customHeight="1">
      <c r="A140" s="30">
        <v>44755</v>
      </c>
      <c r="B140" s="31">
        <v>3970.02</v>
      </c>
      <c r="C140" s="32">
        <f>'Processed closing data'!K138</f>
        <v>2.92</v>
      </c>
      <c r="D140" s="33">
        <f>'Processed closing data'!L138</f>
        <v>23.76</v>
      </c>
      <c r="E140" s="34"/>
    </row>
    <row r="141" spans="1:5" ht="15.75" customHeight="1">
      <c r="A141" s="30">
        <v>44756</v>
      </c>
      <c r="B141" s="31">
        <v>3907.73</v>
      </c>
      <c r="C141" s="32">
        <f>'Processed closing data'!K139</f>
        <v>2.69</v>
      </c>
      <c r="D141" s="33">
        <f>'Processed closing data'!L139</f>
        <v>22.98</v>
      </c>
      <c r="E141" s="34"/>
    </row>
    <row r="142" spans="1:5" ht="15.75" customHeight="1">
      <c r="A142" s="30">
        <v>44757</v>
      </c>
      <c r="B142" s="31">
        <v>3975.18</v>
      </c>
      <c r="C142" s="32">
        <f>'Processed closing data'!K140</f>
        <v>2.84</v>
      </c>
      <c r="D142" s="33">
        <f>'Processed closing data'!L140</f>
        <v>23.34</v>
      </c>
      <c r="E142" s="34"/>
    </row>
    <row r="143" spans="1:5" ht="15.75" customHeight="1">
      <c r="A143" s="30">
        <v>44760</v>
      </c>
      <c r="B143" s="31">
        <v>4011.24</v>
      </c>
      <c r="C143" s="32">
        <f>'Processed closing data'!K141</f>
        <v>2.87</v>
      </c>
      <c r="D143" s="33">
        <f>'Processed closing data'!L141</f>
        <v>23.42</v>
      </c>
      <c r="E143" s="34"/>
    </row>
    <row r="144" spans="1:5" ht="15.75" customHeight="1">
      <c r="A144" s="30">
        <v>44761</v>
      </c>
      <c r="B144" s="31">
        <v>4054.21</v>
      </c>
      <c r="C144" s="32">
        <f>'Processed closing data'!K142</f>
        <v>2.87</v>
      </c>
      <c r="D144" s="33">
        <f>'Processed closing data'!L142</f>
        <v>23.84</v>
      </c>
      <c r="E144" s="34"/>
    </row>
    <row r="145" spans="1:5" ht="15.75" customHeight="1">
      <c r="A145" s="30">
        <v>44762</v>
      </c>
      <c r="B145" s="31">
        <v>4042.91</v>
      </c>
      <c r="C145" s="32">
        <f>'Processed closing data'!K143</f>
        <v>3</v>
      </c>
      <c r="D145" s="33">
        <f>'Processed closing data'!L143</f>
        <v>24.82</v>
      </c>
      <c r="E145" s="34"/>
    </row>
    <row r="146" spans="1:5" ht="15.75" customHeight="1">
      <c r="A146" s="30">
        <v>44763</v>
      </c>
      <c r="B146" s="31">
        <v>4055.79</v>
      </c>
      <c r="C146" s="32">
        <f>'Processed closing data'!K144</f>
        <v>3.13</v>
      </c>
      <c r="D146" s="33">
        <f>'Processed closing data'!L144</f>
        <v>26.6</v>
      </c>
      <c r="E146" s="34"/>
    </row>
    <row r="147" spans="1:5" ht="15.75" customHeight="1">
      <c r="A147" s="30">
        <v>44764</v>
      </c>
      <c r="B147" s="31">
        <v>4062.26</v>
      </c>
      <c r="C147" s="32">
        <f>'Processed closing data'!K145</f>
        <v>3.04</v>
      </c>
      <c r="D147" s="33">
        <f>'Processed closing data'!L145</f>
        <v>26.54</v>
      </c>
      <c r="E147" s="34"/>
    </row>
    <row r="148" spans="1:5" ht="15.75" customHeight="1">
      <c r="A148" s="30">
        <v>44767</v>
      </c>
      <c r="B148" s="31">
        <v>4075.64</v>
      </c>
      <c r="C148" s="32">
        <f>'Processed closing data'!K146</f>
        <v>2.92</v>
      </c>
      <c r="D148" s="33">
        <f>'Processed closing data'!L146</f>
        <v>26.92</v>
      </c>
      <c r="E148" s="34"/>
    </row>
    <row r="149" spans="1:5" ht="15.75" customHeight="1">
      <c r="A149" s="30">
        <v>44768</v>
      </c>
      <c r="B149" s="31">
        <v>4068.09</v>
      </c>
      <c r="C149" s="32">
        <f>'Processed closing data'!K147</f>
        <v>2.86</v>
      </c>
      <c r="D149" s="33">
        <f>'Processed closing data'!L147</f>
        <v>26.26</v>
      </c>
      <c r="E149" s="34"/>
    </row>
    <row r="150" spans="1:5" ht="15.75" customHeight="1">
      <c r="A150" s="30">
        <v>44769</v>
      </c>
      <c r="B150" s="31">
        <v>4090.09</v>
      </c>
      <c r="C150" s="32">
        <f>'Processed closing data'!K148</f>
        <v>2.88</v>
      </c>
      <c r="D150" s="33">
        <f>'Processed closing data'!L148</f>
        <v>26.38</v>
      </c>
      <c r="E150" s="34"/>
    </row>
    <row r="151" spans="1:5" ht="15.75" customHeight="1">
      <c r="A151" s="30">
        <v>44770</v>
      </c>
      <c r="B151" s="31">
        <v>4095.65</v>
      </c>
      <c r="C151" s="32">
        <f>'Processed closing data'!K149</f>
        <v>3.07</v>
      </c>
      <c r="D151" s="33">
        <f>'Processed closing data'!L149</f>
        <v>27.82</v>
      </c>
      <c r="E151" s="34"/>
    </row>
    <row r="152" spans="1:5" ht="15.75" customHeight="1">
      <c r="A152" s="30">
        <v>44771</v>
      </c>
      <c r="B152" s="31">
        <v>4142.41</v>
      </c>
      <c r="C152" s="32">
        <f>'Processed closing data'!K150</f>
        <v>3.07</v>
      </c>
      <c r="D152" s="33">
        <f>'Processed closing data'!L150</f>
        <v>27.82</v>
      </c>
      <c r="E152" s="34"/>
    </row>
    <row r="153" spans="1:5" ht="15.75" customHeight="1">
      <c r="A153" s="30">
        <v>44774</v>
      </c>
      <c r="B153" s="31">
        <v>4134.95</v>
      </c>
      <c r="C153" s="32">
        <f>'Processed closing data'!K151</f>
        <v>3.24</v>
      </c>
      <c r="D153" s="33">
        <f>'Processed closing data'!L151</f>
        <v>28.32</v>
      </c>
      <c r="E153" s="34"/>
    </row>
    <row r="154" spans="1:5" ht="15.75" customHeight="1">
      <c r="A154" s="30">
        <v>44775</v>
      </c>
      <c r="B154" s="31">
        <v>4126.34</v>
      </c>
      <c r="C154" s="32">
        <f>'Processed closing data'!K152</f>
        <v>3.2</v>
      </c>
      <c r="D154" s="33">
        <f>'Processed closing data'!L152</f>
        <v>27.48</v>
      </c>
      <c r="E154" s="34"/>
    </row>
    <row r="155" spans="1:5" ht="15.75" customHeight="1">
      <c r="A155" s="30">
        <v>44776</v>
      </c>
      <c r="B155" s="31">
        <v>4148.2</v>
      </c>
      <c r="C155" s="32">
        <f>'Processed closing data'!K153</f>
        <v>3.31</v>
      </c>
      <c r="D155" s="33">
        <f>'Processed closing data'!L153</f>
        <v>27.8</v>
      </c>
      <c r="E155" s="34"/>
    </row>
    <row r="156" spans="1:5" ht="15.75" customHeight="1">
      <c r="A156" s="30">
        <v>44777</v>
      </c>
      <c r="B156" s="31">
        <v>4153.71</v>
      </c>
      <c r="C156" s="32">
        <f>'Processed closing data'!K154</f>
        <v>3.11</v>
      </c>
      <c r="D156" s="33">
        <f>'Processed closing data'!L154</f>
        <v>28.34</v>
      </c>
      <c r="E156" s="34"/>
    </row>
    <row r="157" spans="1:5" ht="15.75" customHeight="1">
      <c r="A157" s="30">
        <v>44778</v>
      </c>
      <c r="B157" s="31">
        <v>4146.45</v>
      </c>
      <c r="C157" s="32">
        <f>'Processed closing data'!K155</f>
        <v>3.09</v>
      </c>
      <c r="D157" s="33">
        <f>'Processed closing data'!L155</f>
        <v>27.66</v>
      </c>
      <c r="E157" s="34"/>
    </row>
    <row r="158" spans="1:5" ht="15.75" customHeight="1">
      <c r="A158" s="30">
        <v>44781</v>
      </c>
      <c r="B158" s="31">
        <v>4168.67</v>
      </c>
      <c r="C158" s="32">
        <f>'Processed closing data'!K156</f>
        <v>3.13</v>
      </c>
      <c r="D158" s="33">
        <f>'Processed closing data'!L156</f>
        <v>27.9</v>
      </c>
      <c r="E158" s="34"/>
    </row>
    <row r="159" spans="1:5" ht="15.75" customHeight="1">
      <c r="A159" s="30">
        <v>44782</v>
      </c>
      <c r="B159" s="31">
        <v>4164.79</v>
      </c>
      <c r="C159" s="32">
        <f>'Processed closing data'!K157</f>
        <v>3.05</v>
      </c>
      <c r="D159" s="33">
        <f>'Processed closing data'!L157</f>
        <v>26.34</v>
      </c>
      <c r="E159" s="34"/>
    </row>
    <row r="160" spans="1:5" ht="15.75" customHeight="1">
      <c r="A160" s="30">
        <v>44783</v>
      </c>
      <c r="B160" s="31">
        <v>4186.07</v>
      </c>
      <c r="C160" s="32">
        <f>'Processed closing data'!K158</f>
        <v>3.15</v>
      </c>
      <c r="D160" s="33">
        <f>'Processed closing data'!L158</f>
        <v>27.14</v>
      </c>
      <c r="E160" s="34"/>
    </row>
    <row r="161" spans="1:5" ht="15.75" customHeight="1">
      <c r="A161" s="30">
        <v>44784</v>
      </c>
      <c r="B161" s="31">
        <v>4164.99</v>
      </c>
      <c r="C161" s="32">
        <f>'Processed closing data'!K159</f>
        <v>3.35</v>
      </c>
      <c r="D161" s="33">
        <f>'Processed closing data'!L159</f>
        <v>27.64</v>
      </c>
      <c r="E161" s="34"/>
    </row>
    <row r="162" spans="1:5" ht="15.75" customHeight="1">
      <c r="A162" s="30">
        <v>44785</v>
      </c>
      <c r="B162" s="31">
        <v>4184.46</v>
      </c>
      <c r="C162" s="32">
        <f>'Processed closing data'!K160</f>
        <v>3.15</v>
      </c>
      <c r="D162" s="33">
        <f>'Processed closing data'!L160</f>
        <v>27.54</v>
      </c>
      <c r="E162" s="34"/>
    </row>
    <row r="163" spans="1:5" ht="15.75" customHeight="1">
      <c r="A163" s="30">
        <v>44788</v>
      </c>
      <c r="B163" s="31">
        <v>4189.75</v>
      </c>
      <c r="C163" s="32">
        <f>'Processed closing data'!K161</f>
        <v>3.19</v>
      </c>
      <c r="D163" s="33">
        <f>'Processed closing data'!L161</f>
        <v>27.88</v>
      </c>
      <c r="E163" s="34"/>
    </row>
    <row r="164" spans="1:5" ht="15.75" customHeight="1">
      <c r="A164" s="30">
        <v>44789</v>
      </c>
      <c r="B164" s="31">
        <v>4200.9399999999996</v>
      </c>
      <c r="C164" s="32">
        <f>'Processed closing data'!K162</f>
        <v>3.12</v>
      </c>
      <c r="D164" s="33">
        <f>'Processed closing data'!L162</f>
        <v>27.06</v>
      </c>
      <c r="E164" s="34"/>
    </row>
    <row r="165" spans="1:5" ht="15.75" customHeight="1">
      <c r="A165" s="30">
        <v>44790</v>
      </c>
      <c r="B165" s="31">
        <v>4181.47</v>
      </c>
      <c r="C165" s="32">
        <f>'Processed closing data'!K163</f>
        <v>3.08</v>
      </c>
      <c r="D165" s="33">
        <f>'Processed closing data'!L163</f>
        <v>26.26</v>
      </c>
      <c r="E165" s="34"/>
    </row>
    <row r="166" spans="1:5" ht="15.75" customHeight="1">
      <c r="A166" s="30">
        <v>44791</v>
      </c>
      <c r="B166" s="31">
        <v>4197.2700000000004</v>
      </c>
      <c r="C166" s="32">
        <f>'Processed closing data'!K164</f>
        <v>3.11</v>
      </c>
      <c r="D166" s="33">
        <f>'Processed closing data'!L164</f>
        <v>26.5</v>
      </c>
      <c r="E166" s="34"/>
    </row>
    <row r="167" spans="1:5" ht="15.75" customHeight="1">
      <c r="A167" s="30">
        <v>44792</v>
      </c>
      <c r="B167" s="31">
        <v>4193.3100000000004</v>
      </c>
      <c r="C167" s="32">
        <f>'Processed closing data'!K165</f>
        <v>3.12</v>
      </c>
      <c r="D167" s="33">
        <f>'Processed closing data'!L165</f>
        <v>26.52</v>
      </c>
      <c r="E167" s="34"/>
    </row>
    <row r="168" spans="1:5" ht="15.75" customHeight="1">
      <c r="A168" s="30">
        <v>44795</v>
      </c>
      <c r="B168" s="31">
        <v>4173.0600000000004</v>
      </c>
      <c r="C168" s="32">
        <f>'Processed closing data'!K166</f>
        <v>2.94</v>
      </c>
      <c r="D168" s="33">
        <f>'Processed closing data'!L166</f>
        <v>26</v>
      </c>
      <c r="E168" s="34"/>
    </row>
    <row r="169" spans="1:5" ht="15.75" customHeight="1">
      <c r="A169" s="30">
        <v>44796</v>
      </c>
      <c r="B169" s="31">
        <v>4145.38</v>
      </c>
      <c r="C169" s="32">
        <f>'Processed closing data'!K167</f>
        <v>2.78</v>
      </c>
      <c r="D169" s="33">
        <f>'Processed closing data'!L167</f>
        <v>25.12</v>
      </c>
      <c r="E169" s="34"/>
    </row>
    <row r="170" spans="1:5" ht="15.75" customHeight="1">
      <c r="A170" s="30">
        <v>44797</v>
      </c>
      <c r="B170" s="31">
        <v>4137.5</v>
      </c>
      <c r="C170" s="32">
        <f>'Processed closing data'!K168</f>
        <v>2.82</v>
      </c>
      <c r="D170" s="33">
        <f>'Processed closing data'!L168</f>
        <v>25.38</v>
      </c>
      <c r="E170" s="34"/>
    </row>
    <row r="171" spans="1:5" ht="15.75" customHeight="1">
      <c r="A171" s="30">
        <v>44798</v>
      </c>
      <c r="B171" s="31">
        <v>4139.8599999999997</v>
      </c>
      <c r="C171" s="32">
        <f>'Processed closing data'!K169</f>
        <v>2.86</v>
      </c>
      <c r="D171" s="33">
        <f>'Processed closing data'!L169</f>
        <v>25.28</v>
      </c>
      <c r="E171" s="34"/>
    </row>
    <row r="172" spans="1:5" ht="15.75" customHeight="1">
      <c r="A172" s="30">
        <v>44799</v>
      </c>
      <c r="B172" s="31">
        <v>4112.34</v>
      </c>
      <c r="C172" s="32">
        <f>'Processed closing data'!K170</f>
        <v>2.77</v>
      </c>
      <c r="D172" s="33">
        <f>'Processed closing data'!L170</f>
        <v>25.3</v>
      </c>
      <c r="E172" s="34"/>
    </row>
    <row r="173" spans="1:5" ht="15.75" customHeight="1">
      <c r="A173" s="30">
        <v>44802</v>
      </c>
      <c r="B173" s="31">
        <v>4112.34</v>
      </c>
      <c r="C173" s="32">
        <f>'Processed closing data'!K171</f>
        <v>2.77</v>
      </c>
      <c r="D173" s="33">
        <f>'Processed closing data'!L171</f>
        <v>25.3</v>
      </c>
      <c r="E173" s="34"/>
    </row>
    <row r="174" spans="1:5" ht="15.75" customHeight="1">
      <c r="A174" s="30">
        <v>44803</v>
      </c>
      <c r="B174" s="31">
        <v>4080.77</v>
      </c>
      <c r="C174" s="32">
        <f>'Processed closing data'!K172</f>
        <v>2.85</v>
      </c>
      <c r="D174" s="33">
        <f>'Processed closing data'!L172</f>
        <v>25.28</v>
      </c>
      <c r="E174" s="34"/>
    </row>
    <row r="175" spans="1:5" ht="15.75" customHeight="1">
      <c r="A175" s="30">
        <v>44804</v>
      </c>
      <c r="B175" s="31">
        <v>4041.53</v>
      </c>
      <c r="C175" s="32">
        <f>'Processed closing data'!K173</f>
        <v>2.74</v>
      </c>
      <c r="D175" s="33">
        <f>'Processed closing data'!L173</f>
        <v>25.16</v>
      </c>
      <c r="E175" s="34"/>
    </row>
    <row r="176" spans="1:5" ht="15.75" customHeight="1">
      <c r="A176" s="30">
        <v>44805</v>
      </c>
      <c r="B176" s="31">
        <v>3959.37</v>
      </c>
      <c r="C176" s="32">
        <f>'Processed closing data'!K174</f>
        <v>2.86</v>
      </c>
      <c r="D176" s="33">
        <f>'Processed closing data'!L174</f>
        <v>23.74</v>
      </c>
      <c r="E176" s="34"/>
    </row>
    <row r="177" spans="1:5" ht="15.75" customHeight="1">
      <c r="A177" s="30">
        <v>44806</v>
      </c>
      <c r="B177" s="31">
        <v>4033.38</v>
      </c>
      <c r="C177" s="32">
        <f>'Processed closing data'!K175</f>
        <v>2.99</v>
      </c>
      <c r="D177" s="33">
        <f>'Processed closing data'!L175</f>
        <v>24.5</v>
      </c>
      <c r="E177" s="34"/>
    </row>
    <row r="178" spans="1:5" ht="15.75" customHeight="1">
      <c r="A178" s="30">
        <v>44809</v>
      </c>
      <c r="B178" s="31">
        <v>4029.14</v>
      </c>
      <c r="C178" s="32">
        <f>'Processed closing data'!K176</f>
        <v>2.94</v>
      </c>
      <c r="D178" s="33">
        <f>'Processed closing data'!L176</f>
        <v>23.42</v>
      </c>
      <c r="E178" s="34"/>
    </row>
    <row r="179" spans="1:5" ht="15.75" customHeight="1">
      <c r="A179" s="30">
        <v>44810</v>
      </c>
      <c r="B179" s="31">
        <v>4041.41</v>
      </c>
      <c r="C179" s="32">
        <f>'Processed closing data'!K177</f>
        <v>3.01</v>
      </c>
      <c r="D179" s="33">
        <f>'Processed closing data'!L177</f>
        <v>23.94</v>
      </c>
      <c r="E179" s="34"/>
    </row>
    <row r="180" spans="1:5" ht="15.75" customHeight="1">
      <c r="A180" s="30">
        <v>44811</v>
      </c>
      <c r="B180" s="31">
        <v>4011.63</v>
      </c>
      <c r="C180" s="32">
        <f>'Processed closing data'!K178</f>
        <v>2.92</v>
      </c>
      <c r="D180" s="33">
        <f>'Processed closing data'!L178</f>
        <v>23.98</v>
      </c>
      <c r="E180" s="34"/>
    </row>
    <row r="181" spans="1:5" ht="15.75" customHeight="1">
      <c r="A181" s="30">
        <v>44812</v>
      </c>
      <c r="B181" s="31">
        <v>4025.18</v>
      </c>
      <c r="C181" s="32">
        <f>'Processed closing data'!K179</f>
        <v>2.86</v>
      </c>
      <c r="D181" s="33">
        <f>'Processed closing data'!L179</f>
        <v>27.98</v>
      </c>
      <c r="E181" s="34"/>
    </row>
    <row r="182" spans="1:5" ht="15.75" customHeight="1">
      <c r="A182" s="30">
        <v>44813</v>
      </c>
      <c r="B182" s="31">
        <v>4077.03</v>
      </c>
      <c r="C182" s="32">
        <f>'Processed closing data'!K180</f>
        <v>2.87</v>
      </c>
      <c r="D182" s="33">
        <f>'Processed closing data'!L180</f>
        <v>28.6</v>
      </c>
      <c r="E182" s="34"/>
    </row>
    <row r="183" spans="1:5" ht="15.75" customHeight="1">
      <c r="A183" s="30">
        <v>44816</v>
      </c>
      <c r="B183" s="31">
        <v>4144.91</v>
      </c>
      <c r="C183" s="32">
        <f>'Processed closing data'!K181</f>
        <v>2.72</v>
      </c>
      <c r="D183" s="33">
        <f>'Processed closing data'!L181</f>
        <v>28.88</v>
      </c>
      <c r="E183" s="34"/>
    </row>
    <row r="184" spans="1:5" ht="15.75" customHeight="1">
      <c r="A184" s="30">
        <v>44817</v>
      </c>
      <c r="B184" s="31">
        <v>4092.77</v>
      </c>
      <c r="C184" s="32">
        <f>'Processed closing data'!K182</f>
        <v>2.84</v>
      </c>
      <c r="D184" s="33">
        <f>'Processed closing data'!L182</f>
        <v>27.6</v>
      </c>
      <c r="E184" s="34"/>
    </row>
    <row r="185" spans="1:5" ht="15.75" customHeight="1">
      <c r="A185" s="30">
        <v>44818</v>
      </c>
      <c r="B185" s="31">
        <v>4031.45</v>
      </c>
      <c r="C185" s="32">
        <f>'Processed closing data'!K183</f>
        <v>2.95</v>
      </c>
      <c r="D185" s="33">
        <f>'Processed closing data'!L183</f>
        <v>26.84</v>
      </c>
      <c r="E185" s="34"/>
    </row>
    <row r="186" spans="1:5" ht="15.75" customHeight="1">
      <c r="A186" s="30">
        <v>44819</v>
      </c>
      <c r="B186" s="31">
        <v>4034.88</v>
      </c>
      <c r="C186" s="32">
        <f>'Processed closing data'!K184</f>
        <v>2.97</v>
      </c>
      <c r="D186" s="33">
        <f>'Processed closing data'!L184</f>
        <v>27.62</v>
      </c>
      <c r="E186" s="34"/>
    </row>
    <row r="187" spans="1:5" ht="15.75" customHeight="1">
      <c r="A187" s="30">
        <v>44820</v>
      </c>
      <c r="B187" s="31">
        <v>4010.65</v>
      </c>
      <c r="C187" s="32">
        <f>'Processed closing data'!K185</f>
        <v>2.89</v>
      </c>
      <c r="D187" s="33">
        <f>'Processed closing data'!L185</f>
        <v>27.82</v>
      </c>
      <c r="E187" s="34"/>
    </row>
    <row r="188" spans="1:5" ht="15.75" customHeight="1">
      <c r="A188" s="30">
        <v>44823</v>
      </c>
      <c r="B188" s="31">
        <v>4010.65</v>
      </c>
      <c r="C188" s="32">
        <f>'Processed closing data'!K186</f>
        <v>2.89</v>
      </c>
      <c r="D188" s="33">
        <f>'Processed closing data'!L186</f>
        <v>27.82</v>
      </c>
      <c r="E188" s="34"/>
    </row>
    <row r="189" spans="1:5" ht="15.75" customHeight="1">
      <c r="A189" s="30">
        <v>44824</v>
      </c>
      <c r="B189" s="31">
        <v>3981.32</v>
      </c>
      <c r="C189" s="32">
        <f>'Processed closing data'!K187</f>
        <v>2.83</v>
      </c>
      <c r="D189" s="33">
        <f>'Processed closing data'!L187</f>
        <v>27.46</v>
      </c>
      <c r="E189" s="34"/>
    </row>
    <row r="190" spans="1:5" ht="15.75" customHeight="1">
      <c r="A190" s="30">
        <v>44825</v>
      </c>
      <c r="B190" s="31">
        <v>4008.47</v>
      </c>
      <c r="C190" s="32">
        <f>'Processed closing data'!K188</f>
        <v>2.84</v>
      </c>
      <c r="D190" s="33">
        <f>'Processed closing data'!L188</f>
        <v>28.2</v>
      </c>
      <c r="E190" s="34"/>
    </row>
    <row r="191" spans="1:5" ht="15.75" customHeight="1">
      <c r="A191" s="30">
        <v>44826</v>
      </c>
      <c r="B191" s="31">
        <v>3959.43</v>
      </c>
      <c r="C191" s="32">
        <f>'Processed closing data'!K189</f>
        <v>2.65</v>
      </c>
      <c r="D191" s="33">
        <f>'Processed closing data'!L189</f>
        <v>28.16</v>
      </c>
      <c r="E191" s="34"/>
    </row>
    <row r="192" spans="1:5" ht="15.75" customHeight="1">
      <c r="A192" s="30">
        <v>44827</v>
      </c>
      <c r="B192" s="31">
        <v>3881.56</v>
      </c>
      <c r="C192" s="32">
        <f>'Processed closing data'!K190</f>
        <v>2.46</v>
      </c>
      <c r="D192" s="33">
        <f>'Processed closing data'!L190</f>
        <v>27.3</v>
      </c>
      <c r="E192" s="34"/>
    </row>
    <row r="193" spans="1:5" ht="15.75" customHeight="1">
      <c r="A193" s="30">
        <v>44830</v>
      </c>
      <c r="B193" s="31">
        <v>3874.7</v>
      </c>
      <c r="C193" s="32">
        <f>'Processed closing data'!K191</f>
        <v>2.39</v>
      </c>
      <c r="D193" s="33">
        <f>'Processed closing data'!L191</f>
        <v>26.3</v>
      </c>
      <c r="E193" s="34"/>
    </row>
    <row r="194" spans="1:5" ht="15.75" customHeight="1">
      <c r="A194" s="30">
        <v>44831</v>
      </c>
      <c r="B194" s="31">
        <v>3844.23</v>
      </c>
      <c r="C194" s="32">
        <f>'Processed closing data'!K192</f>
        <v>2.38</v>
      </c>
      <c r="D194" s="33">
        <f>'Processed closing data'!L192</f>
        <v>25.66</v>
      </c>
      <c r="E194" s="34"/>
    </row>
    <row r="195" spans="1:5" ht="15.75" customHeight="1">
      <c r="A195" s="30">
        <v>44832</v>
      </c>
      <c r="B195" s="31">
        <v>3854.58</v>
      </c>
      <c r="C195" s="32">
        <f>'Processed closing data'!K193</f>
        <v>2.42</v>
      </c>
      <c r="D195" s="33">
        <f>'Processed closing data'!L193</f>
        <v>25.8</v>
      </c>
      <c r="E195" s="34"/>
    </row>
    <row r="196" spans="1:5" ht="15.75" customHeight="1">
      <c r="A196" s="30">
        <v>44833</v>
      </c>
      <c r="B196" s="31">
        <v>3779.32</v>
      </c>
      <c r="C196" s="32">
        <f>'Processed closing data'!K194</f>
        <v>2.41</v>
      </c>
      <c r="D196" s="33">
        <f>'Processed closing data'!L194</f>
        <v>25.06</v>
      </c>
      <c r="E196" s="34"/>
    </row>
    <row r="197" spans="1:5" ht="15.75" customHeight="1">
      <c r="A197" s="30">
        <v>44834</v>
      </c>
      <c r="B197" s="31">
        <v>3797.1</v>
      </c>
      <c r="C197" s="32">
        <f>'Processed closing data'!K195</f>
        <v>2.57</v>
      </c>
      <c r="D197" s="33">
        <f>'Processed closing data'!L195</f>
        <v>26.18</v>
      </c>
      <c r="E197" s="34"/>
    </row>
    <row r="198" spans="1:5" ht="15.75" customHeight="1">
      <c r="A198" s="30">
        <v>44837</v>
      </c>
      <c r="B198" s="31">
        <v>3807.86</v>
      </c>
      <c r="C198" s="32">
        <f>'Processed closing data'!K196</f>
        <v>2.57</v>
      </c>
      <c r="D198" s="33">
        <f>'Processed closing data'!L196</f>
        <v>26.02</v>
      </c>
      <c r="E198" s="34"/>
    </row>
    <row r="199" spans="1:5" ht="15.75" customHeight="1">
      <c r="A199" s="30">
        <v>44838</v>
      </c>
      <c r="B199" s="31">
        <v>3908.75</v>
      </c>
      <c r="C199" s="32">
        <f>'Processed closing data'!K197</f>
        <v>2.74</v>
      </c>
      <c r="D199" s="33">
        <f>'Processed closing data'!L197</f>
        <v>26.3</v>
      </c>
      <c r="E199" s="34"/>
    </row>
    <row r="200" spans="1:5" ht="15.75" customHeight="1">
      <c r="A200" s="30">
        <v>44839</v>
      </c>
      <c r="B200" s="31">
        <v>3884.53</v>
      </c>
      <c r="C200" s="32">
        <f>'Processed closing data'!K198</f>
        <v>2.6</v>
      </c>
      <c r="D200" s="33">
        <f>'Processed closing data'!L198</f>
        <v>25.46</v>
      </c>
      <c r="E200" s="34"/>
    </row>
    <row r="201" spans="1:5" ht="15.75" customHeight="1">
      <c r="A201" s="30">
        <v>44840</v>
      </c>
      <c r="B201" s="31">
        <v>3860.66</v>
      </c>
      <c r="C201" s="32">
        <f>'Processed closing data'!K199</f>
        <v>2.7</v>
      </c>
      <c r="D201" s="33">
        <f>'Processed closing data'!L199</f>
        <v>25.88</v>
      </c>
      <c r="E201" s="34"/>
    </row>
    <row r="202" spans="1:5" ht="15.75" customHeight="1">
      <c r="A202" s="30">
        <v>44841</v>
      </c>
      <c r="B202" s="31">
        <v>3848.86</v>
      </c>
      <c r="C202" s="32">
        <f>'Processed closing data'!K200</f>
        <v>2.71</v>
      </c>
      <c r="D202" s="33">
        <f>'Processed closing data'!L200</f>
        <v>25.34</v>
      </c>
      <c r="E202" s="34"/>
    </row>
    <row r="203" spans="1:5" ht="15.75" customHeight="1">
      <c r="A203" s="30">
        <v>44844</v>
      </c>
      <c r="B203" s="31">
        <v>3826.63</v>
      </c>
      <c r="C203" s="32">
        <f>'Processed closing data'!K201</f>
        <v>2.52</v>
      </c>
      <c r="D203" s="33">
        <f>'Processed closing data'!L201</f>
        <v>24.44</v>
      </c>
      <c r="E203" s="34"/>
    </row>
    <row r="204" spans="1:5" ht="15.75" customHeight="1">
      <c r="A204" s="30">
        <v>44845</v>
      </c>
      <c r="B204" s="31">
        <v>3784.65</v>
      </c>
      <c r="C204" s="32">
        <f>'Processed closing data'!K202</f>
        <v>2.5</v>
      </c>
      <c r="D204" s="33">
        <f>'Processed closing data'!L202</f>
        <v>23.42</v>
      </c>
      <c r="E204" s="34"/>
    </row>
    <row r="205" spans="1:5" ht="15.75" customHeight="1">
      <c r="A205" s="30">
        <v>44846</v>
      </c>
      <c r="B205" s="31">
        <v>3747.48</v>
      </c>
      <c r="C205" s="32">
        <f>'Processed closing data'!K203</f>
        <v>2.5099999999999998</v>
      </c>
      <c r="D205" s="33">
        <f>'Processed closing data'!L203</f>
        <v>23.2</v>
      </c>
      <c r="E205" s="34"/>
    </row>
    <row r="206" spans="1:5" ht="15.75" customHeight="1">
      <c r="A206" s="30">
        <v>44847</v>
      </c>
      <c r="B206" s="31">
        <v>3768.96</v>
      </c>
      <c r="C206" s="32">
        <f>'Processed closing data'!K204</f>
        <v>2.46</v>
      </c>
      <c r="D206" s="33">
        <f>'Processed closing data'!L204</f>
        <v>23.72</v>
      </c>
      <c r="E206" s="34"/>
    </row>
    <row r="207" spans="1:5" ht="15.75" customHeight="1">
      <c r="A207" s="30">
        <v>44848</v>
      </c>
      <c r="B207" s="31">
        <v>3776.27</v>
      </c>
      <c r="C207" s="32">
        <f>'Processed closing data'!K205</f>
        <v>2.56</v>
      </c>
      <c r="D207" s="33">
        <f>'Processed closing data'!L205</f>
        <v>24.28</v>
      </c>
      <c r="E207" s="34"/>
    </row>
    <row r="208" spans="1:5" ht="15.75" customHeight="1">
      <c r="A208" s="30">
        <v>44851</v>
      </c>
      <c r="B208" s="31">
        <v>3820.18</v>
      </c>
      <c r="C208" s="32">
        <f>'Processed closing data'!K206</f>
        <v>2.67</v>
      </c>
      <c r="D208" s="33">
        <f>'Processed closing data'!L206</f>
        <v>25.8</v>
      </c>
      <c r="E208" s="34"/>
    </row>
    <row r="209" spans="1:5" ht="15.75" customHeight="1">
      <c r="A209" s="30">
        <v>44852</v>
      </c>
      <c r="B209" s="31">
        <v>3828.81</v>
      </c>
      <c r="C209" s="32">
        <f>'Processed closing data'!K207</f>
        <v>2.74</v>
      </c>
      <c r="D209" s="33">
        <f>'Processed closing data'!L207</f>
        <v>26.06</v>
      </c>
      <c r="E209" s="34"/>
    </row>
    <row r="210" spans="1:5" ht="15.75" customHeight="1">
      <c r="A210" s="30">
        <v>44853</v>
      </c>
      <c r="B210" s="31">
        <v>3814.32</v>
      </c>
      <c r="C210" s="32">
        <f>'Processed closing data'!K208</f>
        <v>2.4700000000000002</v>
      </c>
      <c r="D210" s="33">
        <f>'Processed closing data'!L208</f>
        <v>25.4</v>
      </c>
      <c r="E210" s="34"/>
    </row>
    <row r="211" spans="1:5" ht="15.75" customHeight="1">
      <c r="A211" s="30">
        <v>44854</v>
      </c>
      <c r="B211" s="31">
        <v>3827.73</v>
      </c>
      <c r="C211" s="32">
        <f>'Processed closing data'!K209</f>
        <v>2.52</v>
      </c>
      <c r="D211" s="33">
        <f>'Processed closing data'!L209</f>
        <v>25.7</v>
      </c>
      <c r="E211" s="34"/>
    </row>
    <row r="212" spans="1:5" ht="15.75" customHeight="1">
      <c r="A212" s="30">
        <v>44855</v>
      </c>
      <c r="B212" s="31">
        <v>3834.12</v>
      </c>
      <c r="C212" s="32">
        <f>'Processed closing data'!K210</f>
        <v>2.5</v>
      </c>
      <c r="D212" s="33">
        <f>'Processed closing data'!L210</f>
        <v>26.08</v>
      </c>
      <c r="E212" s="34"/>
    </row>
    <row r="213" spans="1:5" ht="15.75" customHeight="1">
      <c r="A213" s="30">
        <v>44858</v>
      </c>
      <c r="B213" s="31">
        <v>3859.16</v>
      </c>
      <c r="C213" s="32">
        <f>'Processed closing data'!K211</f>
        <v>2.5</v>
      </c>
      <c r="D213" s="33">
        <f>'Processed closing data'!L211</f>
        <v>26.08</v>
      </c>
      <c r="E213" s="34"/>
    </row>
    <row r="214" spans="1:5" ht="15.75" customHeight="1">
      <c r="A214" s="30">
        <v>44859</v>
      </c>
      <c r="B214" s="31">
        <v>3874.61</v>
      </c>
      <c r="C214" s="32">
        <f>'Processed closing data'!K212</f>
        <v>2.63</v>
      </c>
      <c r="D214" s="33">
        <f>'Processed closing data'!L212</f>
        <v>26.36</v>
      </c>
      <c r="E214" s="34"/>
    </row>
    <row r="215" spans="1:5" ht="15.75" customHeight="1">
      <c r="A215" s="30">
        <v>44860</v>
      </c>
      <c r="B215" s="31">
        <v>3903.4</v>
      </c>
      <c r="C215" s="32">
        <f>'Processed closing data'!K213</f>
        <v>2.8</v>
      </c>
      <c r="D215" s="33">
        <f>'Processed closing data'!L213</f>
        <v>27.18</v>
      </c>
      <c r="E215" s="34"/>
    </row>
    <row r="216" spans="1:5" ht="15.75" customHeight="1">
      <c r="A216" s="30">
        <v>44861</v>
      </c>
      <c r="B216" s="31">
        <v>3910.95</v>
      </c>
      <c r="C216" s="32">
        <f>'Processed closing data'!K214</f>
        <v>2.76</v>
      </c>
      <c r="D216" s="33">
        <f>'Processed closing data'!L214</f>
        <v>26.96</v>
      </c>
      <c r="E216" s="34"/>
    </row>
    <row r="217" spans="1:5" ht="15.75" customHeight="1">
      <c r="A217" s="30">
        <v>44862</v>
      </c>
      <c r="B217" s="31">
        <v>3893.43</v>
      </c>
      <c r="C217" s="32">
        <f>'Processed closing data'!K215</f>
        <v>2.71</v>
      </c>
      <c r="D217" s="33">
        <f>'Processed closing data'!L215</f>
        <v>26.52</v>
      </c>
      <c r="E217" s="34"/>
    </row>
    <row r="218" spans="1:5" ht="15.75" customHeight="1">
      <c r="A218" s="30">
        <v>44865</v>
      </c>
      <c r="B218" s="31">
        <v>3914.69</v>
      </c>
      <c r="C218" s="32">
        <f>'Processed closing data'!K216</f>
        <v>2.63</v>
      </c>
      <c r="D218" s="33">
        <f>'Processed closing data'!L216</f>
        <v>25.54</v>
      </c>
      <c r="E218" s="34"/>
    </row>
    <row r="219" spans="1:5" ht="15.75" customHeight="1">
      <c r="A219" s="30">
        <v>44866</v>
      </c>
      <c r="B219" s="31">
        <v>3967.63</v>
      </c>
      <c r="C219" s="32">
        <f>'Processed closing data'!K217</f>
        <v>2.83</v>
      </c>
      <c r="D219" s="33">
        <f>'Processed closing data'!L217</f>
        <v>26.18</v>
      </c>
      <c r="E219" s="34"/>
    </row>
    <row r="220" spans="1:5" ht="15.75" customHeight="1">
      <c r="A220" s="30">
        <v>44867</v>
      </c>
      <c r="B220" s="31">
        <v>3948.5</v>
      </c>
      <c r="C220" s="32">
        <f>'Processed closing data'!K218</f>
        <v>2.89</v>
      </c>
      <c r="D220" s="33">
        <f>'Processed closing data'!L218</f>
        <v>26.44</v>
      </c>
      <c r="E220" s="34"/>
    </row>
    <row r="221" spans="1:5" ht="15.75" customHeight="1">
      <c r="A221" s="30">
        <v>44868</v>
      </c>
      <c r="B221" s="31">
        <v>3966.05</v>
      </c>
      <c r="C221" s="32">
        <f>'Processed closing data'!K219</f>
        <v>2.8</v>
      </c>
      <c r="D221" s="33">
        <f>'Processed closing data'!L219</f>
        <v>26.68</v>
      </c>
      <c r="E221" s="34"/>
    </row>
    <row r="222" spans="1:5" ht="15.75" customHeight="1">
      <c r="A222" s="30">
        <v>44869</v>
      </c>
      <c r="B222" s="31">
        <v>4042.39</v>
      </c>
      <c r="C222" s="32">
        <f>'Processed closing data'!K220</f>
        <v>2.87</v>
      </c>
      <c r="D222" s="33">
        <f>'Processed closing data'!L220</f>
        <v>28.04</v>
      </c>
      <c r="E222" s="34"/>
    </row>
    <row r="223" spans="1:5" ht="15.75" customHeight="1">
      <c r="A223" s="30">
        <v>44872</v>
      </c>
      <c r="B223" s="31">
        <v>4032.87</v>
      </c>
      <c r="C223" s="32">
        <f>'Processed closing data'!K221</f>
        <v>2.83</v>
      </c>
      <c r="D223" s="33">
        <f>'Processed closing data'!L221</f>
        <v>29.22</v>
      </c>
      <c r="E223" s="34"/>
    </row>
    <row r="224" spans="1:5" ht="15.75" customHeight="1">
      <c r="A224" s="30">
        <v>44873</v>
      </c>
      <c r="B224" s="31">
        <v>4040.16</v>
      </c>
      <c r="C224" s="32">
        <f>'Processed closing data'!K222</f>
        <v>2.83</v>
      </c>
      <c r="D224" s="33">
        <f>'Processed closing data'!L222</f>
        <v>29.5</v>
      </c>
      <c r="E224" s="34"/>
    </row>
    <row r="225" spans="1:5" ht="15.75" customHeight="1">
      <c r="A225" s="30">
        <v>44874</v>
      </c>
      <c r="B225" s="31">
        <v>4033.95</v>
      </c>
      <c r="C225" s="32">
        <f>'Processed closing data'!K223</f>
        <v>2.8</v>
      </c>
      <c r="D225" s="33">
        <f>'Processed closing data'!L223</f>
        <v>30.02</v>
      </c>
      <c r="E225" s="34"/>
    </row>
    <row r="226" spans="1:5" ht="15.75" customHeight="1">
      <c r="A226" s="30">
        <v>44875</v>
      </c>
      <c r="B226" s="31">
        <v>4094.38</v>
      </c>
      <c r="C226" s="32">
        <f>'Processed closing data'!K224</f>
        <v>2.97</v>
      </c>
      <c r="D226" s="33">
        <f>'Processed closing data'!L224</f>
        <v>32.159999999999997</v>
      </c>
      <c r="E226" s="34"/>
    </row>
    <row r="227" spans="1:5" ht="15.75" customHeight="1">
      <c r="A227" s="30">
        <v>44876</v>
      </c>
      <c r="B227" s="31">
        <v>4074.95</v>
      </c>
      <c r="C227" s="32">
        <f>'Processed closing data'!K225</f>
        <v>2.9</v>
      </c>
      <c r="D227" s="33">
        <f>'Processed closing data'!L225</f>
        <v>32.72</v>
      </c>
      <c r="E227" s="34"/>
    </row>
    <row r="228" spans="1:5" ht="15.75" customHeight="1">
      <c r="A228" s="30">
        <v>44879</v>
      </c>
      <c r="B228" s="31">
        <v>4106.8</v>
      </c>
      <c r="C228" s="32">
        <f>'Processed closing data'!K226</f>
        <v>2.78</v>
      </c>
      <c r="D228" s="33">
        <f>'Processed closing data'!L226</f>
        <v>32.5</v>
      </c>
      <c r="E228" s="34"/>
    </row>
    <row r="229" spans="1:5" ht="15.75" customHeight="1">
      <c r="A229" s="30">
        <v>44880</v>
      </c>
      <c r="B229" s="31">
        <v>4094.09</v>
      </c>
      <c r="C229" s="32">
        <f>'Processed closing data'!K227</f>
        <v>2.79</v>
      </c>
      <c r="D229" s="33">
        <f>'Processed closing data'!L227</f>
        <v>32.18</v>
      </c>
      <c r="E229" s="34"/>
    </row>
    <row r="230" spans="1:5" ht="15.75" customHeight="1">
      <c r="A230" s="30">
        <v>44881</v>
      </c>
      <c r="B230" s="31">
        <v>4074.57</v>
      </c>
      <c r="C230" s="32">
        <f>'Processed closing data'!K228</f>
        <v>2.72</v>
      </c>
      <c r="D230" s="33">
        <f>'Processed closing data'!L228</f>
        <v>30.7</v>
      </c>
      <c r="E230" s="34"/>
    </row>
    <row r="231" spans="1:5" ht="15.75" customHeight="1">
      <c r="A231" s="30">
        <v>44882</v>
      </c>
      <c r="B231" s="31">
        <v>4072.69</v>
      </c>
      <c r="C231" s="32">
        <f>'Processed closing data'!K229</f>
        <v>2.4900000000000002</v>
      </c>
      <c r="D231" s="33">
        <f>'Processed closing data'!L229</f>
        <v>30.9</v>
      </c>
      <c r="E231" s="34"/>
    </row>
    <row r="232" spans="1:5" ht="15.75" customHeight="1">
      <c r="A232" s="30">
        <v>44883</v>
      </c>
      <c r="B232" s="31">
        <v>4096.1899999999996</v>
      </c>
      <c r="C232" s="32">
        <f>'Processed closing data'!K230</f>
        <v>2.58</v>
      </c>
      <c r="D232" s="33">
        <f>'Processed closing data'!L230</f>
        <v>31.3</v>
      </c>
      <c r="E232" s="34"/>
    </row>
    <row r="233" spans="1:5" ht="15.75" customHeight="1">
      <c r="A233" s="30">
        <v>44886</v>
      </c>
      <c r="B233" s="31">
        <v>4096.24</v>
      </c>
      <c r="C233" s="32">
        <f>'Processed closing data'!K231</f>
        <v>2.65</v>
      </c>
      <c r="D233" s="33">
        <f>'Processed closing data'!L231</f>
        <v>31.42</v>
      </c>
      <c r="E233" s="34"/>
    </row>
    <row r="234" spans="1:5" ht="15.75" customHeight="1">
      <c r="A234" s="30">
        <v>44887</v>
      </c>
      <c r="B234" s="31">
        <v>4132.3599999999997</v>
      </c>
      <c r="C234" s="32">
        <f>'Processed closing data'!K232</f>
        <v>2.58</v>
      </c>
      <c r="D234" s="33">
        <f>'Processed closing data'!L232</f>
        <v>31.04</v>
      </c>
      <c r="E234" s="34"/>
    </row>
    <row r="235" spans="1:5" ht="15.75" customHeight="1">
      <c r="A235" s="30">
        <v>44888</v>
      </c>
      <c r="B235" s="31">
        <v>4140.6899999999996</v>
      </c>
      <c r="C235" s="32">
        <f>'Processed closing data'!K233</f>
        <v>2.59</v>
      </c>
      <c r="D235" s="33">
        <f>'Processed closing data'!L233</f>
        <v>30.46</v>
      </c>
      <c r="E235" s="34"/>
    </row>
    <row r="236" spans="1:5" ht="15.75" customHeight="1">
      <c r="A236" s="30">
        <v>44889</v>
      </c>
      <c r="B236" s="31">
        <v>4142.6000000000004</v>
      </c>
      <c r="C236" s="32">
        <f>'Processed closing data'!K234</f>
        <v>2.62</v>
      </c>
      <c r="D236" s="33">
        <f>'Processed closing data'!L234</f>
        <v>30.82</v>
      </c>
      <c r="E236" s="34"/>
    </row>
    <row r="237" spans="1:5" ht="15.75" customHeight="1">
      <c r="A237" s="30">
        <v>44890</v>
      </c>
      <c r="B237" s="31">
        <v>4152.24</v>
      </c>
      <c r="C237" s="32">
        <f>'Processed closing data'!K235</f>
        <v>2.58</v>
      </c>
      <c r="D237" s="33">
        <f>'Processed closing data'!L235</f>
        <v>30.9</v>
      </c>
      <c r="E237" s="34"/>
    </row>
    <row r="238" spans="1:5" ht="15.75" customHeight="1">
      <c r="A238" s="30">
        <v>44893</v>
      </c>
      <c r="B238" s="31">
        <v>4138.2299999999996</v>
      </c>
      <c r="C238" s="32">
        <f>'Processed closing data'!K236</f>
        <v>2.57</v>
      </c>
      <c r="D238" s="33">
        <f>'Processed closing data'!L236</f>
        <v>30.68</v>
      </c>
      <c r="E238" s="34"/>
    </row>
    <row r="239" spans="1:5" ht="15.75" customHeight="1">
      <c r="A239" s="30">
        <v>44894</v>
      </c>
      <c r="B239" s="31">
        <v>4152.78</v>
      </c>
      <c r="C239" s="32">
        <f>'Processed closing data'!K237</f>
        <v>2.5299999999999998</v>
      </c>
      <c r="D239" s="33">
        <f>'Processed closing data'!L237</f>
        <v>28.98</v>
      </c>
      <c r="E239" s="34"/>
    </row>
    <row r="240" spans="1:5" ht="15.75" customHeight="1">
      <c r="A240" s="30">
        <v>44895</v>
      </c>
      <c r="B240" s="31">
        <v>4180.8500000000004</v>
      </c>
      <c r="C240" s="32">
        <f>'Processed closing data'!K238</f>
        <v>2.56</v>
      </c>
      <c r="D240" s="33">
        <f>'Processed closing data'!L238</f>
        <v>29.12</v>
      </c>
      <c r="E240" s="34"/>
    </row>
    <row r="241" spans="1:5" ht="15.75" customHeight="1">
      <c r="A241" s="30">
        <v>44896</v>
      </c>
      <c r="B241" s="31">
        <v>4181.79</v>
      </c>
      <c r="C241" s="32">
        <f>'Processed closing data'!K239</f>
        <v>2.61</v>
      </c>
      <c r="D241" s="33">
        <f>'Processed closing data'!L239</f>
        <v>29.7</v>
      </c>
      <c r="E241" s="34"/>
    </row>
    <row r="242" spans="1:5" ht="15.75" customHeight="1">
      <c r="A242" s="30">
        <v>44897</v>
      </c>
      <c r="B242" s="31">
        <v>4179.26</v>
      </c>
      <c r="C242" s="32">
        <f>'Processed closing data'!K240</f>
        <v>2.75</v>
      </c>
      <c r="D242" s="33">
        <f>'Processed closing data'!L240</f>
        <v>30.2</v>
      </c>
      <c r="E242" s="34"/>
    </row>
    <row r="243" spans="1:5" ht="15.75" customHeight="1">
      <c r="A243" s="30">
        <v>44900</v>
      </c>
      <c r="B243" s="31">
        <v>4183.53</v>
      </c>
      <c r="C243" s="32">
        <f>'Processed closing data'!K241</f>
        <v>2.72</v>
      </c>
      <c r="D243" s="33">
        <f>'Processed closing data'!L241</f>
        <v>30.52</v>
      </c>
      <c r="E243" s="34"/>
    </row>
    <row r="244" spans="1:5" ht="15.75" customHeight="1">
      <c r="A244" s="30">
        <v>44901</v>
      </c>
      <c r="B244" s="31">
        <v>4154.47</v>
      </c>
      <c r="C244" s="32">
        <f>'Processed closing data'!K242</f>
        <v>2.52</v>
      </c>
      <c r="D244" s="33">
        <f>'Processed closing data'!L242</f>
        <v>30.06</v>
      </c>
      <c r="E244" s="34"/>
    </row>
    <row r="245" spans="1:5" ht="15.75" customHeight="1">
      <c r="A245" s="30">
        <v>44902</v>
      </c>
      <c r="B245" s="31">
        <v>4133.91</v>
      </c>
      <c r="C245" s="32">
        <f>'Processed closing data'!K243</f>
        <v>2.4900000000000002</v>
      </c>
      <c r="D245" s="33">
        <f>'Processed closing data'!L243</f>
        <v>30.16</v>
      </c>
      <c r="E245" s="34"/>
    </row>
    <row r="246" spans="1:5" ht="15.75" customHeight="1">
      <c r="A246" s="30">
        <v>44903</v>
      </c>
      <c r="B246" s="31">
        <v>4122.49</v>
      </c>
      <c r="C246" s="32">
        <f>'Processed closing data'!K244</f>
        <v>2.41</v>
      </c>
      <c r="D246" s="33">
        <f>'Processed closing data'!L244</f>
        <v>29.52</v>
      </c>
      <c r="E246" s="34"/>
    </row>
    <row r="247" spans="1:5" ht="15.75" customHeight="1">
      <c r="A247" s="30">
        <v>44904</v>
      </c>
      <c r="B247" s="31">
        <v>4127.5200000000004</v>
      </c>
      <c r="C247" s="32">
        <f>'Processed closing data'!K245</f>
        <v>2.39</v>
      </c>
      <c r="D247" s="33">
        <f>'Processed closing data'!L245</f>
        <v>29.8</v>
      </c>
      <c r="E247" s="34"/>
    </row>
    <row r="248" spans="1:5" ht="15.75" customHeight="1">
      <c r="A248" s="30">
        <v>44907</v>
      </c>
      <c r="B248" s="31">
        <v>4109.99</v>
      </c>
      <c r="C248" s="32">
        <f>'Processed closing data'!K246</f>
        <v>2.41</v>
      </c>
      <c r="D248" s="33">
        <f>'Processed closing data'!L246</f>
        <v>29.74</v>
      </c>
      <c r="E248" s="34"/>
    </row>
    <row r="249" spans="1:5" ht="15.75" customHeight="1">
      <c r="A249" s="30">
        <v>44908</v>
      </c>
      <c r="B249" s="31">
        <v>4145.3100000000004</v>
      </c>
      <c r="C249" s="32">
        <f>'Processed closing data'!K247</f>
        <v>2.4500000000000002</v>
      </c>
      <c r="D249" s="33">
        <f>'Processed closing data'!L247</f>
        <v>30.5</v>
      </c>
      <c r="E249" s="34"/>
    </row>
    <row r="250" spans="1:5" ht="15.75" customHeight="1">
      <c r="A250" s="30">
        <v>44909</v>
      </c>
      <c r="B250" s="31">
        <v>4140.49</v>
      </c>
      <c r="C250" s="32">
        <f>'Processed closing data'!K248</f>
        <v>2.44</v>
      </c>
      <c r="D250" s="33">
        <f>'Processed closing data'!L248</f>
        <v>30.26</v>
      </c>
      <c r="E250" s="34"/>
    </row>
    <row r="251" spans="1:5" ht="15.75" customHeight="1">
      <c r="A251" s="30">
        <v>44910</v>
      </c>
      <c r="B251" s="31">
        <v>4103.01</v>
      </c>
      <c r="C251" s="32">
        <f>'Processed closing data'!K249</f>
        <v>2.4500000000000002</v>
      </c>
      <c r="D251" s="33">
        <f>'Processed closing data'!L249</f>
        <v>30.12</v>
      </c>
      <c r="E251" s="34"/>
    </row>
    <row r="252" spans="1:5" ht="15.75" customHeight="1">
      <c r="A252" s="30">
        <v>44911</v>
      </c>
      <c r="B252" s="31">
        <v>4048.95</v>
      </c>
      <c r="C252" s="32">
        <f>'Processed closing data'!K250</f>
        <v>2.33</v>
      </c>
      <c r="D252" s="33">
        <f>'Processed closing data'!L250</f>
        <v>29.76</v>
      </c>
      <c r="E252" s="34"/>
    </row>
    <row r="253" spans="1:5" ht="15.75" customHeight="1">
      <c r="A253" s="30">
        <v>44914</v>
      </c>
      <c r="B253" s="31">
        <v>4064.64</v>
      </c>
      <c r="C253" s="32">
        <f>'Processed closing data'!K251</f>
        <v>2.42</v>
      </c>
      <c r="D253" s="33">
        <f>'Processed closing data'!L251</f>
        <v>29.18</v>
      </c>
      <c r="E253" s="34"/>
    </row>
    <row r="254" spans="1:5" ht="15.75" customHeight="1">
      <c r="A254" s="30">
        <v>44915</v>
      </c>
      <c r="B254" s="31">
        <v>4065.75</v>
      </c>
      <c r="C254" s="32">
        <f>'Processed closing data'!K252</f>
        <v>2.46</v>
      </c>
      <c r="D254" s="33">
        <f>'Processed closing data'!L252</f>
        <v>28.84</v>
      </c>
      <c r="E254" s="34"/>
    </row>
    <row r="255" spans="1:5" ht="15.75" customHeight="1">
      <c r="A255" s="30">
        <v>44916</v>
      </c>
      <c r="B255" s="31">
        <v>4135.6400000000003</v>
      </c>
      <c r="C255" s="32">
        <f>'Processed closing data'!K253</f>
        <v>2.52</v>
      </c>
      <c r="D255" s="33">
        <f>'Processed closing data'!L253</f>
        <v>29.88</v>
      </c>
      <c r="E255" s="34"/>
    </row>
    <row r="256" spans="1:5" ht="15.75" customHeight="1">
      <c r="A256" s="30">
        <v>44917</v>
      </c>
      <c r="B256" s="31">
        <v>4119.1899999999996</v>
      </c>
      <c r="C256" s="32">
        <f>'Processed closing data'!K254</f>
        <v>2.56</v>
      </c>
      <c r="D256" s="33">
        <f>'Processed closing data'!L254</f>
        <v>29.92</v>
      </c>
      <c r="E256" s="34"/>
    </row>
    <row r="257" spans="1:5" ht="15.75" customHeight="1">
      <c r="A257" s="30">
        <v>44918</v>
      </c>
      <c r="B257" s="31">
        <v>4123.1000000000004</v>
      </c>
      <c r="C257" s="32">
        <f>'Processed closing data'!K255</f>
        <v>2.4700000000000002</v>
      </c>
      <c r="D257" s="33">
        <f>'Processed closing data'!L255</f>
        <v>30</v>
      </c>
      <c r="E257" s="34"/>
    </row>
    <row r="258" spans="1:5" ht="15.75" customHeight="1">
      <c r="A258" s="30">
        <v>44921</v>
      </c>
      <c r="B258" s="31">
        <v>4123.1000000000004</v>
      </c>
      <c r="C258" s="32">
        <f>'Processed closing data'!K256</f>
        <v>2.4700000000000002</v>
      </c>
      <c r="D258" s="33">
        <f>'Processed closing data'!L256</f>
        <v>30</v>
      </c>
      <c r="E258" s="34"/>
    </row>
    <row r="259" spans="1:5" ht="15.75" customHeight="1">
      <c r="A259" s="30">
        <v>44922</v>
      </c>
      <c r="B259" s="31">
        <v>4123.1000000000004</v>
      </c>
      <c r="C259" s="32">
        <f>'Processed closing data'!K257</f>
        <v>2.4700000000000002</v>
      </c>
      <c r="D259" s="33">
        <f>'Processed closing data'!L257</f>
        <v>30</v>
      </c>
      <c r="E259" s="34"/>
    </row>
    <row r="260" spans="1:5" ht="15.75" customHeight="1">
      <c r="A260" s="30">
        <v>44923</v>
      </c>
      <c r="B260" s="31">
        <v>4136.2700000000004</v>
      </c>
      <c r="C260" s="32">
        <f>'Processed closing data'!K258</f>
        <v>2.41</v>
      </c>
      <c r="D260" s="33">
        <f>'Processed closing data'!L258</f>
        <v>30.22</v>
      </c>
      <c r="E260" s="34"/>
    </row>
    <row r="261" spans="1:5" ht="15.75" customHeight="1">
      <c r="A261" s="30">
        <v>44924</v>
      </c>
      <c r="B261" s="31">
        <v>4147.1099999999997</v>
      </c>
      <c r="C261" s="32">
        <f>'Processed closing data'!K259</f>
        <v>2.4900000000000002</v>
      </c>
      <c r="D261" s="33">
        <f>'Processed closing data'!L259</f>
        <v>30.48</v>
      </c>
      <c r="E261" s="34"/>
    </row>
    <row r="262" spans="1:5" ht="15.75" customHeight="1">
      <c r="A262" s="30">
        <v>44925</v>
      </c>
      <c r="B262" s="31">
        <v>4113.78</v>
      </c>
      <c r="C262" s="32">
        <f>'Processed closing data'!K260</f>
        <v>2.4700000000000002</v>
      </c>
      <c r="D262" s="33">
        <f>'Processed closing data'!L260</f>
        <v>29.84</v>
      </c>
      <c r="E262" s="34"/>
    </row>
    <row r="263" spans="1:5" ht="15.75" customHeight="1">
      <c r="A263" s="30">
        <v>44928</v>
      </c>
      <c r="B263" s="31">
        <v>4113.78</v>
      </c>
      <c r="C263" s="32">
        <f>'Processed closing data'!K261</f>
        <v>2.4700000000000002</v>
      </c>
      <c r="D263" s="33">
        <f>'Processed closing data'!L261</f>
        <v>29.84</v>
      </c>
      <c r="E263" s="34"/>
    </row>
    <row r="264" spans="1:5" ht="15.75" customHeight="1">
      <c r="A264" s="30">
        <v>44929</v>
      </c>
      <c r="B264" s="31">
        <v>4170.99</v>
      </c>
      <c r="C264" s="32">
        <f>'Processed closing data'!K262</f>
        <v>2.56</v>
      </c>
      <c r="D264" s="33">
        <f>'Processed closing data'!L262</f>
        <v>30.28</v>
      </c>
      <c r="E264" s="34"/>
    </row>
    <row r="265" spans="1:5" ht="15.75" customHeight="1">
      <c r="A265" s="30">
        <v>44930</v>
      </c>
      <c r="B265" s="31">
        <v>4193.7299999999996</v>
      </c>
      <c r="C265" s="32">
        <f>'Processed closing data'!K263</f>
        <v>2.54</v>
      </c>
      <c r="D265" s="33">
        <f>'Processed closing data'!L263</f>
        <v>30.96</v>
      </c>
      <c r="E265" s="34"/>
    </row>
    <row r="266" spans="1:5" ht="15.75" customHeight="1">
      <c r="A266" s="30">
        <v>44931</v>
      </c>
      <c r="B266" s="31">
        <v>4218.82</v>
      </c>
      <c r="C266" s="32">
        <f>'Processed closing data'!K264</f>
        <v>2.63</v>
      </c>
      <c r="D266" s="33">
        <f>'Processed closing data'!L264</f>
        <v>30.8</v>
      </c>
      <c r="E266" s="34"/>
    </row>
    <row r="267" spans="1:5" ht="15.75" customHeight="1">
      <c r="A267" s="30">
        <v>44932</v>
      </c>
      <c r="B267" s="31">
        <v>4251.34</v>
      </c>
      <c r="C267" s="32">
        <f>'Processed closing data'!K265</f>
        <v>2.6</v>
      </c>
      <c r="D267" s="33">
        <f>'Processed closing data'!L265</f>
        <v>30.66</v>
      </c>
      <c r="E267" s="34"/>
    </row>
    <row r="268" spans="1:5" ht="15.75" customHeight="1">
      <c r="A268" s="30">
        <v>44935</v>
      </c>
      <c r="B268" s="31">
        <v>4262.58</v>
      </c>
      <c r="C268" s="32">
        <f>'Processed closing data'!K266</f>
        <v>2.76</v>
      </c>
      <c r="D268" s="33">
        <f>'Processed closing data'!L266</f>
        <v>30.24</v>
      </c>
      <c r="E268" s="34"/>
    </row>
    <row r="269" spans="1:5" ht="15.75" customHeight="1">
      <c r="A269" s="30">
        <v>44936</v>
      </c>
      <c r="B269" s="31">
        <v>4245.42</v>
      </c>
      <c r="C269" s="32">
        <f>'Processed closing data'!K267</f>
        <v>2.75</v>
      </c>
      <c r="D269" s="33">
        <f>'Processed closing data'!L267</f>
        <v>30.22</v>
      </c>
      <c r="E269" s="34"/>
    </row>
    <row r="270" spans="1:5" ht="15.75" customHeight="1">
      <c r="A270" s="30">
        <v>44937</v>
      </c>
      <c r="B270" s="31">
        <v>4263.93</v>
      </c>
      <c r="C270" s="32">
        <f>'Processed closing data'!K268</f>
        <v>2.74</v>
      </c>
      <c r="D270" s="33">
        <f>'Processed closing data'!L268</f>
        <v>31.26</v>
      </c>
      <c r="E270" s="34"/>
    </row>
    <row r="271" spans="1:5" ht="15.75" customHeight="1">
      <c r="A271" s="30">
        <v>44938</v>
      </c>
      <c r="B271" s="31">
        <v>4306.58</v>
      </c>
      <c r="C271" s="32">
        <f>'Processed closing data'!K269</f>
        <v>2.8</v>
      </c>
      <c r="D271" s="33">
        <f>'Processed closing data'!L269</f>
        <v>31.62</v>
      </c>
      <c r="E271" s="34"/>
    </row>
    <row r="272" spans="1:5" ht="15.75" customHeight="1">
      <c r="A272" s="30">
        <v>44939</v>
      </c>
      <c r="B272" s="31">
        <v>4333.7299999999996</v>
      </c>
      <c r="C272" s="32">
        <f>'Processed closing data'!K270</f>
        <v>2.89</v>
      </c>
      <c r="D272" s="33">
        <f>'Processed closing data'!L270</f>
        <v>31.62</v>
      </c>
      <c r="E272" s="34"/>
    </row>
    <row r="273" spans="1:5" ht="15.75" customHeight="1">
      <c r="A273" s="30">
        <v>44942</v>
      </c>
      <c r="B273" s="31">
        <v>4345.3500000000004</v>
      </c>
      <c r="C273" s="32">
        <f>'Processed closing data'!K271</f>
        <v>2.92</v>
      </c>
      <c r="D273" s="33">
        <f>'Processed closing data'!L271</f>
        <v>31.96</v>
      </c>
      <c r="E273" s="34"/>
    </row>
    <row r="274" spans="1:5" ht="15.75" customHeight="1">
      <c r="A274" s="30">
        <v>44943</v>
      </c>
      <c r="B274" s="31">
        <v>4336.87</v>
      </c>
      <c r="C274" s="32">
        <f>'Processed closing data'!K272</f>
        <v>2.69</v>
      </c>
      <c r="D274" s="33">
        <f>'Processed closing data'!L272</f>
        <v>31.06</v>
      </c>
      <c r="E274" s="34"/>
    </row>
    <row r="275" spans="1:5" ht="15.75" customHeight="1">
      <c r="A275" s="30">
        <v>44944</v>
      </c>
      <c r="B275" s="31">
        <v>4325.47</v>
      </c>
      <c r="C275" s="32">
        <f>'Processed closing data'!K273</f>
        <v>2.69</v>
      </c>
      <c r="D275" s="33">
        <f>'Processed closing data'!L273</f>
        <v>30.54</v>
      </c>
      <c r="E275" s="34"/>
    </row>
    <row r="276" spans="1:5" ht="15.75" customHeight="1">
      <c r="A276" s="30">
        <v>44945</v>
      </c>
      <c r="B276" s="31">
        <v>4276.1400000000003</v>
      </c>
      <c r="C276" s="32">
        <f>'Processed closing data'!K274</f>
        <v>2.5299999999999998</v>
      </c>
      <c r="D276" s="33">
        <f>'Processed closing data'!L274</f>
        <v>30.28</v>
      </c>
      <c r="E276" s="34"/>
    </row>
    <row r="277" spans="1:5" ht="15.75" customHeight="1">
      <c r="A277" s="30">
        <v>44946</v>
      </c>
      <c r="B277" s="31">
        <v>4291.17</v>
      </c>
      <c r="C277" s="32">
        <f>'Processed closing data'!K275</f>
        <v>2.4900000000000002</v>
      </c>
      <c r="D277" s="33">
        <f>'Processed closing data'!L275</f>
        <v>30.5</v>
      </c>
      <c r="E277" s="34"/>
    </row>
    <row r="278" spans="1:5" ht="15.75" customHeight="1">
      <c r="A278" s="30">
        <v>44949</v>
      </c>
      <c r="B278" s="31">
        <v>4300.8999999999996</v>
      </c>
      <c r="C278" s="32">
        <f>'Processed closing data'!K276</f>
        <v>2.5099999999999998</v>
      </c>
      <c r="D278" s="33">
        <f>'Processed closing data'!L276</f>
        <v>30.4</v>
      </c>
      <c r="E278" s="34"/>
    </row>
    <row r="279" spans="1:5" ht="15.75" customHeight="1">
      <c r="A279" s="30">
        <v>44950</v>
      </c>
      <c r="B279" s="31">
        <v>4289.63</v>
      </c>
      <c r="C279" s="32">
        <f>'Processed closing data'!K277</f>
        <v>2.52</v>
      </c>
      <c r="D279" s="33">
        <f>'Processed closing data'!L277</f>
        <v>29.86</v>
      </c>
      <c r="E279" s="34"/>
    </row>
    <row r="280" spans="1:5" ht="15.75" customHeight="1">
      <c r="A280" s="30">
        <v>44951</v>
      </c>
      <c r="B280" s="31">
        <v>4282.13</v>
      </c>
      <c r="C280" s="32">
        <f>'Processed closing data'!K278</f>
        <v>2.39</v>
      </c>
      <c r="D280" s="33">
        <f>'Processed closing data'!L278</f>
        <v>28.96</v>
      </c>
      <c r="E280" s="34"/>
    </row>
    <row r="281" spans="1:5" ht="15.75" customHeight="1">
      <c r="A281" s="30">
        <v>44952</v>
      </c>
      <c r="B281" s="31">
        <v>4293.2700000000004</v>
      </c>
      <c r="C281" s="32">
        <f>'Processed closing data'!K279</f>
        <v>2.38</v>
      </c>
      <c r="D281" s="33">
        <f>'Processed closing data'!L279</f>
        <v>28.72</v>
      </c>
      <c r="E281" s="34"/>
    </row>
    <row r="282" spans="1:5" ht="15.75" customHeight="1">
      <c r="A282" s="30">
        <v>44953</v>
      </c>
      <c r="B282" s="31">
        <v>4298.8999999999996</v>
      </c>
      <c r="C282" s="32">
        <f>'Processed closing data'!K280</f>
        <v>2.4500000000000002</v>
      </c>
      <c r="D282" s="33">
        <f>'Processed closing data'!L280</f>
        <v>28.9</v>
      </c>
      <c r="E282" s="34"/>
    </row>
    <row r="283" spans="1:5" ht="15.75" customHeight="1">
      <c r="A283" s="30">
        <v>44956</v>
      </c>
      <c r="B283" s="31">
        <v>4305.2</v>
      </c>
      <c r="C283" s="32">
        <f>'Processed closing data'!K281</f>
        <v>2.42</v>
      </c>
      <c r="D283" s="33">
        <f>'Processed closing data'!L281</f>
        <v>28.76</v>
      </c>
      <c r="E283" s="34"/>
    </row>
    <row r="284" spans="1:5" ht="15.75" customHeight="1">
      <c r="A284" s="30">
        <v>44957</v>
      </c>
      <c r="B284" s="31">
        <v>4296.38</v>
      </c>
      <c r="C284" s="32">
        <f>'Processed closing data'!K282</f>
        <v>2.37</v>
      </c>
      <c r="D284" s="33">
        <f>'Processed closing data'!L282</f>
        <v>28.96</v>
      </c>
      <c r="E284" s="34"/>
    </row>
    <row r="285" spans="1:5" ht="15.75" customHeight="1">
      <c r="A285" s="30">
        <v>44958</v>
      </c>
      <c r="B285" s="31">
        <v>4292.75</v>
      </c>
      <c r="C285" s="32">
        <f>'Processed closing data'!K283</f>
        <v>2.38</v>
      </c>
      <c r="D285" s="33">
        <f>'Processed closing data'!L283</f>
        <v>28.5</v>
      </c>
      <c r="E285" s="34"/>
    </row>
    <row r="286" spans="1:5" ht="15.75" customHeight="1">
      <c r="A286" s="30">
        <v>44959</v>
      </c>
      <c r="B286" s="31">
        <v>4342.8500000000004</v>
      </c>
      <c r="C286" s="32">
        <f>'Processed closing data'!K284</f>
        <v>2.5499999999999998</v>
      </c>
      <c r="D286" s="33">
        <f>'Processed closing data'!L284</f>
        <v>28.86</v>
      </c>
      <c r="E286" s="34"/>
    </row>
    <row r="287" spans="1:5" ht="15.75" customHeight="1">
      <c r="A287" s="30">
        <v>44960</v>
      </c>
      <c r="B287" s="31">
        <v>4380.88</v>
      </c>
      <c r="C287" s="32">
        <f>'Processed closing data'!K285</f>
        <v>2.59</v>
      </c>
      <c r="D287" s="33">
        <f>'Processed closing data'!L285</f>
        <v>28.78</v>
      </c>
      <c r="E287" s="34"/>
    </row>
    <row r="288" spans="1:5" ht="15.75" customHeight="1">
      <c r="A288" s="30">
        <v>44963</v>
      </c>
      <c r="B288" s="31">
        <v>4344.3500000000004</v>
      </c>
      <c r="C288" s="32">
        <f>'Processed closing data'!K286</f>
        <v>2.5</v>
      </c>
      <c r="D288" s="33">
        <f>'Processed closing data'!L286</f>
        <v>28.82</v>
      </c>
      <c r="E288" s="34"/>
    </row>
    <row r="289" spans="1:5" ht="15.75" customHeight="1">
      <c r="A289" s="30">
        <v>44964</v>
      </c>
      <c r="B289" s="31">
        <v>4350.82</v>
      </c>
      <c r="C289" s="32">
        <f>'Processed closing data'!K287</f>
        <v>2.39</v>
      </c>
      <c r="D289" s="33">
        <f>'Processed closing data'!L287</f>
        <v>29</v>
      </c>
      <c r="E289" s="34"/>
    </row>
    <row r="290" spans="1:5" ht="15.75" customHeight="1">
      <c r="A290" s="30">
        <v>44965</v>
      </c>
      <c r="B290" s="31">
        <v>4364.0600000000004</v>
      </c>
      <c r="C290" s="32">
        <f>'Processed closing data'!K288</f>
        <v>2.39</v>
      </c>
      <c r="D290" s="33">
        <f>'Processed closing data'!L288</f>
        <v>28.9</v>
      </c>
      <c r="E290" s="34"/>
    </row>
    <row r="291" spans="1:5" ht="15.75" customHeight="1">
      <c r="A291" s="30">
        <v>44966</v>
      </c>
      <c r="B291" s="31">
        <v>4375.55</v>
      </c>
      <c r="C291" s="32">
        <f>'Processed closing data'!K289</f>
        <v>2.29</v>
      </c>
      <c r="D291" s="33">
        <f>'Processed closing data'!L289</f>
        <v>28.58</v>
      </c>
      <c r="E291" s="34"/>
    </row>
    <row r="292" spans="1:5" ht="15.75" customHeight="1">
      <c r="A292" s="30">
        <v>44967</v>
      </c>
      <c r="B292" s="31">
        <v>4354.32</v>
      </c>
      <c r="C292" s="32">
        <f>'Processed closing data'!K290</f>
        <v>2.25</v>
      </c>
      <c r="D292" s="33">
        <f>'Processed closing data'!L290</f>
        <v>28.16</v>
      </c>
      <c r="E292" s="34"/>
    </row>
    <row r="293" spans="1:5" ht="15.75" customHeight="1">
      <c r="A293" s="30">
        <v>44970</v>
      </c>
      <c r="B293" s="31">
        <v>4388.1099999999997</v>
      </c>
      <c r="C293" s="32">
        <f>'Processed closing data'!K291</f>
        <v>2.25</v>
      </c>
      <c r="D293" s="33">
        <f>'Processed closing data'!L291</f>
        <v>27.66</v>
      </c>
      <c r="E293" s="34"/>
    </row>
    <row r="294" spans="1:5" ht="15.75" customHeight="1">
      <c r="A294" s="30">
        <v>44971</v>
      </c>
      <c r="B294" s="31">
        <v>4387.79</v>
      </c>
      <c r="C294" s="32">
        <f>'Processed closing data'!K292</f>
        <v>2.25</v>
      </c>
      <c r="D294" s="33">
        <f>'Processed closing data'!L292</f>
        <v>27.28</v>
      </c>
      <c r="E294" s="34"/>
    </row>
    <row r="295" spans="1:5" ht="15.75" customHeight="1">
      <c r="A295" s="30">
        <v>44972</v>
      </c>
      <c r="B295" s="31">
        <v>4413.3999999999996</v>
      </c>
      <c r="C295" s="32">
        <f>'Processed closing data'!K293</f>
        <v>2.27</v>
      </c>
      <c r="D295" s="33">
        <f>'Processed closing data'!L293</f>
        <v>27.34</v>
      </c>
      <c r="E295" s="34"/>
    </row>
    <row r="296" spans="1:5" ht="15.75" customHeight="1">
      <c r="A296" s="30">
        <v>44973</v>
      </c>
      <c r="B296" s="31">
        <v>4420.6400000000003</v>
      </c>
      <c r="C296" s="32">
        <f>'Processed closing data'!K294</f>
        <v>2.33</v>
      </c>
      <c r="D296" s="33">
        <f>'Processed closing data'!L294</f>
        <v>27.12</v>
      </c>
      <c r="E296" s="34"/>
    </row>
    <row r="297" spans="1:5" ht="15.75" customHeight="1">
      <c r="A297" s="30">
        <v>44974</v>
      </c>
      <c r="B297" s="31">
        <v>4413.91</v>
      </c>
      <c r="C297" s="32">
        <f>'Processed closing data'!K295</f>
        <v>2.2999999999999998</v>
      </c>
      <c r="D297" s="33">
        <f>'Processed closing data'!L295</f>
        <v>27.2</v>
      </c>
      <c r="E297" s="34"/>
    </row>
    <row r="298" spans="1:5" ht="15.75" customHeight="1">
      <c r="A298" s="30">
        <v>44977</v>
      </c>
      <c r="B298" s="31">
        <v>4418.92</v>
      </c>
      <c r="C298" s="32">
        <f>'Processed closing data'!K296</f>
        <v>2.29</v>
      </c>
      <c r="D298" s="33">
        <f>'Processed closing data'!L296</f>
        <v>27.16</v>
      </c>
      <c r="E298" s="34"/>
    </row>
    <row r="299" spans="1:5" ht="15.75" customHeight="1">
      <c r="A299" s="30">
        <v>44978</v>
      </c>
      <c r="B299" s="31">
        <v>4393.9399999999996</v>
      </c>
      <c r="C299" s="32">
        <f>'Processed closing data'!K297</f>
        <v>2.2200000000000002</v>
      </c>
      <c r="D299" s="33">
        <f>'Processed closing data'!L297</f>
        <v>26.5</v>
      </c>
      <c r="E299" s="34"/>
    </row>
    <row r="300" spans="1:5" ht="15.75" customHeight="1">
      <c r="A300" s="30">
        <v>44979</v>
      </c>
      <c r="B300" s="31">
        <v>4366.34</v>
      </c>
      <c r="C300" s="32">
        <f>'Processed closing data'!K298</f>
        <v>2.16</v>
      </c>
      <c r="D300" s="33">
        <f>'Processed closing data'!L298</f>
        <v>27.04</v>
      </c>
      <c r="E300" s="34"/>
    </row>
    <row r="301" spans="1:5" ht="15.75" customHeight="1">
      <c r="A301" s="30">
        <v>44980</v>
      </c>
      <c r="B301" s="31">
        <v>4358.8900000000003</v>
      </c>
      <c r="C301" s="32">
        <f>'Processed closing data'!K299</f>
        <v>2.19</v>
      </c>
      <c r="D301" s="33">
        <f>'Processed closing data'!L299</f>
        <v>29.38</v>
      </c>
      <c r="E301" s="34"/>
    </row>
    <row r="302" spans="1:5" ht="15.75" customHeight="1">
      <c r="A302" s="30">
        <v>44981</v>
      </c>
      <c r="B302" s="31">
        <v>4342.22</v>
      </c>
      <c r="C302" s="32">
        <f>'Processed closing data'!K300</f>
        <v>2.14</v>
      </c>
      <c r="D302" s="33">
        <f>'Processed closing data'!L300</f>
        <v>28.4</v>
      </c>
      <c r="E302" s="34"/>
    </row>
    <row r="303" spans="1:5" ht="15.75" customHeight="1">
      <c r="A303" s="30">
        <v>44984</v>
      </c>
      <c r="B303" s="31">
        <v>4374.83</v>
      </c>
      <c r="C303" s="32">
        <f>'Processed closing data'!K301</f>
        <v>2.13</v>
      </c>
      <c r="D303" s="33">
        <f>'Processed closing data'!L301</f>
        <v>29.36</v>
      </c>
      <c r="E303" s="34"/>
    </row>
    <row r="304" spans="1:5" ht="15.75" customHeight="1">
      <c r="A304" s="30">
        <v>44985</v>
      </c>
      <c r="B304" s="31">
        <v>4347.4799999999996</v>
      </c>
      <c r="C304" s="32">
        <f>'Processed closing data'!K302</f>
        <v>2.09</v>
      </c>
      <c r="D304" s="33">
        <f>'Processed closing data'!L302</f>
        <v>29.62</v>
      </c>
      <c r="E304" s="34"/>
    </row>
    <row r="305" spans="1:5" ht="15.75" customHeight="1">
      <c r="A305" s="30">
        <v>44986</v>
      </c>
      <c r="B305" s="31">
        <v>4364.78</v>
      </c>
      <c r="C305" s="32">
        <f>'Processed closing data'!K303</f>
        <v>2.1</v>
      </c>
      <c r="D305" s="33">
        <f>'Processed closing data'!L303</f>
        <v>29.98</v>
      </c>
      <c r="E305" s="34"/>
    </row>
    <row r="306" spans="1:5" ht="15.75" customHeight="1">
      <c r="A306" s="30">
        <v>44987</v>
      </c>
      <c r="B306" s="31">
        <v>4377.99</v>
      </c>
      <c r="C306" s="32">
        <f>'Processed closing data'!K304</f>
        <v>2.08</v>
      </c>
      <c r="D306" s="33">
        <f>'Processed closing data'!L304</f>
        <v>29.76</v>
      </c>
      <c r="E306" s="34"/>
    </row>
    <row r="307" spans="1:5" ht="15.75" customHeight="1">
      <c r="A307" s="30">
        <v>44988</v>
      </c>
      <c r="B307" s="31">
        <v>4381.74</v>
      </c>
      <c r="C307" s="32">
        <f>'Processed closing data'!K305</f>
        <v>2.12</v>
      </c>
      <c r="D307" s="33">
        <f>'Processed closing data'!L305</f>
        <v>30.58</v>
      </c>
      <c r="E307" s="34"/>
    </row>
    <row r="308" spans="1:5" ht="15.75" customHeight="1">
      <c r="A308" s="30">
        <v>44991</v>
      </c>
      <c r="B308" s="31">
        <v>4377.82</v>
      </c>
      <c r="C308" s="32">
        <f>'Processed closing data'!K306</f>
        <v>2.13</v>
      </c>
      <c r="D308" s="33">
        <f>'Processed closing data'!L306</f>
        <v>31</v>
      </c>
      <c r="E308" s="34"/>
    </row>
    <row r="309" spans="1:5" ht="15.75" customHeight="1">
      <c r="A309" s="30">
        <v>44992</v>
      </c>
      <c r="B309" s="31">
        <v>4369.6000000000004</v>
      </c>
      <c r="C309" s="32">
        <f>'Processed closing data'!K307</f>
        <v>2.09</v>
      </c>
      <c r="D309" s="33">
        <f>'Processed closing data'!L307</f>
        <v>31.68</v>
      </c>
      <c r="E309" s="34"/>
    </row>
    <row r="310" spans="1:5" ht="15.75" customHeight="1">
      <c r="A310" s="30">
        <v>44993</v>
      </c>
      <c r="B310" s="31">
        <v>4371.3100000000004</v>
      </c>
      <c r="C310" s="32">
        <f>'Processed closing data'!K308</f>
        <v>2.04</v>
      </c>
      <c r="D310" s="33">
        <f>'Processed closing data'!L308</f>
        <v>31.24</v>
      </c>
      <c r="E310" s="34"/>
    </row>
    <row r="311" spans="1:5" ht="15.75" customHeight="1">
      <c r="A311" s="30">
        <v>44994</v>
      </c>
      <c r="B311" s="31">
        <v>4342.7299999999996</v>
      </c>
      <c r="C311" s="32">
        <f>'Processed closing data'!K309</f>
        <v>2.06</v>
      </c>
      <c r="D311" s="33">
        <f>'Processed closing data'!L309</f>
        <v>31.06</v>
      </c>
      <c r="E311" s="34"/>
    </row>
    <row r="312" spans="1:5" ht="15.75" customHeight="1">
      <c r="A312" s="30">
        <v>44995</v>
      </c>
      <c r="B312" s="31">
        <v>4269.9799999999996</v>
      </c>
      <c r="C312" s="32">
        <f>'Processed closing data'!K310</f>
        <v>1.99</v>
      </c>
      <c r="D312" s="33">
        <f>'Processed closing data'!L310</f>
        <v>29.38</v>
      </c>
      <c r="E312" s="34"/>
    </row>
    <row r="313" spans="1:5" ht="15.75" customHeight="1">
      <c r="A313" s="30">
        <v>44998</v>
      </c>
      <c r="B313" s="31">
        <v>4158.8900000000003</v>
      </c>
      <c r="C313" s="32">
        <f>'Processed closing data'!K311</f>
        <v>1.94</v>
      </c>
      <c r="D313" s="33">
        <f>'Processed closing data'!L311</f>
        <v>28.32</v>
      </c>
      <c r="E313" s="34"/>
    </row>
    <row r="314" spans="1:5" ht="15.75" customHeight="1">
      <c r="A314" s="30">
        <v>44999</v>
      </c>
      <c r="B314" s="31">
        <v>4210.2299999999996</v>
      </c>
      <c r="C314" s="32">
        <f>'Processed closing data'!K312</f>
        <v>2.0099999999999998</v>
      </c>
      <c r="D314" s="33">
        <f>'Processed closing data'!L312</f>
        <v>28.76</v>
      </c>
      <c r="E314" s="34"/>
    </row>
    <row r="315" spans="1:5" ht="15.75" customHeight="1">
      <c r="A315" s="30">
        <v>45000</v>
      </c>
      <c r="B315" s="31">
        <v>4055.98</v>
      </c>
      <c r="C315" s="32">
        <f>'Processed closing data'!K313</f>
        <v>1.9</v>
      </c>
      <c r="D315" s="33">
        <f>'Processed closing data'!L313</f>
        <v>28.64</v>
      </c>
      <c r="E315" s="34"/>
    </row>
    <row r="316" spans="1:5" ht="15.75" customHeight="1">
      <c r="A316" s="30">
        <v>45001</v>
      </c>
      <c r="B316" s="31">
        <v>4091.16</v>
      </c>
      <c r="C316" s="32">
        <f>'Processed closing data'!K314</f>
        <v>1.97</v>
      </c>
      <c r="D316" s="33">
        <f>'Processed closing data'!L314</f>
        <v>29.3</v>
      </c>
      <c r="E316" s="34"/>
    </row>
    <row r="317" spans="1:5" ht="15.75" customHeight="1">
      <c r="A317" s="30">
        <v>45002</v>
      </c>
      <c r="B317" s="31">
        <v>4046.9</v>
      </c>
      <c r="C317" s="32">
        <f>'Processed closing data'!K315</f>
        <v>1.88</v>
      </c>
      <c r="D317" s="33">
        <f>'Processed closing data'!L315</f>
        <v>29.18</v>
      </c>
      <c r="E317" s="34"/>
    </row>
    <row r="318" spans="1:5" ht="15.75" customHeight="1">
      <c r="A318" s="30">
        <v>45005</v>
      </c>
      <c r="B318" s="31">
        <v>4080.06</v>
      </c>
      <c r="C318" s="32">
        <f>'Processed closing data'!K316</f>
        <v>1.77</v>
      </c>
      <c r="D318" s="33">
        <f>'Processed closing data'!L316</f>
        <v>28.82</v>
      </c>
      <c r="E318" s="34"/>
    </row>
    <row r="319" spans="1:5" ht="15.75" customHeight="1">
      <c r="A319" s="30">
        <v>45006</v>
      </c>
      <c r="B319" s="31">
        <v>4151.5600000000004</v>
      </c>
      <c r="C319" s="32">
        <f>'Processed closing data'!K317</f>
        <v>2.0099999999999998</v>
      </c>
      <c r="D319" s="33">
        <f>'Processed closing data'!L317</f>
        <v>29.2</v>
      </c>
      <c r="E319" s="34"/>
    </row>
    <row r="320" spans="1:5" ht="15.75" customHeight="1">
      <c r="A320" s="30">
        <v>45007</v>
      </c>
      <c r="B320" s="31">
        <v>4165.3900000000003</v>
      </c>
      <c r="C320" s="32">
        <f>'Processed closing data'!K318</f>
        <v>1.98</v>
      </c>
      <c r="D320" s="33">
        <f>'Processed closing data'!L318</f>
        <v>29.12</v>
      </c>
      <c r="E320" s="34"/>
    </row>
    <row r="321" spans="1:5" ht="15.75" customHeight="1">
      <c r="A321" s="30">
        <v>45008</v>
      </c>
      <c r="B321" s="31">
        <v>4132.7</v>
      </c>
      <c r="C321" s="32">
        <f>'Processed closing data'!K319</f>
        <v>2.0099999999999998</v>
      </c>
      <c r="D321" s="33">
        <f>'Processed closing data'!L319</f>
        <v>29.42</v>
      </c>
      <c r="E321" s="34"/>
    </row>
    <row r="322" spans="1:5" ht="15.75" customHeight="1">
      <c r="A322" s="30">
        <v>45009</v>
      </c>
      <c r="B322" s="31">
        <v>4080.78</v>
      </c>
      <c r="C322" s="32">
        <f>'Processed closing data'!K320</f>
        <v>2.0099999999999998</v>
      </c>
      <c r="D322" s="33">
        <f>'Processed closing data'!L320</f>
        <v>29.24</v>
      </c>
      <c r="E322" s="34"/>
    </row>
    <row r="323" spans="1:5" ht="15.75" customHeight="1">
      <c r="A323" s="30">
        <v>45012</v>
      </c>
      <c r="B323" s="31">
        <v>4113.29</v>
      </c>
      <c r="C323" s="32">
        <f>'Processed closing data'!K321</f>
        <v>1.97</v>
      </c>
      <c r="D323" s="33">
        <f>'Processed closing data'!L321</f>
        <v>29.44</v>
      </c>
      <c r="E323" s="34"/>
    </row>
    <row r="324" spans="1:5" ht="15.75" customHeight="1">
      <c r="A324" s="30">
        <v>45013</v>
      </c>
      <c r="B324" s="31">
        <v>4115.04</v>
      </c>
      <c r="C324" s="32">
        <f>'Processed closing data'!K322</f>
        <v>1.9</v>
      </c>
      <c r="D324" s="33">
        <f>'Processed closing data'!L322</f>
        <v>28.36</v>
      </c>
      <c r="E324" s="34"/>
    </row>
    <row r="325" spans="1:5" ht="15.75" customHeight="1">
      <c r="A325" s="30">
        <v>45014</v>
      </c>
      <c r="B325" s="31">
        <v>4160.28</v>
      </c>
      <c r="C325" s="32">
        <f>'Processed closing data'!K323</f>
        <v>1.98</v>
      </c>
      <c r="D325" s="33">
        <f>'Processed closing data'!L323</f>
        <v>28</v>
      </c>
      <c r="E325" s="34"/>
    </row>
    <row r="326" spans="1:5" ht="15.75" customHeight="1">
      <c r="A326" s="30">
        <v>45015</v>
      </c>
      <c r="B326" s="31">
        <v>4195.43</v>
      </c>
      <c r="C326" s="32">
        <f>'Processed closing data'!K324</f>
        <v>2.13</v>
      </c>
      <c r="D326" s="33">
        <f>'Processed closing data'!L324</f>
        <v>28.38</v>
      </c>
      <c r="E326" s="34"/>
    </row>
    <row r="327" spans="1:5" ht="15.75" customHeight="1">
      <c r="A327" s="30">
        <v>45016</v>
      </c>
      <c r="B327" s="31">
        <v>4201.42</v>
      </c>
      <c r="C327" s="32">
        <f>'Processed closing data'!K325</f>
        <v>2.23</v>
      </c>
      <c r="D327" s="33">
        <f>'Processed closing data'!L325</f>
        <v>28.74</v>
      </c>
      <c r="E327" s="34"/>
    </row>
    <row r="328" spans="1:5" ht="15.75" customHeight="1">
      <c r="A328" s="30">
        <v>45019</v>
      </c>
      <c r="B328" s="31">
        <v>4219.41</v>
      </c>
      <c r="C328" s="32">
        <f>'Processed closing data'!K326</f>
        <v>2.14</v>
      </c>
      <c r="D328" s="33">
        <f>'Processed closing data'!L326</f>
        <v>28.82</v>
      </c>
      <c r="E328" s="34"/>
    </row>
    <row r="329" spans="1:5" ht="15.75" customHeight="1">
      <c r="A329" s="30">
        <v>45020</v>
      </c>
      <c r="B329" s="31">
        <v>4199.2</v>
      </c>
      <c r="C329" s="32">
        <f>'Processed closing data'!K327</f>
        <v>2.09</v>
      </c>
      <c r="D329" s="33">
        <f>'Processed closing data'!L327</f>
        <v>28.46</v>
      </c>
      <c r="E329" s="34"/>
    </row>
    <row r="330" spans="1:5" ht="15.75" customHeight="1">
      <c r="A330" s="30">
        <v>45021</v>
      </c>
      <c r="B330" s="31">
        <v>4205.97</v>
      </c>
      <c r="C330" s="32">
        <f>'Processed closing data'!K328</f>
        <v>2.08</v>
      </c>
      <c r="D330" s="33">
        <f>'Processed closing data'!L328</f>
        <v>27.46</v>
      </c>
      <c r="E330" s="34"/>
    </row>
    <row r="331" spans="1:5" ht="15.75" customHeight="1">
      <c r="A331" s="30">
        <v>45022</v>
      </c>
      <c r="B331" s="31">
        <v>4249.2700000000004</v>
      </c>
      <c r="C331" s="32">
        <f>'Processed closing data'!K329</f>
        <v>2.16</v>
      </c>
      <c r="D331" s="33">
        <f>'Processed closing data'!L329</f>
        <v>28.36</v>
      </c>
      <c r="E331" s="34"/>
    </row>
    <row r="332" spans="1:5" ht="15.75" customHeight="1">
      <c r="A332" s="30">
        <v>45023</v>
      </c>
      <c r="B332" s="31">
        <v>4249.2700000000004</v>
      </c>
      <c r="C332" s="32">
        <f>'Processed closing data'!K330</f>
        <v>2.16</v>
      </c>
      <c r="D332" s="33">
        <f>'Processed closing data'!L330</f>
        <v>28.36</v>
      </c>
      <c r="E332" s="34"/>
    </row>
    <row r="333" spans="1:5" ht="15.75" customHeight="1">
      <c r="A333" s="30">
        <v>45026</v>
      </c>
      <c r="B333" s="31">
        <v>4249.2700000000004</v>
      </c>
      <c r="C333" s="32">
        <f>'Processed closing data'!K331</f>
        <v>2.16</v>
      </c>
      <c r="D333" s="33">
        <f>'Processed closing data'!L331</f>
        <v>28.36</v>
      </c>
      <c r="E333" s="34"/>
    </row>
    <row r="334" spans="1:5" ht="15.75" customHeight="1">
      <c r="A334" s="30">
        <v>45027</v>
      </c>
      <c r="B334" s="31">
        <v>4275.12</v>
      </c>
      <c r="C334" s="32">
        <f>'Processed closing data'!K332</f>
        <v>2.19</v>
      </c>
      <c r="D334" s="33">
        <f>'Processed closing data'!L332</f>
        <v>29.02</v>
      </c>
      <c r="E334" s="34"/>
    </row>
    <row r="335" spans="1:5" ht="15.75" customHeight="1">
      <c r="A335" s="30">
        <v>45028</v>
      </c>
      <c r="B335" s="31">
        <v>4295.09</v>
      </c>
      <c r="C335" s="32">
        <f>'Processed closing data'!K333</f>
        <v>2.13</v>
      </c>
      <c r="D335" s="33">
        <f>'Processed closing data'!L333</f>
        <v>28.48</v>
      </c>
      <c r="E335" s="34"/>
    </row>
    <row r="336" spans="1:5" ht="15.75" customHeight="1">
      <c r="A336" s="30">
        <v>45029</v>
      </c>
      <c r="B336" s="31">
        <v>4305.96</v>
      </c>
      <c r="C336" s="32">
        <f>'Processed closing data'!K334</f>
        <v>2.19</v>
      </c>
      <c r="D336" s="33">
        <f>'Processed closing data'!L334</f>
        <v>28.7</v>
      </c>
      <c r="E336" s="34"/>
    </row>
    <row r="337" spans="1:5" ht="15.75" customHeight="1">
      <c r="A337" s="30">
        <v>45030</v>
      </c>
      <c r="B337" s="31">
        <v>4324.8500000000004</v>
      </c>
      <c r="C337" s="32">
        <f>'Processed closing data'!K335</f>
        <v>2.37</v>
      </c>
      <c r="D337" s="33">
        <f>'Processed closing data'!L335</f>
        <v>28</v>
      </c>
      <c r="E337" s="34"/>
    </row>
    <row r="338" spans="1:5" ht="15.75" customHeight="1">
      <c r="A338" s="30">
        <v>45033</v>
      </c>
      <c r="B338" s="31">
        <v>4329.83</v>
      </c>
      <c r="C338" s="32">
        <f>'Processed closing data'!K336</f>
        <v>2.29</v>
      </c>
      <c r="D338" s="33">
        <f>'Processed closing data'!L336</f>
        <v>27.94</v>
      </c>
      <c r="E338" s="34"/>
    </row>
    <row r="339" spans="1:5" ht="15.75" customHeight="1">
      <c r="A339" s="30">
        <v>45034</v>
      </c>
      <c r="B339" s="31">
        <v>4344.28</v>
      </c>
      <c r="C339" s="32">
        <f>'Processed closing data'!K337</f>
        <v>2.21</v>
      </c>
      <c r="D339" s="33">
        <f>'Processed closing data'!L337</f>
        <v>27.2</v>
      </c>
      <c r="E339" s="34"/>
    </row>
    <row r="340" spans="1:5" ht="15.75" customHeight="1">
      <c r="A340" s="30">
        <v>45035</v>
      </c>
      <c r="B340" s="31">
        <v>4336.25</v>
      </c>
      <c r="C340" s="32">
        <f>'Processed closing data'!K338</f>
        <v>2.16</v>
      </c>
      <c r="D340" s="33">
        <f>'Processed closing data'!L338</f>
        <v>27.66</v>
      </c>
      <c r="E340" s="34"/>
    </row>
    <row r="341" spans="1:5" ht="15.75" customHeight="1">
      <c r="A341" s="30">
        <v>45036</v>
      </c>
      <c r="B341" s="31">
        <v>4336.04</v>
      </c>
      <c r="C341" s="32">
        <f>'Processed closing data'!K339</f>
        <v>2.16</v>
      </c>
      <c r="D341" s="33">
        <f>'Processed closing data'!L339</f>
        <v>27.6</v>
      </c>
      <c r="E341" s="34"/>
    </row>
    <row r="342" spans="1:5" ht="15.75" customHeight="1">
      <c r="A342" s="30">
        <v>45037</v>
      </c>
      <c r="B342" s="31">
        <v>4345.68</v>
      </c>
      <c r="C342" s="32">
        <f>'Processed closing data'!K340</f>
        <v>2.17</v>
      </c>
      <c r="D342" s="33">
        <f>'Processed closing data'!L340</f>
        <v>27.92</v>
      </c>
      <c r="E342" s="34"/>
    </row>
    <row r="343" spans="1:5" ht="15.75" customHeight="1">
      <c r="A343" s="30">
        <v>45040</v>
      </c>
      <c r="B343" s="31">
        <v>4343.42</v>
      </c>
      <c r="C343" s="32">
        <f>'Processed closing data'!K341</f>
        <v>2.2000000000000002</v>
      </c>
      <c r="D343" s="33">
        <f>'Processed closing data'!L341</f>
        <v>27.74</v>
      </c>
      <c r="E343" s="34"/>
    </row>
    <row r="344" spans="1:5" ht="15.75" customHeight="1">
      <c r="A344" s="30">
        <v>45041</v>
      </c>
      <c r="B344" s="31">
        <v>4333.1000000000004</v>
      </c>
      <c r="C344" s="32">
        <f>'Processed closing data'!K342</f>
        <v>2.1800000000000002</v>
      </c>
      <c r="D344" s="33">
        <f>'Processed closing data'!L342</f>
        <v>27.24</v>
      </c>
      <c r="E344" s="34"/>
    </row>
    <row r="345" spans="1:5" ht="15.75" customHeight="1">
      <c r="A345" s="30">
        <v>45042</v>
      </c>
      <c r="B345" s="31">
        <v>4314.67</v>
      </c>
      <c r="C345" s="32">
        <f>'Processed closing data'!K343</f>
        <v>2.2200000000000002</v>
      </c>
      <c r="D345" s="33">
        <f>'Processed closing data'!L343</f>
        <v>27.14</v>
      </c>
      <c r="E345" s="34"/>
    </row>
    <row r="346" spans="1:5" ht="15.75" customHeight="1">
      <c r="A346" s="30">
        <v>45043</v>
      </c>
      <c r="B346" s="31">
        <v>4305.97</v>
      </c>
      <c r="C346" s="32">
        <f>'Processed closing data'!K344</f>
        <v>2.33</v>
      </c>
      <c r="D346" s="33">
        <f>'Processed closing data'!L344</f>
        <v>27</v>
      </c>
      <c r="E346" s="34"/>
    </row>
    <row r="347" spans="1:5" ht="15.75" customHeight="1">
      <c r="A347" s="30">
        <v>45044</v>
      </c>
      <c r="B347" s="31">
        <v>4329.96</v>
      </c>
      <c r="C347" s="32">
        <f>'Processed closing data'!K345</f>
        <v>2.2999999999999998</v>
      </c>
      <c r="D347" s="33">
        <f>'Processed closing data'!L345</f>
        <v>26.88</v>
      </c>
      <c r="E347" s="34"/>
    </row>
    <row r="348" spans="1:5" ht="15.75" customHeight="1">
      <c r="A348" s="30">
        <v>45047</v>
      </c>
      <c r="B348" s="31">
        <v>4329.96</v>
      </c>
      <c r="C348" s="32">
        <f>'Processed closing data'!K346</f>
        <v>2.2999999999999998</v>
      </c>
      <c r="D348" s="33">
        <f>'Processed closing data'!L346</f>
        <v>26.88</v>
      </c>
      <c r="E348" s="34"/>
    </row>
    <row r="349" spans="1:5" ht="15.75" customHeight="1">
      <c r="A349" s="30">
        <v>45048</v>
      </c>
      <c r="B349" s="31">
        <v>4280.37</v>
      </c>
      <c r="C349" s="32">
        <f>'Processed closing data'!K347</f>
        <v>2.3199999999999998</v>
      </c>
      <c r="D349" s="33">
        <f>'Processed closing data'!L347</f>
        <v>26.8</v>
      </c>
      <c r="E349" s="34"/>
    </row>
    <row r="350" spans="1:5" ht="15.75" customHeight="1">
      <c r="A350" s="30">
        <v>45049</v>
      </c>
      <c r="B350" s="31">
        <v>4289.2299999999996</v>
      </c>
      <c r="C350" s="32">
        <f>'Processed closing data'!K348</f>
        <v>2.2799999999999998</v>
      </c>
      <c r="D350" s="33">
        <f>'Processed closing data'!L348</f>
        <v>26.52</v>
      </c>
      <c r="E350" s="34"/>
    </row>
    <row r="351" spans="1:5" ht="15.75" customHeight="1">
      <c r="A351" s="30">
        <v>45050</v>
      </c>
      <c r="B351" s="31">
        <v>4244.92</v>
      </c>
      <c r="C351" s="32">
        <f>'Processed closing data'!K349</f>
        <v>2.2799999999999998</v>
      </c>
      <c r="D351" s="33">
        <f>'Processed closing data'!L349</f>
        <v>26.92</v>
      </c>
      <c r="E351" s="34"/>
    </row>
    <row r="352" spans="1:5" ht="15.75" customHeight="1">
      <c r="A352" s="30">
        <v>45051</v>
      </c>
      <c r="B352" s="31">
        <v>4287.24</v>
      </c>
      <c r="C352" s="32">
        <f>'Processed closing data'!K350</f>
        <v>2.31</v>
      </c>
      <c r="D352" s="33">
        <f>'Processed closing data'!L350</f>
        <v>27.74</v>
      </c>
      <c r="E352" s="34"/>
    </row>
    <row r="353" spans="1:5" ht="15.75" customHeight="1">
      <c r="A353" s="30">
        <v>45054</v>
      </c>
      <c r="B353" s="31">
        <v>4287.24</v>
      </c>
      <c r="C353" s="32">
        <f>'Processed closing data'!K351</f>
        <v>2.31</v>
      </c>
      <c r="D353" s="33">
        <f>'Processed closing data'!L351</f>
        <v>27.74</v>
      </c>
      <c r="E353" s="34"/>
    </row>
    <row r="354" spans="1:5" ht="15.75" customHeight="1">
      <c r="A354" s="30">
        <v>45055</v>
      </c>
      <c r="B354" s="31">
        <v>4274.9799999999996</v>
      </c>
      <c r="C354" s="32">
        <f>'Processed closing data'!K352</f>
        <v>2.35</v>
      </c>
      <c r="D354" s="33">
        <f>'Processed closing data'!L352</f>
        <v>25.74</v>
      </c>
      <c r="E354" s="34"/>
    </row>
    <row r="355" spans="1:5" ht="15.75" customHeight="1">
      <c r="A355" s="30">
        <v>45056</v>
      </c>
      <c r="B355" s="31">
        <v>4264.1000000000004</v>
      </c>
      <c r="C355" s="32">
        <f>'Processed closing data'!K353</f>
        <v>2.39</v>
      </c>
      <c r="D355" s="33">
        <f>'Processed closing data'!L353</f>
        <v>26.26</v>
      </c>
      <c r="E355" s="34"/>
    </row>
    <row r="356" spans="1:5" ht="15.75" customHeight="1">
      <c r="A356" s="30">
        <v>45057</v>
      </c>
      <c r="B356" s="31">
        <v>4258.8</v>
      </c>
      <c r="C356" s="32">
        <f>'Processed closing data'!K354</f>
        <v>2.4900000000000002</v>
      </c>
      <c r="D356" s="33">
        <f>'Processed closing data'!L354</f>
        <v>26.04</v>
      </c>
      <c r="E356" s="34"/>
    </row>
    <row r="357" spans="1:5" ht="15.75" customHeight="1">
      <c r="A357" s="30">
        <v>45058</v>
      </c>
      <c r="B357" s="31">
        <v>4267.72</v>
      </c>
      <c r="C357" s="32">
        <f>'Processed closing data'!K355</f>
        <v>2.44</v>
      </c>
      <c r="D357" s="33">
        <f>'Processed closing data'!L355</f>
        <v>25.9</v>
      </c>
      <c r="E357" s="34"/>
    </row>
    <row r="358" spans="1:5" ht="15.75" customHeight="1">
      <c r="A358" s="30">
        <v>45061</v>
      </c>
      <c r="B358" s="31">
        <v>4280.84</v>
      </c>
      <c r="C358" s="32">
        <f>'Processed closing data'!K356</f>
        <v>2.41</v>
      </c>
      <c r="D358" s="33">
        <f>'Processed closing data'!L356</f>
        <v>25.68</v>
      </c>
      <c r="E358" s="34"/>
    </row>
    <row r="359" spans="1:5" ht="15.75" customHeight="1">
      <c r="A359" s="30">
        <v>45062</v>
      </c>
      <c r="B359" s="31">
        <v>4268.6899999999996</v>
      </c>
      <c r="C359" s="32">
        <f>'Processed closing data'!K357</f>
        <v>2.4</v>
      </c>
      <c r="D359" s="33">
        <f>'Processed closing data'!L357</f>
        <v>25.44</v>
      </c>
      <c r="E359" s="34"/>
    </row>
    <row r="360" spans="1:5" ht="15.75" customHeight="1">
      <c r="A360" s="30">
        <v>45063</v>
      </c>
      <c r="B360" s="31">
        <v>4253.7299999999996</v>
      </c>
      <c r="C360" s="32">
        <f>'Processed closing data'!K358</f>
        <v>2.4</v>
      </c>
      <c r="D360" s="33">
        <f>'Processed closing data'!L358</f>
        <v>24.84</v>
      </c>
      <c r="E360" s="34"/>
    </row>
    <row r="361" spans="1:5" ht="15.75" customHeight="1">
      <c r="A361" s="30">
        <v>45064</v>
      </c>
      <c r="B361" s="31">
        <v>4265.34</v>
      </c>
      <c r="C361" s="32">
        <f>'Processed closing data'!K359</f>
        <v>2.37</v>
      </c>
      <c r="D361" s="33">
        <f>'Processed closing data'!L359</f>
        <v>24.58</v>
      </c>
      <c r="E361" s="34"/>
    </row>
    <row r="362" spans="1:5" ht="15.75" customHeight="1">
      <c r="A362" s="30">
        <v>45065</v>
      </c>
      <c r="B362" s="31">
        <v>4271.9399999999996</v>
      </c>
      <c r="C362" s="32">
        <f>'Processed closing data'!K360</f>
        <v>2.48</v>
      </c>
      <c r="D362" s="33">
        <f>'Processed closing data'!L360</f>
        <v>25.18</v>
      </c>
      <c r="E362" s="34"/>
    </row>
    <row r="363" spans="1:5" ht="15.75" customHeight="1">
      <c r="A363" s="30">
        <v>45068</v>
      </c>
      <c r="B363" s="31">
        <v>4278.13</v>
      </c>
      <c r="C363" s="32">
        <f>'Processed closing data'!K361</f>
        <v>2.4900000000000002</v>
      </c>
      <c r="D363" s="33">
        <f>'Processed closing data'!L361</f>
        <v>25.1</v>
      </c>
      <c r="E363" s="34"/>
    </row>
    <row r="364" spans="1:5" ht="15.75" customHeight="1">
      <c r="A364" s="30">
        <v>45069</v>
      </c>
      <c r="B364" s="31">
        <v>4272.29</v>
      </c>
      <c r="C364" s="32">
        <f>'Processed closing data'!K362</f>
        <v>2.4900000000000002</v>
      </c>
      <c r="D364" s="33">
        <f>'Processed closing data'!L362</f>
        <v>25.2</v>
      </c>
      <c r="E364" s="34"/>
    </row>
    <row r="365" spans="1:5" ht="15.75" customHeight="1">
      <c r="A365" s="30">
        <v>45070</v>
      </c>
      <c r="B365" s="31">
        <v>4199.37</v>
      </c>
      <c r="C365" s="32">
        <f>'Processed closing data'!K363</f>
        <v>2.4900000000000002</v>
      </c>
      <c r="D365" s="33">
        <f>'Processed closing data'!L363</f>
        <v>25.12</v>
      </c>
      <c r="E365" s="34"/>
    </row>
    <row r="366" spans="1:5" ht="15.75" customHeight="1">
      <c r="A366" s="30">
        <v>45071</v>
      </c>
      <c r="B366" s="31">
        <v>4169.9399999999996</v>
      </c>
      <c r="C366" s="32">
        <f>'Processed closing data'!K364</f>
        <v>2.4900000000000002</v>
      </c>
      <c r="D366" s="33">
        <f>'Processed closing data'!L364</f>
        <v>25.12</v>
      </c>
      <c r="E366" s="34"/>
    </row>
    <row r="367" spans="1:5" ht="15.75" customHeight="1">
      <c r="A367" s="30">
        <v>45072</v>
      </c>
      <c r="B367" s="31">
        <v>4195.1400000000003</v>
      </c>
      <c r="C367" s="32">
        <f>'Processed closing data'!K365</f>
        <v>2.62</v>
      </c>
      <c r="D367" s="33">
        <f>'Processed closing data'!L365</f>
        <v>25.02</v>
      </c>
      <c r="E367" s="34"/>
    </row>
    <row r="368" spans="1:5" ht="15.75" customHeight="1">
      <c r="A368" s="30">
        <v>45075</v>
      </c>
      <c r="B368" s="31">
        <v>4195.1400000000003</v>
      </c>
      <c r="C368" s="32">
        <f>'Processed closing data'!K366</f>
        <v>2.62</v>
      </c>
      <c r="D368" s="33">
        <f>'Processed closing data'!L366</f>
        <v>25.02</v>
      </c>
      <c r="E368" s="34"/>
    </row>
    <row r="369" spans="1:5" ht="15.75" customHeight="1">
      <c r="A369" s="30">
        <v>45076</v>
      </c>
      <c r="B369" s="31">
        <v>4145.8100000000004</v>
      </c>
      <c r="C369" s="32">
        <f>'Processed closing data'!K367</f>
        <v>2.61</v>
      </c>
      <c r="D369" s="33">
        <f>'Processed closing data'!L367</f>
        <v>24.96</v>
      </c>
      <c r="E369" s="34"/>
    </row>
    <row r="370" spans="1:5" ht="15.75" customHeight="1">
      <c r="A370" s="30">
        <v>45077</v>
      </c>
      <c r="B370" s="31">
        <v>4107.24</v>
      </c>
      <c r="C370" s="32">
        <f>'Processed closing data'!K368</f>
        <v>2.7</v>
      </c>
      <c r="D370" s="33">
        <f>'Processed closing data'!L368</f>
        <v>25.28</v>
      </c>
      <c r="E370" s="34"/>
    </row>
    <row r="371" spans="1:5" ht="15.75" customHeight="1">
      <c r="A371" s="30">
        <v>45078</v>
      </c>
      <c r="B371" s="31">
        <v>4131.3999999999996</v>
      </c>
      <c r="C371" s="32">
        <f>'Processed closing data'!K369</f>
        <v>2.69</v>
      </c>
      <c r="D371" s="33">
        <f>'Processed closing data'!L369</f>
        <v>25.18</v>
      </c>
      <c r="E371" s="34"/>
    </row>
    <row r="372" spans="1:5" ht="15.75" customHeight="1">
      <c r="A372" s="30">
        <v>45079</v>
      </c>
      <c r="B372" s="31">
        <v>4196.79</v>
      </c>
      <c r="C372" s="32">
        <f>'Processed closing data'!K370</f>
        <v>2.72</v>
      </c>
      <c r="D372" s="33">
        <f>'Processed closing data'!L370</f>
        <v>25.44</v>
      </c>
      <c r="E372" s="34"/>
    </row>
    <row r="373" spans="1:5" ht="15.75" customHeight="1">
      <c r="A373" s="30">
        <v>45082</v>
      </c>
      <c r="B373" s="31">
        <v>4192.2299999999996</v>
      </c>
      <c r="C373" s="32">
        <f>'Processed closing data'!K371</f>
        <v>2.72</v>
      </c>
      <c r="D373" s="33">
        <f>'Processed closing data'!L371</f>
        <v>24.48</v>
      </c>
      <c r="E373" s="34"/>
    </row>
    <row r="374" spans="1:5" ht="15.75" customHeight="1">
      <c r="A374" s="30">
        <v>45083</v>
      </c>
      <c r="B374" s="31">
        <v>4208.76</v>
      </c>
      <c r="C374" s="32">
        <f>'Processed closing data'!K372</f>
        <v>2.72</v>
      </c>
      <c r="D374" s="33">
        <f>'Processed closing data'!L372</f>
        <v>24.48</v>
      </c>
      <c r="E374" s="34"/>
    </row>
    <row r="375" spans="1:5" ht="15.75" customHeight="1">
      <c r="A375" s="30">
        <v>45084</v>
      </c>
      <c r="B375" s="31">
        <v>4204.96</v>
      </c>
      <c r="C375" s="32">
        <f>'Processed closing data'!K373</f>
        <v>2.64</v>
      </c>
      <c r="D375" s="33">
        <f>'Processed closing data'!L373</f>
        <v>24.58</v>
      </c>
      <c r="E375" s="34"/>
    </row>
    <row r="376" spans="1:5" ht="15.75" customHeight="1">
      <c r="A376" s="30">
        <v>45085</v>
      </c>
      <c r="B376" s="31">
        <v>4191.92</v>
      </c>
      <c r="C376" s="32">
        <f>'Processed closing data'!K374</f>
        <v>2.69</v>
      </c>
      <c r="D376" s="33">
        <f>'Processed closing data'!L374</f>
        <v>24.34</v>
      </c>
      <c r="E376" s="34"/>
    </row>
    <row r="377" spans="1:5" ht="15.75" customHeight="1">
      <c r="A377" s="30">
        <v>45086</v>
      </c>
      <c r="B377" s="31">
        <v>4173.74</v>
      </c>
      <c r="C377" s="32">
        <f>'Processed closing data'!K375</f>
        <v>2.46</v>
      </c>
      <c r="D377" s="33">
        <f>'Processed closing data'!L375</f>
        <v>24.3</v>
      </c>
      <c r="E377" s="34"/>
    </row>
    <row r="378" spans="1:5" ht="15.75" customHeight="1">
      <c r="A378" s="30">
        <v>45089</v>
      </c>
      <c r="B378" s="31">
        <v>4180.7700000000004</v>
      </c>
      <c r="C378" s="32">
        <f>'Processed closing data'!K376</f>
        <v>2.4</v>
      </c>
      <c r="D378" s="33">
        <f>'Processed closing data'!L376</f>
        <v>24.62</v>
      </c>
      <c r="E378" s="34"/>
    </row>
    <row r="379" spans="1:5" ht="15.75" customHeight="1">
      <c r="A379" s="30">
        <v>45090</v>
      </c>
      <c r="B379" s="31">
        <v>4192.1000000000004</v>
      </c>
      <c r="C379" s="32">
        <f>'Processed closing data'!K377</f>
        <v>2.3199999999999998</v>
      </c>
      <c r="D379" s="33">
        <f>'Processed closing data'!L377</f>
        <v>24.5</v>
      </c>
      <c r="E379" s="34"/>
    </row>
    <row r="380" spans="1:5" ht="15.75" customHeight="1">
      <c r="A380" s="30">
        <v>45091</v>
      </c>
      <c r="B380" s="31">
        <v>4195.46</v>
      </c>
      <c r="C380" s="32">
        <f>'Processed closing data'!K378</f>
        <v>2.27</v>
      </c>
      <c r="D380" s="33">
        <f>'Processed closing data'!L378</f>
        <v>24.5</v>
      </c>
      <c r="E380" s="34"/>
    </row>
    <row r="381" spans="1:5" ht="15.75" customHeight="1">
      <c r="A381" s="30">
        <v>45092</v>
      </c>
      <c r="B381" s="31">
        <v>4203.29</v>
      </c>
      <c r="C381" s="32">
        <f>'Processed closing data'!K379</f>
        <v>2.2400000000000002</v>
      </c>
      <c r="D381" s="33">
        <f>'Processed closing data'!L379</f>
        <v>24.48</v>
      </c>
      <c r="E381" s="34"/>
    </row>
    <row r="382" spans="1:5" ht="15.75" customHeight="1">
      <c r="A382" s="30">
        <v>45093</v>
      </c>
      <c r="B382" s="31">
        <v>4209.87</v>
      </c>
      <c r="C382" s="32">
        <f>'Processed closing data'!K380</f>
        <v>2.2400000000000002</v>
      </c>
      <c r="D382" s="33">
        <f>'Processed closing data'!L380</f>
        <v>24.88</v>
      </c>
      <c r="E382" s="34"/>
    </row>
    <row r="383" spans="1:5" ht="15.75" customHeight="1">
      <c r="A383" s="30">
        <v>45096</v>
      </c>
      <c r="B383" s="31">
        <v>4178.7</v>
      </c>
      <c r="C383" s="32">
        <f>'Processed closing data'!K381</f>
        <v>2.19</v>
      </c>
      <c r="D383" s="33">
        <f>'Processed closing data'!L381</f>
        <v>24.52</v>
      </c>
      <c r="E383" s="34"/>
    </row>
    <row r="384" spans="1:5" ht="15.75" customHeight="1">
      <c r="A384" s="30">
        <v>45097</v>
      </c>
      <c r="B384" s="31">
        <v>4166.25</v>
      </c>
      <c r="C384" s="32">
        <f>'Processed closing data'!K382</f>
        <v>2.1800000000000002</v>
      </c>
      <c r="D384" s="33">
        <f>'Processed closing data'!L382</f>
        <v>23.56</v>
      </c>
      <c r="E384" s="34"/>
    </row>
    <row r="385" spans="1:5" ht="15.75" customHeight="1">
      <c r="A385" s="30">
        <v>45098</v>
      </c>
      <c r="B385" s="31">
        <v>4156</v>
      </c>
      <c r="C385" s="32">
        <f>'Processed closing data'!K383</f>
        <v>2.19</v>
      </c>
      <c r="D385" s="33">
        <f>'Processed closing data'!L383</f>
        <v>22.82</v>
      </c>
      <c r="E385" s="34"/>
    </row>
    <row r="386" spans="1:5" ht="15.75" customHeight="1">
      <c r="A386" s="30">
        <v>45099</v>
      </c>
      <c r="B386" s="31">
        <v>4121.3599999999997</v>
      </c>
      <c r="C386" s="32">
        <f>'Processed closing data'!K384</f>
        <v>2.2200000000000002</v>
      </c>
      <c r="D386" s="33">
        <f>'Processed closing data'!L384</f>
        <v>22.78</v>
      </c>
      <c r="E386" s="34"/>
    </row>
    <row r="387" spans="1:5" ht="15.75" customHeight="1">
      <c r="A387" s="30">
        <v>45100</v>
      </c>
      <c r="B387" s="31">
        <v>4094.07</v>
      </c>
      <c r="C387" s="32">
        <f>'Processed closing data'!K385</f>
        <v>2.21</v>
      </c>
      <c r="D387" s="33">
        <f>'Processed closing data'!L385</f>
        <v>22.4</v>
      </c>
      <c r="E387" s="34"/>
    </row>
    <row r="388" spans="1:5" ht="15.75" customHeight="1">
      <c r="A388" s="30">
        <v>45103</v>
      </c>
      <c r="B388" s="31">
        <v>4087.41</v>
      </c>
      <c r="C388" s="32">
        <f>'Processed closing data'!K386</f>
        <v>2.1800000000000002</v>
      </c>
      <c r="D388" s="33">
        <f>'Processed closing data'!L386</f>
        <v>21.82</v>
      </c>
      <c r="E388" s="34"/>
    </row>
    <row r="389" spans="1:5" ht="15.75" customHeight="1">
      <c r="A389" s="30">
        <v>45104</v>
      </c>
      <c r="B389" s="31">
        <v>4093.64</v>
      </c>
      <c r="C389" s="32">
        <f>'Processed closing data'!K387</f>
        <v>2.13</v>
      </c>
      <c r="D389" s="33">
        <f>'Processed closing data'!L387</f>
        <v>21.32</v>
      </c>
      <c r="E389" s="34"/>
    </row>
    <row r="390" spans="1:5" ht="15.75" customHeight="1">
      <c r="A390" s="30">
        <v>45105</v>
      </c>
      <c r="B390" s="31">
        <v>4123.28</v>
      </c>
      <c r="C390" s="32">
        <f>'Processed closing data'!K388</f>
        <v>2.17</v>
      </c>
      <c r="D390" s="33">
        <f>'Processed closing data'!L388</f>
        <v>21.7</v>
      </c>
      <c r="E390" s="34"/>
    </row>
    <row r="391" spans="1:5" ht="15.75" customHeight="1">
      <c r="A391" s="30">
        <v>45106</v>
      </c>
      <c r="B391" s="31">
        <v>4105.22</v>
      </c>
      <c r="C391" s="32">
        <f>'Processed closing data'!K389</f>
        <v>2.14</v>
      </c>
      <c r="D391" s="33">
        <f>'Processed closing data'!L389</f>
        <v>21.56</v>
      </c>
      <c r="E391" s="34"/>
    </row>
    <row r="392" spans="1:5" ht="15.75" customHeight="1">
      <c r="A392" s="30">
        <v>45107</v>
      </c>
      <c r="B392" s="31">
        <v>4138.09</v>
      </c>
      <c r="C392" s="32">
        <f>'Processed closing data'!K390</f>
        <v>2.13</v>
      </c>
      <c r="D392" s="33">
        <f>'Processed closing data'!L390</f>
        <v>21.66</v>
      </c>
      <c r="E392" s="34"/>
    </row>
    <row r="393" spans="1:5" ht="15.75" customHeight="1">
      <c r="A393" s="30">
        <v>45110</v>
      </c>
      <c r="B393" s="31">
        <v>4138.91</v>
      </c>
      <c r="C393" s="32">
        <f>'Processed closing data'!K391</f>
        <v>2.13</v>
      </c>
      <c r="D393" s="33">
        <f>'Processed closing data'!L391</f>
        <v>22.12</v>
      </c>
      <c r="E393" s="34"/>
    </row>
    <row r="394" spans="1:5" ht="15.75" customHeight="1">
      <c r="A394" s="30">
        <v>45111</v>
      </c>
      <c r="B394" s="31">
        <v>4136.16</v>
      </c>
      <c r="C394" s="32">
        <f>'Processed closing data'!K392</f>
        <v>2.1800000000000002</v>
      </c>
      <c r="D394" s="33">
        <f>'Processed closing data'!L392</f>
        <v>22.44</v>
      </c>
      <c r="E394" s="34"/>
    </row>
    <row r="395" spans="1:5" ht="15.75" customHeight="1">
      <c r="A395" s="30">
        <v>45112</v>
      </c>
      <c r="B395" s="31">
        <v>4095.05</v>
      </c>
      <c r="C395" s="32">
        <f>'Processed closing data'!K393</f>
        <v>2.1800000000000002</v>
      </c>
      <c r="D395" s="33">
        <f>'Processed closing data'!L393</f>
        <v>22.26</v>
      </c>
      <c r="E395" s="34"/>
    </row>
    <row r="396" spans="1:5" ht="15.75" customHeight="1">
      <c r="A396" s="30">
        <v>45113</v>
      </c>
      <c r="B396" s="31">
        <v>4003.71</v>
      </c>
      <c r="C396" s="32">
        <f>'Processed closing data'!K394</f>
        <v>2.16</v>
      </c>
      <c r="D396" s="33">
        <f>'Processed closing data'!L394</f>
        <v>22.12</v>
      </c>
      <c r="E396" s="34"/>
    </row>
    <row r="397" spans="1:5" ht="15.75" customHeight="1">
      <c r="A397" s="30">
        <v>45114</v>
      </c>
      <c r="B397" s="31">
        <v>3995.3</v>
      </c>
      <c r="C397" s="32">
        <f>'Processed closing data'!K395</f>
        <v>2.15</v>
      </c>
      <c r="D397" s="33">
        <f>'Processed closing data'!L395</f>
        <v>22.48</v>
      </c>
      <c r="E397" s="34"/>
    </row>
    <row r="398" spans="1:5" ht="15.75" customHeight="1">
      <c r="A398" s="30">
        <v>45117</v>
      </c>
      <c r="B398" s="31">
        <v>4004.02</v>
      </c>
      <c r="C398" s="32">
        <f>'Processed closing data'!K396</f>
        <v>2.14</v>
      </c>
      <c r="D398" s="33">
        <f>'Processed closing data'!L396</f>
        <v>22.58</v>
      </c>
      <c r="E398" s="34"/>
    </row>
    <row r="399" spans="1:5" ht="15.75" customHeight="1">
      <c r="A399" s="30">
        <v>45118</v>
      </c>
      <c r="B399" s="31">
        <v>4011.65</v>
      </c>
      <c r="C399" s="32">
        <f>'Processed closing data'!K397</f>
        <v>2.23</v>
      </c>
      <c r="D399" s="33">
        <f>'Processed closing data'!L397</f>
        <v>23.18</v>
      </c>
      <c r="E399" s="34"/>
    </row>
    <row r="400" spans="1:5" ht="15.75" customHeight="1">
      <c r="A400" s="30">
        <v>45119</v>
      </c>
      <c r="B400" s="31">
        <v>4088.57</v>
      </c>
      <c r="C400" s="32">
        <f>'Processed closing data'!K398</f>
        <v>2.2999999999999998</v>
      </c>
      <c r="D400" s="33">
        <f>'Processed closing data'!L398</f>
        <v>23.82</v>
      </c>
      <c r="E400" s="34"/>
    </row>
    <row r="401" spans="1:5" ht="15.75" customHeight="1">
      <c r="A401" s="30">
        <v>45120</v>
      </c>
      <c r="B401" s="31">
        <v>4101.6000000000004</v>
      </c>
      <c r="C401" s="32">
        <f>'Processed closing data'!K399</f>
        <v>2.25</v>
      </c>
      <c r="D401" s="33">
        <f>'Processed closing data'!L399</f>
        <v>23.7</v>
      </c>
      <c r="E401" s="34"/>
    </row>
    <row r="402" spans="1:5" ht="15.75" customHeight="1">
      <c r="A402" s="30">
        <v>45121</v>
      </c>
      <c r="B402" s="31">
        <v>4096.91</v>
      </c>
      <c r="C402" s="32">
        <f>'Processed closing data'!K400</f>
        <v>2.23</v>
      </c>
      <c r="D402" s="33">
        <f>'Processed closing data'!L400</f>
        <v>23.86</v>
      </c>
      <c r="E402" s="34"/>
    </row>
    <row r="403" spans="1:5" ht="15.75" customHeight="1">
      <c r="A403" s="30">
        <v>45124</v>
      </c>
      <c r="B403" s="31">
        <v>4078.52</v>
      </c>
      <c r="C403" s="32">
        <f>'Processed closing data'!K401</f>
        <v>2.5499999999999998</v>
      </c>
      <c r="D403" s="33">
        <f>'Processed closing data'!L401</f>
        <v>23.44</v>
      </c>
      <c r="E403" s="34"/>
    </row>
    <row r="404" spans="1:5" ht="15.75" customHeight="1">
      <c r="A404" s="30">
        <v>45125</v>
      </c>
      <c r="B404" s="31">
        <v>4107.5600000000004</v>
      </c>
      <c r="C404" s="32">
        <f>'Processed closing data'!K402</f>
        <v>2.52</v>
      </c>
      <c r="D404" s="33">
        <f>'Processed closing data'!L402</f>
        <v>23.9</v>
      </c>
      <c r="E404" s="34"/>
    </row>
    <row r="405" spans="1:5" ht="15.75" customHeight="1">
      <c r="A405" s="30">
        <v>45126</v>
      </c>
      <c r="B405" s="31">
        <v>4193.1899999999996</v>
      </c>
      <c r="C405" s="32">
        <f>'Processed closing data'!K403</f>
        <v>2.5099999999999998</v>
      </c>
      <c r="D405" s="33">
        <f>'Processed closing data'!L403</f>
        <v>24.96</v>
      </c>
      <c r="E405" s="34"/>
    </row>
    <row r="406" spans="1:5" ht="15.75" customHeight="1">
      <c r="A406" s="30">
        <v>45127</v>
      </c>
      <c r="B406" s="31">
        <v>4220.22</v>
      </c>
      <c r="C406" s="32">
        <f>'Processed closing data'!K404</f>
        <v>2.68</v>
      </c>
      <c r="D406" s="33">
        <f>'Processed closing data'!L404</f>
        <v>25</v>
      </c>
      <c r="E406" s="34"/>
    </row>
    <row r="407" spans="1:5" ht="15.75" customHeight="1">
      <c r="A407" s="30">
        <v>45128</v>
      </c>
      <c r="B407" s="31">
        <v>4225.1099999999997</v>
      </c>
      <c r="C407" s="32">
        <f>'Processed closing data'!K405</f>
        <v>2.72</v>
      </c>
      <c r="D407" s="33">
        <f>'Processed closing data'!L405</f>
        <v>25.02</v>
      </c>
      <c r="E407" s="34"/>
    </row>
    <row r="408" spans="1:5" ht="15.75" customHeight="1">
      <c r="A408" s="30">
        <v>45131</v>
      </c>
      <c r="B408" s="31">
        <v>4230.3999999999996</v>
      </c>
      <c r="C408" s="32">
        <f>'Processed closing data'!K406</f>
        <v>2.75</v>
      </c>
      <c r="D408" s="33">
        <f>'Processed closing data'!L406</f>
        <v>25.06</v>
      </c>
      <c r="E408" s="34"/>
    </row>
    <row r="409" spans="1:5" ht="15.75" customHeight="1">
      <c r="A409" s="30">
        <v>45132</v>
      </c>
      <c r="B409" s="31">
        <v>4236.8100000000004</v>
      </c>
      <c r="C409" s="32">
        <f>'Processed closing data'!K407</f>
        <v>2.69</v>
      </c>
      <c r="D409" s="33">
        <f>'Processed closing data'!L407</f>
        <v>24.78</v>
      </c>
      <c r="E409" s="34"/>
    </row>
    <row r="410" spans="1:5" ht="15.75" customHeight="1">
      <c r="A410" s="30">
        <v>45133</v>
      </c>
      <c r="B410" s="31">
        <v>4230.8999999999996</v>
      </c>
      <c r="C410" s="32">
        <f>'Processed closing data'!K408</f>
        <v>2.68</v>
      </c>
      <c r="D410" s="33">
        <f>'Processed closing data'!L408</f>
        <v>24.8</v>
      </c>
      <c r="E410" s="34"/>
    </row>
    <row r="411" spans="1:5" ht="15.75" customHeight="1">
      <c r="A411" s="30">
        <v>45134</v>
      </c>
      <c r="B411" s="31">
        <v>4241.12</v>
      </c>
      <c r="C411" s="32">
        <f>'Processed closing data'!K409</f>
        <v>2.64</v>
      </c>
      <c r="D411" s="33">
        <f>'Processed closing data'!L409</f>
        <v>24.8</v>
      </c>
      <c r="E411" s="34"/>
    </row>
    <row r="412" spans="1:5" ht="15.75" customHeight="1">
      <c r="A412" s="30">
        <v>45135</v>
      </c>
      <c r="B412" s="31">
        <v>4237.17</v>
      </c>
      <c r="C412" s="32">
        <f>'Processed closing data'!K410</f>
        <v>2.63</v>
      </c>
      <c r="D412" s="33">
        <f>'Processed closing data'!L410</f>
        <v>24.68</v>
      </c>
      <c r="E412" s="34"/>
    </row>
    <row r="413" spans="1:5" ht="15.75" customHeight="1">
      <c r="A413" s="30">
        <v>45138</v>
      </c>
      <c r="B413" s="31">
        <v>4240.22</v>
      </c>
      <c r="C413" s="32">
        <f>'Processed closing data'!K411</f>
        <v>2.64</v>
      </c>
      <c r="D413" s="33">
        <f>'Processed closing data'!L411</f>
        <v>24.6</v>
      </c>
      <c r="E413" s="34"/>
    </row>
    <row r="414" spans="1:5" ht="15.75" customHeight="1">
      <c r="A414" s="30">
        <v>45139</v>
      </c>
      <c r="B414" s="31">
        <v>4222.1000000000004</v>
      </c>
      <c r="C414" s="32">
        <f>'Processed closing data'!K412</f>
        <v>2.6</v>
      </c>
      <c r="D414" s="33">
        <f>'Processed closing data'!L412</f>
        <v>24.4</v>
      </c>
      <c r="E414" s="34"/>
    </row>
    <row r="415" spans="1:5" ht="15.75" customHeight="1">
      <c r="A415" s="30">
        <v>45140</v>
      </c>
      <c r="B415" s="31">
        <v>4164.7</v>
      </c>
      <c r="C415" s="32">
        <f>'Processed closing data'!K413</f>
        <v>2.54</v>
      </c>
      <c r="D415" s="33">
        <f>'Processed closing data'!L413</f>
        <v>24.18</v>
      </c>
      <c r="E415" s="34"/>
    </row>
    <row r="416" spans="1:5" ht="15.75" customHeight="1">
      <c r="A416" s="30">
        <v>45141</v>
      </c>
      <c r="B416" s="31">
        <v>4149.99</v>
      </c>
      <c r="C416" s="32">
        <f>'Processed closing data'!K414</f>
        <v>2.5499999999999998</v>
      </c>
      <c r="D416" s="33">
        <f>'Processed closing data'!L414</f>
        <v>24.34</v>
      </c>
      <c r="E416" s="34"/>
    </row>
    <row r="417" spans="1:5" ht="15.75" customHeight="1">
      <c r="A417" s="30">
        <v>45142</v>
      </c>
      <c r="B417" s="31">
        <v>4169.8</v>
      </c>
      <c r="C417" s="32">
        <f>'Processed closing data'!K415</f>
        <v>2.6</v>
      </c>
      <c r="D417" s="33">
        <f>'Processed closing data'!L415</f>
        <v>24.2</v>
      </c>
      <c r="E417" s="34"/>
    </row>
    <row r="418" spans="1:5" ht="15.75" customHeight="1">
      <c r="A418" s="30">
        <v>45145</v>
      </c>
      <c r="B418" s="31">
        <v>4162.8500000000004</v>
      </c>
      <c r="C418" s="32">
        <f>'Processed closing data'!K416</f>
        <v>2.58</v>
      </c>
      <c r="D418" s="33">
        <f>'Processed closing data'!L416</f>
        <v>23.84</v>
      </c>
      <c r="E418" s="34"/>
    </row>
    <row r="419" spans="1:5" ht="15.75" customHeight="1">
      <c r="A419" s="30">
        <v>45146</v>
      </c>
      <c r="B419" s="31">
        <v>4149.41</v>
      </c>
      <c r="C419" s="32">
        <f>'Processed closing data'!K417</f>
        <v>2.6</v>
      </c>
      <c r="D419" s="33">
        <f>'Processed closing data'!L417</f>
        <v>23.9</v>
      </c>
      <c r="E419" s="34"/>
    </row>
    <row r="420" spans="1:5" ht="15.75" customHeight="1">
      <c r="A420" s="30">
        <v>45147</v>
      </c>
      <c r="B420" s="31">
        <v>4180.7299999999996</v>
      </c>
      <c r="C420" s="32">
        <f>'Processed closing data'!K418</f>
        <v>2.66</v>
      </c>
      <c r="D420" s="33">
        <f>'Processed closing data'!L418</f>
        <v>23.44</v>
      </c>
      <c r="E420" s="34"/>
    </row>
    <row r="421" spans="1:5" ht="15.75" customHeight="1">
      <c r="A421" s="30">
        <v>45148</v>
      </c>
      <c r="B421" s="31">
        <v>4197.3</v>
      </c>
      <c r="C421" s="32">
        <f>'Processed closing data'!K419</f>
        <v>2.66</v>
      </c>
      <c r="D421" s="33">
        <f>'Processed closing data'!L419</f>
        <v>23.72</v>
      </c>
      <c r="E421" s="34"/>
    </row>
    <row r="422" spans="1:5" ht="15.75" customHeight="1">
      <c r="A422" s="30">
        <v>45149</v>
      </c>
      <c r="B422" s="31">
        <v>4146.5600000000004</v>
      </c>
      <c r="C422" s="32">
        <f>'Processed closing data'!K420</f>
        <v>2.5</v>
      </c>
      <c r="D422" s="33">
        <f>'Processed closing data'!L420</f>
        <v>23.52</v>
      </c>
      <c r="E422" s="34"/>
    </row>
    <row r="423" spans="1:5" ht="15.75" customHeight="1">
      <c r="A423" s="30">
        <v>45152</v>
      </c>
      <c r="B423" s="31">
        <v>4137.32</v>
      </c>
      <c r="C423" s="32">
        <f>'Processed closing data'!K421</f>
        <v>2.4700000000000002</v>
      </c>
      <c r="D423" s="33">
        <f>'Processed closing data'!L421</f>
        <v>23.38</v>
      </c>
      <c r="E423" s="34"/>
    </row>
    <row r="424" spans="1:5" ht="15.75" customHeight="1">
      <c r="A424" s="30">
        <v>45153</v>
      </c>
      <c r="B424" s="31">
        <v>4078.56</v>
      </c>
      <c r="C424" s="32">
        <f>'Processed closing data'!K422</f>
        <v>2.4700000000000002</v>
      </c>
      <c r="D424" s="33">
        <f>'Processed closing data'!L422</f>
        <v>23</v>
      </c>
      <c r="E424" s="34"/>
    </row>
    <row r="425" spans="1:5" ht="15.75" customHeight="1">
      <c r="A425" s="30">
        <v>45154</v>
      </c>
      <c r="B425" s="31">
        <v>4060.6</v>
      </c>
      <c r="C425" s="32">
        <f>'Processed closing data'!K423</f>
        <v>2.38</v>
      </c>
      <c r="D425" s="33">
        <f>'Processed closing data'!L423</f>
        <v>22.92</v>
      </c>
      <c r="E425" s="34"/>
    </row>
    <row r="426" spans="1:5" ht="15.75" customHeight="1">
      <c r="A426" s="30">
        <v>45155</v>
      </c>
      <c r="B426" s="31">
        <v>4031.5</v>
      </c>
      <c r="C426" s="32">
        <f>'Processed closing data'!K424</f>
        <v>2.37</v>
      </c>
      <c r="D426" s="33">
        <f>'Processed closing data'!L424</f>
        <v>22.98</v>
      </c>
      <c r="E426" s="34"/>
    </row>
    <row r="427" spans="1:5" ht="15.75" customHeight="1">
      <c r="A427" s="30">
        <v>45156</v>
      </c>
      <c r="B427" s="31">
        <v>4000.79</v>
      </c>
      <c r="C427" s="32">
        <f>'Processed closing data'!K425</f>
        <v>2.35</v>
      </c>
      <c r="D427" s="33">
        <f>'Processed closing data'!L425</f>
        <v>22.7</v>
      </c>
      <c r="E427" s="34"/>
    </row>
    <row r="428" spans="1:5" ht="15.75" customHeight="1">
      <c r="A428" s="30">
        <v>45159</v>
      </c>
      <c r="B428" s="31">
        <v>3992.43</v>
      </c>
      <c r="C428" s="32">
        <f>'Processed closing data'!K426</f>
        <v>2.37</v>
      </c>
      <c r="D428" s="33">
        <f>'Processed closing data'!L426</f>
        <v>22.44</v>
      </c>
      <c r="E428" s="34"/>
    </row>
    <row r="429" spans="1:5" ht="15.75" customHeight="1">
      <c r="A429" s="30">
        <v>45160</v>
      </c>
      <c r="B429" s="31">
        <v>4002.47</v>
      </c>
      <c r="C429" s="32">
        <f>'Processed closing data'!K427</f>
        <v>2.44</v>
      </c>
      <c r="D429" s="33">
        <f>'Processed closing data'!L427</f>
        <v>22.66</v>
      </c>
      <c r="E429" s="34"/>
    </row>
    <row r="430" spans="1:5" ht="15.75" customHeight="1">
      <c r="A430" s="30">
        <v>45161</v>
      </c>
      <c r="B430" s="31">
        <v>4032.33</v>
      </c>
      <c r="C430" s="32">
        <f>'Processed closing data'!K428</f>
        <v>2.42</v>
      </c>
      <c r="D430" s="33">
        <f>'Processed closing data'!L428</f>
        <v>22.86</v>
      </c>
      <c r="E430" s="34"/>
    </row>
    <row r="431" spans="1:5" ht="15.75" customHeight="1">
      <c r="A431" s="30">
        <v>45162</v>
      </c>
      <c r="B431" s="31">
        <v>4037.53</v>
      </c>
      <c r="C431" s="32">
        <f>'Processed closing data'!K429</f>
        <v>2.4</v>
      </c>
      <c r="D431" s="33">
        <f>'Processed closing data'!L429</f>
        <v>22.98</v>
      </c>
      <c r="E431" s="34"/>
    </row>
    <row r="432" spans="1:5" ht="15.75" customHeight="1">
      <c r="A432" s="30">
        <v>45163</v>
      </c>
      <c r="B432" s="31">
        <v>4037.89</v>
      </c>
      <c r="C432" s="32">
        <f>'Processed closing data'!K430</f>
        <v>2.36</v>
      </c>
      <c r="D432" s="33">
        <f>'Processed closing data'!L430</f>
        <v>22.98</v>
      </c>
      <c r="E432" s="34"/>
    </row>
    <row r="433" spans="1:5" ht="15.75" customHeight="1">
      <c r="A433" s="30">
        <v>45166</v>
      </c>
      <c r="B433" s="31">
        <v>4037.89</v>
      </c>
      <c r="C433" s="32">
        <f>'Processed closing data'!K431</f>
        <v>2.36</v>
      </c>
      <c r="D433" s="33">
        <f>'Processed closing data'!L431</f>
        <v>22.98</v>
      </c>
      <c r="E433" s="34"/>
    </row>
    <row r="434" spans="1:5" ht="15.75" customHeight="1">
      <c r="A434" s="30">
        <v>45167</v>
      </c>
      <c r="B434" s="31">
        <v>4108.2299999999996</v>
      </c>
      <c r="C434" s="32">
        <f>'Processed closing data'!K432</f>
        <v>2.37</v>
      </c>
      <c r="D434" s="33">
        <f>'Processed closing data'!L432</f>
        <v>23.16</v>
      </c>
      <c r="E434" s="34"/>
    </row>
    <row r="435" spans="1:5" ht="15.75" customHeight="1">
      <c r="A435" s="30">
        <v>45168</v>
      </c>
      <c r="B435" s="31">
        <v>4115.33</v>
      </c>
      <c r="C435" s="32">
        <f>'Processed closing data'!K433</f>
        <v>2.37</v>
      </c>
      <c r="D435" s="33">
        <f>'Processed closing data'!L433</f>
        <v>23.24</v>
      </c>
      <c r="E435" s="34"/>
    </row>
    <row r="436" spans="1:5" ht="15.75" customHeight="1">
      <c r="A436" s="30">
        <v>45169</v>
      </c>
      <c r="B436" s="31">
        <v>4100.28</v>
      </c>
      <c r="C436" s="32">
        <f>'Processed closing data'!K434</f>
        <v>2.38</v>
      </c>
      <c r="D436" s="33">
        <f>'Processed closing data'!L434</f>
        <v>23.28</v>
      </c>
      <c r="E436" s="34"/>
    </row>
    <row r="437" spans="1:5" ht="15.75" customHeight="1">
      <c r="A437" s="30">
        <v>45170</v>
      </c>
      <c r="B437" s="31">
        <v>4110.1499999999996</v>
      </c>
      <c r="C437" s="32">
        <f>'Processed closing data'!K435</f>
        <v>2.38</v>
      </c>
      <c r="D437" s="33">
        <f>'Processed closing data'!L435</f>
        <v>23</v>
      </c>
      <c r="E437" s="34"/>
    </row>
    <row r="438" spans="1:5" ht="15.75" customHeight="1">
      <c r="A438" s="30">
        <v>45173</v>
      </c>
      <c r="B438" s="31">
        <v>4104.18</v>
      </c>
      <c r="C438" s="32">
        <f>'Processed closing data'!K436</f>
        <v>2.39</v>
      </c>
      <c r="D438" s="33">
        <f>'Processed closing data'!L436</f>
        <v>23.02</v>
      </c>
      <c r="E438" s="34"/>
    </row>
    <row r="439" spans="1:5" ht="15.75" customHeight="1">
      <c r="A439" s="30">
        <v>45174</v>
      </c>
      <c r="B439" s="31">
        <v>4096.1400000000003</v>
      </c>
      <c r="C439" s="32">
        <f>'Processed closing data'!K437</f>
        <v>2.31</v>
      </c>
      <c r="D439" s="33">
        <f>'Processed closing data'!L437</f>
        <v>22.68</v>
      </c>
      <c r="E439" s="34"/>
    </row>
    <row r="440" spans="1:5" ht="15.75" customHeight="1">
      <c r="A440" s="30">
        <v>45175</v>
      </c>
      <c r="B440" s="31">
        <v>4089.33</v>
      </c>
      <c r="C440" s="32">
        <f>'Processed closing data'!K438</f>
        <v>2.15</v>
      </c>
      <c r="D440" s="33">
        <f>'Processed closing data'!L438</f>
        <v>22.34</v>
      </c>
      <c r="E440" s="34"/>
    </row>
    <row r="441" spans="1:5" ht="15.75" customHeight="1">
      <c r="A441" s="30">
        <v>45176</v>
      </c>
      <c r="B441" s="31">
        <v>4094.58</v>
      </c>
      <c r="C441" s="32">
        <f>'Processed closing data'!K439</f>
        <v>2.1800000000000002</v>
      </c>
      <c r="D441" s="33">
        <f>'Processed closing data'!L439</f>
        <v>20.62</v>
      </c>
      <c r="E441" s="34"/>
    </row>
    <row r="442" spans="1:5" ht="15.75" customHeight="1">
      <c r="A442" s="30">
        <v>45177</v>
      </c>
      <c r="B442" s="31">
        <v>4114.3</v>
      </c>
      <c r="C442" s="32">
        <f>'Processed closing data'!K440</f>
        <v>2.17</v>
      </c>
      <c r="D442" s="33">
        <f>'Processed closing data'!L440</f>
        <v>21.08</v>
      </c>
      <c r="E442" s="34"/>
    </row>
    <row r="443" spans="1:5" ht="15.75" customHeight="1">
      <c r="A443" s="30">
        <v>45180</v>
      </c>
      <c r="B443" s="31">
        <v>4124.99</v>
      </c>
      <c r="C443" s="32">
        <f>'Processed closing data'!K441</f>
        <v>2.17</v>
      </c>
      <c r="D443" s="33">
        <f>'Processed closing data'!L441</f>
        <v>21.2</v>
      </c>
      <c r="E443" s="34"/>
    </row>
    <row r="444" spans="1:5" ht="15.75" customHeight="1">
      <c r="A444" s="30">
        <v>45181</v>
      </c>
      <c r="B444" s="31">
        <v>4140.1099999999997</v>
      </c>
      <c r="C444" s="32">
        <f>'Processed closing data'!K442</f>
        <v>2.13</v>
      </c>
      <c r="D444" s="33">
        <f>'Processed closing data'!L442</f>
        <v>21.62</v>
      </c>
      <c r="E444" s="34"/>
    </row>
    <row r="445" spans="1:5" ht="15.75" customHeight="1">
      <c r="A445" s="30">
        <v>45182</v>
      </c>
      <c r="B445" s="31">
        <v>4139.99</v>
      </c>
      <c r="C445" s="32">
        <f>'Processed closing data'!K443</f>
        <v>2.13</v>
      </c>
      <c r="D445" s="33">
        <f>'Processed closing data'!L443</f>
        <v>21.8</v>
      </c>
      <c r="E445" s="34"/>
    </row>
    <row r="446" spans="1:5" ht="15.75" customHeight="1">
      <c r="A446" s="30">
        <v>45183</v>
      </c>
      <c r="B446" s="31">
        <v>4220.13</v>
      </c>
      <c r="C446" s="32">
        <f>'Processed closing data'!K444</f>
        <v>2.17</v>
      </c>
      <c r="D446" s="33">
        <f>'Processed closing data'!L444</f>
        <v>21.76</v>
      </c>
      <c r="E446" s="34"/>
    </row>
    <row r="447" spans="1:5" ht="15.75" customHeight="1">
      <c r="A447" s="30">
        <v>45184</v>
      </c>
      <c r="B447" s="31">
        <v>4234.82</v>
      </c>
      <c r="C447" s="32">
        <f>'Processed closing data'!K445</f>
        <v>2.2200000000000002</v>
      </c>
      <c r="D447" s="33">
        <f>'Processed closing data'!L445</f>
        <v>21.52</v>
      </c>
      <c r="E447" s="34"/>
    </row>
    <row r="448" spans="1:5" ht="15.75" customHeight="1">
      <c r="A448" s="30">
        <v>45187</v>
      </c>
      <c r="B448" s="31">
        <v>4196.55</v>
      </c>
      <c r="C448" s="32">
        <f>'Processed closing data'!K446</f>
        <v>2.17</v>
      </c>
      <c r="D448" s="33">
        <f>'Processed closing data'!L446</f>
        <v>21.04</v>
      </c>
      <c r="E448" s="34"/>
    </row>
    <row r="449" spans="1:5" ht="15.75" customHeight="1">
      <c r="A449" s="30">
        <v>45188</v>
      </c>
      <c r="B449" s="31">
        <v>4199.28</v>
      </c>
      <c r="C449" s="32">
        <f>'Processed closing data'!K447</f>
        <v>2.11</v>
      </c>
      <c r="D449" s="33">
        <f>'Processed closing data'!L447</f>
        <v>20.92</v>
      </c>
      <c r="E449" s="34"/>
    </row>
    <row r="450" spans="1:5" ht="15.75" customHeight="1">
      <c r="A450" s="30">
        <v>45189</v>
      </c>
      <c r="B450" s="31">
        <v>4242</v>
      </c>
      <c r="C450" s="32">
        <f>'Processed closing data'!K448</f>
        <v>2.1800000000000002</v>
      </c>
      <c r="D450" s="33">
        <f>'Processed closing data'!L448</f>
        <v>21.2</v>
      </c>
      <c r="E450" s="34"/>
    </row>
    <row r="451" spans="1:5" ht="15.75" customHeight="1">
      <c r="A451" s="30">
        <v>45190</v>
      </c>
      <c r="B451" s="31">
        <v>4214.6000000000004</v>
      </c>
      <c r="C451" s="32">
        <f>'Processed closing data'!K449</f>
        <v>2.15</v>
      </c>
      <c r="D451" s="33">
        <f>'Processed closing data'!L449</f>
        <v>20.84</v>
      </c>
      <c r="E451" s="34"/>
    </row>
    <row r="452" spans="1:5" ht="15.75" customHeight="1">
      <c r="A452" s="30">
        <v>45191</v>
      </c>
      <c r="B452" s="31">
        <v>4216.1099999999997</v>
      </c>
      <c r="C452" s="32">
        <f>'Processed closing data'!K450</f>
        <v>2.16</v>
      </c>
      <c r="D452" s="33">
        <f>'Processed closing data'!L450</f>
        <v>20.74</v>
      </c>
      <c r="E452" s="34"/>
    </row>
    <row r="453" spans="1:5" ht="15.75" customHeight="1">
      <c r="A453" s="30">
        <v>45194</v>
      </c>
      <c r="B453" s="31">
        <v>4181.78</v>
      </c>
      <c r="C453" s="32">
        <f>'Processed closing data'!K451</f>
        <v>2.14</v>
      </c>
      <c r="D453" s="33">
        <f>'Processed closing data'!L451</f>
        <v>20.16</v>
      </c>
      <c r="E453" s="34"/>
    </row>
    <row r="454" spans="1:5" ht="15.75" customHeight="1">
      <c r="A454" s="30">
        <v>45195</v>
      </c>
      <c r="B454" s="31">
        <v>4180.1499999999996</v>
      </c>
      <c r="C454" s="32">
        <f>'Processed closing data'!K452</f>
        <v>2.0499999999999998</v>
      </c>
      <c r="D454" s="33">
        <f>'Processed closing data'!L452</f>
        <v>20.260000000000002</v>
      </c>
      <c r="E454" s="34"/>
    </row>
    <row r="455" spans="1:5" ht="15.75" customHeight="1">
      <c r="A455" s="30">
        <v>45196</v>
      </c>
      <c r="B455" s="31">
        <v>4161.1400000000003</v>
      </c>
      <c r="C455" s="32">
        <f>'Processed closing data'!K453</f>
        <v>2.0299999999999998</v>
      </c>
      <c r="D455" s="33">
        <f>'Processed closing data'!L453</f>
        <v>20.36</v>
      </c>
      <c r="E455" s="34"/>
    </row>
    <row r="456" spans="1:5" ht="15.75" customHeight="1">
      <c r="A456" s="30">
        <v>45197</v>
      </c>
      <c r="B456" s="31">
        <v>4161.42</v>
      </c>
      <c r="C456" s="32">
        <f>'Processed closing data'!K454</f>
        <v>1.99</v>
      </c>
      <c r="D456" s="33">
        <f>'Processed closing data'!L454</f>
        <v>20.32</v>
      </c>
      <c r="E456" s="34"/>
    </row>
    <row r="457" spans="1:5" ht="15.75" customHeight="1">
      <c r="A457" s="30">
        <v>45198</v>
      </c>
      <c r="B457" s="31">
        <v>4170.01</v>
      </c>
      <c r="C457" s="32">
        <f>'Processed closing data'!K455</f>
        <v>2.06</v>
      </c>
      <c r="D457" s="33">
        <f>'Processed closing data'!L455</f>
        <v>20.96</v>
      </c>
      <c r="E457" s="34"/>
    </row>
    <row r="458" spans="1:5" ht="15.75" customHeight="1">
      <c r="A458" s="30">
        <v>45201</v>
      </c>
      <c r="B458" s="31">
        <v>4114.5200000000004</v>
      </c>
      <c r="C458" s="32">
        <f>'Processed closing data'!K456</f>
        <v>1.97</v>
      </c>
      <c r="D458" s="33">
        <f>'Processed closing data'!L456</f>
        <v>20.38</v>
      </c>
      <c r="E458" s="34"/>
    </row>
    <row r="459" spans="1:5" ht="15.75" customHeight="1">
      <c r="A459" s="30">
        <v>45202</v>
      </c>
      <c r="B459" s="31">
        <v>4085.97</v>
      </c>
      <c r="C459" s="32">
        <f>'Processed closing data'!K457</f>
        <v>1.94</v>
      </c>
      <c r="D459" s="33">
        <f>'Processed closing data'!L457</f>
        <v>20.079999999999998</v>
      </c>
      <c r="E459" s="34"/>
    </row>
    <row r="460" spans="1:5" ht="15.75" customHeight="1">
      <c r="A460" s="30">
        <v>45203</v>
      </c>
      <c r="B460" s="31">
        <v>4052.9</v>
      </c>
      <c r="C460" s="32">
        <f>'Processed closing data'!K458</f>
        <v>1.97</v>
      </c>
      <c r="D460" s="33">
        <f>'Processed closing data'!L458</f>
        <v>20.18</v>
      </c>
      <c r="E460" s="34"/>
    </row>
    <row r="461" spans="1:5" ht="15.75" customHeight="1">
      <c r="A461" s="30">
        <v>45204</v>
      </c>
      <c r="B461" s="31">
        <v>4074.73</v>
      </c>
      <c r="C461" s="32">
        <f>'Processed closing data'!K459</f>
        <v>1.98</v>
      </c>
      <c r="D461" s="33">
        <f>'Processed closing data'!L459</f>
        <v>21.1</v>
      </c>
      <c r="E461" s="34"/>
    </row>
    <row r="462" spans="1:5" ht="15.75" customHeight="1">
      <c r="A462" s="30">
        <v>45205</v>
      </c>
      <c r="B462" s="31">
        <v>4099.2299999999996</v>
      </c>
      <c r="C462" s="32">
        <f>'Processed closing data'!K460</f>
        <v>1.97</v>
      </c>
      <c r="D462" s="33">
        <f>'Processed closing data'!L460</f>
        <v>21.36</v>
      </c>
      <c r="E462" s="34"/>
    </row>
    <row r="463" spans="1:5" ht="15.75" customHeight="1">
      <c r="A463" s="30">
        <v>45208</v>
      </c>
      <c r="B463" s="31">
        <v>4093.1</v>
      </c>
      <c r="C463" s="32">
        <f>'Processed closing data'!K461</f>
        <v>1.91</v>
      </c>
      <c r="D463" s="33">
        <f>'Processed closing data'!L461</f>
        <v>21.26</v>
      </c>
      <c r="E463" s="34"/>
    </row>
    <row r="464" spans="1:5" ht="15.75" customHeight="1">
      <c r="A464" s="30">
        <v>45209</v>
      </c>
      <c r="B464" s="31">
        <v>4169.79</v>
      </c>
      <c r="C464" s="32">
        <f>'Processed closing data'!K462</f>
        <v>1.99</v>
      </c>
      <c r="D464" s="33">
        <f>'Processed closing data'!L462</f>
        <v>22.1</v>
      </c>
      <c r="E464" s="34"/>
    </row>
    <row r="465" spans="1:5" ht="15.75" customHeight="1">
      <c r="A465" s="30">
        <v>45210</v>
      </c>
      <c r="B465" s="31">
        <v>4163.07</v>
      </c>
      <c r="C465" s="32">
        <f>'Processed closing data'!K463</f>
        <v>2.04</v>
      </c>
      <c r="D465" s="33">
        <f>'Processed closing data'!L463</f>
        <v>21.98</v>
      </c>
      <c r="E465" s="34"/>
    </row>
    <row r="466" spans="1:5" ht="15.75" customHeight="1">
      <c r="A466" s="30">
        <v>45211</v>
      </c>
      <c r="B466" s="31">
        <v>4173.51</v>
      </c>
      <c r="C466" s="32">
        <f>'Processed closing data'!K464</f>
        <v>2.0499999999999998</v>
      </c>
      <c r="D466" s="33">
        <f>'Processed closing data'!L464</f>
        <v>22.22</v>
      </c>
      <c r="E466" s="34"/>
    </row>
    <row r="467" spans="1:5" ht="15.75" customHeight="1">
      <c r="A467" s="30">
        <v>45212</v>
      </c>
      <c r="B467" s="31">
        <v>4140.2299999999996</v>
      </c>
      <c r="C467" s="32">
        <f>'Processed closing data'!K465</f>
        <v>1.98</v>
      </c>
      <c r="D467" s="33">
        <f>'Processed closing data'!L465</f>
        <v>21.7</v>
      </c>
      <c r="E467" s="34"/>
    </row>
    <row r="468" spans="1:5" ht="15.75" customHeight="1">
      <c r="A468" s="30">
        <v>45215</v>
      </c>
      <c r="B468" s="31">
        <v>4156.95</v>
      </c>
      <c r="C468" s="32">
        <f>'Processed closing data'!K466</f>
        <v>1.93</v>
      </c>
      <c r="D468" s="33">
        <f>'Processed closing data'!L466</f>
        <v>21.9</v>
      </c>
      <c r="E468" s="34"/>
    </row>
    <row r="469" spans="1:5" ht="15.75" customHeight="1">
      <c r="A469" s="30">
        <v>45216</v>
      </c>
      <c r="B469" s="31">
        <v>4183.3500000000004</v>
      </c>
      <c r="C469" s="32">
        <f>'Processed closing data'!K467</f>
        <v>1.95</v>
      </c>
      <c r="D469" s="33">
        <f>'Processed closing data'!L467</f>
        <v>22.3</v>
      </c>
      <c r="E469" s="34"/>
    </row>
    <row r="470" spans="1:5" ht="15.75" customHeight="1">
      <c r="A470" s="30">
        <v>45217</v>
      </c>
      <c r="B470" s="31">
        <v>4133.16</v>
      </c>
      <c r="C470" s="32">
        <f>'Processed closing data'!K468</f>
        <v>1.88</v>
      </c>
      <c r="D470" s="33">
        <f>'Processed closing data'!L468</f>
        <v>22.28</v>
      </c>
      <c r="E470" s="34"/>
    </row>
    <row r="471" spans="1:5" ht="15.75" customHeight="1">
      <c r="A471" s="30">
        <v>45218</v>
      </c>
      <c r="B471" s="31">
        <v>4085.36</v>
      </c>
      <c r="C471" s="32">
        <f>'Processed closing data'!K469</f>
        <v>2.15</v>
      </c>
      <c r="D471" s="33">
        <f>'Processed closing data'!L469</f>
        <v>22</v>
      </c>
      <c r="E471" s="34"/>
    </row>
    <row r="472" spans="1:5" ht="15.75" customHeight="1">
      <c r="A472" s="30">
        <v>45219</v>
      </c>
      <c r="B472" s="31">
        <v>4033.65</v>
      </c>
      <c r="C472" s="32">
        <f>'Processed closing data'!K470</f>
        <v>2.16</v>
      </c>
      <c r="D472" s="33">
        <f>'Processed closing data'!L470</f>
        <v>22.4</v>
      </c>
      <c r="E472" s="34"/>
    </row>
    <row r="473" spans="1:5" ht="15.75" customHeight="1">
      <c r="A473" s="30">
        <v>45222</v>
      </c>
      <c r="B473" s="31">
        <v>4021.55</v>
      </c>
      <c r="C473" s="32">
        <f>'Processed closing data'!K471</f>
        <v>2.2400000000000002</v>
      </c>
      <c r="D473" s="33">
        <f>'Processed closing data'!L471</f>
        <v>22.24</v>
      </c>
      <c r="E473" s="34"/>
    </row>
    <row r="474" spans="1:5" ht="15.75" customHeight="1">
      <c r="A474" s="30">
        <v>45223</v>
      </c>
      <c r="B474" s="31">
        <v>4026.56</v>
      </c>
      <c r="C474" s="32">
        <f>'Processed closing data'!K472</f>
        <v>2.1800000000000002</v>
      </c>
      <c r="D474" s="33">
        <f>'Processed closing data'!L472</f>
        <v>22.34</v>
      </c>
      <c r="E474" s="34"/>
    </row>
    <row r="475" spans="1:5" ht="15.75" customHeight="1">
      <c r="A475" s="30">
        <v>45224</v>
      </c>
      <c r="B475" s="31">
        <v>4034.37</v>
      </c>
      <c r="C475" s="32">
        <f>'Processed closing data'!K473</f>
        <v>2.02</v>
      </c>
      <c r="D475" s="33">
        <f>'Processed closing data'!L473</f>
        <v>21.8</v>
      </c>
      <c r="E475" s="34"/>
    </row>
    <row r="476" spans="1:5" ht="15.75" customHeight="1">
      <c r="A476" s="30">
        <v>45225</v>
      </c>
      <c r="B476" s="31">
        <v>4003.35</v>
      </c>
      <c r="C476" s="32">
        <f>'Processed closing data'!K474</f>
        <v>1.99</v>
      </c>
      <c r="D476" s="33">
        <f>'Processed closing data'!L474</f>
        <v>20.68</v>
      </c>
      <c r="E476" s="34"/>
    </row>
    <row r="477" spans="1:5" ht="15.75" customHeight="1">
      <c r="A477" s="30">
        <v>45226</v>
      </c>
      <c r="B477" s="31">
        <v>3976.01</v>
      </c>
      <c r="C477" s="32">
        <f>'Processed closing data'!K475</f>
        <v>2.08</v>
      </c>
      <c r="D477" s="33">
        <f>'Processed closing data'!L475</f>
        <v>21.06</v>
      </c>
      <c r="E477" s="34"/>
    </row>
    <row r="478" spans="1:5" ht="15.75" customHeight="1">
      <c r="A478" s="30">
        <v>45229</v>
      </c>
      <c r="B478" s="31">
        <v>3997.82</v>
      </c>
      <c r="C478" s="32">
        <f>'Processed closing data'!K476</f>
        <v>2.06</v>
      </c>
      <c r="D478" s="33">
        <f>'Processed closing data'!L476</f>
        <v>20.98</v>
      </c>
      <c r="E478" s="34"/>
    </row>
    <row r="479" spans="1:5" ht="15.75" customHeight="1">
      <c r="A479" s="30">
        <v>45230</v>
      </c>
      <c r="B479" s="31">
        <v>3997.18</v>
      </c>
      <c r="C479" s="32">
        <f>'Processed closing data'!K477</f>
        <v>2.04</v>
      </c>
      <c r="D479" s="33">
        <f>'Processed closing data'!L477</f>
        <v>21.38</v>
      </c>
      <c r="E479" s="34"/>
    </row>
    <row r="480" spans="1:5" ht="15.75" customHeight="1">
      <c r="A480" s="30">
        <v>45231</v>
      </c>
      <c r="B480" s="31">
        <v>4010.19</v>
      </c>
      <c r="C480" s="32">
        <f>'Processed closing data'!K478</f>
        <v>2</v>
      </c>
      <c r="D480" s="33">
        <f>'Processed closing data'!L478</f>
        <v>21.82</v>
      </c>
      <c r="E480" s="34"/>
    </row>
    <row r="481" spans="1:5" ht="15.75" customHeight="1">
      <c r="A481" s="30">
        <v>45232</v>
      </c>
      <c r="B481" s="31">
        <v>4077.59</v>
      </c>
      <c r="C481" s="32">
        <f>'Processed closing data'!K479</f>
        <v>2.06</v>
      </c>
      <c r="D481" s="33">
        <f>'Processed closing data'!L479</f>
        <v>23.32</v>
      </c>
      <c r="E481" s="34"/>
    </row>
    <row r="482" spans="1:5" ht="15.75" customHeight="1">
      <c r="A482" s="30">
        <v>45233</v>
      </c>
      <c r="B482" s="31">
        <v>4070.73</v>
      </c>
      <c r="C482" s="32">
        <f>'Processed closing data'!K480</f>
        <v>2.21</v>
      </c>
      <c r="D482" s="33">
        <f>'Processed closing data'!L480</f>
        <v>22.84</v>
      </c>
      <c r="E482" s="34"/>
    </row>
    <row r="483" spans="1:5" ht="15.75" customHeight="1">
      <c r="A483" s="30">
        <v>45236</v>
      </c>
      <c r="B483" s="31">
        <v>4063.36</v>
      </c>
      <c r="C483" s="32">
        <f>'Processed closing data'!K481</f>
        <v>2.1800000000000002</v>
      </c>
      <c r="D483" s="33">
        <f>'Processed closing data'!L481</f>
        <v>22.04</v>
      </c>
      <c r="E483" s="34"/>
    </row>
    <row r="484" spans="1:5" ht="15.75" customHeight="1">
      <c r="A484" s="30">
        <v>45237</v>
      </c>
      <c r="B484" s="31">
        <v>4060.15</v>
      </c>
      <c r="C484" s="32">
        <f>'Processed closing data'!K482</f>
        <v>2.14</v>
      </c>
      <c r="D484" s="33">
        <f>'Processed closing data'!L482</f>
        <v>21.5</v>
      </c>
      <c r="E484" s="34"/>
    </row>
    <row r="485" spans="1:5" ht="15.75" customHeight="1">
      <c r="A485" s="30">
        <v>45238</v>
      </c>
      <c r="B485" s="31">
        <v>4058.85</v>
      </c>
      <c r="C485" s="32">
        <f>'Processed closing data'!K483</f>
        <v>2.1</v>
      </c>
      <c r="D485" s="33">
        <f>'Processed closing data'!L483</f>
        <v>21.5</v>
      </c>
      <c r="E485" s="34"/>
    </row>
    <row r="486" spans="1:5" ht="15.75" customHeight="1">
      <c r="A486" s="30">
        <v>45239</v>
      </c>
      <c r="B486" s="31">
        <v>4090.36</v>
      </c>
      <c r="C486" s="32">
        <f>'Processed closing data'!K484</f>
        <v>2.0299999999999998</v>
      </c>
      <c r="D486" s="33">
        <f>'Processed closing data'!L484</f>
        <v>21.58</v>
      </c>
      <c r="E486" s="34"/>
    </row>
    <row r="487" spans="1:5" ht="15.75" customHeight="1">
      <c r="A487" s="30">
        <v>45240</v>
      </c>
      <c r="B487" s="31">
        <v>4039.59</v>
      </c>
      <c r="C487" s="32">
        <f>'Processed closing data'!K485</f>
        <v>1.98</v>
      </c>
      <c r="D487" s="33">
        <f>'Processed closing data'!L485</f>
        <v>20.94</v>
      </c>
      <c r="E487" s="34"/>
    </row>
    <row r="488" spans="1:5" ht="15.75" customHeight="1">
      <c r="A488" s="30">
        <v>45243</v>
      </c>
      <c r="B488" s="31">
        <v>4072.37</v>
      </c>
      <c r="C488" s="32">
        <f>'Processed closing data'!K486</f>
        <v>1.98</v>
      </c>
      <c r="D488" s="33">
        <f>'Processed closing data'!L486</f>
        <v>20.48</v>
      </c>
      <c r="E488" s="34"/>
    </row>
    <row r="489" spans="1:5" ht="15.75" customHeight="1">
      <c r="A489" s="30">
        <v>45244</v>
      </c>
      <c r="B489" s="31">
        <v>4098.7299999999996</v>
      </c>
      <c r="C489" s="32">
        <f>'Processed closing data'!K487</f>
        <v>2.0099999999999998</v>
      </c>
      <c r="D489" s="33">
        <f>'Processed closing data'!L487</f>
        <v>22.04</v>
      </c>
      <c r="E489" s="34"/>
    </row>
    <row r="490" spans="1:5" ht="15.75" customHeight="1">
      <c r="A490" s="30">
        <v>45245</v>
      </c>
      <c r="B490" s="31">
        <v>4125.08</v>
      </c>
      <c r="C490" s="32">
        <f>'Processed closing data'!K488</f>
        <v>2.02</v>
      </c>
      <c r="D490" s="33">
        <f>'Processed closing data'!L488</f>
        <v>22.56</v>
      </c>
      <c r="E490" s="34"/>
    </row>
    <row r="491" spans="1:5" ht="15.75" customHeight="1">
      <c r="A491" s="30">
        <v>45246</v>
      </c>
      <c r="B491" s="31">
        <v>4079</v>
      </c>
      <c r="C491" s="32">
        <f>'Processed closing data'!K489</f>
        <v>1.99</v>
      </c>
      <c r="D491" s="33">
        <f>'Processed closing data'!L489</f>
        <v>22.06</v>
      </c>
      <c r="E491" s="34"/>
    </row>
    <row r="492" spans="1:5" ht="15.75" customHeight="1">
      <c r="A492" s="30">
        <v>45247</v>
      </c>
      <c r="B492" s="31">
        <v>4129.8900000000003</v>
      </c>
      <c r="C492" s="32">
        <f>'Processed closing data'!K490</f>
        <v>1.99</v>
      </c>
      <c r="D492" s="33">
        <f>'Processed closing data'!L490</f>
        <v>22.24</v>
      </c>
      <c r="E492" s="34"/>
    </row>
    <row r="493" spans="1:5" ht="15.75" customHeight="1">
      <c r="A493" s="30">
        <v>45250</v>
      </c>
      <c r="B493" s="31">
        <v>4127.13</v>
      </c>
      <c r="C493" s="32">
        <f>'Processed closing data'!K491</f>
        <v>1.99</v>
      </c>
      <c r="D493" s="33">
        <f>'Processed closing data'!L491</f>
        <v>22.18</v>
      </c>
      <c r="E493" s="34"/>
    </row>
    <row r="494" spans="1:5" ht="15.75" customHeight="1">
      <c r="A494" s="30">
        <v>45251</v>
      </c>
      <c r="B494" s="31">
        <v>4112.4799999999996</v>
      </c>
      <c r="C494" s="32">
        <f>'Processed closing data'!K492</f>
        <v>1.92</v>
      </c>
      <c r="D494" s="33">
        <f>'Processed closing data'!L492</f>
        <v>21.12</v>
      </c>
      <c r="E494" s="34"/>
    </row>
    <row r="495" spans="1:5" ht="15.75" customHeight="1">
      <c r="A495" s="30">
        <v>45252</v>
      </c>
      <c r="B495" s="31">
        <v>4110.72</v>
      </c>
      <c r="C495" s="32">
        <f>'Processed closing data'!K493</f>
        <v>1.89</v>
      </c>
      <c r="D495" s="33">
        <f>'Processed closing data'!L493</f>
        <v>20.6</v>
      </c>
      <c r="E495" s="34"/>
    </row>
    <row r="496" spans="1:5" ht="15.75" customHeight="1">
      <c r="A496" s="30">
        <v>45253</v>
      </c>
      <c r="B496" s="31">
        <v>4117.3999999999996</v>
      </c>
      <c r="C496" s="32">
        <f>'Processed closing data'!K494</f>
        <v>1.86</v>
      </c>
      <c r="D496" s="33">
        <f>'Processed closing data'!L494</f>
        <v>21</v>
      </c>
      <c r="E496" s="34"/>
    </row>
    <row r="497" spans="1:5" ht="15.75" customHeight="1">
      <c r="A497" s="30">
        <v>45254</v>
      </c>
      <c r="B497" s="31">
        <v>4118.87</v>
      </c>
      <c r="C497" s="32">
        <f>'Processed closing data'!K495</f>
        <v>1.89</v>
      </c>
      <c r="D497" s="33">
        <f>'Processed closing data'!L495</f>
        <v>20.92</v>
      </c>
      <c r="E497" s="34"/>
    </row>
    <row r="498" spans="1:5" ht="15.75" customHeight="1">
      <c r="A498" s="30">
        <v>45257</v>
      </c>
      <c r="B498" s="31">
        <v>4105.25</v>
      </c>
      <c r="C498" s="32">
        <f>'Processed closing data'!K496</f>
        <v>1.92</v>
      </c>
      <c r="D498" s="33">
        <f>'Processed closing data'!L496</f>
        <v>20.52</v>
      </c>
      <c r="E498" s="34"/>
    </row>
    <row r="499" spans="1:5" ht="15.75" customHeight="1">
      <c r="A499" s="30">
        <v>45258</v>
      </c>
      <c r="B499" s="31">
        <v>4101.0600000000004</v>
      </c>
      <c r="C499" s="32">
        <f>'Processed closing data'!K497</f>
        <v>1.91</v>
      </c>
      <c r="D499" s="33">
        <f>'Processed closing data'!L497</f>
        <v>20.12</v>
      </c>
      <c r="E499" s="34"/>
    </row>
    <row r="500" spans="1:5" ht="15.75" customHeight="1">
      <c r="A500" s="30">
        <v>45259</v>
      </c>
      <c r="B500" s="31">
        <v>4088.54</v>
      </c>
      <c r="C500" s="32">
        <f>'Processed closing data'!K498</f>
        <v>1.93</v>
      </c>
      <c r="D500" s="33">
        <f>'Processed closing data'!L498</f>
        <v>19.88</v>
      </c>
      <c r="E500" s="34"/>
    </row>
    <row r="501" spans="1:5" ht="15.75" customHeight="1">
      <c r="A501" s="30">
        <v>45260</v>
      </c>
      <c r="B501" s="31">
        <v>4095.56</v>
      </c>
      <c r="C501" s="32">
        <f>'Processed closing data'!K499</f>
        <v>1.94</v>
      </c>
      <c r="D501" s="33">
        <f>'Processed closing data'!L499</f>
        <v>19.760000000000002</v>
      </c>
      <c r="E501" s="34"/>
    </row>
    <row r="502" spans="1:5" ht="15.75" customHeight="1">
      <c r="A502" s="30">
        <v>45261</v>
      </c>
      <c r="B502" s="31">
        <v>4136.8</v>
      </c>
      <c r="C502" s="32">
        <f>'Processed closing data'!K500</f>
        <v>1.93</v>
      </c>
      <c r="D502" s="33">
        <f>'Processed closing data'!L500</f>
        <v>19.09</v>
      </c>
      <c r="E502" s="34"/>
    </row>
    <row r="503" spans="1:5" ht="15.75" customHeight="1">
      <c r="A503" s="30">
        <v>45264</v>
      </c>
      <c r="B503" s="31">
        <v>4127.5600000000004</v>
      </c>
      <c r="C503" s="32">
        <f>'Processed closing data'!K501</f>
        <v>1.92</v>
      </c>
      <c r="D503" s="33">
        <f>'Processed closing data'!L501</f>
        <v>19.3</v>
      </c>
      <c r="E503" s="34"/>
    </row>
    <row r="504" spans="1:5" ht="15.75" customHeight="1">
      <c r="A504" s="30">
        <v>45265</v>
      </c>
      <c r="B504" s="31">
        <v>4120.5600000000004</v>
      </c>
      <c r="C504" s="32">
        <f>'Processed closing data'!K502</f>
        <v>1.88</v>
      </c>
      <c r="D504" s="33">
        <f>'Processed closing data'!L502</f>
        <v>19.600000000000001</v>
      </c>
      <c r="E504" s="34"/>
    </row>
    <row r="505" spans="1:5" ht="15.75" customHeight="1">
      <c r="A505" s="30">
        <v>45266</v>
      </c>
      <c r="B505" s="31">
        <v>4138.24</v>
      </c>
      <c r="C505" s="32">
        <f>'Processed closing data'!K503</f>
        <v>1.89</v>
      </c>
      <c r="D505" s="33">
        <f>'Processed closing data'!L503</f>
        <v>20.14</v>
      </c>
      <c r="E505" s="34"/>
    </row>
    <row r="506" spans="1:5" ht="15.75" customHeight="1">
      <c r="A506" s="30">
        <v>45267</v>
      </c>
      <c r="B506" s="31">
        <v>4135.96</v>
      </c>
      <c r="C506" s="32">
        <f>'Processed closing data'!K504</f>
        <v>1.83</v>
      </c>
      <c r="D506" s="33">
        <f>'Processed closing data'!L504</f>
        <v>20.48</v>
      </c>
      <c r="E506" s="34"/>
    </row>
    <row r="507" spans="1:5" ht="15.75" customHeight="1">
      <c r="A507" s="30">
        <v>45268</v>
      </c>
      <c r="B507" s="31">
        <v>4157.84</v>
      </c>
      <c r="C507" s="32">
        <f>'Processed closing data'!K505</f>
        <v>1.79</v>
      </c>
      <c r="D507" s="33">
        <f>'Processed closing data'!L505</f>
        <v>20.32</v>
      </c>
      <c r="E507" s="34"/>
    </row>
    <row r="508" spans="1:5" ht="15.75" customHeight="1">
      <c r="A508" s="30">
        <v>45271</v>
      </c>
      <c r="B508" s="31">
        <v>4154.82</v>
      </c>
      <c r="C508" s="32">
        <f>'Processed closing data'!K506</f>
        <v>1.81</v>
      </c>
      <c r="D508" s="33">
        <f>'Processed closing data'!L506</f>
        <v>19.79</v>
      </c>
      <c r="E508" s="34"/>
    </row>
    <row r="509" spans="1:5" ht="15.75" customHeight="1">
      <c r="A509" s="30">
        <v>45272</v>
      </c>
      <c r="B509" s="31">
        <v>4151.0600000000004</v>
      </c>
      <c r="C509" s="32">
        <f>'Processed closing data'!K507</f>
        <v>1.74</v>
      </c>
      <c r="D509" s="33">
        <f>'Processed closing data'!L507</f>
        <v>20</v>
      </c>
      <c r="E509" s="34"/>
    </row>
    <row r="510" spans="1:5" ht="15.75" customHeight="1">
      <c r="A510" s="30">
        <v>45273</v>
      </c>
      <c r="B510" s="31">
        <v>4154.79</v>
      </c>
      <c r="C510" s="32">
        <f>'Processed closing data'!K508</f>
        <v>1.73</v>
      </c>
      <c r="D510" s="33">
        <f>'Processed closing data'!L508</f>
        <v>19.600000000000001</v>
      </c>
      <c r="E510" s="34"/>
    </row>
    <row r="511" spans="1:5" ht="15.75" customHeight="1">
      <c r="A511" s="30">
        <v>45274</v>
      </c>
      <c r="B511" s="31">
        <v>4219.87</v>
      </c>
      <c r="C511" s="32">
        <f>'Processed closing data'!K509</f>
        <v>1.91</v>
      </c>
      <c r="D511" s="33">
        <f>'Processed closing data'!L509</f>
        <v>20.399999999999999</v>
      </c>
      <c r="E511" s="34"/>
    </row>
    <row r="512" spans="1:5" ht="15.75" customHeight="1">
      <c r="A512" s="30">
        <v>45275</v>
      </c>
      <c r="B512" s="31">
        <v>4184.0200000000004</v>
      </c>
      <c r="C512" s="32">
        <f>'Processed closing data'!K510</f>
        <v>1.92</v>
      </c>
      <c r="D512" s="33">
        <f>'Processed closing data'!L510</f>
        <v>20.440000000000001</v>
      </c>
      <c r="E512" s="34"/>
    </row>
    <row r="513" spans="1:5" ht="15.75" customHeight="1">
      <c r="A513" s="30">
        <v>45278</v>
      </c>
      <c r="B513" s="31">
        <v>4202.42</v>
      </c>
      <c r="C513" s="32">
        <f>'Processed closing data'!K511</f>
        <v>1.94</v>
      </c>
      <c r="D513" s="33">
        <f>'Processed closing data'!L511</f>
        <v>20.48</v>
      </c>
      <c r="E513" s="34"/>
    </row>
    <row r="514" spans="1:5" ht="15.75" customHeight="1">
      <c r="A514" s="30">
        <v>45279</v>
      </c>
      <c r="B514" s="31">
        <v>4216.54</v>
      </c>
      <c r="C514" s="32">
        <f>'Processed closing data'!K512</f>
        <v>2</v>
      </c>
      <c r="D514" s="33">
        <f>'Processed closing data'!L512</f>
        <v>21.18</v>
      </c>
      <c r="E514" s="34"/>
    </row>
    <row r="515" spans="1:5" ht="15.75" customHeight="1">
      <c r="A515" s="30">
        <v>45280</v>
      </c>
      <c r="B515" s="31">
        <v>4263.04</v>
      </c>
      <c r="C515" s="32">
        <f>'Processed closing data'!K513</f>
        <v>2.06</v>
      </c>
      <c r="D515" s="33">
        <f>'Processed closing data'!L513</f>
        <v>21.7</v>
      </c>
      <c r="E515" s="34"/>
    </row>
    <row r="516" spans="1:5" ht="15.75" customHeight="1">
      <c r="A516" s="30">
        <v>45281</v>
      </c>
      <c r="B516" s="31">
        <v>4251.32</v>
      </c>
      <c r="C516" s="32">
        <f>'Processed closing data'!K514</f>
        <v>2.06</v>
      </c>
      <c r="D516" s="33">
        <f>'Processed closing data'!L514</f>
        <v>21.8</v>
      </c>
      <c r="E516" s="34"/>
    </row>
    <row r="517" spans="1:5" ht="15.75" customHeight="1">
      <c r="A517" s="30">
        <v>45282</v>
      </c>
      <c r="B517" s="31">
        <v>4254.5</v>
      </c>
      <c r="C517" s="32">
        <f>'Processed closing data'!K515</f>
        <v>2.0099999999999998</v>
      </c>
      <c r="D517" s="33">
        <f>'Processed closing data'!L515</f>
        <v>21.72</v>
      </c>
      <c r="E517" s="34"/>
    </row>
    <row r="518" spans="1:5" ht="15.75" customHeight="1">
      <c r="A518" s="30">
        <v>45285</v>
      </c>
      <c r="B518" s="31">
        <v>4254.5</v>
      </c>
      <c r="C518" s="32">
        <f>'Processed closing data'!K516</f>
        <v>2.0099999999999998</v>
      </c>
      <c r="D518" s="33">
        <f>'Processed closing data'!L516</f>
        <v>21.72</v>
      </c>
      <c r="E518" s="34"/>
    </row>
    <row r="519" spans="1:5" ht="15.75" customHeight="1">
      <c r="A519" s="30">
        <v>45286</v>
      </c>
      <c r="B519" s="31">
        <v>4254.5</v>
      </c>
      <c r="C519" s="32">
        <f>'Processed closing data'!K517</f>
        <v>2.0099999999999998</v>
      </c>
      <c r="D519" s="33">
        <f>'Processed closing data'!L517</f>
        <v>21.72</v>
      </c>
      <c r="E519" s="34"/>
    </row>
    <row r="520" spans="1:5" ht="15.75" customHeight="1">
      <c r="A520" s="30">
        <v>45287</v>
      </c>
      <c r="B520" s="31">
        <v>4270.28</v>
      </c>
      <c r="C520" s="32">
        <f>'Processed closing data'!K518</f>
        <v>2.06</v>
      </c>
      <c r="D520" s="33">
        <f>'Processed closing data'!L518</f>
        <v>22.06</v>
      </c>
      <c r="E520" s="34"/>
    </row>
    <row r="521" spans="1:5" ht="15.75" customHeight="1">
      <c r="A521" s="30">
        <v>45288</v>
      </c>
      <c r="B521" s="31">
        <v>4269.1899999999996</v>
      </c>
      <c r="C521" s="32">
        <f>'Processed closing data'!K519</f>
        <v>2.06</v>
      </c>
      <c r="D521" s="33">
        <f>'Processed closing data'!L519</f>
        <v>21.92</v>
      </c>
      <c r="E521" s="34"/>
    </row>
    <row r="522" spans="1:5" ht="15.75" customHeight="1">
      <c r="A522" s="30">
        <v>45289</v>
      </c>
      <c r="B522" s="31">
        <v>4273.24</v>
      </c>
      <c r="C522" s="32">
        <f>'Processed closing data'!K520</f>
        <v>2.08</v>
      </c>
      <c r="D522" s="33">
        <f>'Processed closing data'!L520</f>
        <v>21.7</v>
      </c>
      <c r="E522" s="34"/>
    </row>
    <row r="523" spans="1:5" ht="15.75" customHeight="1">
      <c r="A523" s="30">
        <v>45292</v>
      </c>
      <c r="B523" s="31">
        <v>4273.24</v>
      </c>
      <c r="C523" s="32">
        <f>'Processed closing data'!K521</f>
        <v>2.08</v>
      </c>
      <c r="D523" s="33">
        <f>'Processed closing data'!L521</f>
        <v>21.7</v>
      </c>
      <c r="E523" s="34"/>
    </row>
    <row r="524" spans="1:5" ht="15.75" customHeight="1">
      <c r="A524" s="30">
        <v>45293</v>
      </c>
      <c r="B524" s="31">
        <v>4262.1499999999996</v>
      </c>
      <c r="C524" s="32">
        <f>'Processed closing data'!K522</f>
        <v>2</v>
      </c>
      <c r="D524" s="33">
        <f>'Processed closing data'!L522</f>
        <v>21.66</v>
      </c>
      <c r="E524" s="34"/>
    </row>
    <row r="525" spans="1:5" ht="15.75" customHeight="1">
      <c r="A525" s="30">
        <v>45294</v>
      </c>
      <c r="B525" s="31">
        <v>4237.83</v>
      </c>
      <c r="C525" s="32">
        <f>'Processed closing data'!K523</f>
        <v>1.92</v>
      </c>
      <c r="D525" s="33">
        <f>'Processed closing data'!L523</f>
        <v>21.24</v>
      </c>
      <c r="E525" s="34"/>
    </row>
    <row r="526" spans="1:5" ht="15.75" customHeight="1">
      <c r="A526" s="30">
        <v>45295</v>
      </c>
      <c r="B526" s="31">
        <v>4258.54</v>
      </c>
      <c r="C526" s="32">
        <f>'Processed closing data'!K524</f>
        <v>1.95</v>
      </c>
      <c r="D526" s="33">
        <f>'Processed closing data'!L524</f>
        <v>21.46</v>
      </c>
      <c r="E526" s="34"/>
    </row>
    <row r="527" spans="1:5" ht="15.75" customHeight="1">
      <c r="A527" s="30">
        <v>45296</v>
      </c>
      <c r="B527" s="31">
        <v>4237.67</v>
      </c>
      <c r="C527" s="32">
        <f>'Processed closing data'!K525</f>
        <v>1.95</v>
      </c>
      <c r="D527" s="33">
        <f>'Processed closing data'!L525</f>
        <v>21.36</v>
      </c>
      <c r="E527" s="34"/>
    </row>
    <row r="528" spans="1:5" ht="15.75" customHeight="1">
      <c r="A528" s="30">
        <v>45299</v>
      </c>
      <c r="B528" s="31">
        <v>4245.55</v>
      </c>
      <c r="C528" s="32">
        <f>'Processed closing data'!K526</f>
        <v>2.02</v>
      </c>
      <c r="D528" s="33">
        <f>'Processed closing data'!L526</f>
        <v>21.38</v>
      </c>
      <c r="E528" s="34"/>
    </row>
    <row r="529" spans="1:5" ht="15.75" customHeight="1">
      <c r="A529" s="30">
        <v>45300</v>
      </c>
      <c r="B529" s="31">
        <v>4237.6000000000004</v>
      </c>
      <c r="C529" s="32">
        <f>'Processed closing data'!K527</f>
        <v>1.75</v>
      </c>
      <c r="D529" s="33">
        <f>'Processed closing data'!L527</f>
        <v>21.64</v>
      </c>
      <c r="E529" s="34"/>
    </row>
    <row r="530" spans="1:5" ht="15.75" customHeight="1">
      <c r="A530" s="30">
        <v>45301</v>
      </c>
      <c r="B530" s="31">
        <v>4221.92</v>
      </c>
      <c r="C530" s="32">
        <f>'Processed closing data'!K528</f>
        <v>1.74</v>
      </c>
      <c r="D530" s="33">
        <f>'Processed closing data'!L528</f>
        <v>21.62</v>
      </c>
      <c r="E530" s="34"/>
    </row>
    <row r="531" spans="1:5" ht="15.75" customHeight="1">
      <c r="A531" s="30">
        <v>45302</v>
      </c>
      <c r="B531" s="31">
        <v>4180.9799999999996</v>
      </c>
      <c r="C531" s="32">
        <f>'Processed closing data'!K529</f>
        <v>1.63</v>
      </c>
      <c r="D531" s="33">
        <f>'Processed closing data'!L529</f>
        <v>21.16</v>
      </c>
      <c r="E531" s="34"/>
    </row>
    <row r="532" spans="1:5" ht="15.75" customHeight="1">
      <c r="A532" s="30">
        <v>45303</v>
      </c>
      <c r="B532" s="31">
        <v>4206.6499999999996</v>
      </c>
      <c r="C532" s="32">
        <f>'Processed closing data'!K530</f>
        <v>1.63</v>
      </c>
      <c r="D532" s="33">
        <f>'Processed closing data'!L530</f>
        <v>21.62</v>
      </c>
      <c r="E532" s="34"/>
    </row>
    <row r="533" spans="1:5" ht="15.75" customHeight="1">
      <c r="A533" s="30">
        <v>45306</v>
      </c>
      <c r="B533" s="31">
        <v>4192.55</v>
      </c>
      <c r="C533" s="32">
        <f>'Processed closing data'!K531</f>
        <v>1.53</v>
      </c>
      <c r="D533" s="33">
        <f>'Processed closing data'!L531</f>
        <v>21.7</v>
      </c>
      <c r="E533" s="34"/>
    </row>
    <row r="534" spans="1:5" ht="15.75" customHeight="1">
      <c r="A534" s="30">
        <v>45307</v>
      </c>
      <c r="B534" s="31">
        <v>4174.9799999999996</v>
      </c>
      <c r="C534" s="32">
        <f>'Processed closing data'!K532</f>
        <v>1.59</v>
      </c>
      <c r="D534" s="33">
        <f>'Processed closing data'!L532</f>
        <v>22.34</v>
      </c>
      <c r="E534" s="34"/>
    </row>
    <row r="535" spans="1:5" ht="15.75" customHeight="1">
      <c r="A535" s="30">
        <v>45308</v>
      </c>
      <c r="B535" s="31">
        <v>4111.71</v>
      </c>
      <c r="C535" s="32">
        <f>'Processed closing data'!K533</f>
        <v>1.6</v>
      </c>
      <c r="D535" s="33">
        <f>'Processed closing data'!L533</f>
        <v>21.92</v>
      </c>
      <c r="E535" s="34"/>
    </row>
    <row r="536" spans="1:5" ht="15.75" customHeight="1">
      <c r="A536" s="30">
        <v>45309</v>
      </c>
      <c r="B536" s="31">
        <v>4120.3599999999997</v>
      </c>
      <c r="C536" s="32">
        <f>'Processed closing data'!K534</f>
        <v>1.64</v>
      </c>
      <c r="D536" s="33">
        <f>'Processed closing data'!L534</f>
        <v>22.08</v>
      </c>
      <c r="E536" s="34"/>
    </row>
    <row r="537" spans="1:5" ht="15.75" customHeight="1">
      <c r="A537" s="30">
        <v>45310</v>
      </c>
      <c r="B537" s="31">
        <v>4119.3500000000004</v>
      </c>
      <c r="C537" s="32">
        <f>'Processed closing data'!K535</f>
        <v>1.61</v>
      </c>
      <c r="D537" s="33">
        <f>'Processed closing data'!L535</f>
        <v>22.28</v>
      </c>
      <c r="E537" s="34"/>
    </row>
    <row r="538" spans="1:5" ht="15.75" customHeight="1">
      <c r="A538" s="30">
        <v>45313</v>
      </c>
      <c r="B538" s="31">
        <v>4137.8599999999997</v>
      </c>
      <c r="C538" s="32">
        <f>'Processed closing data'!K536</f>
        <v>1.62</v>
      </c>
      <c r="D538" s="33">
        <f>'Processed closing data'!L536</f>
        <v>22.34</v>
      </c>
      <c r="E538" s="34"/>
    </row>
    <row r="539" spans="1:5" ht="15.75" customHeight="1">
      <c r="A539" s="30">
        <v>45314</v>
      </c>
      <c r="B539" s="31">
        <v>4134.3599999999997</v>
      </c>
      <c r="C539" s="32">
        <f>'Processed closing data'!K537</f>
        <v>1.53</v>
      </c>
      <c r="D539" s="33">
        <f>'Processed closing data'!L537</f>
        <v>22.44</v>
      </c>
      <c r="E539" s="34"/>
    </row>
    <row r="540" spans="1:5" ht="15.75" customHeight="1">
      <c r="A540" s="30">
        <v>45315</v>
      </c>
      <c r="B540" s="31">
        <v>4159.76</v>
      </c>
      <c r="C540" s="32">
        <f>'Processed closing data'!K538</f>
        <v>1.52</v>
      </c>
      <c r="D540" s="33">
        <f>'Processed closing data'!L538</f>
        <v>23.4</v>
      </c>
      <c r="E540" s="34"/>
    </row>
    <row r="541" spans="1:5" ht="15.75" customHeight="1">
      <c r="A541" s="30">
        <v>45316</v>
      </c>
      <c r="B541" s="31">
        <v>4162.32</v>
      </c>
      <c r="C541" s="32">
        <f>'Processed closing data'!K539</f>
        <v>1.45</v>
      </c>
      <c r="D541" s="33">
        <f>'Processed closing data'!L539</f>
        <v>23.54</v>
      </c>
      <c r="E541" s="34"/>
    </row>
    <row r="542" spans="1:5" ht="15.75" customHeight="1">
      <c r="A542" s="30">
        <v>45317</v>
      </c>
      <c r="B542" s="31">
        <v>4215.82</v>
      </c>
      <c r="C542" s="32">
        <f>'Processed closing data'!K540</f>
        <v>1.45</v>
      </c>
      <c r="D542" s="33">
        <f>'Processed closing data'!L540</f>
        <v>23.42</v>
      </c>
      <c r="E542" s="34"/>
    </row>
    <row r="543" spans="1:5" ht="15.75" customHeight="1">
      <c r="A543" s="30">
        <v>45320</v>
      </c>
      <c r="B543" s="31">
        <v>4213.88</v>
      </c>
      <c r="C543" s="32">
        <f>'Processed closing data'!K541</f>
        <v>1.42</v>
      </c>
      <c r="D543" s="33">
        <f>'Processed closing data'!L541</f>
        <v>22.9</v>
      </c>
      <c r="E543" s="34"/>
    </row>
    <row r="544" spans="1:5" ht="15.75" customHeight="1">
      <c r="A544" s="30">
        <v>45321</v>
      </c>
      <c r="B544" s="31">
        <v>4230.9799999999996</v>
      </c>
      <c r="C544" s="32">
        <f>'Processed closing data'!K542</f>
        <v>1.52</v>
      </c>
      <c r="D544" s="33">
        <f>'Processed closing data'!L542</f>
        <v>22.76</v>
      </c>
      <c r="E544" s="34"/>
    </row>
    <row r="545" spans="1:5" ht="15.75" customHeight="1">
      <c r="A545" s="30">
        <v>45322</v>
      </c>
      <c r="B545" s="31">
        <v>4214.29</v>
      </c>
      <c r="C545" s="32">
        <f>'Processed closing data'!K543</f>
        <v>1.6</v>
      </c>
      <c r="D545" s="33">
        <f>'Processed closing data'!L543</f>
        <v>22.94</v>
      </c>
      <c r="E545" s="34"/>
    </row>
    <row r="546" spans="1:5" ht="15.75" customHeight="1">
      <c r="A546" s="30">
        <v>45323</v>
      </c>
      <c r="B546" s="31">
        <v>4203.32</v>
      </c>
      <c r="C546" s="32">
        <f>'Processed closing data'!K544</f>
        <v>1.57</v>
      </c>
      <c r="D546" s="33">
        <f>'Processed closing data'!L544</f>
        <v>22.24</v>
      </c>
      <c r="E546" s="34"/>
    </row>
    <row r="547" spans="1:5" ht="15.75" customHeight="1">
      <c r="A547" s="30">
        <v>45324</v>
      </c>
      <c r="B547" s="31">
        <v>4201.46</v>
      </c>
      <c r="C547" s="32">
        <f>'Processed closing data'!K545</f>
        <v>1.57</v>
      </c>
      <c r="D547" s="33">
        <f>'Processed closing data'!L545</f>
        <v>22.18</v>
      </c>
      <c r="E547" s="34"/>
    </row>
    <row r="548" spans="1:5" ht="15.75" customHeight="1">
      <c r="A548" s="30">
        <v>45327</v>
      </c>
      <c r="B548" s="31">
        <v>4195.45</v>
      </c>
      <c r="C548" s="32">
        <f>'Processed closing data'!K546</f>
        <v>1.57</v>
      </c>
      <c r="D548" s="33">
        <f>'Processed closing data'!L546</f>
        <v>21.92</v>
      </c>
      <c r="E548" s="34"/>
    </row>
    <row r="549" spans="1:5" ht="15.75" customHeight="1">
      <c r="A549" s="30">
        <v>45328</v>
      </c>
      <c r="B549" s="31">
        <v>4232.47</v>
      </c>
      <c r="C549" s="32">
        <f>'Processed closing data'!K547</f>
        <v>1.58</v>
      </c>
      <c r="D549" s="33">
        <f>'Processed closing data'!L547</f>
        <v>21.42</v>
      </c>
      <c r="E549" s="34"/>
    </row>
    <row r="550" spans="1:5" ht="15.75" customHeight="1">
      <c r="A550" s="30">
        <v>45329</v>
      </c>
      <c r="B550" s="31">
        <v>4205.63</v>
      </c>
      <c r="C550" s="32">
        <f>'Processed closing data'!K548</f>
        <v>1.53</v>
      </c>
      <c r="D550" s="33">
        <f>'Processed closing data'!L548</f>
        <v>21.54</v>
      </c>
      <c r="E550" s="34"/>
    </row>
    <row r="551" spans="1:5" ht="15.75" customHeight="1">
      <c r="A551" s="30">
        <v>45330</v>
      </c>
      <c r="B551" s="31">
        <v>4189.79</v>
      </c>
      <c r="C551" s="32">
        <f>'Processed closing data'!K549</f>
        <v>1.53</v>
      </c>
      <c r="D551" s="33">
        <f>'Processed closing data'!L549</f>
        <v>21.86</v>
      </c>
      <c r="E551" s="34"/>
    </row>
    <row r="552" spans="1:5" ht="15.75" customHeight="1">
      <c r="A552" s="30">
        <v>45331</v>
      </c>
      <c r="B552" s="31">
        <v>4177.6899999999996</v>
      </c>
      <c r="C552" s="32">
        <f>'Processed closing data'!K550</f>
        <v>1.53</v>
      </c>
      <c r="D552" s="33">
        <f>'Processed closing data'!L550</f>
        <v>21.62</v>
      </c>
      <c r="E552" s="34"/>
    </row>
    <row r="553" spans="1:5" ht="15.75" customHeight="1">
      <c r="A553" s="30">
        <v>45334</v>
      </c>
      <c r="B553" s="31">
        <v>4182.58</v>
      </c>
      <c r="C553" s="32">
        <f>'Processed closing data'!K551</f>
        <v>1.59</v>
      </c>
      <c r="D553" s="33">
        <f>'Processed closing data'!L551</f>
        <v>22</v>
      </c>
      <c r="E553" s="34"/>
    </row>
    <row r="554" spans="1:5" ht="15.75" customHeight="1">
      <c r="A554" s="30">
        <v>45335</v>
      </c>
      <c r="B554" s="31">
        <v>4144.84</v>
      </c>
      <c r="C554" s="32">
        <f>'Processed closing data'!K552</f>
        <v>1.56</v>
      </c>
      <c r="D554" s="33">
        <f>'Processed closing data'!L552</f>
        <v>21.2</v>
      </c>
      <c r="E554" s="34"/>
    </row>
    <row r="555" spans="1:5" ht="15.75" customHeight="1">
      <c r="A555" s="30">
        <v>45336</v>
      </c>
      <c r="B555" s="31">
        <v>4173.91</v>
      </c>
      <c r="C555" s="32">
        <f>'Processed closing data'!K553</f>
        <v>1.59</v>
      </c>
      <c r="D555" s="33">
        <f>'Processed closing data'!L553</f>
        <v>21.24</v>
      </c>
      <c r="E555" s="34"/>
    </row>
    <row r="556" spans="1:5" ht="15.75" customHeight="1">
      <c r="A556" s="30">
        <v>45337</v>
      </c>
      <c r="B556" s="31">
        <v>4190.67</v>
      </c>
      <c r="C556" s="32">
        <f>'Processed closing data'!K554</f>
        <v>1.53</v>
      </c>
      <c r="D556" s="33">
        <f>'Processed closing data'!L554</f>
        <v>17.8</v>
      </c>
      <c r="E556" s="34"/>
    </row>
    <row r="557" spans="1:5" ht="15.75" customHeight="1">
      <c r="A557" s="30">
        <v>45338</v>
      </c>
      <c r="B557" s="31">
        <v>4247.66</v>
      </c>
      <c r="C557" s="32">
        <f>'Processed closing data'!K555</f>
        <v>1.57</v>
      </c>
      <c r="D557" s="33">
        <f>'Processed closing data'!L555</f>
        <v>17.86</v>
      </c>
      <c r="E557" s="34"/>
    </row>
    <row r="558" spans="1:5" ht="15.75" customHeight="1">
      <c r="A558" s="30">
        <v>45341</v>
      </c>
      <c r="B558" s="31">
        <v>4256.3900000000003</v>
      </c>
      <c r="C558" s="32">
        <f>'Processed closing data'!K556</f>
        <v>1.51</v>
      </c>
      <c r="D558" s="33">
        <f>'Processed closing data'!L556</f>
        <v>18.239999999999998</v>
      </c>
      <c r="E558" s="34"/>
    </row>
    <row r="559" spans="1:5" ht="15.75" customHeight="1">
      <c r="A559" s="30">
        <v>45342</v>
      </c>
      <c r="B559" s="31">
        <v>4248.6899999999996</v>
      </c>
      <c r="C559" s="32">
        <f>'Processed closing data'!K557</f>
        <v>1.4</v>
      </c>
      <c r="D559" s="33">
        <f>'Processed closing data'!L557</f>
        <v>18.5</v>
      </c>
      <c r="E559" s="34"/>
    </row>
    <row r="560" spans="1:5" ht="15.75" customHeight="1">
      <c r="A560" s="30">
        <v>45343</v>
      </c>
      <c r="B560" s="31">
        <v>4222.09</v>
      </c>
      <c r="C560" s="32">
        <f>'Processed closing data'!K558</f>
        <v>1.37</v>
      </c>
      <c r="D560" s="33">
        <f>'Processed closing data'!L558</f>
        <v>19.12</v>
      </c>
      <c r="E560" s="34"/>
    </row>
    <row r="561" spans="1:5" ht="15.75" customHeight="1">
      <c r="A561" s="30">
        <v>45344</v>
      </c>
      <c r="B561" s="31">
        <v>4236.95</v>
      </c>
      <c r="C561" s="32">
        <f>'Processed closing data'!K559</f>
        <v>1.47</v>
      </c>
      <c r="D561" s="33">
        <f>'Processed closing data'!L559</f>
        <v>19.66</v>
      </c>
      <c r="E561" s="34"/>
    </row>
    <row r="562" spans="1:5" ht="15.75" customHeight="1">
      <c r="A562" s="30">
        <v>45345</v>
      </c>
      <c r="B562" s="31">
        <v>4244.71</v>
      </c>
      <c r="C562" s="32">
        <f>'Processed closing data'!K560</f>
        <v>1.43</v>
      </c>
      <c r="D562" s="33">
        <f>'Processed closing data'!L560</f>
        <v>19.59</v>
      </c>
      <c r="E562" s="34"/>
    </row>
    <row r="563" spans="1:5" ht="15.75" customHeight="1">
      <c r="A563" s="30">
        <v>45348</v>
      </c>
      <c r="B563" s="31">
        <v>4232.66</v>
      </c>
      <c r="C563" s="32">
        <f>'Processed closing data'!K561</f>
        <v>1.41</v>
      </c>
      <c r="D563" s="33">
        <f>'Processed closing data'!L561</f>
        <v>19.28</v>
      </c>
      <c r="E563" s="34"/>
    </row>
    <row r="564" spans="1:5" ht="15.75" customHeight="1">
      <c r="A564" s="30">
        <v>45349</v>
      </c>
      <c r="B564" s="31">
        <v>4233.18</v>
      </c>
      <c r="C564" s="32">
        <f>'Processed closing data'!K562</f>
        <v>1.45</v>
      </c>
      <c r="D564" s="33">
        <f>'Processed closing data'!L562</f>
        <v>19.2</v>
      </c>
      <c r="E564" s="34"/>
    </row>
    <row r="565" spans="1:5" ht="15.75" customHeight="1">
      <c r="A565" s="30">
        <v>45350</v>
      </c>
      <c r="B565" s="31">
        <v>4201.04</v>
      </c>
      <c r="C565" s="32">
        <f>'Processed closing data'!K563</f>
        <v>1.35</v>
      </c>
      <c r="D565" s="33">
        <f>'Processed closing data'!L563</f>
        <v>18.3</v>
      </c>
      <c r="E565" s="34"/>
    </row>
    <row r="566" spans="1:5" ht="15.75" customHeight="1">
      <c r="A566" s="30">
        <v>45351</v>
      </c>
      <c r="B566" s="31">
        <v>4204.7</v>
      </c>
      <c r="C566" s="32">
        <f>'Processed closing data'!K564</f>
        <v>1.33</v>
      </c>
      <c r="D566" s="33">
        <f>'Processed closing data'!L564</f>
        <v>17.920000000000002</v>
      </c>
      <c r="E566" s="34"/>
    </row>
    <row r="567" spans="1:5" ht="15.75" customHeight="1">
      <c r="A567" s="30">
        <v>45352</v>
      </c>
      <c r="B567" s="31">
        <v>4238.8100000000004</v>
      </c>
      <c r="C567" s="32">
        <f>'Processed closing data'!K565</f>
        <v>1.3</v>
      </c>
      <c r="D567" s="33">
        <f>'Processed closing data'!L565</f>
        <v>17.399999999999999</v>
      </c>
      <c r="E567" s="34"/>
    </row>
    <row r="568" spans="1:5" ht="15.75" customHeight="1">
      <c r="A568" s="30">
        <v>45355</v>
      </c>
      <c r="B568" s="31">
        <v>4215.57</v>
      </c>
      <c r="C568" s="32">
        <f>'Processed closing data'!K566</f>
        <v>1.26</v>
      </c>
      <c r="D568" s="33">
        <f>'Processed closing data'!L566</f>
        <v>16.37</v>
      </c>
      <c r="E568" s="34"/>
    </row>
    <row r="569" spans="1:5" ht="15.75" customHeight="1">
      <c r="A569" s="30">
        <v>45356</v>
      </c>
      <c r="B569" s="31">
        <v>4219.01</v>
      </c>
      <c r="C569" s="32">
        <f>'Processed closing data'!K567</f>
        <v>1.29</v>
      </c>
      <c r="D569" s="33">
        <f>'Processed closing data'!L567</f>
        <v>16.86</v>
      </c>
      <c r="E569" s="34"/>
    </row>
    <row r="570" spans="1:5" ht="15.75" customHeight="1">
      <c r="A570" s="30">
        <v>45357</v>
      </c>
      <c r="B570" s="31">
        <v>4240.95</v>
      </c>
      <c r="C570" s="32">
        <f>'Processed closing data'!K568</f>
        <v>1.32</v>
      </c>
      <c r="D570" s="33">
        <f>'Processed closing data'!L568</f>
        <v>18.14</v>
      </c>
      <c r="E570" s="34"/>
    </row>
    <row r="571" spans="1:5" ht="15.75" customHeight="1">
      <c r="A571" s="30">
        <v>45358</v>
      </c>
      <c r="B571" s="31">
        <v>4250.6000000000004</v>
      </c>
      <c r="C571" s="32">
        <f>'Processed closing data'!K569</f>
        <v>1.4</v>
      </c>
      <c r="D571" s="33">
        <f>'Processed closing data'!L569</f>
        <v>18.39</v>
      </c>
      <c r="E571" s="34"/>
    </row>
    <row r="572" spans="1:5" ht="15.75" customHeight="1">
      <c r="A572" s="30">
        <v>45359</v>
      </c>
      <c r="B572" s="31">
        <v>4235.63</v>
      </c>
      <c r="C572" s="32">
        <f>'Processed closing data'!K570</f>
        <v>1.44</v>
      </c>
      <c r="D572" s="33">
        <f>'Processed closing data'!L570</f>
        <v>18.16</v>
      </c>
      <c r="E572" s="34"/>
    </row>
    <row r="573" spans="1:5" ht="15.75" customHeight="1">
      <c r="A573" s="30">
        <v>45362</v>
      </c>
      <c r="B573" s="31">
        <v>4237.93</v>
      </c>
      <c r="C573" s="32">
        <f>'Processed closing data'!K571</f>
        <v>1.48</v>
      </c>
      <c r="D573" s="33">
        <f>'Processed closing data'!L571</f>
        <v>18.11</v>
      </c>
      <c r="E573" s="34"/>
    </row>
    <row r="574" spans="1:5" ht="15.75" customHeight="1">
      <c r="A574" s="30">
        <v>45363</v>
      </c>
      <c r="B574" s="31">
        <v>4276.2700000000004</v>
      </c>
      <c r="C574" s="32">
        <f>'Processed closing data'!K572</f>
        <v>1.42</v>
      </c>
      <c r="D574" s="33">
        <f>'Processed closing data'!L572</f>
        <v>18</v>
      </c>
      <c r="E574" s="34"/>
    </row>
    <row r="575" spans="1:5" ht="15.75" customHeight="1">
      <c r="A575" s="30">
        <v>45364</v>
      </c>
      <c r="B575" s="31">
        <v>4287.78</v>
      </c>
      <c r="C575" s="32">
        <f>'Processed closing data'!K573</f>
        <v>1.39</v>
      </c>
      <c r="D575" s="33">
        <f>'Processed closing data'!L573</f>
        <v>17.97</v>
      </c>
      <c r="E575" s="34"/>
    </row>
    <row r="576" spans="1:5" ht="15.75" customHeight="1">
      <c r="A576" s="30">
        <v>45365</v>
      </c>
      <c r="B576" s="31">
        <v>4271.62</v>
      </c>
      <c r="C576" s="32">
        <f>'Processed closing data'!K574</f>
        <v>1.38</v>
      </c>
      <c r="D576" s="33">
        <f>'Processed closing data'!L574</f>
        <v>17.8</v>
      </c>
      <c r="E576" s="34"/>
    </row>
    <row r="577" spans="1:5" ht="15.75" customHeight="1">
      <c r="A577" s="30">
        <v>45366</v>
      </c>
      <c r="B577" s="31">
        <v>4264.99</v>
      </c>
      <c r="C577" s="32">
        <f>'Processed closing data'!K575</f>
        <v>1.38</v>
      </c>
      <c r="D577" s="33">
        <f>'Processed closing data'!L575</f>
        <v>17.95</v>
      </c>
      <c r="E577" s="34"/>
    </row>
    <row r="578" spans="1:5" ht="15.75" customHeight="1">
      <c r="A578" s="30">
        <v>45369</v>
      </c>
      <c r="B578" s="31">
        <v>4261.87</v>
      </c>
      <c r="C578" s="32">
        <f>'Processed closing data'!K576</f>
        <v>1.37</v>
      </c>
      <c r="D578" s="33">
        <f>'Processed closing data'!L576</f>
        <v>17.43</v>
      </c>
      <c r="E578" s="34"/>
    </row>
    <row r="579" spans="1:5" ht="15.75" customHeight="1">
      <c r="A579" s="30">
        <v>45370</v>
      </c>
      <c r="B579" s="31">
        <v>4267.68</v>
      </c>
      <c r="C579" s="32">
        <f>'Processed closing data'!K577</f>
        <v>1.36</v>
      </c>
      <c r="D579" s="33">
        <f>'Processed closing data'!L577</f>
        <v>17.149999999999999</v>
      </c>
      <c r="E579" s="34"/>
    </row>
    <row r="580" spans="1:5" ht="15.75" customHeight="1">
      <c r="A580" s="30">
        <v>45371</v>
      </c>
      <c r="B580" s="31">
        <v>4268.83</v>
      </c>
      <c r="C580" s="32">
        <f>'Processed closing data'!K578</f>
        <v>1.37</v>
      </c>
      <c r="D580" s="33">
        <f>'Processed closing data'!L578</f>
        <v>17.43</v>
      </c>
      <c r="E580" s="34"/>
    </row>
    <row r="581" spans="1:5" ht="15.75" customHeight="1">
      <c r="A581" s="30">
        <v>45372</v>
      </c>
      <c r="B581" s="31">
        <v>4345.58</v>
      </c>
      <c r="C581" s="32">
        <f>'Processed closing data'!K579</f>
        <v>1.33</v>
      </c>
      <c r="D581" s="33">
        <f>'Processed closing data'!L579</f>
        <v>18.29</v>
      </c>
      <c r="E581" s="34"/>
    </row>
    <row r="582" spans="1:5" ht="15.75" customHeight="1">
      <c r="A582" s="30">
        <v>45373</v>
      </c>
      <c r="B582" s="31">
        <v>4367.9799999999996</v>
      </c>
      <c r="C582" s="32">
        <f>'Processed closing data'!K580</f>
        <v>1.29</v>
      </c>
      <c r="D582" s="33">
        <f>'Processed closing data'!L580</f>
        <v>18.309999999999999</v>
      </c>
      <c r="E582" s="34"/>
    </row>
    <row r="583" spans="1:5" ht="15.75" customHeight="1">
      <c r="A583" s="30">
        <v>45376</v>
      </c>
      <c r="B583" s="31">
        <v>4358.2299999999996</v>
      </c>
      <c r="C583" s="32">
        <f>'Processed closing data'!K581</f>
        <v>1.23</v>
      </c>
      <c r="D583" s="33">
        <f>'Processed closing data'!L581</f>
        <v>17.66</v>
      </c>
      <c r="E583" s="34"/>
    </row>
    <row r="584" spans="1:5" ht="15.75" customHeight="1">
      <c r="A584" s="30">
        <v>45377</v>
      </c>
      <c r="B584" s="31">
        <v>4369.6400000000003</v>
      </c>
      <c r="C584" s="32">
        <f>'Processed closing data'!K582</f>
        <v>1.24</v>
      </c>
      <c r="D584" s="33">
        <f>'Processed closing data'!L582</f>
        <v>18.170000000000002</v>
      </c>
      <c r="E584" s="34"/>
    </row>
    <row r="585" spans="1:5" ht="15.75" customHeight="1">
      <c r="A585" s="30">
        <v>45378</v>
      </c>
      <c r="B585" s="31">
        <v>4371.1400000000003</v>
      </c>
      <c r="C585" s="32">
        <f>'Processed closing data'!K583</f>
        <v>1.27</v>
      </c>
      <c r="D585" s="33">
        <f>'Processed closing data'!L583</f>
        <v>17.87</v>
      </c>
      <c r="E585" s="34"/>
    </row>
    <row r="586" spans="1:5" ht="15.75" customHeight="1">
      <c r="A586" s="30">
        <v>45379</v>
      </c>
      <c r="B586" s="31">
        <v>4383.21</v>
      </c>
      <c r="C586" s="32">
        <f>'Processed closing data'!K584</f>
        <v>1.22</v>
      </c>
      <c r="D586" s="33">
        <f>'Processed closing data'!L584</f>
        <v>17.649999999999999</v>
      </c>
      <c r="E586" s="34"/>
    </row>
    <row r="587" spans="1:5" ht="15.75" customHeight="1">
      <c r="A587" s="30">
        <v>45380</v>
      </c>
      <c r="B587" s="31">
        <v>4383.21</v>
      </c>
      <c r="C587" s="32">
        <f>'Processed closing data'!K585</f>
        <v>1.22</v>
      </c>
      <c r="D587" s="33">
        <f>'Processed closing data'!L585</f>
        <v>17.649999999999999</v>
      </c>
      <c r="E587" s="34"/>
    </row>
    <row r="588" spans="1:5" ht="15.75" customHeight="1">
      <c r="A588" s="30">
        <v>45383</v>
      </c>
      <c r="B588" s="31">
        <v>4383.21</v>
      </c>
      <c r="C588" s="32">
        <f>'Processed closing data'!K586</f>
        <v>1.22</v>
      </c>
      <c r="D588" s="33">
        <f>'Processed closing data'!L586</f>
        <v>17.649999999999999</v>
      </c>
      <c r="E588" s="34"/>
    </row>
    <row r="589" spans="1:5" ht="15.75" customHeight="1">
      <c r="A589" s="30">
        <v>45384</v>
      </c>
      <c r="B589" s="31">
        <v>4369.63</v>
      </c>
      <c r="C589" s="32">
        <f>'Processed closing data'!K587</f>
        <v>1.17</v>
      </c>
      <c r="D589" s="33">
        <f>'Processed closing data'!L587</f>
        <v>17.420000000000002</v>
      </c>
      <c r="E589" s="34"/>
    </row>
    <row r="590" spans="1:5" ht="15.75" customHeight="1">
      <c r="A590" s="30">
        <v>45385</v>
      </c>
      <c r="B590" s="31">
        <v>4371.97</v>
      </c>
      <c r="C590" s="32">
        <f>'Processed closing data'!K588</f>
        <v>1.1599999999999999</v>
      </c>
      <c r="D590" s="33">
        <f>'Processed closing data'!L588</f>
        <v>17.52</v>
      </c>
      <c r="E590" s="34"/>
    </row>
    <row r="591" spans="1:5" ht="15.75" customHeight="1">
      <c r="A591" s="30">
        <v>45386</v>
      </c>
      <c r="B591" s="31">
        <v>4393.88</v>
      </c>
      <c r="C591" s="32">
        <f>'Processed closing data'!K589</f>
        <v>1.17</v>
      </c>
      <c r="D591" s="33">
        <f>'Processed closing data'!L589</f>
        <v>17.64</v>
      </c>
      <c r="E591" s="34"/>
    </row>
    <row r="592" spans="1:5" ht="15.75" customHeight="1">
      <c r="A592" s="30">
        <v>45387</v>
      </c>
      <c r="B592" s="31">
        <v>4358.6499999999996</v>
      </c>
      <c r="C592" s="32">
        <f>'Processed closing data'!K590</f>
        <v>1.1299999999999999</v>
      </c>
      <c r="D592" s="33">
        <f>'Processed closing data'!L590</f>
        <v>17.440000000000001</v>
      </c>
      <c r="E592" s="34"/>
    </row>
    <row r="593" spans="1:5" ht="15.75" customHeight="1">
      <c r="A593" s="30">
        <v>45390</v>
      </c>
      <c r="B593" s="31">
        <v>4377.9399999999996</v>
      </c>
      <c r="C593" s="32">
        <f>'Processed closing data'!K591</f>
        <v>1.1200000000000001</v>
      </c>
      <c r="D593" s="33">
        <f>'Processed closing data'!L591</f>
        <v>17.399999999999999</v>
      </c>
      <c r="E593" s="34"/>
    </row>
    <row r="594" spans="1:5" ht="15.75" customHeight="1">
      <c r="A594" s="30">
        <v>45391</v>
      </c>
      <c r="B594" s="31">
        <v>4371.01</v>
      </c>
      <c r="C594" s="32">
        <f>'Processed closing data'!K592</f>
        <v>1.1499999999999999</v>
      </c>
      <c r="D594" s="33">
        <f>'Processed closing data'!L592</f>
        <v>17.399999999999999</v>
      </c>
      <c r="E594" s="34"/>
    </row>
    <row r="595" spans="1:5" ht="15.75" customHeight="1">
      <c r="A595" s="30">
        <v>45392</v>
      </c>
      <c r="B595" s="31">
        <v>4384.72</v>
      </c>
      <c r="C595" s="32">
        <f>'Processed closing data'!K593</f>
        <v>1.1200000000000001</v>
      </c>
      <c r="D595" s="33">
        <f>'Processed closing data'!L593</f>
        <v>17.64</v>
      </c>
      <c r="E595" s="34"/>
    </row>
    <row r="596" spans="1:5" ht="15.75" customHeight="1">
      <c r="A596" s="30">
        <v>45393</v>
      </c>
      <c r="B596" s="31">
        <v>4366.53</v>
      </c>
      <c r="C596" s="32">
        <f>'Processed closing data'!K594</f>
        <v>1.0900000000000001</v>
      </c>
      <c r="D596" s="33">
        <f>'Processed closing data'!L594</f>
        <v>17.920000000000002</v>
      </c>
      <c r="E596" s="34"/>
    </row>
    <row r="597" spans="1:5" ht="15.75" customHeight="1">
      <c r="A597" s="30">
        <v>45394</v>
      </c>
      <c r="B597" s="31">
        <v>4398.53</v>
      </c>
      <c r="C597" s="32">
        <f>'Processed closing data'!K595</f>
        <v>1.07</v>
      </c>
      <c r="D597" s="33">
        <f>'Processed closing data'!L595</f>
        <v>17.8</v>
      </c>
      <c r="E597" s="34"/>
    </row>
    <row r="598" spans="1:5" ht="15.75" customHeight="1">
      <c r="A598" s="30">
        <v>45397</v>
      </c>
      <c r="B598" s="31">
        <v>4383.6000000000004</v>
      </c>
      <c r="C598" s="32">
        <f>'Processed closing data'!K596</f>
        <v>1.07</v>
      </c>
      <c r="D598" s="33">
        <f>'Processed closing data'!L596</f>
        <v>17.62</v>
      </c>
      <c r="E598" s="34"/>
    </row>
    <row r="599" spans="1:5" ht="15.75" customHeight="1">
      <c r="A599" s="30">
        <v>45398</v>
      </c>
      <c r="B599" s="31">
        <v>4303.8500000000004</v>
      </c>
      <c r="C599" s="32">
        <f>'Processed closing data'!K597</f>
        <v>1</v>
      </c>
      <c r="D599" s="33">
        <f>'Processed closing data'!L597</f>
        <v>17.239999999999998</v>
      </c>
      <c r="E599" s="34"/>
    </row>
    <row r="600" spans="1:5" ht="15.75" customHeight="1">
      <c r="A600" s="30">
        <v>45399</v>
      </c>
      <c r="B600" s="31">
        <v>4316.8100000000004</v>
      </c>
      <c r="C600" s="32">
        <f>'Processed closing data'!K598</f>
        <v>0.99</v>
      </c>
      <c r="D600" s="33">
        <f>'Processed closing data'!L598</f>
        <v>17.52</v>
      </c>
      <c r="E600" s="34"/>
    </row>
    <row r="601" spans="1:5" ht="15.75" customHeight="1">
      <c r="A601" s="30">
        <v>45400</v>
      </c>
      <c r="B601" s="31">
        <v>4334</v>
      </c>
      <c r="C601" s="32">
        <f>'Processed closing data'!K599</f>
        <v>0.95</v>
      </c>
      <c r="D601" s="33">
        <f>'Processed closing data'!L599</f>
        <v>17.559999999999999</v>
      </c>
      <c r="E601" s="34"/>
    </row>
    <row r="602" spans="1:5" ht="15.75" customHeight="1">
      <c r="A602" s="30">
        <v>45401</v>
      </c>
      <c r="B602" s="31">
        <v>4341.08</v>
      </c>
      <c r="C602" s="32">
        <f>'Processed closing data'!K600</f>
        <v>0.93</v>
      </c>
      <c r="D602" s="33">
        <f>'Processed closing data'!L600</f>
        <v>17.18</v>
      </c>
      <c r="E602" s="34"/>
    </row>
    <row r="603" spans="1:5" ht="15.75" customHeight="1">
      <c r="A603" s="30">
        <v>45404</v>
      </c>
      <c r="B603" s="31">
        <v>4408.1899999999996</v>
      </c>
      <c r="C603" s="32">
        <f>'Processed closing data'!K601</f>
        <v>0.96</v>
      </c>
      <c r="D603" s="33">
        <f>'Processed closing data'!L601</f>
        <v>17.260000000000002</v>
      </c>
      <c r="E603" s="34"/>
    </row>
    <row r="604" spans="1:5" ht="15.75" customHeight="1">
      <c r="A604" s="30">
        <v>45405</v>
      </c>
      <c r="B604" s="31">
        <v>4424.29</v>
      </c>
      <c r="C604" s="32">
        <f>'Processed closing data'!K602</f>
        <v>1.03</v>
      </c>
      <c r="D604" s="33">
        <f>'Processed closing data'!L602</f>
        <v>17.5</v>
      </c>
      <c r="E604" s="34"/>
    </row>
    <row r="605" spans="1:5" ht="15.75" customHeight="1">
      <c r="A605" s="30">
        <v>45406</v>
      </c>
      <c r="B605" s="31">
        <v>4419.71</v>
      </c>
      <c r="C605" s="32">
        <f>'Processed closing data'!K603</f>
        <v>1.03</v>
      </c>
      <c r="D605" s="33">
        <f>'Processed closing data'!L603</f>
        <v>17</v>
      </c>
      <c r="E605" s="34"/>
    </row>
    <row r="606" spans="1:5" ht="15.75" customHeight="1">
      <c r="A606" s="30">
        <v>45407</v>
      </c>
      <c r="B606" s="31">
        <v>4434.34</v>
      </c>
      <c r="C606" s="32">
        <f>'Processed closing data'!K604</f>
        <v>0.93</v>
      </c>
      <c r="D606" s="33">
        <f>'Processed closing data'!L604</f>
        <v>17.04</v>
      </c>
      <c r="E606" s="34"/>
    </row>
    <row r="607" spans="1:5" ht="15.75" customHeight="1">
      <c r="A607" s="30">
        <v>45408</v>
      </c>
      <c r="B607" s="31">
        <v>4470.09</v>
      </c>
      <c r="C607" s="32">
        <f>'Processed closing data'!K605</f>
        <v>0.97</v>
      </c>
      <c r="D607" s="33">
        <f>'Processed closing data'!L605</f>
        <v>17.36</v>
      </c>
      <c r="E607" s="34"/>
    </row>
    <row r="608" spans="1:5" ht="15.75" customHeight="1">
      <c r="A608" s="30">
        <v>45411</v>
      </c>
      <c r="B608" s="31">
        <v>4481.53</v>
      </c>
      <c r="C608" s="32">
        <f>'Processed closing data'!K606</f>
        <v>1.04</v>
      </c>
      <c r="D608" s="33">
        <f>'Processed closing data'!L606</f>
        <v>17.82</v>
      </c>
      <c r="E608" s="34"/>
    </row>
    <row r="609" spans="1:5" ht="15.75" customHeight="1">
      <c r="A609" s="30">
        <v>45412</v>
      </c>
      <c r="B609" s="31">
        <v>4476.4799999999996</v>
      </c>
      <c r="C609" s="32">
        <f>'Processed closing data'!K607</f>
        <v>0.98</v>
      </c>
      <c r="D609" s="33">
        <f>'Processed closing data'!L607</f>
        <v>18.04</v>
      </c>
      <c r="E609" s="34"/>
    </row>
    <row r="610" spans="1:5" ht="15.75" customHeight="1">
      <c r="A610" s="30">
        <v>45413</v>
      </c>
      <c r="B610" s="31">
        <v>4464.43</v>
      </c>
      <c r="C610" s="32">
        <f>'Processed closing data'!K608</f>
        <v>1.01</v>
      </c>
      <c r="D610" s="33">
        <f>'Processed closing data'!L608</f>
        <v>17.36</v>
      </c>
      <c r="E610" s="34"/>
    </row>
    <row r="611" spans="1:5" ht="15.75" customHeight="1">
      <c r="A611" s="30">
        <v>45414</v>
      </c>
      <c r="B611" s="31">
        <v>4492.4399999999996</v>
      </c>
      <c r="C611" s="32">
        <f>'Processed closing data'!K609</f>
        <v>1.06</v>
      </c>
      <c r="D611" s="33">
        <f>'Processed closing data'!L609</f>
        <v>17.84</v>
      </c>
      <c r="E611" s="34"/>
    </row>
    <row r="612" spans="1:5" ht="15.75" customHeight="1">
      <c r="A612" s="30">
        <v>45415</v>
      </c>
      <c r="B612" s="31">
        <v>4515.5</v>
      </c>
      <c r="C612" s="32">
        <f>'Processed closing data'!K610</f>
        <v>1.1000000000000001</v>
      </c>
      <c r="D612" s="33">
        <f>'Processed closing data'!L610</f>
        <v>18.68</v>
      </c>
      <c r="E612" s="34"/>
    </row>
    <row r="613" spans="1:5" ht="15.75" customHeight="1">
      <c r="A613" s="30">
        <v>45418</v>
      </c>
      <c r="B613" s="31">
        <v>4515.5</v>
      </c>
      <c r="C613" s="32">
        <f>'Processed closing data'!K611</f>
        <v>1.1000000000000001</v>
      </c>
      <c r="D613" s="33">
        <f>'Processed closing data'!L611</f>
        <v>18.68</v>
      </c>
      <c r="E613" s="34"/>
    </row>
    <row r="614" spans="1:5" ht="15.75" customHeight="1">
      <c r="A614" s="30">
        <v>45419</v>
      </c>
      <c r="B614" s="31">
        <v>4570.66</v>
      </c>
      <c r="C614" s="32">
        <f>'Processed closing data'!K612</f>
        <v>1.1100000000000001</v>
      </c>
      <c r="D614" s="33">
        <f>'Processed closing data'!L612</f>
        <v>18.86</v>
      </c>
      <c r="E614" s="34"/>
    </row>
    <row r="615" spans="1:5" ht="15.75" customHeight="1">
      <c r="A615" s="30">
        <v>45420</v>
      </c>
      <c r="B615" s="31">
        <v>4592.2299999999996</v>
      </c>
      <c r="C615" s="32">
        <f>'Processed closing data'!K613</f>
        <v>1.1499999999999999</v>
      </c>
      <c r="D615" s="33">
        <f>'Processed closing data'!L613</f>
        <v>18.8</v>
      </c>
      <c r="E615" s="34"/>
    </row>
    <row r="616" spans="1:5" ht="15.75" customHeight="1">
      <c r="A616" s="30">
        <v>45421</v>
      </c>
      <c r="B616" s="31">
        <v>4606.3900000000003</v>
      </c>
      <c r="C616" s="32">
        <f>'Processed closing data'!K614</f>
        <v>1.1299999999999999</v>
      </c>
      <c r="D616" s="33">
        <f>'Processed closing data'!L614</f>
        <v>18.920000000000002</v>
      </c>
      <c r="E616" s="34"/>
    </row>
    <row r="617" spans="1:5" ht="15.75" customHeight="1">
      <c r="A617" s="30">
        <v>45422</v>
      </c>
      <c r="B617" s="31">
        <v>4634.75</v>
      </c>
      <c r="C617" s="32">
        <f>'Processed closing data'!K615</f>
        <v>1.1399999999999999</v>
      </c>
      <c r="D617" s="33">
        <f>'Processed closing data'!L615</f>
        <v>18.98</v>
      </c>
      <c r="E617" s="34"/>
    </row>
    <row r="618" spans="1:5" ht="15.75" customHeight="1">
      <c r="A618" s="30">
        <v>45425</v>
      </c>
      <c r="B618" s="31">
        <v>4623.2299999999996</v>
      </c>
      <c r="C618" s="32">
        <f>'Processed closing data'!K616</f>
        <v>1.1000000000000001</v>
      </c>
      <c r="D618" s="33">
        <f>'Processed closing data'!L616</f>
        <v>18.68</v>
      </c>
      <c r="E618" s="34"/>
    </row>
    <row r="619" spans="1:5" ht="15.75" customHeight="1">
      <c r="A619" s="30">
        <v>45426</v>
      </c>
      <c r="B619" s="31">
        <v>4631.25</v>
      </c>
      <c r="C619" s="32">
        <f>'Processed closing data'!K617</f>
        <v>1.1100000000000001</v>
      </c>
      <c r="D619" s="33">
        <f>'Processed closing data'!L617</f>
        <v>18.600000000000001</v>
      </c>
      <c r="E619" s="34"/>
    </row>
    <row r="620" spans="1:5" ht="15.75" customHeight="1">
      <c r="A620" s="30">
        <v>45427</v>
      </c>
      <c r="B620" s="31">
        <v>4644.47</v>
      </c>
      <c r="C620" s="32">
        <f>'Processed closing data'!K618</f>
        <v>1.1399999999999999</v>
      </c>
      <c r="D620" s="33">
        <f>'Processed closing data'!L618</f>
        <v>18.940000000000001</v>
      </c>
      <c r="E620" s="34"/>
    </row>
    <row r="621" spans="1:5" ht="15.75" customHeight="1">
      <c r="A621" s="30">
        <v>45428</v>
      </c>
      <c r="B621" s="31">
        <v>4642.54</v>
      </c>
      <c r="C621" s="32">
        <f>'Processed closing data'!K619</f>
        <v>1.1200000000000001</v>
      </c>
      <c r="D621" s="33">
        <f>'Processed closing data'!L619</f>
        <v>18.8</v>
      </c>
      <c r="E621" s="34"/>
    </row>
    <row r="622" spans="1:5" ht="15.75" customHeight="1">
      <c r="A622" s="30">
        <v>45429</v>
      </c>
      <c r="B622" s="31">
        <v>4631.57</v>
      </c>
      <c r="C622" s="32">
        <f>'Processed closing data'!K620</f>
        <v>1.08</v>
      </c>
      <c r="D622" s="33">
        <f>'Processed closing data'!L620</f>
        <v>18.5</v>
      </c>
      <c r="E622" s="34"/>
    </row>
    <row r="623" spans="1:5" ht="15.75" customHeight="1">
      <c r="A623" s="30">
        <v>45432</v>
      </c>
      <c r="B623" s="31">
        <v>4637.24</v>
      </c>
      <c r="C623" s="32">
        <f>'Processed closing data'!K621</f>
        <v>1.06</v>
      </c>
      <c r="D623" s="33">
        <f>'Processed closing data'!L621</f>
        <v>18.8</v>
      </c>
      <c r="E623" s="34"/>
    </row>
    <row r="624" spans="1:5" ht="15.75" customHeight="1">
      <c r="A624" s="30">
        <v>45433</v>
      </c>
      <c r="B624" s="31">
        <v>4630.8</v>
      </c>
      <c r="C624" s="32">
        <f>'Processed closing data'!K622</f>
        <v>1.03</v>
      </c>
      <c r="D624" s="33">
        <f>'Processed closing data'!L622</f>
        <v>18.72</v>
      </c>
      <c r="E624" s="34"/>
    </row>
    <row r="625" spans="1:5" ht="15.75" customHeight="1">
      <c r="A625" s="30">
        <v>45434</v>
      </c>
      <c r="B625" s="31">
        <v>4606.67</v>
      </c>
      <c r="C625" s="32">
        <f>'Processed closing data'!K623</f>
        <v>1.0900000000000001</v>
      </c>
      <c r="D625" s="33">
        <f>'Processed closing data'!L623</f>
        <v>18.68</v>
      </c>
      <c r="E625" s="34"/>
    </row>
    <row r="626" spans="1:5" ht="15.75" customHeight="1">
      <c r="A626" s="30">
        <v>45435</v>
      </c>
      <c r="B626" s="31">
        <v>4589.5</v>
      </c>
      <c r="C626" s="32">
        <f>'Processed closing data'!K624</f>
        <v>1.1100000000000001</v>
      </c>
      <c r="D626" s="33">
        <f>'Processed closing data'!L624</f>
        <v>18.3</v>
      </c>
      <c r="E626" s="34"/>
    </row>
    <row r="627" spans="1:5" ht="15.75" customHeight="1">
      <c r="A627" s="30">
        <v>45436</v>
      </c>
      <c r="B627" s="31">
        <v>4583.5200000000004</v>
      </c>
      <c r="C627" s="32">
        <f>'Processed closing data'!K625</f>
        <v>1.1000000000000001</v>
      </c>
      <c r="D627" s="33">
        <f>'Processed closing data'!L625</f>
        <v>18.46</v>
      </c>
      <c r="E627" s="34"/>
    </row>
    <row r="628" spans="1:5" ht="15.75" customHeight="1">
      <c r="A628" s="30">
        <v>45439</v>
      </c>
      <c r="B628" s="31">
        <v>4583.5200000000004</v>
      </c>
      <c r="C628" s="32">
        <f>'Processed closing data'!K626</f>
        <v>1.1000000000000001</v>
      </c>
      <c r="D628" s="33">
        <f>'Processed closing data'!L626</f>
        <v>18.46</v>
      </c>
      <c r="E628" s="34"/>
    </row>
    <row r="629" spans="1:5" ht="15.75" customHeight="1">
      <c r="A629" s="30">
        <v>45440</v>
      </c>
      <c r="B629" s="31">
        <v>4551.43</v>
      </c>
      <c r="C629" s="32">
        <f>'Processed closing data'!K627</f>
        <v>1.1000000000000001</v>
      </c>
      <c r="D629" s="33">
        <f>'Processed closing data'!L627</f>
        <v>17.96</v>
      </c>
      <c r="E629" s="34"/>
    </row>
    <row r="630" spans="1:5" ht="15.75" customHeight="1">
      <c r="A630" s="30">
        <v>45441</v>
      </c>
      <c r="B630" s="31">
        <v>4509.43</v>
      </c>
      <c r="C630" s="32">
        <f>'Processed closing data'!K628</f>
        <v>1.05</v>
      </c>
      <c r="D630" s="33">
        <f>'Processed closing data'!L628</f>
        <v>17.54</v>
      </c>
      <c r="E630" s="34"/>
    </row>
    <row r="631" spans="1:5" ht="15.75" customHeight="1">
      <c r="A631" s="30">
        <v>45442</v>
      </c>
      <c r="B631" s="31">
        <v>4539.3999999999996</v>
      </c>
      <c r="C631" s="32">
        <f>'Processed closing data'!K629</f>
        <v>1.05</v>
      </c>
      <c r="D631" s="33">
        <f>'Processed closing data'!L629</f>
        <v>18.02</v>
      </c>
      <c r="E631" s="34"/>
    </row>
    <row r="632" spans="1:5" ht="15.75" customHeight="1">
      <c r="A632" s="30">
        <v>45443</v>
      </c>
      <c r="B632" s="31">
        <v>4562.25</v>
      </c>
      <c r="C632" s="32">
        <f>'Processed closing data'!K630</f>
        <v>1.07</v>
      </c>
      <c r="D632" s="33">
        <f>'Processed closing data'!L630</f>
        <v>18.02</v>
      </c>
      <c r="E632" s="34"/>
    </row>
    <row r="633" spans="1:5" ht="15.75" customHeight="1">
      <c r="A633" s="30">
        <v>45446</v>
      </c>
      <c r="B633" s="31">
        <v>4561.46</v>
      </c>
      <c r="C633" s="32">
        <f>'Processed closing data'!K631</f>
        <v>1.06</v>
      </c>
      <c r="D633" s="33">
        <f>'Processed closing data'!L631</f>
        <v>18.68</v>
      </c>
      <c r="E633" s="34"/>
    </row>
    <row r="634" spans="1:5" ht="15.75" customHeight="1">
      <c r="A634" s="30">
        <v>45447</v>
      </c>
      <c r="B634" s="31">
        <v>4541.3</v>
      </c>
      <c r="C634" s="32">
        <f>'Processed closing data'!K632</f>
        <v>1.04</v>
      </c>
      <c r="D634" s="33">
        <f>'Processed closing data'!L632</f>
        <v>18.32</v>
      </c>
      <c r="E634" s="34"/>
    </row>
    <row r="635" spans="1:5" ht="15.75" customHeight="1">
      <c r="A635" s="30">
        <v>45448</v>
      </c>
      <c r="B635" s="31">
        <v>4547.01</v>
      </c>
      <c r="C635" s="32">
        <f>'Processed closing data'!K633</f>
        <v>1.03</v>
      </c>
      <c r="D635" s="33">
        <f>'Processed closing data'!L633</f>
        <v>18.399999999999999</v>
      </c>
      <c r="E635" s="34"/>
    </row>
    <row r="636" spans="1:5" ht="15.75" customHeight="1">
      <c r="A636" s="30">
        <v>45449</v>
      </c>
      <c r="B636" s="31">
        <v>4566.54</v>
      </c>
      <c r="C636" s="32">
        <f>'Processed closing data'!K634</f>
        <v>1.03</v>
      </c>
      <c r="D636" s="33">
        <f>'Processed closing data'!L634</f>
        <v>18.239999999999998</v>
      </c>
      <c r="E636" s="34"/>
    </row>
    <row r="637" spans="1:5" ht="15.75" customHeight="1">
      <c r="A637" s="30">
        <v>45450</v>
      </c>
      <c r="B637" s="31">
        <v>4542.66</v>
      </c>
      <c r="C637" s="32">
        <f>'Processed closing data'!K635</f>
        <v>1.02</v>
      </c>
      <c r="D637" s="33">
        <f>'Processed closing data'!L635</f>
        <v>18.2</v>
      </c>
      <c r="E637" s="34"/>
    </row>
    <row r="638" spans="1:5" ht="15.75" customHeight="1">
      <c r="A638" s="30">
        <v>45453</v>
      </c>
      <c r="B638" s="31">
        <v>4531.29</v>
      </c>
      <c r="C638" s="32">
        <f>'Processed closing data'!K636</f>
        <v>1.02</v>
      </c>
      <c r="D638" s="33">
        <f>'Processed closing data'!L636</f>
        <v>18.059999999999999</v>
      </c>
      <c r="E638" s="34"/>
    </row>
    <row r="639" spans="1:5" ht="15.75" customHeight="1">
      <c r="A639" s="30">
        <v>45454</v>
      </c>
      <c r="B639" s="31">
        <v>4487.5200000000004</v>
      </c>
      <c r="C639" s="32">
        <f>'Processed closing data'!K637</f>
        <v>1.03</v>
      </c>
      <c r="D639" s="33">
        <f>'Processed closing data'!L637</f>
        <v>17.78</v>
      </c>
      <c r="E639" s="34"/>
    </row>
    <row r="640" spans="1:5" ht="15.75" customHeight="1">
      <c r="A640" s="30">
        <v>45455</v>
      </c>
      <c r="B640" s="31">
        <v>4526.6899999999996</v>
      </c>
      <c r="C640" s="32">
        <f>'Processed closing data'!K638</f>
        <v>1.03</v>
      </c>
      <c r="D640" s="33">
        <f>'Processed closing data'!L638</f>
        <v>17.8</v>
      </c>
      <c r="E640" s="34"/>
    </row>
    <row r="641" spans="1:5" ht="15.75" customHeight="1">
      <c r="A641" s="30">
        <v>45456</v>
      </c>
      <c r="B641" s="31">
        <v>4492.88</v>
      </c>
      <c r="C641" s="32">
        <f>'Processed closing data'!K639</f>
        <v>0.98</v>
      </c>
      <c r="D641" s="33">
        <f>'Processed closing data'!L639</f>
        <v>17.7</v>
      </c>
      <c r="E641" s="34"/>
    </row>
    <row r="642" spans="1:5" ht="15.75" customHeight="1">
      <c r="A642" s="30">
        <v>45457</v>
      </c>
      <c r="B642" s="31">
        <v>4482.59</v>
      </c>
      <c r="C642" s="32">
        <f>'Processed closing data'!K640</f>
        <v>0.98</v>
      </c>
      <c r="D642" s="33">
        <f>'Processed closing data'!L640</f>
        <v>17.100000000000001</v>
      </c>
      <c r="E642" s="34"/>
    </row>
    <row r="643" spans="1:5" ht="15.75" customHeight="1">
      <c r="A643" s="30">
        <v>45460</v>
      </c>
      <c r="B643" s="31">
        <v>4481.5600000000004</v>
      </c>
      <c r="C643" s="32">
        <f>'Processed closing data'!K641</f>
        <v>0.97</v>
      </c>
      <c r="D643" s="33">
        <f>'Processed closing data'!L641</f>
        <v>17</v>
      </c>
      <c r="E643" s="34"/>
    </row>
    <row r="644" spans="1:5" ht="15.75" customHeight="1">
      <c r="A644" s="30">
        <v>45461</v>
      </c>
      <c r="B644" s="31">
        <v>4512.53</v>
      </c>
      <c r="C644" s="32">
        <f>'Processed closing data'!K642</f>
        <v>0.97</v>
      </c>
      <c r="D644" s="33">
        <f>'Processed closing data'!L642</f>
        <v>16.739999999999998</v>
      </c>
      <c r="E644" s="34"/>
    </row>
    <row r="645" spans="1:5" ht="15.75" customHeight="1">
      <c r="A645" s="30">
        <v>45462</v>
      </c>
      <c r="B645" s="31">
        <v>4518.21</v>
      </c>
      <c r="C645" s="32">
        <f>'Processed closing data'!K643</f>
        <v>0.97</v>
      </c>
      <c r="D645" s="33">
        <f>'Processed closing data'!L643</f>
        <v>16.52</v>
      </c>
      <c r="E645" s="34"/>
    </row>
    <row r="646" spans="1:5" ht="15.75" customHeight="1">
      <c r="A646" s="30">
        <v>45463</v>
      </c>
      <c r="B646" s="31">
        <v>4553.78</v>
      </c>
      <c r="C646" s="32">
        <f>'Processed closing data'!K644</f>
        <v>0.97</v>
      </c>
      <c r="D646" s="33">
        <f>'Processed closing data'!L644</f>
        <v>16.66</v>
      </c>
      <c r="E646" s="34"/>
    </row>
    <row r="647" spans="1:5" ht="15.75" customHeight="1">
      <c r="A647" s="30">
        <v>45464</v>
      </c>
      <c r="B647" s="31">
        <v>4535.57</v>
      </c>
      <c r="C647" s="32">
        <f>'Processed closing data'!K645</f>
        <v>0.92</v>
      </c>
      <c r="D647" s="33">
        <f>'Processed closing data'!L645</f>
        <v>17.02</v>
      </c>
      <c r="E647" s="34"/>
    </row>
    <row r="648" spans="1:5" ht="15.75" customHeight="1">
      <c r="A648" s="30">
        <v>45467</v>
      </c>
      <c r="B648" s="31">
        <v>4560.05</v>
      </c>
      <c r="C648" s="32">
        <f>'Processed closing data'!K646</f>
        <v>0.87</v>
      </c>
      <c r="D648" s="33">
        <f>'Processed closing data'!L646</f>
        <v>17.28</v>
      </c>
      <c r="E648" s="34"/>
    </row>
    <row r="649" spans="1:5" ht="15.75" customHeight="1">
      <c r="A649" s="30">
        <v>45468</v>
      </c>
      <c r="B649" s="31">
        <v>4537.93</v>
      </c>
      <c r="C649" s="32">
        <f>'Processed closing data'!K647</f>
        <v>0.87</v>
      </c>
      <c r="D649" s="33">
        <f>'Processed closing data'!L647</f>
        <v>16.72</v>
      </c>
      <c r="E649" s="34"/>
    </row>
    <row r="650" spans="1:5" ht="15.75" customHeight="1">
      <c r="A650" s="30">
        <v>45469</v>
      </c>
      <c r="B650" s="31">
        <v>4525.26</v>
      </c>
      <c r="C650" s="32">
        <f>'Processed closing data'!K648</f>
        <v>0.9</v>
      </c>
      <c r="D650" s="33">
        <f>'Processed closing data'!L648</f>
        <v>16.8</v>
      </c>
      <c r="E650" s="34"/>
    </row>
    <row r="651" spans="1:5" ht="15.75" customHeight="1">
      <c r="A651" s="30">
        <v>45470</v>
      </c>
      <c r="B651" s="31">
        <v>4504.6400000000003</v>
      </c>
      <c r="C651" s="32">
        <f>'Processed closing data'!K649</f>
        <v>0.98</v>
      </c>
      <c r="D651" s="33">
        <f>'Processed closing data'!L649</f>
        <v>16.88</v>
      </c>
      <c r="E651" s="34"/>
    </row>
    <row r="652" spans="1:5" ht="15.75" customHeight="1">
      <c r="A652" s="30">
        <v>45471</v>
      </c>
      <c r="B652" s="31">
        <v>4495.8500000000004</v>
      </c>
      <c r="C652" s="32">
        <f>'Processed closing data'!K650</f>
        <v>0.94</v>
      </c>
      <c r="D652" s="33">
        <f>'Processed closing data'!L650</f>
        <v>16.5</v>
      </c>
      <c r="E652" s="34"/>
    </row>
    <row r="653" spans="1:5" ht="15.75" customHeight="1">
      <c r="A653" s="30">
        <v>45474</v>
      </c>
      <c r="B653" s="31">
        <v>4495.1400000000003</v>
      </c>
      <c r="C653" s="32">
        <f>'Processed closing data'!K651</f>
        <v>0.98</v>
      </c>
      <c r="D653" s="33">
        <f>'Processed closing data'!L651</f>
        <v>16.559999999999999</v>
      </c>
      <c r="E653" s="34"/>
    </row>
    <row r="654" spans="1:5" ht="15.75" customHeight="1">
      <c r="A654" s="30">
        <v>45475</v>
      </c>
      <c r="B654" s="31">
        <v>4472.68</v>
      </c>
      <c r="C654" s="32">
        <f>'Processed closing data'!K652</f>
        <v>0.99</v>
      </c>
      <c r="D654" s="33">
        <f>'Processed closing data'!L652</f>
        <v>16.3</v>
      </c>
      <c r="E654" s="34"/>
    </row>
    <row r="655" spans="1:5" ht="15.75" customHeight="1">
      <c r="A655" s="30">
        <v>45476</v>
      </c>
      <c r="B655" s="31">
        <v>4506.63</v>
      </c>
      <c r="C655" s="32">
        <f>'Processed closing data'!K653</f>
        <v>1.02</v>
      </c>
      <c r="D655" s="33">
        <f>'Processed closing data'!L653</f>
        <v>17.12</v>
      </c>
      <c r="E655" s="34"/>
    </row>
    <row r="656" spans="1:5" ht="15.75" customHeight="1">
      <c r="A656" s="30">
        <v>45477</v>
      </c>
      <c r="B656" s="31">
        <v>4542.3900000000003</v>
      </c>
      <c r="C656" s="32">
        <f>'Processed closing data'!K654</f>
        <v>1.05</v>
      </c>
      <c r="D656" s="33">
        <f>'Processed closing data'!L654</f>
        <v>17.28</v>
      </c>
      <c r="E656" s="34"/>
    </row>
    <row r="657" spans="1:5" ht="15.75" customHeight="1">
      <c r="A657" s="30">
        <v>45478</v>
      </c>
      <c r="B657" s="31">
        <v>4530.08</v>
      </c>
      <c r="C657" s="32">
        <f>'Processed closing data'!K655</f>
        <v>1.05</v>
      </c>
      <c r="D657" s="33">
        <f>'Processed closing data'!L655</f>
        <v>17.48</v>
      </c>
      <c r="E657" s="34"/>
    </row>
    <row r="658" spans="1:5" ht="15.75" customHeight="1">
      <c r="A658" s="30">
        <v>45481</v>
      </c>
      <c r="B658" s="31">
        <v>4525.4799999999996</v>
      </c>
      <c r="C658" s="32">
        <f>'Processed closing data'!K656</f>
        <v>1.04</v>
      </c>
      <c r="D658" s="33">
        <f>'Processed closing data'!L656</f>
        <v>17.28</v>
      </c>
      <c r="E658" s="34"/>
    </row>
    <row r="659" spans="1:5" ht="15.75" customHeight="1">
      <c r="A659" s="30">
        <v>45482</v>
      </c>
      <c r="B659" s="31">
        <v>4495.3100000000004</v>
      </c>
      <c r="C659" s="32">
        <f>'Processed closing data'!K657</f>
        <v>1.01</v>
      </c>
      <c r="D659" s="33">
        <f>'Processed closing data'!L657</f>
        <v>17</v>
      </c>
      <c r="E659" s="34"/>
    </row>
    <row r="660" spans="1:5" ht="15.75" customHeight="1">
      <c r="A660" s="30">
        <v>45483</v>
      </c>
      <c r="B660" s="31">
        <v>4529.43</v>
      </c>
      <c r="C660" s="32">
        <f>'Processed closing data'!K658</f>
        <v>1.05</v>
      </c>
      <c r="D660" s="33">
        <f>'Processed closing data'!L658</f>
        <v>17.059999999999999</v>
      </c>
      <c r="E660" s="34"/>
    </row>
    <row r="661" spans="1:5" ht="15.75" customHeight="1">
      <c r="A661" s="30">
        <v>45484</v>
      </c>
      <c r="B661" s="31">
        <v>4551.55</v>
      </c>
      <c r="C661" s="32">
        <f>'Processed closing data'!K659</f>
        <v>1.06</v>
      </c>
      <c r="D661" s="33">
        <f>'Processed closing data'!L659</f>
        <v>17.68</v>
      </c>
      <c r="E661" s="34"/>
    </row>
    <row r="662" spans="1:5" ht="15.75" customHeight="1">
      <c r="A662" s="30">
        <v>45485</v>
      </c>
      <c r="B662" s="31">
        <v>4566.03</v>
      </c>
      <c r="C662" s="32">
        <f>'Processed closing data'!K660</f>
        <v>1.05</v>
      </c>
      <c r="D662" s="33">
        <f>'Processed closing data'!L660</f>
        <v>18.48</v>
      </c>
      <c r="E662" s="34"/>
    </row>
    <row r="663" spans="1:5" ht="15.75" customHeight="1">
      <c r="A663" s="30">
        <v>45488</v>
      </c>
      <c r="B663" s="31">
        <v>4532.3900000000003</v>
      </c>
      <c r="C663" s="32">
        <f>'Processed closing data'!K661</f>
        <v>1.05</v>
      </c>
      <c r="D663" s="33">
        <f>'Processed closing data'!L661</f>
        <v>18.899999999999999</v>
      </c>
      <c r="E663" s="34"/>
    </row>
    <row r="664" spans="1:5" ht="15.75" customHeight="1">
      <c r="A664" s="30">
        <v>45489</v>
      </c>
      <c r="B664" s="31">
        <v>4524.5600000000004</v>
      </c>
      <c r="C664" s="32">
        <f>'Processed closing data'!K662</f>
        <v>1.05</v>
      </c>
      <c r="D664" s="33">
        <f>'Processed closing data'!L662</f>
        <v>19.04</v>
      </c>
      <c r="E664" s="34"/>
    </row>
    <row r="665" spans="1:5" ht="15.75" customHeight="1">
      <c r="A665" s="30">
        <v>45490</v>
      </c>
      <c r="B665" s="31">
        <v>4531.6000000000004</v>
      </c>
      <c r="C665" s="32">
        <f>'Processed closing data'!K663</f>
        <v>1.1000000000000001</v>
      </c>
      <c r="D665" s="33">
        <f>'Processed closing data'!L663</f>
        <v>16.98</v>
      </c>
      <c r="E665" s="34"/>
    </row>
    <row r="666" spans="1:5" ht="15.75" customHeight="1">
      <c r="A666" s="30">
        <v>45491</v>
      </c>
      <c r="B666" s="31">
        <v>4544.17</v>
      </c>
      <c r="C666" s="32">
        <f>'Processed closing data'!K664</f>
        <v>1.1100000000000001</v>
      </c>
      <c r="D666" s="33">
        <f>'Processed closing data'!L664</f>
        <v>17.04</v>
      </c>
      <c r="E666" s="34"/>
    </row>
    <row r="667" spans="1:5" ht="15.75" customHeight="1">
      <c r="A667" s="30">
        <v>45492</v>
      </c>
      <c r="B667" s="31">
        <v>4515.75</v>
      </c>
      <c r="C667" s="32">
        <f>'Processed closing data'!K665</f>
        <v>1.07</v>
      </c>
      <c r="D667" s="33">
        <f>'Processed closing data'!L665</f>
        <v>16.5</v>
      </c>
      <c r="E667" s="34"/>
    </row>
    <row r="668" spans="1:5" ht="15.75" customHeight="1">
      <c r="A668" s="30">
        <v>45495</v>
      </c>
      <c r="B668" s="31">
        <v>4538.3599999999997</v>
      </c>
      <c r="C668" s="32">
        <f>'Processed closing data'!K666</f>
        <v>1.2</v>
      </c>
      <c r="D668" s="33">
        <f>'Processed closing data'!L666</f>
        <v>16.440000000000001</v>
      </c>
      <c r="E668" s="34"/>
    </row>
    <row r="669" spans="1:5" ht="15.75" customHeight="1">
      <c r="A669" s="30">
        <v>45496</v>
      </c>
      <c r="B669" s="31">
        <v>4522</v>
      </c>
      <c r="C669" s="32">
        <f>'Processed closing data'!K667</f>
        <v>1.2</v>
      </c>
      <c r="D669" s="33">
        <f>'Processed closing data'!L667</f>
        <v>16.399999999999999</v>
      </c>
      <c r="E669" s="34"/>
    </row>
    <row r="670" spans="1:5" ht="15.75" customHeight="1">
      <c r="A670" s="30">
        <v>45497</v>
      </c>
      <c r="B670" s="31">
        <v>4511.22</v>
      </c>
      <c r="C670" s="32">
        <f>'Processed closing data'!K668</f>
        <v>1.32</v>
      </c>
      <c r="D670" s="33">
        <f>'Processed closing data'!L668</f>
        <v>16.899999999999999</v>
      </c>
      <c r="E670" s="34"/>
    </row>
    <row r="671" spans="1:5" ht="15.75" customHeight="1">
      <c r="A671" s="30">
        <v>45498</v>
      </c>
      <c r="B671" s="31">
        <v>4524.71</v>
      </c>
      <c r="C671" s="32">
        <f>'Processed closing data'!K669</f>
        <v>1.34</v>
      </c>
      <c r="D671" s="33">
        <f>'Processed closing data'!L669</f>
        <v>17.440000000000001</v>
      </c>
      <c r="E671" s="34"/>
    </row>
    <row r="672" spans="1:5" ht="15.75" customHeight="1">
      <c r="A672" s="30">
        <v>45499</v>
      </c>
      <c r="B672" s="31">
        <v>4586.28</v>
      </c>
      <c r="C672" s="32">
        <f>'Processed closing data'!K670</f>
        <v>1.3</v>
      </c>
      <c r="D672" s="33">
        <f>'Processed closing data'!L670</f>
        <v>18.46</v>
      </c>
      <c r="E672" s="34"/>
    </row>
    <row r="673" spans="1:5" ht="15.75" customHeight="1">
      <c r="A673" s="30">
        <v>45502</v>
      </c>
      <c r="B673" s="31">
        <v>4586.2700000000004</v>
      </c>
      <c r="C673" s="32">
        <f>'Processed closing data'!K671</f>
        <v>1.27</v>
      </c>
      <c r="D673" s="33">
        <f>'Processed closing data'!L671</f>
        <v>17.739999999999998</v>
      </c>
      <c r="E673" s="34"/>
    </row>
    <row r="674" spans="1:5" ht="15.75" customHeight="1">
      <c r="A674" s="30">
        <v>45503</v>
      </c>
      <c r="B674" s="31">
        <v>4583.2299999999996</v>
      </c>
      <c r="C674" s="32">
        <f>'Processed closing data'!K672</f>
        <v>1.19</v>
      </c>
      <c r="D674" s="33">
        <f>'Processed closing data'!L672</f>
        <v>18.059999999999999</v>
      </c>
      <c r="E674" s="34"/>
    </row>
    <row r="675" spans="1:5" ht="15.75" customHeight="1">
      <c r="A675" s="30">
        <v>45504</v>
      </c>
      <c r="B675" s="31">
        <v>4632.8</v>
      </c>
      <c r="C675" s="32">
        <f>'Processed closing data'!K673</f>
        <v>1.21</v>
      </c>
      <c r="D675" s="33">
        <f>'Processed closing data'!L673</f>
        <v>18.260000000000002</v>
      </c>
      <c r="E675" s="34"/>
    </row>
    <row r="676" spans="1:5" ht="15.75" customHeight="1">
      <c r="A676" s="30">
        <v>45505</v>
      </c>
      <c r="B676" s="31">
        <v>4588.3</v>
      </c>
      <c r="C676" s="32">
        <f>'Processed closing data'!K674</f>
        <v>1.3</v>
      </c>
      <c r="D676" s="33">
        <f>'Processed closing data'!L674</f>
        <v>18.239999999999998</v>
      </c>
      <c r="E676" s="34"/>
    </row>
    <row r="677" spans="1:5" ht="15.75" customHeight="1">
      <c r="A677" s="30">
        <v>45506</v>
      </c>
      <c r="B677" s="31">
        <v>4517.43</v>
      </c>
      <c r="C677" s="32">
        <f>'Processed closing data'!K675</f>
        <v>1.2</v>
      </c>
      <c r="D677" s="33">
        <f>'Processed closing data'!L675</f>
        <v>17.36</v>
      </c>
      <c r="E677" s="34"/>
    </row>
    <row r="678" spans="1:5" ht="15.75" customHeight="1">
      <c r="A678" s="30">
        <v>45509</v>
      </c>
      <c r="B678" s="31">
        <v>4420.3999999999996</v>
      </c>
      <c r="C678" s="32">
        <f>'Processed closing data'!K676</f>
        <v>1.1599999999999999</v>
      </c>
      <c r="D678" s="33">
        <f>'Processed closing data'!L676</f>
        <v>17.3</v>
      </c>
      <c r="E678" s="34"/>
    </row>
    <row r="679" spans="1:5" ht="15.75" customHeight="1">
      <c r="A679" s="30">
        <v>45510</v>
      </c>
      <c r="B679" s="31">
        <v>4433.1499999999996</v>
      </c>
      <c r="C679" s="32">
        <f>'Processed closing data'!K677</f>
        <v>1.23</v>
      </c>
      <c r="D679" s="33">
        <f>'Processed closing data'!L677</f>
        <v>17.48</v>
      </c>
      <c r="E679" s="34"/>
    </row>
    <row r="680" spans="1:5" ht="15.75" customHeight="1">
      <c r="A680" s="30">
        <v>45511</v>
      </c>
      <c r="B680" s="31">
        <v>4506.1000000000004</v>
      </c>
      <c r="C680" s="32">
        <f>'Processed closing data'!K678</f>
        <v>1.24</v>
      </c>
      <c r="D680" s="33">
        <f>'Processed closing data'!L678</f>
        <v>17.3</v>
      </c>
      <c r="E680" s="34"/>
    </row>
    <row r="681" spans="1:5" ht="15.75" customHeight="1">
      <c r="A681" s="30">
        <v>45512</v>
      </c>
      <c r="B681" s="31">
        <v>4493.6400000000003</v>
      </c>
      <c r="C681" s="32">
        <f>'Processed closing data'!K679</f>
        <v>1.21</v>
      </c>
      <c r="D681" s="33">
        <f>'Processed closing data'!L679</f>
        <v>17.32</v>
      </c>
      <c r="E681" s="34"/>
    </row>
    <row r="682" spans="1:5" ht="15.75" customHeight="1">
      <c r="A682" s="30">
        <v>45513</v>
      </c>
      <c r="B682" s="31">
        <v>4508.17</v>
      </c>
      <c r="C682" s="32">
        <f>'Processed closing data'!K680</f>
        <v>1.2</v>
      </c>
      <c r="D682" s="33">
        <f>'Processed closing data'!L680</f>
        <v>17.46</v>
      </c>
      <c r="E682" s="34"/>
    </row>
    <row r="683" spans="1:5" ht="15.75" customHeight="1">
      <c r="A683" s="30">
        <v>45516</v>
      </c>
      <c r="B683" s="31">
        <v>4529.78</v>
      </c>
      <c r="C683" s="32">
        <f>'Processed closing data'!K681</f>
        <v>1.22</v>
      </c>
      <c r="D683" s="33">
        <f>'Processed closing data'!L681</f>
        <v>17.5</v>
      </c>
      <c r="E683" s="34"/>
    </row>
    <row r="684" spans="1:5" ht="15.75" customHeight="1">
      <c r="A684" s="30">
        <v>45517</v>
      </c>
      <c r="B684" s="31">
        <v>4543.68</v>
      </c>
      <c r="C684" s="32">
        <f>'Processed closing data'!K682</f>
        <v>1.23</v>
      </c>
      <c r="D684" s="33">
        <f>'Processed closing data'!L682</f>
        <v>17.5</v>
      </c>
      <c r="E684" s="34"/>
    </row>
    <row r="685" spans="1:5" ht="15.75" customHeight="1">
      <c r="A685" s="30">
        <v>45518</v>
      </c>
      <c r="B685" s="31">
        <v>4571.78</v>
      </c>
      <c r="C685" s="32">
        <f>'Processed closing data'!K683</f>
        <v>1.24</v>
      </c>
      <c r="D685" s="33">
        <f>'Processed closing data'!L683</f>
        <v>17.38</v>
      </c>
      <c r="E685" s="34"/>
    </row>
    <row r="686" spans="1:5" ht="15.75" customHeight="1">
      <c r="A686" s="30">
        <v>45519</v>
      </c>
      <c r="B686" s="31">
        <v>4607.6000000000004</v>
      </c>
      <c r="C686" s="32">
        <f>'Processed closing data'!K684</f>
        <v>1.26</v>
      </c>
      <c r="D686" s="33">
        <f>'Processed closing data'!L684</f>
        <v>17.72</v>
      </c>
      <c r="E686" s="34"/>
    </row>
    <row r="687" spans="1:5" ht="15.75" customHeight="1">
      <c r="A687" s="30">
        <v>45520</v>
      </c>
      <c r="B687" s="31">
        <v>4589.1499999999996</v>
      </c>
      <c r="C687" s="32">
        <f>'Processed closing data'!K685</f>
        <v>1.27</v>
      </c>
      <c r="D687" s="33">
        <f>'Processed closing data'!L685</f>
        <v>17.38</v>
      </c>
      <c r="E687" s="34"/>
    </row>
    <row r="688" spans="1:5" ht="15.75" customHeight="1">
      <c r="A688" s="30">
        <v>45523</v>
      </c>
      <c r="B688" s="31">
        <v>4614.08</v>
      </c>
      <c r="C688" s="32">
        <f>'Processed closing data'!K686</f>
        <v>1.28</v>
      </c>
      <c r="D688" s="33">
        <f>'Processed closing data'!L686</f>
        <v>17.48</v>
      </c>
      <c r="E688" s="34"/>
    </row>
    <row r="689" spans="1:5" ht="15.75" customHeight="1">
      <c r="A689" s="30">
        <v>45524</v>
      </c>
      <c r="B689" s="31">
        <v>4569.1400000000003</v>
      </c>
      <c r="C689" s="32">
        <f>'Processed closing data'!K687</f>
        <v>1.23</v>
      </c>
      <c r="D689" s="33">
        <f>'Processed closing data'!L687</f>
        <v>17.079999999999998</v>
      </c>
      <c r="E689" s="34"/>
    </row>
    <row r="690" spans="1:5" ht="15.75" customHeight="1">
      <c r="A690" s="30">
        <v>45525</v>
      </c>
      <c r="B690" s="31">
        <v>4580.0600000000004</v>
      </c>
      <c r="C690" s="32">
        <f>'Processed closing data'!K688</f>
        <v>1.2</v>
      </c>
      <c r="D690" s="33">
        <f>'Processed closing data'!L688</f>
        <v>17.579999999999998</v>
      </c>
      <c r="E690" s="34"/>
    </row>
    <row r="691" spans="1:5" ht="15.75" customHeight="1">
      <c r="A691" s="30">
        <v>45526</v>
      </c>
      <c r="B691" s="31">
        <v>4579.7299999999996</v>
      </c>
      <c r="C691" s="32">
        <f>'Processed closing data'!K689</f>
        <v>1.21</v>
      </c>
      <c r="D691" s="33">
        <f>'Processed closing data'!L689</f>
        <v>17.16</v>
      </c>
      <c r="E691" s="34"/>
    </row>
    <row r="692" spans="1:5" ht="15.75" customHeight="1">
      <c r="A692" s="30">
        <v>45527</v>
      </c>
      <c r="B692" s="31">
        <v>4601.22</v>
      </c>
      <c r="C692" s="32">
        <f>'Processed closing data'!K690</f>
        <v>1.22</v>
      </c>
      <c r="D692" s="33">
        <f>'Processed closing data'!L690</f>
        <v>17.34</v>
      </c>
      <c r="E692" s="34"/>
    </row>
    <row r="693" spans="1:5" ht="15.75" customHeight="1">
      <c r="A693" s="30">
        <v>45530</v>
      </c>
      <c r="B693" s="31">
        <v>4601.22</v>
      </c>
      <c r="C693" s="32">
        <f>'Processed closing data'!K691</f>
        <v>1.22</v>
      </c>
      <c r="D693" s="33">
        <f>'Processed closing data'!L691</f>
        <v>17.34</v>
      </c>
      <c r="E693" s="34"/>
    </row>
    <row r="694" spans="1:5" ht="15.75" customHeight="1">
      <c r="A694" s="30">
        <v>45531</v>
      </c>
      <c r="B694" s="31">
        <v>4608.79</v>
      </c>
      <c r="C694" s="32">
        <f>'Processed closing data'!K692</f>
        <v>1.22</v>
      </c>
      <c r="D694" s="33">
        <f>'Processed closing data'!L692</f>
        <v>17.04</v>
      </c>
      <c r="E694" s="34"/>
    </row>
    <row r="695" spans="1:5" ht="15.75" customHeight="1">
      <c r="A695" s="30">
        <v>45532</v>
      </c>
      <c r="B695" s="31">
        <v>4605.1499999999996</v>
      </c>
      <c r="C695" s="32">
        <f>'Processed closing data'!K693</f>
        <v>1.19</v>
      </c>
      <c r="D695" s="33">
        <f>'Processed closing data'!L693</f>
        <v>17.96</v>
      </c>
      <c r="E695" s="34"/>
    </row>
    <row r="696" spans="1:5" ht="15.75" customHeight="1">
      <c r="A696" s="30">
        <v>45533</v>
      </c>
      <c r="B696" s="31">
        <v>4621.09</v>
      </c>
      <c r="C696" s="32">
        <f>'Processed closing data'!K694</f>
        <v>1.19</v>
      </c>
      <c r="D696" s="33">
        <f>'Processed closing data'!L694</f>
        <v>17.52</v>
      </c>
      <c r="E696" s="34"/>
    </row>
    <row r="697" spans="1:5" ht="15.75" customHeight="1">
      <c r="A697" s="30">
        <v>45534</v>
      </c>
      <c r="B697" s="31">
        <v>4621.33</v>
      </c>
      <c r="C697" s="32">
        <f>'Processed closing data'!K695</f>
        <v>1.17</v>
      </c>
      <c r="D697" s="33">
        <f>'Processed closing data'!L695</f>
        <v>17.84</v>
      </c>
      <c r="E697" s="34"/>
    </row>
    <row r="698" spans="1:5" ht="15.75" customHeight="1">
      <c r="A698" s="30">
        <v>45537</v>
      </c>
      <c r="B698" s="31">
        <v>4612.05</v>
      </c>
      <c r="C698" s="32">
        <f>'Processed closing data'!K696</f>
        <v>1.22</v>
      </c>
      <c r="D698" s="33">
        <f>'Processed closing data'!L696</f>
        <v>17.98</v>
      </c>
      <c r="E698" s="34"/>
    </row>
    <row r="699" spans="1:5" ht="15.75" customHeight="1">
      <c r="A699" s="30">
        <v>45538</v>
      </c>
      <c r="B699" s="31">
        <v>4575.75</v>
      </c>
      <c r="C699" s="32">
        <f>'Processed closing data'!K697</f>
        <v>1.28</v>
      </c>
      <c r="D699" s="33">
        <f>'Processed closing data'!L697</f>
        <v>18.100000000000001</v>
      </c>
      <c r="E699" s="34"/>
    </row>
    <row r="700" spans="1:5" ht="15.75" customHeight="1">
      <c r="A700" s="30">
        <v>45539</v>
      </c>
      <c r="B700" s="31">
        <v>4562.03</v>
      </c>
      <c r="C700" s="32">
        <f>'Processed closing data'!K698</f>
        <v>1.41</v>
      </c>
      <c r="D700" s="33">
        <f>'Processed closing data'!L698</f>
        <v>17.940000000000001</v>
      </c>
      <c r="E700" s="34"/>
    </row>
    <row r="701" spans="1:5" ht="15.75" customHeight="1">
      <c r="A701" s="30">
        <v>45540</v>
      </c>
      <c r="B701" s="31">
        <v>4547.37</v>
      </c>
      <c r="C701" s="32">
        <f>'Processed closing data'!K699</f>
        <v>1.41</v>
      </c>
      <c r="D701" s="33">
        <f>'Processed closing data'!L699</f>
        <v>17.46</v>
      </c>
      <c r="E701" s="34"/>
    </row>
    <row r="702" spans="1:5" ht="15.75" customHeight="1">
      <c r="A702" s="30">
        <v>45541</v>
      </c>
      <c r="B702" s="31">
        <v>4510.6099999999997</v>
      </c>
      <c r="C702" s="32">
        <f>'Processed closing data'!K700</f>
        <v>1.42</v>
      </c>
      <c r="D702" s="33">
        <f>'Processed closing data'!L700</f>
        <v>17.100000000000001</v>
      </c>
      <c r="E702" s="34"/>
    </row>
    <row r="703" spans="1:5" ht="15.75" customHeight="1">
      <c r="A703" s="30">
        <v>45544</v>
      </c>
      <c r="B703" s="31">
        <v>4557.8500000000004</v>
      </c>
      <c r="C703" s="32">
        <f>'Processed closing data'!K701</f>
        <v>1.44</v>
      </c>
      <c r="D703" s="33">
        <f>'Processed closing data'!L701</f>
        <v>18.12</v>
      </c>
      <c r="E703" s="34"/>
    </row>
    <row r="704" spans="1:5" ht="15.75" customHeight="1">
      <c r="A704" s="30">
        <v>45545</v>
      </c>
      <c r="B704" s="31">
        <v>4527.16</v>
      </c>
      <c r="C704" s="32">
        <f>'Processed closing data'!K702</f>
        <v>1.41</v>
      </c>
      <c r="D704" s="33">
        <f>'Processed closing data'!L702</f>
        <v>18.5</v>
      </c>
      <c r="E704" s="34"/>
    </row>
    <row r="705" spans="1:5" ht="15.75" customHeight="1">
      <c r="A705" s="30">
        <v>45546</v>
      </c>
      <c r="B705" s="31">
        <v>4517.84</v>
      </c>
      <c r="C705" s="32">
        <f>'Processed closing data'!K703</f>
        <v>1.41</v>
      </c>
      <c r="D705" s="33">
        <f>'Processed closing data'!L703</f>
        <v>19.3</v>
      </c>
      <c r="E705" s="34"/>
    </row>
    <row r="706" spans="1:5" ht="15.75" customHeight="1">
      <c r="A706" s="30">
        <v>45547</v>
      </c>
      <c r="B706" s="31">
        <v>4545</v>
      </c>
      <c r="C706" s="32">
        <f>'Processed closing data'!K704</f>
        <v>1.39</v>
      </c>
      <c r="D706" s="33">
        <f>'Processed closing data'!L704</f>
        <v>19.2</v>
      </c>
      <c r="E706" s="34"/>
    </row>
    <row r="707" spans="1:5" ht="15.75" customHeight="1">
      <c r="A707" s="30">
        <v>45548</v>
      </c>
      <c r="B707" s="31">
        <v>4566.32</v>
      </c>
      <c r="C707" s="32">
        <f>'Processed closing data'!K705</f>
        <v>1.46</v>
      </c>
      <c r="D707" s="33">
        <f>'Processed closing data'!L705</f>
        <v>19.86</v>
      </c>
      <c r="E707" s="34"/>
    </row>
    <row r="708" spans="1:5" ht="15.75" customHeight="1">
      <c r="A708" s="30">
        <v>45551</v>
      </c>
      <c r="B708" s="31">
        <v>4569.8900000000003</v>
      </c>
      <c r="C708" s="32">
        <f>'Processed closing data'!K706</f>
        <v>1.48</v>
      </c>
      <c r="D708" s="33">
        <f>'Processed closing data'!L706</f>
        <v>19.559999999999999</v>
      </c>
      <c r="E708" s="34"/>
    </row>
    <row r="709" spans="1:5" ht="15.75" customHeight="1">
      <c r="A709" s="30">
        <v>45552</v>
      </c>
      <c r="B709" s="31">
        <v>4585.3</v>
      </c>
      <c r="C709" s="32">
        <f>'Processed closing data'!K707</f>
        <v>1.62</v>
      </c>
      <c r="D709" s="33">
        <f>'Processed closing data'!L707</f>
        <v>19</v>
      </c>
      <c r="E709" s="34"/>
    </row>
    <row r="710" spans="1:5" ht="15.75" customHeight="1">
      <c r="A710" s="30">
        <v>45553</v>
      </c>
      <c r="B710" s="31">
        <v>4555.2700000000004</v>
      </c>
      <c r="C710" s="32">
        <f>'Processed closing data'!K708</f>
        <v>1.58</v>
      </c>
      <c r="D710" s="33">
        <f>'Processed closing data'!L708</f>
        <v>18.62</v>
      </c>
      <c r="E710" s="34"/>
    </row>
    <row r="711" spans="1:5" ht="15.75" customHeight="1">
      <c r="A711" s="30">
        <v>45554</v>
      </c>
      <c r="B711" s="31">
        <v>4600.84</v>
      </c>
      <c r="C711" s="32">
        <f>'Processed closing data'!K709</f>
        <v>1.64</v>
      </c>
      <c r="D711" s="33">
        <f>'Processed closing data'!L709</f>
        <v>19.079999999999998</v>
      </c>
      <c r="E711" s="34"/>
    </row>
    <row r="712" spans="1:5" ht="15.75" customHeight="1">
      <c r="A712" s="30">
        <v>45555</v>
      </c>
      <c r="B712" s="31">
        <v>4543.8900000000003</v>
      </c>
      <c r="C712" s="32">
        <f>'Processed closing data'!K710</f>
        <v>1.63</v>
      </c>
      <c r="D712" s="33">
        <f>'Processed closing data'!L710</f>
        <v>18.46</v>
      </c>
      <c r="E712" s="34"/>
    </row>
    <row r="713" spans="1:5" ht="15.75" customHeight="1">
      <c r="A713" s="30">
        <v>45558</v>
      </c>
      <c r="B713" s="31">
        <v>4558.45</v>
      </c>
      <c r="C713" s="32">
        <f>'Processed closing data'!K711</f>
        <v>1.59</v>
      </c>
      <c r="D713" s="33">
        <f>'Processed closing data'!L711</f>
        <v>18.64</v>
      </c>
      <c r="E713" s="34"/>
    </row>
    <row r="714" spans="1:5" ht="15.75" customHeight="1">
      <c r="A714" s="30">
        <v>45559</v>
      </c>
      <c r="B714" s="31">
        <v>4567.1899999999996</v>
      </c>
      <c r="C714" s="32">
        <f>'Processed closing data'!K712</f>
        <v>1.54</v>
      </c>
      <c r="D714" s="33">
        <f>'Processed closing data'!L712</f>
        <v>18.5</v>
      </c>
      <c r="E714" s="34"/>
    </row>
    <row r="715" spans="1:5" ht="15.75" customHeight="1">
      <c r="A715" s="30">
        <v>45560</v>
      </c>
      <c r="B715" s="31">
        <v>4560.05</v>
      </c>
      <c r="C715" s="32">
        <f>'Processed closing data'!K713</f>
        <v>1.57</v>
      </c>
      <c r="D715" s="33">
        <f>'Processed closing data'!L713</f>
        <v>19.04</v>
      </c>
      <c r="E715" s="34"/>
    </row>
    <row r="716" spans="1:5" ht="15.75" customHeight="1">
      <c r="A716" s="30">
        <v>45561</v>
      </c>
      <c r="B716" s="31">
        <v>4575.3999999999996</v>
      </c>
      <c r="C716" s="32">
        <f>'Processed closing data'!K714</f>
        <v>1.57</v>
      </c>
      <c r="D716" s="33">
        <f>'Processed closing data'!L714</f>
        <v>19.8</v>
      </c>
      <c r="E716" s="34"/>
    </row>
    <row r="717" spans="1:5" ht="15.75" customHeight="1">
      <c r="A717" s="30">
        <v>45562</v>
      </c>
      <c r="B717" s="31">
        <v>4599.3599999999997</v>
      </c>
      <c r="C717" s="32">
        <f>'Processed closing data'!K715</f>
        <v>1.64</v>
      </c>
      <c r="D717" s="33">
        <f>'Processed closing data'!L715</f>
        <v>20.149999999999999</v>
      </c>
      <c r="E717" s="34"/>
    </row>
    <row r="718" spans="1:5" ht="15.75" customHeight="1">
      <c r="A718" s="30">
        <v>45565</v>
      </c>
      <c r="B718" s="31">
        <v>4553.82</v>
      </c>
      <c r="C718" s="32">
        <f>'Processed closing data'!K716</f>
        <v>1.59</v>
      </c>
      <c r="D718" s="33">
        <f>'Processed closing data'!L716</f>
        <v>20.05</v>
      </c>
      <c r="E718" s="34"/>
    </row>
    <row r="719" spans="1:5" ht="15.75" customHeight="1">
      <c r="A719" s="30">
        <v>45566</v>
      </c>
      <c r="B719" s="31">
        <v>4568.7</v>
      </c>
      <c r="C719" s="32">
        <f>'Processed closing data'!K717</f>
        <v>1.59</v>
      </c>
      <c r="D719" s="33">
        <f>'Processed closing data'!L717</f>
        <v>20.100000000000001</v>
      </c>
      <c r="E719" s="34"/>
    </row>
    <row r="720" spans="1:5" ht="15.75" customHeight="1">
      <c r="A720" s="30">
        <v>45567</v>
      </c>
      <c r="B720" s="31">
        <v>4571.63</v>
      </c>
      <c r="C720" s="32">
        <f>'Processed closing data'!K718</f>
        <v>1.56</v>
      </c>
      <c r="D720" s="33">
        <f>'Processed closing data'!L718</f>
        <v>20.350000000000001</v>
      </c>
      <c r="E720" s="34"/>
    </row>
    <row r="721" spans="1:5" ht="15.75" customHeight="1">
      <c r="A721" s="30">
        <v>45568</v>
      </c>
      <c r="B721" s="31">
        <v>4566.3599999999997</v>
      </c>
      <c r="C721" s="32">
        <f>'Processed closing data'!K719</f>
        <v>1.53</v>
      </c>
      <c r="D721" s="33">
        <f>'Processed closing data'!L719</f>
        <v>20.6</v>
      </c>
      <c r="E721" s="34"/>
    </row>
    <row r="722" spans="1:5" ht="15.75" customHeight="1">
      <c r="A722" s="30">
        <v>45569</v>
      </c>
      <c r="B722" s="31">
        <v>4570.17</v>
      </c>
      <c r="C722" s="32">
        <f>'Processed closing data'!K720</f>
        <v>1.52</v>
      </c>
      <c r="D722" s="33">
        <f>'Processed closing data'!L720</f>
        <v>20.6</v>
      </c>
      <c r="E722" s="34"/>
    </row>
    <row r="723" spans="1:5" ht="15.75" customHeight="1">
      <c r="A723" s="30">
        <v>45572</v>
      </c>
      <c r="B723" s="31">
        <v>4579.7700000000004</v>
      </c>
      <c r="C723" s="32">
        <f>'Processed closing data'!K721</f>
        <v>1.5</v>
      </c>
      <c r="D723" s="33">
        <f>'Processed closing data'!L721</f>
        <v>20.75</v>
      </c>
      <c r="E723" s="34"/>
    </row>
    <row r="724" spans="1:5" ht="15.75" customHeight="1">
      <c r="A724" s="30">
        <v>45573</v>
      </c>
      <c r="B724" s="31">
        <v>4519.26</v>
      </c>
      <c r="C724" s="32">
        <f>'Processed closing data'!K722</f>
        <v>1.53</v>
      </c>
      <c r="D724" s="33">
        <f>'Processed closing data'!L722</f>
        <v>20.6</v>
      </c>
      <c r="E724" s="34"/>
    </row>
    <row r="725" spans="1:5" ht="15.75" customHeight="1">
      <c r="A725" s="30">
        <v>45574</v>
      </c>
      <c r="B725" s="31">
        <v>4550.26</v>
      </c>
      <c r="C725" s="32">
        <f>'Processed closing data'!K723</f>
        <v>1.51</v>
      </c>
      <c r="D725" s="33">
        <f>'Processed closing data'!L723</f>
        <v>21.55</v>
      </c>
      <c r="E725" s="34"/>
    </row>
    <row r="726" spans="1:5" ht="15.75" customHeight="1">
      <c r="A726" s="30">
        <v>45575</v>
      </c>
      <c r="B726" s="31">
        <v>4544.04</v>
      </c>
      <c r="C726" s="32">
        <f>'Processed closing data'!K724</f>
        <v>1.44</v>
      </c>
      <c r="D726" s="33">
        <f>'Processed closing data'!L724</f>
        <v>20.55</v>
      </c>
      <c r="E726" s="34"/>
    </row>
    <row r="727" spans="1:5" ht="15.75" customHeight="1">
      <c r="A727" s="30">
        <v>45576</v>
      </c>
      <c r="B727" s="31">
        <v>4553.3100000000004</v>
      </c>
      <c r="C727" s="32">
        <f>'Processed closing data'!K725</f>
        <v>1.46</v>
      </c>
      <c r="D727" s="33">
        <f>'Processed closing data'!L725</f>
        <v>20.5</v>
      </c>
      <c r="E727" s="34"/>
    </row>
    <row r="728" spans="1:5" ht="15.75" customHeight="1">
      <c r="A728" s="30">
        <v>45579</v>
      </c>
      <c r="B728" s="31">
        <v>4573.4799999999996</v>
      </c>
      <c r="C728" s="32">
        <f>'Processed closing data'!K726</f>
        <v>1.42</v>
      </c>
      <c r="D728" s="33">
        <f>'Processed closing data'!L726</f>
        <v>20.3</v>
      </c>
      <c r="E728" s="34"/>
    </row>
    <row r="729" spans="1:5" ht="15.75" customHeight="1">
      <c r="A729" s="30">
        <v>45580</v>
      </c>
      <c r="B729" s="31">
        <v>4552.08</v>
      </c>
      <c r="C729" s="32">
        <f>'Processed closing data'!K727</f>
        <v>1.39</v>
      </c>
      <c r="D729" s="33">
        <f>'Processed closing data'!L727</f>
        <v>20.5</v>
      </c>
      <c r="E729" s="34"/>
    </row>
    <row r="730" spans="1:5" ht="15.75" customHeight="1">
      <c r="A730" s="30">
        <v>45581</v>
      </c>
      <c r="B730" s="31">
        <v>4595.6400000000003</v>
      </c>
      <c r="C730" s="32">
        <f>'Processed closing data'!K728</f>
        <v>1.43</v>
      </c>
      <c r="D730" s="33">
        <f>'Processed closing data'!L728</f>
        <v>20.75</v>
      </c>
      <c r="E730" s="34"/>
    </row>
    <row r="731" spans="1:5" ht="15.75" customHeight="1">
      <c r="A731" s="30">
        <v>45582</v>
      </c>
      <c r="B731" s="31">
        <v>4625.99</v>
      </c>
      <c r="C731" s="32">
        <f>'Processed closing data'!K729</f>
        <v>1.44</v>
      </c>
      <c r="D731" s="33">
        <f>'Processed closing data'!L729</f>
        <v>20.9</v>
      </c>
      <c r="E731" s="34"/>
    </row>
    <row r="732" spans="1:5" ht="15.75" customHeight="1">
      <c r="A732" s="30">
        <v>45583</v>
      </c>
      <c r="B732" s="31">
        <v>4614.58</v>
      </c>
      <c r="C732" s="32">
        <f>'Processed closing data'!K730</f>
        <v>1.43</v>
      </c>
      <c r="D732" s="33">
        <f>'Processed closing data'!L730</f>
        <v>21</v>
      </c>
      <c r="E732" s="34"/>
    </row>
    <row r="733" spans="1:5" ht="15.75" customHeight="1">
      <c r="A733" s="30">
        <v>45586</v>
      </c>
      <c r="B733" s="31">
        <v>4588.33</v>
      </c>
      <c r="C733" s="32">
        <f>'Processed closing data'!K731</f>
        <v>1.44</v>
      </c>
      <c r="D733" s="33">
        <f>'Processed closing data'!L731</f>
        <v>20.65</v>
      </c>
      <c r="E733" s="34"/>
    </row>
    <row r="734" spans="1:5" ht="15.75" customHeight="1">
      <c r="A734" s="30">
        <v>45587</v>
      </c>
      <c r="B734" s="31">
        <v>4584</v>
      </c>
      <c r="C734" s="32">
        <f>'Processed closing data'!K732</f>
        <v>1.48</v>
      </c>
      <c r="D734" s="33">
        <f>'Processed closing data'!L732</f>
        <v>20.149999999999999</v>
      </c>
      <c r="E734" s="34"/>
    </row>
    <row r="735" spans="1:5" ht="15.75" customHeight="1">
      <c r="A735" s="30">
        <v>45588</v>
      </c>
      <c r="B735" s="31">
        <v>4557.6000000000004</v>
      </c>
      <c r="C735" s="32">
        <f>'Processed closing data'!K733</f>
        <v>1.46</v>
      </c>
      <c r="D735" s="33">
        <f>'Processed closing data'!L733</f>
        <v>20.350000000000001</v>
      </c>
      <c r="E735" s="34"/>
    </row>
    <row r="736" spans="1:5" ht="15.75" customHeight="1">
      <c r="A736" s="30">
        <v>45589</v>
      </c>
      <c r="B736" s="31">
        <v>4561.58</v>
      </c>
      <c r="C736" s="32">
        <f>'Processed closing data'!K734</f>
        <v>1.49</v>
      </c>
      <c r="D736" s="33">
        <f>'Processed closing data'!L734</f>
        <v>20.2</v>
      </c>
      <c r="E736" s="34"/>
    </row>
    <row r="737" spans="1:5" ht="15.75" customHeight="1">
      <c r="A737" s="30">
        <v>45590</v>
      </c>
      <c r="B737" s="31">
        <v>4552.62</v>
      </c>
      <c r="C737" s="32">
        <f>'Processed closing data'!K735</f>
        <v>1.44</v>
      </c>
      <c r="D737" s="33">
        <f>'Processed closing data'!L735</f>
        <v>20.65</v>
      </c>
      <c r="E737" s="34"/>
    </row>
    <row r="738" spans="1:5" ht="15.75" customHeight="1">
      <c r="A738" s="30">
        <v>45593</v>
      </c>
      <c r="B738" s="31">
        <v>4570.6400000000003</v>
      </c>
      <c r="C738" s="32">
        <f>'Processed closing data'!K736</f>
        <v>1.42</v>
      </c>
      <c r="D738" s="33">
        <f>'Processed closing data'!L736</f>
        <v>21</v>
      </c>
      <c r="E738" s="34"/>
    </row>
    <row r="739" spans="1:5" ht="15.75" customHeight="1">
      <c r="A739" s="30">
        <v>45594</v>
      </c>
      <c r="B739" s="31">
        <v>4532.87</v>
      </c>
      <c r="C739" s="32">
        <f>'Processed closing data'!K737</f>
        <v>1.4</v>
      </c>
      <c r="D739" s="33">
        <f>'Processed closing data'!L737</f>
        <v>21.15</v>
      </c>
      <c r="E739" s="34"/>
    </row>
    <row r="740" spans="1:5" ht="15.75" customHeight="1">
      <c r="A740" s="30">
        <v>45595</v>
      </c>
      <c r="B740" s="31">
        <v>4506.3100000000004</v>
      </c>
      <c r="C740" s="32">
        <f>'Processed closing data'!K738</f>
        <v>1.49</v>
      </c>
      <c r="D740" s="33">
        <f>'Processed closing data'!L738</f>
        <v>21.1</v>
      </c>
      <c r="E740" s="34"/>
    </row>
    <row r="741" spans="1:5" ht="15.75" customHeight="1">
      <c r="A741" s="30">
        <v>45596</v>
      </c>
      <c r="B741" s="31">
        <v>4473.68</v>
      </c>
      <c r="C741" s="32">
        <f>'Processed closing data'!K739</f>
        <v>1.35</v>
      </c>
      <c r="D741" s="33">
        <f>'Processed closing data'!L739</f>
        <v>20.9</v>
      </c>
      <c r="E741" s="34"/>
    </row>
    <row r="742" spans="1:5" ht="15.75" customHeight="1">
      <c r="A742" s="30">
        <v>45597</v>
      </c>
      <c r="B742" s="31">
        <v>4508.38</v>
      </c>
      <c r="C742" s="32">
        <f>'Processed closing data'!K740</f>
        <v>1.35</v>
      </c>
      <c r="D742" s="33">
        <f>'Processed closing data'!L740</f>
        <v>21</v>
      </c>
      <c r="E742" s="34"/>
    </row>
    <row r="743" spans="1:5" ht="15.75" customHeight="1">
      <c r="A743" s="30">
        <v>45600</v>
      </c>
      <c r="B743" s="31">
        <v>4511.2299999999996</v>
      </c>
      <c r="C743" s="32">
        <f>'Processed closing data'!K741</f>
        <v>1.38</v>
      </c>
      <c r="D743" s="33">
        <f>'Processed closing data'!L741</f>
        <v>20.65</v>
      </c>
      <c r="E743" s="34"/>
    </row>
    <row r="744" spans="1:5" ht="15.75" customHeight="1">
      <c r="A744" s="30">
        <v>45601</v>
      </c>
      <c r="B744" s="31">
        <v>4502.88</v>
      </c>
      <c r="C744" s="32">
        <f>'Processed closing data'!K742</f>
        <v>1.41</v>
      </c>
      <c r="D744" s="33">
        <f>'Processed closing data'!L742</f>
        <v>19.8</v>
      </c>
      <c r="E744" s="34"/>
    </row>
    <row r="745" spans="1:5" ht="15.75" customHeight="1">
      <c r="A745" s="30">
        <v>45602</v>
      </c>
      <c r="B745" s="31">
        <v>4502.41</v>
      </c>
      <c r="C745" s="32">
        <f>'Processed closing data'!K743</f>
        <v>1.31</v>
      </c>
      <c r="D745" s="33">
        <f>'Processed closing data'!L743</f>
        <v>19.579999999999998</v>
      </c>
      <c r="E745" s="34"/>
    </row>
    <row r="746" spans="1:5" ht="15.75" customHeight="1">
      <c r="A746" s="30">
        <v>45603</v>
      </c>
      <c r="B746" s="31">
        <v>4495.5600000000004</v>
      </c>
      <c r="C746" s="32">
        <f>'Processed closing data'!K744</f>
        <v>1.33</v>
      </c>
      <c r="D746" s="33">
        <f>'Processed closing data'!L744</f>
        <v>19.2</v>
      </c>
      <c r="E746" s="34"/>
    </row>
    <row r="747" spans="1:5" ht="15.75" customHeight="1">
      <c r="A747" s="30">
        <v>45604</v>
      </c>
      <c r="B747" s="31">
        <v>4459.45</v>
      </c>
      <c r="C747" s="32">
        <f>'Processed closing data'!K745</f>
        <v>1.34</v>
      </c>
      <c r="D747" s="33">
        <f>'Processed closing data'!L745</f>
        <v>18.600000000000001</v>
      </c>
      <c r="E747" s="34"/>
    </row>
    <row r="748" spans="1:5" ht="15.75" customHeight="1">
      <c r="A748" s="30">
        <v>45607</v>
      </c>
      <c r="B748" s="31">
        <v>4490.72</v>
      </c>
      <c r="C748" s="32">
        <f>'Processed closing data'!K746</f>
        <v>1.38</v>
      </c>
      <c r="D748" s="33">
        <f>'Processed closing data'!L746</f>
        <v>18.600000000000001</v>
      </c>
      <c r="E748" s="34"/>
    </row>
    <row r="749" spans="1:5" ht="15.75" customHeight="1">
      <c r="A749" s="30">
        <v>45608</v>
      </c>
      <c r="B749" s="31">
        <v>4434.53</v>
      </c>
      <c r="C749" s="32">
        <f>'Processed closing data'!K747</f>
        <v>1.38</v>
      </c>
      <c r="D749" s="33">
        <f>'Processed closing data'!L747</f>
        <v>18.100000000000001</v>
      </c>
      <c r="E749" s="34"/>
    </row>
    <row r="750" spans="1:5" ht="15.75" customHeight="1">
      <c r="A750" s="30">
        <v>45609</v>
      </c>
      <c r="B750" s="31">
        <v>4434.7</v>
      </c>
      <c r="C750" s="32">
        <f>'Processed closing data'!K748</f>
        <v>1.44</v>
      </c>
      <c r="D750" s="33">
        <f>'Processed closing data'!L748</f>
        <v>17.760000000000002</v>
      </c>
      <c r="E750" s="34"/>
    </row>
    <row r="751" spans="1:5" ht="15.75" customHeight="1">
      <c r="A751" s="30">
        <v>45610</v>
      </c>
      <c r="B751" s="31">
        <v>4459.0200000000004</v>
      </c>
      <c r="C751" s="32">
        <f>'Processed closing data'!K749</f>
        <v>1.41</v>
      </c>
      <c r="D751" s="33">
        <f>'Processed closing data'!L749</f>
        <v>18</v>
      </c>
      <c r="E751" s="34"/>
    </row>
    <row r="752" spans="1:5" ht="15.75" customHeight="1">
      <c r="A752" s="30">
        <v>45611</v>
      </c>
      <c r="B752" s="31">
        <v>4454.04</v>
      </c>
      <c r="C752" s="32">
        <f>'Processed closing data'!K750</f>
        <v>1.31</v>
      </c>
      <c r="D752" s="33">
        <f>'Processed closing data'!L750</f>
        <v>17.2</v>
      </c>
      <c r="E752" s="34"/>
    </row>
    <row r="753" spans="1:5" ht="15.75" customHeight="1">
      <c r="A753" s="30">
        <v>45614</v>
      </c>
      <c r="B753" s="31">
        <v>4473.5</v>
      </c>
      <c r="C753" s="32">
        <f>'Processed closing data'!K751</f>
        <v>1.26</v>
      </c>
      <c r="D753" s="33">
        <f>'Processed closing data'!L751</f>
        <v>16.86</v>
      </c>
      <c r="E753" s="34"/>
    </row>
    <row r="754" spans="1:5" ht="15.75" customHeight="1">
      <c r="A754" s="30">
        <v>45615</v>
      </c>
      <c r="B754" s="31">
        <v>4469.5200000000004</v>
      </c>
      <c r="C754" s="32">
        <f>'Processed closing data'!K752</f>
        <v>1.26</v>
      </c>
      <c r="D754" s="33">
        <f>'Processed closing data'!L752</f>
        <v>16.940000000000001</v>
      </c>
      <c r="E754" s="34"/>
    </row>
    <row r="755" spans="1:5" ht="15.75" customHeight="1">
      <c r="A755" s="30">
        <v>45616</v>
      </c>
      <c r="B755" s="31">
        <v>4457.49</v>
      </c>
      <c r="C755" s="32">
        <f>'Processed closing data'!K753</f>
        <v>1.22</v>
      </c>
      <c r="D755" s="33">
        <f>'Processed closing data'!L753</f>
        <v>16.86</v>
      </c>
      <c r="E755" s="34"/>
    </row>
    <row r="756" spans="1:5" ht="15.75" customHeight="1">
      <c r="A756" s="30">
        <v>45617</v>
      </c>
      <c r="B756" s="31">
        <v>4491.25</v>
      </c>
      <c r="C756" s="32">
        <f>'Processed closing data'!K754</f>
        <v>1.23</v>
      </c>
      <c r="D756" s="33">
        <f>'Processed closing data'!L754</f>
        <v>16.440000000000001</v>
      </c>
      <c r="E756" s="34"/>
    </row>
    <row r="757" spans="1:5" ht="15.75" customHeight="1">
      <c r="A757" s="30">
        <v>45618</v>
      </c>
      <c r="B757" s="31">
        <v>4551.96</v>
      </c>
      <c r="C757" s="32">
        <f>'Processed closing data'!K755</f>
        <v>1.29</v>
      </c>
      <c r="D757" s="33">
        <f>'Processed closing data'!L755</f>
        <v>17.18</v>
      </c>
      <c r="E757" s="34"/>
    </row>
    <row r="758" spans="1:5" ht="15.75" customHeight="1">
      <c r="A758" s="24">
        <v>45621</v>
      </c>
      <c r="B758" s="31">
        <v>4571.01</v>
      </c>
      <c r="C758" s="32">
        <f>'Processed closing data'!K756</f>
        <v>1.36</v>
      </c>
      <c r="D758" s="33">
        <f>'Processed closing data'!L756</f>
        <v>16.8</v>
      </c>
    </row>
    <row r="759" spans="1:5" ht="15.75" customHeight="1">
      <c r="A759" s="24">
        <v>45622</v>
      </c>
      <c r="B759" s="31">
        <v>4549.92</v>
      </c>
      <c r="C759" s="32">
        <f>'Processed closing data'!K757</f>
        <v>1.36</v>
      </c>
      <c r="D759" s="33">
        <f>'Processed closing data'!L757</f>
        <v>17.100000000000001</v>
      </c>
    </row>
    <row r="760" spans="1:5" ht="15.75" customHeight="1">
      <c r="A760" s="24">
        <v>45623</v>
      </c>
      <c r="B760" s="31">
        <v>4558.6000000000004</v>
      </c>
      <c r="C760" s="32">
        <f>'Processed closing data'!K758</f>
        <v>1.42</v>
      </c>
      <c r="D760" s="33">
        <f>'Processed closing data'!L758</f>
        <v>17</v>
      </c>
    </row>
    <row r="761" spans="1:5" ht="15.75" customHeight="1">
      <c r="A761" s="24">
        <v>45624</v>
      </c>
      <c r="B761" s="31">
        <v>4566.41</v>
      </c>
      <c r="C761" s="32">
        <f>'Processed closing data'!K759</f>
        <v>1.47</v>
      </c>
      <c r="D761" s="33">
        <f>'Processed closing data'!L759</f>
        <v>17.2</v>
      </c>
    </row>
    <row r="762" spans="1:5" ht="15.75" customHeight="1">
      <c r="A762" s="24">
        <v>45625</v>
      </c>
      <c r="B762" s="31">
        <v>4569.57</v>
      </c>
      <c r="C762" s="32">
        <f>'Processed closing data'!K760</f>
        <v>1.59</v>
      </c>
      <c r="D762" s="33">
        <f>'Processed closing data'!L760</f>
        <v>17.16</v>
      </c>
    </row>
    <row r="763" spans="1:5" ht="15.75" customHeight="1">
      <c r="A763" s="24">
        <v>45628</v>
      </c>
      <c r="B763" s="31">
        <v>4581.7299999999996</v>
      </c>
      <c r="C763" s="32">
        <f>'Processed closing data'!K761</f>
        <v>1.56</v>
      </c>
      <c r="D763" s="33">
        <f>'Processed closing data'!L761</f>
        <v>17.059999999999999</v>
      </c>
    </row>
    <row r="764" spans="1:5" ht="15.75" customHeight="1">
      <c r="A764" s="24">
        <v>45629</v>
      </c>
      <c r="B764" s="31">
        <v>4607.59</v>
      </c>
      <c r="C764" s="32">
        <f>'Processed closing data'!K762</f>
        <v>1.55</v>
      </c>
      <c r="D764" s="33">
        <f>'Processed closing data'!L762</f>
        <v>17.16</v>
      </c>
    </row>
    <row r="765" spans="1:5" ht="15.75" customHeight="1">
      <c r="A765" s="24">
        <v>45630</v>
      </c>
      <c r="B765" s="31">
        <v>4599.6000000000004</v>
      </c>
      <c r="C765" s="32">
        <f>'Processed closing data'!K763</f>
        <v>1.54</v>
      </c>
      <c r="D765" s="33">
        <f>'Processed closing data'!L763</f>
        <v>17.38</v>
      </c>
    </row>
    <row r="766" spans="1:5" ht="15.75" customHeight="1">
      <c r="A766" s="24">
        <v>45631</v>
      </c>
      <c r="B766" s="31">
        <v>4605.97</v>
      </c>
      <c r="C766" s="32">
        <f>'Processed closing data'!K764</f>
        <v>1.55</v>
      </c>
      <c r="D766" s="33">
        <f>'Processed closing data'!L764</f>
        <v>16.62</v>
      </c>
    </row>
    <row r="767" spans="1:5" ht="15.75" customHeight="1">
      <c r="A767" s="24">
        <v>45632</v>
      </c>
      <c r="B767" s="31">
        <v>4588.17</v>
      </c>
      <c r="C767" s="32">
        <f>'Processed closing data'!K765</f>
        <v>1.5</v>
      </c>
      <c r="D767" s="33">
        <f>'Processed closing data'!L765</f>
        <v>16.420000000000002</v>
      </c>
    </row>
    <row r="768" spans="1:5" ht="15.75" customHeight="1">
      <c r="A768" s="24">
        <v>45635</v>
      </c>
      <c r="B768" s="31">
        <v>4608.66</v>
      </c>
      <c r="C768" s="32">
        <f>'Processed closing data'!K766</f>
        <v>1.43</v>
      </c>
      <c r="D768" s="33">
        <f>'Processed closing data'!L766</f>
        <v>16.8</v>
      </c>
    </row>
    <row r="769" spans="1:4" ht="15.75" customHeight="1">
      <c r="A769" s="24">
        <v>45636</v>
      </c>
      <c r="B769" s="31">
        <v>4572.17</v>
      </c>
      <c r="C769" s="32">
        <f>'Processed closing data'!K767</f>
        <v>1.47</v>
      </c>
      <c r="D769" s="33">
        <f>'Processed closing data'!L767</f>
        <v>16.420000000000002</v>
      </c>
    </row>
    <row r="770" spans="1:4" ht="15.75" customHeight="1">
      <c r="A770" s="24">
        <v>45637</v>
      </c>
      <c r="B770" s="31">
        <v>4582.32</v>
      </c>
      <c r="C770" s="32">
        <f>'Processed closing data'!K768</f>
        <v>1.54</v>
      </c>
      <c r="D770" s="33">
        <f>'Processed closing data'!L768</f>
        <v>16.440000000000001</v>
      </c>
    </row>
    <row r="771" spans="1:4" ht="15.75" customHeight="1">
      <c r="A771" s="24">
        <v>45638</v>
      </c>
      <c r="B771" s="31">
        <v>4586.46</v>
      </c>
      <c r="C771" s="32">
        <f>'Processed closing data'!K769</f>
        <v>1.55</v>
      </c>
      <c r="D771" s="33">
        <f>'Processed closing data'!L769</f>
        <v>16.46</v>
      </c>
    </row>
    <row r="772" spans="1:4" ht="15.75" customHeight="1">
      <c r="A772" s="24">
        <v>45639</v>
      </c>
      <c r="B772" s="31">
        <v>4579.24</v>
      </c>
      <c r="C772" s="32">
        <f>'Processed closing data'!K770</f>
        <v>1.55</v>
      </c>
      <c r="D772" s="33">
        <f>'Processed closing data'!L770</f>
        <v>16.34</v>
      </c>
    </row>
    <row r="773" spans="1:4" ht="15.75" customHeight="1">
      <c r="A773" s="24">
        <v>45642</v>
      </c>
      <c r="B773" s="31">
        <v>4558.72</v>
      </c>
      <c r="C773" s="32">
        <f>'Processed closing data'!K771</f>
        <v>1.57</v>
      </c>
      <c r="D773" s="33">
        <f>'Processed closing data'!L771</f>
        <v>16.3</v>
      </c>
    </row>
    <row r="774" spans="1:4" ht="15.75" customHeight="1">
      <c r="A774" s="24">
        <v>45643</v>
      </c>
      <c r="B774" s="31">
        <v>4518.8500000000004</v>
      </c>
      <c r="C774" s="32">
        <f>'Processed closing data'!K772</f>
        <v>1.53</v>
      </c>
      <c r="D774" s="33">
        <f>'Processed closing data'!L772</f>
        <v>15.38</v>
      </c>
    </row>
    <row r="775" spans="1:4" ht="15.75" customHeight="1">
      <c r="A775" s="24">
        <v>45644</v>
      </c>
      <c r="B775" s="31">
        <v>4522.45</v>
      </c>
      <c r="C775" s="32">
        <f>'Processed closing data'!K773</f>
        <v>1.43</v>
      </c>
      <c r="D775" s="33">
        <f>'Processed closing data'!L773</f>
        <v>15.54</v>
      </c>
    </row>
    <row r="776" spans="1:4" ht="15.75" customHeight="1">
      <c r="A776" s="24">
        <v>45645</v>
      </c>
      <c r="B776" s="31">
        <v>4471.6899999999996</v>
      </c>
      <c r="C776" s="32">
        <f>'Processed closing data'!K774</f>
        <v>1.38</v>
      </c>
      <c r="D776" s="33">
        <f>'Processed closing data'!L774</f>
        <v>15.16</v>
      </c>
    </row>
    <row r="777" spans="1:4" ht="15.75" customHeight="1">
      <c r="A777" s="24">
        <v>45646</v>
      </c>
      <c r="B777" s="31">
        <v>4463.29</v>
      </c>
      <c r="C777" s="32">
        <f>'Processed closing data'!K775</f>
        <v>1.43</v>
      </c>
      <c r="D777" s="33">
        <f>'Processed closing data'!L775</f>
        <v>15.14</v>
      </c>
    </row>
    <row r="778" spans="1:4" ht="15.75" customHeight="1">
      <c r="A778" s="24">
        <v>45649</v>
      </c>
      <c r="B778" s="31">
        <v>4471.0600000000004</v>
      </c>
      <c r="C778" s="32">
        <f>'Processed closing data'!K776</f>
        <v>1.29</v>
      </c>
      <c r="D778" s="33">
        <f>'Processed closing data'!L776</f>
        <v>15.2</v>
      </c>
    </row>
    <row r="779" spans="1:4" ht="15.75" customHeight="1">
      <c r="A779" s="24">
        <v>45650</v>
      </c>
      <c r="B779" s="31">
        <v>4491.87</v>
      </c>
      <c r="C779" s="32">
        <f>'Processed closing data'!K777</f>
        <v>1.35</v>
      </c>
      <c r="D779" s="33">
        <f>'Processed closing data'!L777</f>
        <v>15.24</v>
      </c>
    </row>
    <row r="780" spans="1:4" ht="15.75" customHeight="1">
      <c r="A780" s="24">
        <v>45651</v>
      </c>
      <c r="B780" s="31">
        <v>4491.87</v>
      </c>
      <c r="C780" s="32">
        <f>'Processed closing data'!K778</f>
        <v>1.35</v>
      </c>
      <c r="D780" s="33">
        <f>'Processed closing data'!L778</f>
        <v>15.24</v>
      </c>
    </row>
    <row r="781" spans="1:4" ht="15.75" customHeight="1">
      <c r="A781" s="24">
        <v>45652</v>
      </c>
      <c r="B781" s="31">
        <v>4491.87</v>
      </c>
      <c r="C781" s="32">
        <f>'Processed closing data'!K779</f>
        <v>1.35</v>
      </c>
      <c r="D781" s="33">
        <f>'Processed closing data'!L779</f>
        <v>15.24</v>
      </c>
    </row>
    <row r="782" spans="1:4" ht="15.75" customHeight="1">
      <c r="A782" s="24">
        <v>45653</v>
      </c>
      <c r="B782" s="31">
        <v>4495.62</v>
      </c>
      <c r="C782" s="32">
        <f>'Processed closing data'!K780</f>
        <v>1.27</v>
      </c>
      <c r="D782" s="33">
        <f>'Processed closing data'!L780</f>
        <v>15.2</v>
      </c>
    </row>
    <row r="783" spans="1:4" ht="15.75" customHeight="1">
      <c r="A783" s="24">
        <v>45656</v>
      </c>
      <c r="B783" s="31">
        <v>4479.42</v>
      </c>
      <c r="C783" s="36">
        <v>1.25</v>
      </c>
      <c r="D783" s="33">
        <f>'Processed closing data'!L781</f>
        <v>15.32</v>
      </c>
    </row>
    <row r="784" spans="1:4" ht="15.75" customHeight="1">
      <c r="A784" s="24">
        <v>45657</v>
      </c>
      <c r="B784" s="31">
        <v>4510.6099999999997</v>
      </c>
      <c r="C784" s="36">
        <v>1.29</v>
      </c>
      <c r="D784" s="33">
        <f>'Processed closing data'!L782</f>
        <v>15.5</v>
      </c>
    </row>
    <row r="785" spans="1:2" ht="15.75" customHeight="1">
      <c r="A785" s="24"/>
      <c r="B785" s="27"/>
    </row>
    <row r="786" spans="1:2" ht="15.75" customHeight="1">
      <c r="A786" s="24"/>
      <c r="B786" s="27"/>
    </row>
    <row r="787" spans="1:2" ht="15.75" customHeight="1">
      <c r="A787" s="24"/>
      <c r="B787" s="27"/>
    </row>
    <row r="788" spans="1:2" ht="15.75" customHeight="1">
      <c r="A788" s="24"/>
      <c r="B788" s="27"/>
    </row>
    <row r="789" spans="1:2" ht="15.75" customHeight="1">
      <c r="A789" s="24"/>
      <c r="B789" s="27"/>
    </row>
    <row r="790" spans="1:2" ht="15.75" customHeight="1">
      <c r="A790" s="24"/>
      <c r="B790" s="27"/>
    </row>
    <row r="791" spans="1:2" ht="15.75" customHeight="1">
      <c r="A791" s="24"/>
      <c r="B791" s="27"/>
    </row>
    <row r="792" spans="1:2" ht="15.75" customHeight="1">
      <c r="A792" s="24"/>
      <c r="B792" s="27"/>
    </row>
    <row r="793" spans="1:2" ht="15.75" customHeight="1">
      <c r="A793" s="24"/>
      <c r="B793" s="27"/>
    </row>
    <row r="794" spans="1:2" ht="15.75" customHeight="1">
      <c r="A794" s="24"/>
      <c r="B794" s="27"/>
    </row>
    <row r="795" spans="1:2" ht="15.75" customHeight="1">
      <c r="A795" s="24"/>
      <c r="B795" s="27"/>
    </row>
    <row r="796" spans="1:2" ht="15.75" customHeight="1">
      <c r="A796" s="24"/>
      <c r="B796" s="27"/>
    </row>
    <row r="797" spans="1:2" ht="15.75" customHeight="1">
      <c r="A797" s="24"/>
      <c r="B797" s="27"/>
    </row>
    <row r="798" spans="1:2" ht="15.75" customHeight="1">
      <c r="A798" s="24"/>
      <c r="B798" s="27"/>
    </row>
    <row r="799" spans="1:2" ht="15.75" customHeight="1">
      <c r="A799" s="24"/>
      <c r="B799" s="27"/>
    </row>
    <row r="800" spans="1:2" ht="15.75" customHeight="1">
      <c r="A800" s="24"/>
      <c r="B800" s="27"/>
    </row>
    <row r="801" spans="1:2" ht="15.75" customHeight="1">
      <c r="A801" s="24"/>
      <c r="B801" s="27"/>
    </row>
    <row r="802" spans="1:2" ht="15.75" customHeight="1">
      <c r="A802" s="24"/>
      <c r="B802" s="27"/>
    </row>
    <row r="803" spans="1:2" ht="15.75" customHeight="1">
      <c r="A803" s="24"/>
      <c r="B803" s="27"/>
    </row>
    <row r="804" spans="1:2" ht="15.75" customHeight="1">
      <c r="A804" s="24"/>
      <c r="B804" s="27"/>
    </row>
    <row r="805" spans="1:2" ht="15.75" customHeight="1">
      <c r="A805" s="24"/>
      <c r="B805" s="27"/>
    </row>
    <row r="806" spans="1:2" ht="15.75" customHeight="1">
      <c r="A806" s="24"/>
      <c r="B806" s="27"/>
    </row>
    <row r="807" spans="1:2" ht="15.75" customHeight="1">
      <c r="A807" s="24"/>
      <c r="B807" s="27"/>
    </row>
    <row r="808" spans="1:2" ht="15.75" customHeight="1">
      <c r="A808" s="24"/>
      <c r="B808" s="27"/>
    </row>
    <row r="809" spans="1:2" ht="15.75" customHeight="1">
      <c r="A809" s="24"/>
      <c r="B809" s="27"/>
    </row>
    <row r="810" spans="1:2" ht="15.75" customHeight="1">
      <c r="A810" s="24"/>
      <c r="B810" s="27"/>
    </row>
    <row r="811" spans="1:2" ht="15.75" customHeight="1">
      <c r="A811" s="24"/>
      <c r="B811" s="27"/>
    </row>
    <row r="812" spans="1:2" ht="15.75" customHeight="1">
      <c r="A812" s="24"/>
      <c r="B812" s="27"/>
    </row>
    <row r="813" spans="1:2" ht="15.75" customHeight="1">
      <c r="A813" s="24"/>
      <c r="B813" s="27"/>
    </row>
    <row r="814" spans="1:2" ht="15.75" customHeight="1">
      <c r="A814" s="24"/>
      <c r="B814" s="27"/>
    </row>
    <row r="815" spans="1:2" ht="15.75" customHeight="1">
      <c r="A815" s="24"/>
      <c r="B815" s="27"/>
    </row>
    <row r="816" spans="1:2" ht="15.75" customHeight="1">
      <c r="A816" s="24"/>
      <c r="B816" s="27"/>
    </row>
    <row r="817" spans="1:2" ht="15.75" customHeight="1">
      <c r="A817" s="24"/>
      <c r="B817" s="27"/>
    </row>
    <row r="818" spans="1:2" ht="15.75" customHeight="1">
      <c r="A818" s="24"/>
      <c r="B818" s="27"/>
    </row>
    <row r="819" spans="1:2" ht="15.75" customHeight="1">
      <c r="A819" s="24"/>
      <c r="B819" s="27"/>
    </row>
    <row r="820" spans="1:2" ht="15.75" customHeight="1">
      <c r="A820" s="24"/>
      <c r="B820" s="27"/>
    </row>
    <row r="821" spans="1:2" ht="15.75" customHeight="1">
      <c r="A821" s="24"/>
      <c r="B821" s="27"/>
    </row>
    <row r="822" spans="1:2" ht="15.75" customHeight="1">
      <c r="A822" s="24"/>
      <c r="B822" s="27"/>
    </row>
    <row r="823" spans="1:2" ht="15.75" customHeight="1">
      <c r="A823" s="24"/>
      <c r="B823" s="27"/>
    </row>
    <row r="824" spans="1:2" ht="15.75" customHeight="1">
      <c r="A824" s="24"/>
      <c r="B824" s="27"/>
    </row>
    <row r="825" spans="1:2" ht="15.75" customHeight="1">
      <c r="A825" s="24"/>
      <c r="B825" s="27"/>
    </row>
    <row r="826" spans="1:2" ht="15.75" customHeight="1">
      <c r="A826" s="24"/>
      <c r="B826" s="27"/>
    </row>
    <row r="827" spans="1:2" ht="15.75" customHeight="1">
      <c r="A827" s="24"/>
      <c r="B827" s="27"/>
    </row>
    <row r="828" spans="1:2" ht="15.75" customHeight="1">
      <c r="A828" s="24"/>
      <c r="B828" s="27"/>
    </row>
    <row r="829" spans="1:2" ht="15.75" customHeight="1">
      <c r="A829" s="24"/>
      <c r="B829" s="27"/>
    </row>
    <row r="830" spans="1:2" ht="15.75" customHeight="1">
      <c r="A830" s="24"/>
      <c r="B830" s="27"/>
    </row>
    <row r="831" spans="1:2" ht="15.75" customHeight="1">
      <c r="A831" s="24"/>
      <c r="B831" s="27"/>
    </row>
    <row r="832" spans="1:2" ht="15.75" customHeight="1">
      <c r="A832" s="24"/>
      <c r="B832" s="27"/>
    </row>
    <row r="833" spans="1:2" ht="15.75" customHeight="1">
      <c r="A833" s="24"/>
      <c r="B833" s="27"/>
    </row>
    <row r="834" spans="1:2" ht="15.75" customHeight="1">
      <c r="A834" s="24"/>
      <c r="B834" s="27"/>
    </row>
    <row r="835" spans="1:2" ht="15.75" customHeight="1">
      <c r="A835" s="24"/>
      <c r="B835" s="27"/>
    </row>
    <row r="836" spans="1:2" ht="15.75" customHeight="1">
      <c r="A836" s="24"/>
      <c r="B836" s="27"/>
    </row>
    <row r="837" spans="1:2" ht="15.75" customHeight="1">
      <c r="A837" s="24"/>
      <c r="B837" s="27"/>
    </row>
    <row r="838" spans="1:2" ht="15.75" customHeight="1">
      <c r="A838" s="24"/>
      <c r="B838" s="27"/>
    </row>
    <row r="839" spans="1:2" ht="15.75" customHeight="1">
      <c r="A839" s="24"/>
      <c r="B839" s="27"/>
    </row>
    <row r="840" spans="1:2" ht="15.75" customHeight="1">
      <c r="A840" s="24"/>
      <c r="B840" s="27"/>
    </row>
    <row r="841" spans="1:2" ht="15.75" customHeight="1">
      <c r="A841" s="24"/>
      <c r="B841" s="27"/>
    </row>
    <row r="842" spans="1:2" ht="15.75" customHeight="1">
      <c r="A842" s="24"/>
      <c r="B842" s="27"/>
    </row>
    <row r="843" spans="1:2" ht="15.75" customHeight="1">
      <c r="A843" s="24"/>
      <c r="B843" s="27"/>
    </row>
    <row r="844" spans="1:2" ht="15.75" customHeight="1">
      <c r="A844" s="24"/>
      <c r="B844" s="27"/>
    </row>
    <row r="845" spans="1:2" ht="15.75" customHeight="1">
      <c r="A845" s="24"/>
      <c r="B845" s="27"/>
    </row>
    <row r="846" spans="1:2" ht="15.75" customHeight="1">
      <c r="A846" s="24"/>
      <c r="B846" s="27"/>
    </row>
    <row r="847" spans="1:2" ht="15.75" customHeight="1">
      <c r="A847" s="24"/>
      <c r="B847" s="27"/>
    </row>
    <row r="848" spans="1:2" ht="15.75" customHeight="1">
      <c r="A848" s="24"/>
      <c r="B848" s="27"/>
    </row>
    <row r="849" spans="1:2" ht="15.75" customHeight="1">
      <c r="A849" s="24"/>
      <c r="B849" s="27"/>
    </row>
    <row r="850" spans="1:2" ht="15.75" customHeight="1">
      <c r="A850" s="24"/>
      <c r="B850" s="27"/>
    </row>
    <row r="851" spans="1:2" ht="15.75" customHeight="1">
      <c r="A851" s="24"/>
      <c r="B851" s="27"/>
    </row>
    <row r="852" spans="1:2" ht="15.75" customHeight="1">
      <c r="A852" s="24"/>
      <c r="B852" s="27"/>
    </row>
    <row r="853" spans="1:2" ht="15.75" customHeight="1">
      <c r="A853" s="24"/>
      <c r="B853" s="27"/>
    </row>
    <row r="854" spans="1:2" ht="15.75" customHeight="1">
      <c r="A854" s="24"/>
      <c r="B854" s="27"/>
    </row>
    <row r="855" spans="1:2" ht="15.75" customHeight="1">
      <c r="A855" s="24"/>
      <c r="B855" s="27"/>
    </row>
    <row r="856" spans="1:2" ht="15.75" customHeight="1">
      <c r="A856" s="24"/>
      <c r="B856" s="27"/>
    </row>
    <row r="857" spans="1:2" ht="15.75" customHeight="1">
      <c r="A857" s="24"/>
      <c r="B857" s="27"/>
    </row>
    <row r="858" spans="1:2" ht="15.75" customHeight="1">
      <c r="A858" s="24"/>
      <c r="B858" s="27"/>
    </row>
    <row r="859" spans="1:2" ht="15.75" customHeight="1">
      <c r="A859" s="24"/>
      <c r="B859" s="27"/>
    </row>
    <row r="860" spans="1:2" ht="15.75" customHeight="1">
      <c r="A860" s="24"/>
      <c r="B860" s="27"/>
    </row>
    <row r="861" spans="1:2" ht="15.75" customHeight="1">
      <c r="A861" s="24"/>
      <c r="B861" s="27"/>
    </row>
    <row r="862" spans="1:2" ht="15.75" customHeight="1">
      <c r="A862" s="24"/>
      <c r="B862" s="27"/>
    </row>
    <row r="863" spans="1:2" ht="15.75" customHeight="1">
      <c r="A863" s="24"/>
      <c r="B863" s="27"/>
    </row>
    <row r="864" spans="1:2" ht="15.75" customHeight="1">
      <c r="A864" s="24"/>
      <c r="B864" s="27"/>
    </row>
    <row r="865" spans="1:2" ht="15.75" customHeight="1">
      <c r="A865" s="24"/>
      <c r="B865" s="27"/>
    </row>
    <row r="866" spans="1:2" ht="15.75" customHeight="1">
      <c r="A866" s="24"/>
      <c r="B866" s="27"/>
    </row>
    <row r="867" spans="1:2" ht="15.75" customHeight="1">
      <c r="A867" s="24"/>
      <c r="B867" s="27"/>
    </row>
    <row r="868" spans="1:2" ht="15.75" customHeight="1">
      <c r="A868" s="24"/>
      <c r="B868" s="27"/>
    </row>
    <row r="869" spans="1:2" ht="15.75" customHeight="1">
      <c r="A869" s="24"/>
      <c r="B869" s="27"/>
    </row>
    <row r="870" spans="1:2" ht="15.75" customHeight="1">
      <c r="A870" s="24"/>
      <c r="B870" s="27"/>
    </row>
    <row r="871" spans="1:2" ht="15.75" customHeight="1">
      <c r="A871" s="24"/>
      <c r="B871" s="27"/>
    </row>
    <row r="872" spans="1:2" ht="15.75" customHeight="1">
      <c r="A872" s="24"/>
      <c r="B872" s="27"/>
    </row>
    <row r="873" spans="1:2" ht="15.75" customHeight="1">
      <c r="A873" s="24"/>
      <c r="B873" s="27"/>
    </row>
    <row r="874" spans="1:2" ht="15.75" customHeight="1">
      <c r="A874" s="24"/>
      <c r="B874" s="27"/>
    </row>
    <row r="875" spans="1:2" ht="15.75" customHeight="1">
      <c r="A875" s="24"/>
      <c r="B875" s="27"/>
    </row>
    <row r="876" spans="1:2" ht="15.75" customHeight="1">
      <c r="A876" s="24"/>
      <c r="B876" s="27"/>
    </row>
    <row r="877" spans="1:2" ht="15.75" customHeight="1">
      <c r="A877" s="24"/>
      <c r="B877" s="27"/>
    </row>
    <row r="878" spans="1:2" ht="15.75" customHeight="1">
      <c r="A878" s="24"/>
      <c r="B878" s="27"/>
    </row>
    <row r="879" spans="1:2" ht="15.75" customHeight="1">
      <c r="A879" s="24"/>
      <c r="B879" s="27"/>
    </row>
    <row r="880" spans="1:2" ht="15.75" customHeight="1">
      <c r="A880" s="24"/>
      <c r="B880" s="27"/>
    </row>
    <row r="881" spans="1:2" ht="15.75" customHeight="1">
      <c r="A881" s="24"/>
      <c r="B881" s="27"/>
    </row>
    <row r="882" spans="1:2" ht="15.75" customHeight="1">
      <c r="A882" s="24"/>
      <c r="B882" s="27"/>
    </row>
    <row r="883" spans="1:2" ht="15.75" customHeight="1">
      <c r="A883" s="24"/>
      <c r="B883" s="27"/>
    </row>
    <row r="884" spans="1:2" ht="15.75" customHeight="1">
      <c r="A884" s="24"/>
      <c r="B884" s="27"/>
    </row>
    <row r="885" spans="1:2" ht="15.75" customHeight="1">
      <c r="A885" s="24"/>
      <c r="B885" s="27"/>
    </row>
    <row r="886" spans="1:2" ht="15.75" customHeight="1">
      <c r="A886" s="24"/>
      <c r="B886" s="27"/>
    </row>
    <row r="887" spans="1:2" ht="15.75" customHeight="1">
      <c r="A887" s="24"/>
      <c r="B887" s="27"/>
    </row>
    <row r="888" spans="1:2" ht="15.75" customHeight="1">
      <c r="A888" s="24"/>
      <c r="B888" s="27"/>
    </row>
    <row r="889" spans="1:2" ht="15.75" customHeight="1">
      <c r="A889" s="24"/>
      <c r="B889" s="27"/>
    </row>
    <row r="890" spans="1:2" ht="15.75" customHeight="1">
      <c r="A890" s="24"/>
      <c r="B890" s="27"/>
    </row>
    <row r="891" spans="1:2" ht="15.75" customHeight="1">
      <c r="A891" s="24"/>
      <c r="B891" s="27"/>
    </row>
    <row r="892" spans="1:2" ht="15.75" customHeight="1">
      <c r="A892" s="24"/>
      <c r="B892" s="27"/>
    </row>
    <row r="893" spans="1:2" ht="15.75" customHeight="1">
      <c r="A893" s="24"/>
      <c r="B893" s="27"/>
    </row>
    <row r="894" spans="1:2" ht="15.75" customHeight="1">
      <c r="A894" s="24"/>
      <c r="B894" s="27"/>
    </row>
    <row r="895" spans="1:2" ht="15.75" customHeight="1">
      <c r="A895" s="24"/>
      <c r="B895" s="27"/>
    </row>
    <row r="896" spans="1:2" ht="15.75" customHeight="1">
      <c r="A896" s="24"/>
      <c r="B896" s="27"/>
    </row>
    <row r="897" spans="1:2" ht="15.75" customHeight="1">
      <c r="A897" s="24"/>
      <c r="B897" s="27"/>
    </row>
    <row r="898" spans="1:2" ht="15.75" customHeight="1">
      <c r="A898" s="24"/>
      <c r="B898" s="27"/>
    </row>
    <row r="899" spans="1:2" ht="15.75" customHeight="1">
      <c r="A899" s="24"/>
      <c r="B899" s="27"/>
    </row>
    <row r="900" spans="1:2" ht="15.75" customHeight="1">
      <c r="A900" s="24"/>
      <c r="B900" s="27"/>
    </row>
    <row r="901" spans="1:2" ht="15.75" customHeight="1">
      <c r="A901" s="24"/>
      <c r="B901" s="27"/>
    </row>
    <row r="902" spans="1:2" ht="15.75" customHeight="1">
      <c r="A902" s="24"/>
      <c r="B902" s="27"/>
    </row>
    <row r="903" spans="1:2" ht="15.75" customHeight="1">
      <c r="A903" s="24"/>
      <c r="B903" s="27"/>
    </row>
    <row r="904" spans="1:2" ht="15.75" customHeight="1">
      <c r="A904" s="24"/>
      <c r="B904" s="27"/>
    </row>
    <row r="905" spans="1:2" ht="15.75" customHeight="1">
      <c r="A905" s="24"/>
      <c r="B905" s="27"/>
    </row>
    <row r="906" spans="1:2" ht="15.75" customHeight="1">
      <c r="A906" s="24"/>
      <c r="B906" s="27"/>
    </row>
    <row r="907" spans="1:2" ht="15.75" customHeight="1">
      <c r="A907" s="24"/>
      <c r="B907" s="27"/>
    </row>
    <row r="908" spans="1:2" ht="15.75" customHeight="1">
      <c r="A908" s="24"/>
      <c r="B908" s="27"/>
    </row>
    <row r="909" spans="1:2" ht="15.75" customHeight="1">
      <c r="A909" s="24"/>
      <c r="B909" s="27"/>
    </row>
    <row r="910" spans="1:2" ht="15.75" customHeight="1">
      <c r="A910" s="24"/>
      <c r="B910" s="27"/>
    </row>
    <row r="911" spans="1:2" ht="15.75" customHeight="1">
      <c r="A911" s="24"/>
      <c r="B911" s="27"/>
    </row>
    <row r="912" spans="1:2" ht="15.75" customHeight="1">
      <c r="A912" s="24"/>
      <c r="B912" s="27"/>
    </row>
    <row r="913" spans="1:2" ht="15.75" customHeight="1">
      <c r="A913" s="24"/>
      <c r="B913" s="27"/>
    </row>
    <row r="914" spans="1:2" ht="15.75" customHeight="1">
      <c r="A914" s="24"/>
      <c r="B914" s="27"/>
    </row>
    <row r="915" spans="1:2" ht="15.75" customHeight="1">
      <c r="A915" s="24"/>
      <c r="B915" s="27"/>
    </row>
    <row r="916" spans="1:2" ht="15.75" customHeight="1">
      <c r="A916" s="24"/>
      <c r="B916" s="27"/>
    </row>
    <row r="917" spans="1:2" ht="15.75" customHeight="1">
      <c r="A917" s="24"/>
      <c r="B917" s="27"/>
    </row>
    <row r="918" spans="1:2" ht="15.75" customHeight="1">
      <c r="A918" s="24"/>
      <c r="B918" s="27"/>
    </row>
    <row r="919" spans="1:2" ht="15.75" customHeight="1">
      <c r="A919" s="24"/>
      <c r="B919" s="27"/>
    </row>
    <row r="920" spans="1:2" ht="15.75" customHeight="1">
      <c r="A920" s="24"/>
      <c r="B920" s="27"/>
    </row>
    <row r="921" spans="1:2" ht="15.75" customHeight="1">
      <c r="A921" s="24"/>
      <c r="B921" s="27"/>
    </row>
    <row r="922" spans="1:2" ht="15.75" customHeight="1">
      <c r="A922" s="24"/>
      <c r="B922" s="27"/>
    </row>
    <row r="923" spans="1:2" ht="15.75" customHeight="1">
      <c r="A923" s="24"/>
      <c r="B923" s="27"/>
    </row>
    <row r="924" spans="1:2" ht="15.75" customHeight="1">
      <c r="A924" s="24"/>
      <c r="B924" s="27"/>
    </row>
    <row r="925" spans="1:2" ht="15.75" customHeight="1">
      <c r="A925" s="24"/>
      <c r="B925" s="27"/>
    </row>
    <row r="926" spans="1:2" ht="15.75" customHeight="1">
      <c r="A926" s="24"/>
      <c r="B926" s="27"/>
    </row>
    <row r="927" spans="1:2" ht="15.75" customHeight="1">
      <c r="A927" s="24"/>
      <c r="B927" s="27"/>
    </row>
    <row r="928" spans="1:2" ht="15.75" customHeight="1">
      <c r="A928" s="24"/>
      <c r="B928" s="27"/>
    </row>
    <row r="929" spans="1:2" ht="15.75" customHeight="1">
      <c r="A929" s="24"/>
      <c r="B929" s="27"/>
    </row>
    <row r="930" spans="1:2" ht="15.75" customHeight="1">
      <c r="A930" s="24"/>
      <c r="B930" s="27"/>
    </row>
    <row r="931" spans="1:2" ht="15.75" customHeight="1">
      <c r="A931" s="24"/>
      <c r="B931" s="27"/>
    </row>
    <row r="932" spans="1:2" ht="15.75" customHeight="1">
      <c r="A932" s="24"/>
      <c r="B932" s="27"/>
    </row>
    <row r="933" spans="1:2" ht="15.75" customHeight="1">
      <c r="A933" s="24"/>
      <c r="B933" s="27"/>
    </row>
    <row r="934" spans="1:2" ht="15.75" customHeight="1">
      <c r="A934" s="24"/>
      <c r="B934" s="27"/>
    </row>
    <row r="935" spans="1:2" ht="15.75" customHeight="1">
      <c r="A935" s="24"/>
      <c r="B935" s="27"/>
    </row>
    <row r="936" spans="1:2" ht="15.75" customHeight="1">
      <c r="A936" s="24"/>
      <c r="B936" s="27"/>
    </row>
    <row r="937" spans="1:2" ht="15.75" customHeight="1">
      <c r="A937" s="24"/>
      <c r="B937" s="27"/>
    </row>
    <row r="938" spans="1:2" ht="15.75" customHeight="1">
      <c r="A938" s="24"/>
      <c r="B938" s="27"/>
    </row>
    <row r="939" spans="1:2" ht="15.75" customHeight="1">
      <c r="A939" s="24"/>
      <c r="B939" s="27"/>
    </row>
    <row r="940" spans="1:2" ht="15.75" customHeight="1">
      <c r="A940" s="24"/>
      <c r="B940" s="27"/>
    </row>
    <row r="941" spans="1:2" ht="15.75" customHeight="1">
      <c r="A941" s="24"/>
      <c r="B941" s="27"/>
    </row>
    <row r="942" spans="1:2" ht="15.75" customHeight="1">
      <c r="A942" s="24"/>
      <c r="B942" s="27"/>
    </row>
    <row r="943" spans="1:2" ht="15.75" customHeight="1">
      <c r="A943" s="24"/>
      <c r="B943" s="27"/>
    </row>
    <row r="944" spans="1:2" ht="15.75" customHeight="1">
      <c r="A944" s="24"/>
      <c r="B944" s="27"/>
    </row>
    <row r="945" spans="1:2" ht="15.75" customHeight="1">
      <c r="A945" s="24"/>
      <c r="B945" s="27"/>
    </row>
    <row r="946" spans="1:2" ht="15.75" customHeight="1">
      <c r="A946" s="24"/>
      <c r="B946" s="27"/>
    </row>
    <row r="947" spans="1:2" ht="15.75" customHeight="1">
      <c r="A947" s="24"/>
      <c r="B947" s="27"/>
    </row>
    <row r="948" spans="1:2" ht="15.75" customHeight="1">
      <c r="A948" s="24"/>
      <c r="B948" s="27"/>
    </row>
    <row r="949" spans="1:2" ht="15.75" customHeight="1">
      <c r="A949" s="24"/>
      <c r="B949" s="27"/>
    </row>
    <row r="950" spans="1:2" ht="15.75" customHeight="1">
      <c r="A950" s="24"/>
      <c r="B950" s="27"/>
    </row>
    <row r="951" spans="1:2" ht="15.75" customHeight="1">
      <c r="A951" s="24"/>
      <c r="B951" s="27"/>
    </row>
    <row r="952" spans="1:2" ht="15.75" customHeight="1">
      <c r="A952" s="24"/>
      <c r="B952" s="27"/>
    </row>
    <row r="953" spans="1:2" ht="15.75" customHeight="1">
      <c r="A953" s="24"/>
      <c r="B953" s="27"/>
    </row>
    <row r="954" spans="1:2" ht="15.75" customHeight="1">
      <c r="A954" s="24"/>
      <c r="B954" s="27"/>
    </row>
    <row r="955" spans="1:2" ht="15.75" customHeight="1">
      <c r="A955" s="24"/>
      <c r="B955" s="27"/>
    </row>
    <row r="956" spans="1:2" ht="15.75" customHeight="1">
      <c r="A956" s="24"/>
      <c r="B956" s="27"/>
    </row>
    <row r="957" spans="1:2" ht="15.75" customHeight="1">
      <c r="A957" s="24"/>
      <c r="B957" s="27"/>
    </row>
    <row r="958" spans="1:2" ht="15.75" customHeight="1">
      <c r="A958" s="24"/>
      <c r="B958" s="27"/>
    </row>
    <row r="959" spans="1:2" ht="15.75" customHeight="1">
      <c r="A959" s="24"/>
      <c r="B959" s="27"/>
    </row>
    <row r="960" spans="1:2" ht="15.75" customHeight="1">
      <c r="A960" s="24"/>
      <c r="B960" s="27"/>
    </row>
    <row r="961" spans="1:2" ht="15.75" customHeight="1">
      <c r="A961" s="24"/>
      <c r="B961" s="27"/>
    </row>
    <row r="962" spans="1:2" ht="15.75" customHeight="1">
      <c r="A962" s="24"/>
      <c r="B962" s="27"/>
    </row>
    <row r="963" spans="1:2" ht="15.75" customHeight="1">
      <c r="A963" s="24"/>
      <c r="B963" s="27"/>
    </row>
    <row r="964" spans="1:2" ht="15.75" customHeight="1">
      <c r="A964" s="24"/>
      <c r="B964" s="27"/>
    </row>
    <row r="965" spans="1:2" ht="15.75" customHeight="1">
      <c r="A965" s="24"/>
      <c r="B965" s="27"/>
    </row>
    <row r="966" spans="1:2" ht="15.75" customHeight="1">
      <c r="A966" s="24"/>
      <c r="B966" s="27"/>
    </row>
    <row r="967" spans="1:2" ht="15.75" customHeight="1">
      <c r="A967" s="24"/>
      <c r="B967" s="27"/>
    </row>
    <row r="968" spans="1:2" ht="15.75" customHeight="1">
      <c r="A968" s="24"/>
      <c r="B968" s="27"/>
    </row>
    <row r="969" spans="1:2" ht="15.75" customHeight="1">
      <c r="A969" s="24"/>
      <c r="B969" s="27"/>
    </row>
    <row r="970" spans="1:2" ht="15.75" customHeight="1">
      <c r="A970" s="24"/>
      <c r="B970" s="27"/>
    </row>
    <row r="971" spans="1:2" ht="15.75" customHeight="1">
      <c r="A971" s="24"/>
      <c r="B971" s="27"/>
    </row>
    <row r="972" spans="1:2" ht="15.75" customHeight="1">
      <c r="A972" s="24"/>
      <c r="B972" s="27"/>
    </row>
    <row r="973" spans="1:2" ht="15.75" customHeight="1">
      <c r="A973" s="24"/>
      <c r="B973" s="27"/>
    </row>
    <row r="974" spans="1:2" ht="15.75" customHeight="1">
      <c r="A974" s="24"/>
      <c r="B974" s="27"/>
    </row>
    <row r="975" spans="1:2" ht="15.75" customHeight="1">
      <c r="A975" s="24"/>
      <c r="B975" s="27"/>
    </row>
    <row r="976" spans="1:2" ht="15.75" customHeight="1">
      <c r="A976" s="24"/>
      <c r="B976" s="27"/>
    </row>
    <row r="977" spans="1:2" ht="15.75" customHeight="1">
      <c r="A977" s="24"/>
      <c r="B977" s="27"/>
    </row>
    <row r="978" spans="1:2" ht="15.75" customHeight="1">
      <c r="A978" s="24"/>
      <c r="B978" s="27"/>
    </row>
    <row r="979" spans="1:2" ht="15.75" customHeight="1">
      <c r="A979" s="24"/>
      <c r="B979" s="27"/>
    </row>
    <row r="980" spans="1:2" ht="15.75" customHeight="1">
      <c r="A980" s="24"/>
      <c r="B980" s="27"/>
    </row>
    <row r="981" spans="1:2" ht="15.75" customHeight="1">
      <c r="A981" s="24"/>
      <c r="B981" s="27"/>
    </row>
    <row r="982" spans="1:2" ht="15.75" customHeight="1">
      <c r="A982" s="24"/>
      <c r="B982" s="27"/>
    </row>
    <row r="983" spans="1:2" ht="15.75" customHeight="1">
      <c r="A983" s="24"/>
      <c r="B983" s="27"/>
    </row>
    <row r="984" spans="1:2" ht="15.75" customHeight="1">
      <c r="A984" s="24"/>
      <c r="B984" s="27"/>
    </row>
    <row r="985" spans="1:2" ht="15.75" customHeight="1">
      <c r="A985" s="37"/>
      <c r="B985" s="38"/>
    </row>
    <row r="986" spans="1:2" ht="15.75" customHeight="1">
      <c r="A986" s="37"/>
      <c r="B986" s="38"/>
    </row>
    <row r="987" spans="1:2" ht="15.75" customHeight="1">
      <c r="A987" s="37"/>
      <c r="B987" s="38"/>
    </row>
    <row r="988" spans="1:2" ht="15.75" customHeight="1">
      <c r="A988" s="37"/>
      <c r="B988" s="38"/>
    </row>
    <row r="989" spans="1:2" ht="15.75" customHeight="1">
      <c r="A989" s="37"/>
      <c r="B989" s="38"/>
    </row>
    <row r="990" spans="1:2" ht="15.75" customHeight="1">
      <c r="A990" s="37"/>
      <c r="B990" s="38"/>
    </row>
    <row r="991" spans="1:2" ht="15.75" customHeight="1">
      <c r="A991" s="37"/>
      <c r="B991" s="38"/>
    </row>
    <row r="992" spans="1:2" ht="15.75" customHeight="1">
      <c r="A992" s="37"/>
      <c r="B992" s="38"/>
    </row>
    <row r="993" spans="1:2" ht="15.75" customHeight="1">
      <c r="A993" s="37"/>
      <c r="B993" s="38"/>
    </row>
    <row r="994" spans="1:2" ht="15.75" customHeight="1">
      <c r="A994" s="37"/>
      <c r="B994" s="38"/>
    </row>
    <row r="995" spans="1:2" ht="15.75" customHeight="1">
      <c r="A995" s="37"/>
      <c r="B995" s="38"/>
    </row>
    <row r="996" spans="1:2" ht="15.75" customHeight="1">
      <c r="A996" s="37"/>
      <c r="B996" s="38"/>
    </row>
    <row r="997" spans="1:2" ht="15.75" customHeight="1">
      <c r="A997" s="37"/>
      <c r="B997" s="38"/>
    </row>
    <row r="998" spans="1:2" ht="15.75" customHeight="1">
      <c r="A998" s="37"/>
      <c r="B998" s="38"/>
    </row>
    <row r="999" spans="1:2" ht="15.75" customHeight="1">
      <c r="A999" s="37"/>
      <c r="B999" s="38"/>
    </row>
    <row r="1000" spans="1:2" ht="15.75" customHeight="1">
      <c r="A1000" s="37"/>
      <c r="B1000" s="38"/>
    </row>
    <row r="1001" spans="1:2" ht="15.75" customHeight="1">
      <c r="A1001" s="37"/>
      <c r="B1001" s="38"/>
    </row>
    <row r="1002" spans="1:2" ht="15.75" customHeight="1">
      <c r="A1002" s="37"/>
      <c r="B1002" s="38"/>
    </row>
  </sheetData>
  <autoFilter ref="A2:E757" xr:uid="{00000000-0009-0000-0000-000003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election activeCell="C1" sqref="C1"/>
    </sheetView>
  </sheetViews>
  <sheetFormatPr defaultColWidth="12.5703125" defaultRowHeight="15" customHeight="1"/>
  <cols>
    <col min="1" max="1" width="13.140625" customWidth="1"/>
    <col min="2" max="2" width="11.5703125" customWidth="1"/>
    <col min="3" max="3" width="23.5703125" customWidth="1"/>
    <col min="4" max="4" width="12.42578125" customWidth="1"/>
    <col min="5" max="5" width="10.85546875" customWidth="1"/>
    <col min="6" max="6" width="13.7109375" customWidth="1"/>
    <col min="7" max="7" width="13.140625" customWidth="1"/>
    <col min="8" max="8" width="8.5703125" customWidth="1"/>
    <col min="9" max="10" width="12.85546875" customWidth="1"/>
    <col min="11" max="11" width="14.42578125" customWidth="1"/>
    <col min="12" max="12" width="16" customWidth="1"/>
    <col min="13" max="13" width="8.5703125" customWidth="1"/>
    <col min="14" max="14" width="12" customWidth="1"/>
    <col min="15" max="15" width="13.7109375" customWidth="1"/>
    <col min="16" max="16" width="8.5703125" customWidth="1"/>
    <col min="17" max="17" width="11.7109375" customWidth="1"/>
    <col min="18" max="26" width="8.5703125" customWidth="1"/>
  </cols>
  <sheetData>
    <row r="1" spans="1:26" ht="15.75">
      <c r="A1" s="39">
        <v>44564</v>
      </c>
      <c r="B1" s="40">
        <v>4228.67</v>
      </c>
      <c r="C1" s="41" t="s">
        <v>237</v>
      </c>
      <c r="D1" s="42">
        <v>44565</v>
      </c>
      <c r="E1" s="43">
        <v>6.71</v>
      </c>
      <c r="F1" s="44" t="s">
        <v>238</v>
      </c>
      <c r="G1" s="41"/>
      <c r="H1" s="41"/>
      <c r="I1" s="45">
        <f t="shared" ref="I1:J1" si="0">A1</f>
        <v>44564</v>
      </c>
      <c r="J1" s="46">
        <f t="shared" si="0"/>
        <v>4228.67</v>
      </c>
      <c r="K1" s="47">
        <v>6.98</v>
      </c>
      <c r="L1" s="48">
        <v>49.38</v>
      </c>
      <c r="M1" s="41"/>
      <c r="N1" s="41"/>
      <c r="O1" s="49">
        <v>44565</v>
      </c>
      <c r="P1" s="50">
        <v>48.76</v>
      </c>
      <c r="Q1" s="41" t="s">
        <v>239</v>
      </c>
      <c r="R1" s="41"/>
      <c r="S1" s="51"/>
      <c r="T1" s="51"/>
      <c r="U1" s="51"/>
      <c r="V1" s="41"/>
      <c r="W1" s="41"/>
      <c r="X1" s="41"/>
      <c r="Y1" s="41"/>
      <c r="Z1" s="41"/>
    </row>
    <row r="2" spans="1:26" ht="15.75">
      <c r="A2" s="39">
        <v>44565</v>
      </c>
      <c r="B2" s="40">
        <v>4298.76</v>
      </c>
      <c r="C2" s="41"/>
      <c r="D2" s="42">
        <v>44566</v>
      </c>
      <c r="E2" s="43">
        <v>6.33</v>
      </c>
      <c r="F2" s="44"/>
      <c r="G2" s="44"/>
      <c r="H2" s="41"/>
      <c r="I2" s="52">
        <f t="shared" ref="I2:J2" si="1">A2</f>
        <v>44565</v>
      </c>
      <c r="J2" s="53">
        <f t="shared" si="1"/>
        <v>4298.76</v>
      </c>
      <c r="K2" s="54">
        <f>_xlfn.XLOOKUP(VALUE(I2), 'Processed closing data'!D$1:D$750, 'Processed closing data'!E$1:E$750, "")</f>
        <v>6.71</v>
      </c>
      <c r="L2" s="55">
        <f>_xlfn.XLOOKUP(VALUE(I2), 'Processed closing data'!O$1:O$750, 'Processed closing data'!P$1:P$750, "")</f>
        <v>48.76</v>
      </c>
      <c r="M2" s="41"/>
      <c r="N2" s="41"/>
      <c r="O2" s="42">
        <v>44566</v>
      </c>
      <c r="P2" s="56">
        <v>48.14</v>
      </c>
      <c r="Q2" s="41"/>
      <c r="R2" s="41"/>
      <c r="S2" s="41"/>
      <c r="T2" s="41"/>
      <c r="U2" s="41"/>
      <c r="V2" s="41"/>
      <c r="W2" s="41"/>
      <c r="X2" s="41"/>
      <c r="Y2" s="41"/>
      <c r="Z2" s="41"/>
    </row>
    <row r="3" spans="1:26" ht="15.75">
      <c r="A3" s="39">
        <v>44566</v>
      </c>
      <c r="B3" s="40">
        <v>4300.3500000000004</v>
      </c>
      <c r="C3" s="41"/>
      <c r="D3" s="42">
        <v>44567</v>
      </c>
      <c r="E3" s="43">
        <v>6.05</v>
      </c>
      <c r="F3" s="57"/>
      <c r="G3" s="44"/>
      <c r="H3" s="41"/>
      <c r="I3" s="52">
        <f t="shared" ref="I3:J3" si="2">A3</f>
        <v>44566</v>
      </c>
      <c r="J3" s="53">
        <f t="shared" si="2"/>
        <v>4300.3500000000004</v>
      </c>
      <c r="K3" s="54">
        <f>_xlfn.XLOOKUP(VALUE(I3), 'Processed closing data'!D$1:D$750, 'Processed closing data'!E$1:E$750, "")</f>
        <v>6.33</v>
      </c>
      <c r="L3" s="55">
        <f>_xlfn.XLOOKUP(VALUE(I3), 'Processed closing data'!O$1:O$750, 'Processed closing data'!P$1:P$750, "")</f>
        <v>48.14</v>
      </c>
      <c r="M3" s="41"/>
      <c r="N3" s="41"/>
      <c r="O3" s="42">
        <v>44567</v>
      </c>
      <c r="P3" s="56">
        <v>46.62</v>
      </c>
      <c r="Q3" s="41"/>
      <c r="R3" s="41"/>
      <c r="S3" s="41"/>
      <c r="T3" s="41"/>
      <c r="U3" s="41"/>
      <c r="V3" s="41"/>
      <c r="W3" s="41"/>
      <c r="X3" s="41"/>
      <c r="Y3" s="41"/>
      <c r="Z3" s="41"/>
    </row>
    <row r="4" spans="1:26" ht="15.75">
      <c r="A4" s="39">
        <v>44567</v>
      </c>
      <c r="B4" s="40">
        <v>4257.7700000000004</v>
      </c>
      <c r="C4" s="41"/>
      <c r="D4" s="42">
        <v>44568</v>
      </c>
      <c r="E4" s="43">
        <v>6.05</v>
      </c>
      <c r="F4" s="57"/>
      <c r="G4" s="44"/>
      <c r="H4" s="41"/>
      <c r="I4" s="52">
        <f t="shared" ref="I4:J4" si="3">A4</f>
        <v>44567</v>
      </c>
      <c r="J4" s="53">
        <f t="shared" si="3"/>
        <v>4257.7700000000004</v>
      </c>
      <c r="K4" s="54">
        <f>_xlfn.XLOOKUP(VALUE(I4), 'Processed closing data'!D$1:D$750, 'Processed closing data'!E$1:E$750, "")</f>
        <v>6.05</v>
      </c>
      <c r="L4" s="55">
        <f>_xlfn.XLOOKUP(VALUE(I4), 'Processed closing data'!O$1:O$750, 'Processed closing data'!P$1:P$750, "")</f>
        <v>46.62</v>
      </c>
      <c r="M4" s="41"/>
      <c r="N4" s="41"/>
      <c r="O4" s="42">
        <v>44568</v>
      </c>
      <c r="P4" s="56">
        <v>46</v>
      </c>
      <c r="Q4" s="41"/>
      <c r="R4" s="41"/>
      <c r="S4" s="41"/>
      <c r="T4" s="41"/>
      <c r="U4" s="41"/>
      <c r="V4" s="41"/>
      <c r="W4" s="41"/>
      <c r="X4" s="41"/>
      <c r="Y4" s="41"/>
      <c r="Z4" s="41"/>
    </row>
    <row r="5" spans="1:26" ht="15.75">
      <c r="A5" s="39">
        <v>44568</v>
      </c>
      <c r="B5" s="40">
        <v>4272.2700000000004</v>
      </c>
      <c r="C5" s="41"/>
      <c r="D5" s="42">
        <v>44571</v>
      </c>
      <c r="E5" s="43">
        <v>5.65</v>
      </c>
      <c r="F5" s="44"/>
      <c r="G5" s="44"/>
      <c r="H5" s="41"/>
      <c r="I5" s="52">
        <f t="shared" ref="I5:J5" si="4">A5</f>
        <v>44568</v>
      </c>
      <c r="J5" s="53">
        <f t="shared" si="4"/>
        <v>4272.2700000000004</v>
      </c>
      <c r="K5" s="54">
        <f>_xlfn.XLOOKUP(VALUE(I5), 'Processed closing data'!D$1:D$750, 'Processed closing data'!E$1:E$750, "")</f>
        <v>6.05</v>
      </c>
      <c r="L5" s="55">
        <f>_xlfn.XLOOKUP(VALUE(I5), 'Processed closing data'!O$1:O$750, 'Processed closing data'!P$1:P$750, "")</f>
        <v>46</v>
      </c>
      <c r="M5" s="41"/>
      <c r="N5" s="41"/>
      <c r="O5" s="42">
        <v>44571</v>
      </c>
      <c r="P5" s="56">
        <v>44.5</v>
      </c>
      <c r="Q5" s="41"/>
      <c r="R5" s="41"/>
      <c r="S5" s="41"/>
      <c r="T5" s="41"/>
      <c r="U5" s="41"/>
      <c r="V5" s="41"/>
      <c r="W5" s="41"/>
      <c r="X5" s="41"/>
      <c r="Y5" s="41"/>
      <c r="Z5" s="41"/>
    </row>
    <row r="6" spans="1:26" ht="15.75">
      <c r="A6" s="39">
        <v>44571</v>
      </c>
      <c r="B6" s="40">
        <v>4242.3</v>
      </c>
      <c r="C6" s="41"/>
      <c r="D6" s="42">
        <v>44572</v>
      </c>
      <c r="E6" s="43">
        <v>5.31</v>
      </c>
      <c r="F6" s="44"/>
      <c r="G6" s="44"/>
      <c r="H6" s="41"/>
      <c r="I6" s="52">
        <f t="shared" ref="I6:J6" si="5">A6</f>
        <v>44571</v>
      </c>
      <c r="J6" s="53">
        <f t="shared" si="5"/>
        <v>4242.3</v>
      </c>
      <c r="K6" s="54">
        <f>_xlfn.XLOOKUP(VALUE(I6), 'Processed closing data'!D$1:D$750, 'Processed closing data'!E$1:E$750, "")</f>
        <v>5.65</v>
      </c>
      <c r="L6" s="55">
        <f>_xlfn.XLOOKUP(VALUE(I6), 'Processed closing data'!O$1:O$750, 'Processed closing data'!P$1:P$750, "")</f>
        <v>44.5</v>
      </c>
      <c r="M6" s="41"/>
      <c r="N6" s="41"/>
      <c r="O6" s="42">
        <v>44572</v>
      </c>
      <c r="P6" s="56">
        <v>44.32</v>
      </c>
      <c r="Q6" s="41"/>
      <c r="R6" s="41"/>
      <c r="S6" s="41"/>
      <c r="T6" s="41"/>
      <c r="U6" s="41"/>
      <c r="V6" s="41"/>
      <c r="W6" s="41"/>
      <c r="X6" s="41"/>
      <c r="Y6" s="41"/>
      <c r="Z6" s="41"/>
    </row>
    <row r="7" spans="1:26" ht="15.75">
      <c r="A7" s="39">
        <v>44572</v>
      </c>
      <c r="B7" s="40">
        <v>4264.93</v>
      </c>
      <c r="C7" s="41"/>
      <c r="D7" s="42">
        <v>44573</v>
      </c>
      <c r="E7" s="43">
        <v>5.54</v>
      </c>
      <c r="F7" s="44"/>
      <c r="G7" s="44"/>
      <c r="H7" s="41"/>
      <c r="I7" s="52">
        <f t="shared" ref="I7:J7" si="6">A7</f>
        <v>44572</v>
      </c>
      <c r="J7" s="53">
        <f t="shared" si="6"/>
        <v>4264.93</v>
      </c>
      <c r="K7" s="54">
        <f>_xlfn.XLOOKUP(VALUE(I7), 'Processed closing data'!D$1:D$750, 'Processed closing data'!E$1:E$750, "")</f>
        <v>5.31</v>
      </c>
      <c r="L7" s="55">
        <f>_xlfn.XLOOKUP(VALUE(I7), 'Processed closing data'!O$1:O$750, 'Processed closing data'!P$1:P$750, "")</f>
        <v>44.32</v>
      </c>
      <c r="M7" s="41"/>
      <c r="N7" s="41"/>
      <c r="O7" s="42">
        <v>44573</v>
      </c>
      <c r="P7" s="56">
        <v>43.86</v>
      </c>
      <c r="Q7" s="41"/>
      <c r="R7" s="41"/>
      <c r="S7" s="41"/>
      <c r="T7" s="41"/>
      <c r="U7" s="41"/>
      <c r="V7" s="41"/>
      <c r="W7" s="41"/>
      <c r="X7" s="41"/>
      <c r="Y7" s="41"/>
      <c r="Z7" s="41"/>
    </row>
    <row r="8" spans="1:26" ht="15.75">
      <c r="A8" s="39">
        <v>44573</v>
      </c>
      <c r="B8" s="40">
        <v>4294.04</v>
      </c>
      <c r="C8" s="41"/>
      <c r="D8" s="42">
        <v>44574</v>
      </c>
      <c r="E8" s="43">
        <v>5.51</v>
      </c>
      <c r="F8" s="44"/>
      <c r="G8" s="44"/>
      <c r="H8" s="41"/>
      <c r="I8" s="52">
        <f t="shared" ref="I8:J8" si="7">A8</f>
        <v>44573</v>
      </c>
      <c r="J8" s="53">
        <f t="shared" si="7"/>
        <v>4294.04</v>
      </c>
      <c r="K8" s="54">
        <f>_xlfn.XLOOKUP(VALUE(I8), 'Processed closing data'!D$1:D$750, 'Processed closing data'!E$1:E$750, "")</f>
        <v>5.54</v>
      </c>
      <c r="L8" s="55">
        <f>_xlfn.XLOOKUP(VALUE(I8), 'Processed closing data'!O$1:O$750, 'Processed closing data'!P$1:P$750, "")</f>
        <v>43.86</v>
      </c>
      <c r="M8" s="41"/>
      <c r="N8" s="41"/>
      <c r="O8" s="42">
        <v>44574</v>
      </c>
      <c r="P8" s="56">
        <v>41.92</v>
      </c>
      <c r="Q8" s="41"/>
      <c r="R8" s="41"/>
      <c r="S8" s="41"/>
      <c r="T8" s="41"/>
      <c r="U8" s="41"/>
      <c r="V8" s="41"/>
      <c r="W8" s="41"/>
      <c r="X8" s="41"/>
      <c r="Y8" s="41"/>
      <c r="Z8" s="41"/>
    </row>
    <row r="9" spans="1:26" ht="15.75">
      <c r="A9" s="39">
        <v>44574</v>
      </c>
      <c r="B9" s="40">
        <v>4296.99</v>
      </c>
      <c r="C9" s="41"/>
      <c r="D9" s="42">
        <v>44575</v>
      </c>
      <c r="E9" s="43">
        <v>5.39</v>
      </c>
      <c r="F9" s="44"/>
      <c r="G9" s="44"/>
      <c r="H9" s="41"/>
      <c r="I9" s="52">
        <f t="shared" ref="I9:J9" si="8">A9</f>
        <v>44574</v>
      </c>
      <c r="J9" s="53">
        <f t="shared" si="8"/>
        <v>4296.99</v>
      </c>
      <c r="K9" s="54">
        <f>_xlfn.XLOOKUP(VALUE(I9), 'Processed closing data'!D$1:D$750, 'Processed closing data'!E$1:E$750, "")</f>
        <v>5.51</v>
      </c>
      <c r="L9" s="55">
        <f>_xlfn.XLOOKUP(VALUE(I9), 'Processed closing data'!O$1:O$750, 'Processed closing data'!P$1:P$750, "")</f>
        <v>41.92</v>
      </c>
      <c r="M9" s="41"/>
      <c r="N9" s="41"/>
      <c r="O9" s="42">
        <v>44575</v>
      </c>
      <c r="P9" s="56">
        <v>41.22</v>
      </c>
      <c r="Q9" s="41"/>
      <c r="R9" s="41"/>
      <c r="S9" s="41"/>
      <c r="T9" s="41"/>
      <c r="U9" s="41"/>
      <c r="V9" s="41"/>
      <c r="W9" s="41"/>
      <c r="X9" s="41"/>
      <c r="Y9" s="41"/>
      <c r="Z9" s="41"/>
    </row>
    <row r="10" spans="1:26" ht="15.75">
      <c r="A10" s="39">
        <v>44575</v>
      </c>
      <c r="B10" s="40">
        <v>4280.34</v>
      </c>
      <c r="C10" s="41"/>
      <c r="D10" s="42">
        <v>44578</v>
      </c>
      <c r="E10" s="43">
        <v>5.48</v>
      </c>
      <c r="F10" s="44"/>
      <c r="G10" s="44"/>
      <c r="H10" s="41"/>
      <c r="I10" s="52">
        <f t="shared" ref="I10:J10" si="9">A10</f>
        <v>44575</v>
      </c>
      <c r="J10" s="53">
        <f t="shared" si="9"/>
        <v>4280.34</v>
      </c>
      <c r="K10" s="54">
        <f>_xlfn.XLOOKUP(VALUE(I10), 'Processed closing data'!D$1:D$750, 'Processed closing data'!E$1:E$750, "")</f>
        <v>5.39</v>
      </c>
      <c r="L10" s="55">
        <f>_xlfn.XLOOKUP(VALUE(I10), 'Processed closing data'!O$1:O$750, 'Processed closing data'!P$1:P$750, "")</f>
        <v>41.22</v>
      </c>
      <c r="M10" s="41"/>
      <c r="N10" s="41"/>
      <c r="O10" s="42">
        <v>44578</v>
      </c>
      <c r="P10" s="56">
        <v>41.74</v>
      </c>
      <c r="Q10" s="41"/>
      <c r="R10" s="41"/>
      <c r="S10" s="41"/>
      <c r="T10" s="41"/>
      <c r="U10" s="41"/>
      <c r="V10" s="41"/>
      <c r="W10" s="41"/>
      <c r="X10" s="41"/>
      <c r="Y10" s="41"/>
      <c r="Z10" s="41"/>
    </row>
    <row r="11" spans="1:26" ht="15.75">
      <c r="A11" s="39">
        <v>44578</v>
      </c>
      <c r="B11" s="40">
        <v>4316.6400000000003</v>
      </c>
      <c r="C11" s="41"/>
      <c r="D11" s="42">
        <v>44579</v>
      </c>
      <c r="E11" s="43">
        <v>5.16</v>
      </c>
      <c r="F11" s="44"/>
      <c r="G11" s="44"/>
      <c r="H11" s="41"/>
      <c r="I11" s="52">
        <f t="shared" ref="I11:J11" si="10">A11</f>
        <v>44578</v>
      </c>
      <c r="J11" s="53">
        <f t="shared" si="10"/>
        <v>4316.6400000000003</v>
      </c>
      <c r="K11" s="54">
        <f>_xlfn.XLOOKUP(VALUE(I11), 'Processed closing data'!D$1:D$750, 'Processed closing data'!E$1:E$750, "")</f>
        <v>5.48</v>
      </c>
      <c r="L11" s="55">
        <f>_xlfn.XLOOKUP(VALUE(I11), 'Processed closing data'!O$1:O$750, 'Processed closing data'!P$1:P$750, "")</f>
        <v>41.74</v>
      </c>
      <c r="M11" s="41"/>
      <c r="N11" s="41"/>
      <c r="O11" s="42">
        <v>44579</v>
      </c>
      <c r="P11" s="56">
        <v>41.12</v>
      </c>
      <c r="Q11" s="41"/>
      <c r="R11" s="41"/>
      <c r="S11" s="41"/>
      <c r="T11" s="41"/>
      <c r="U11" s="41"/>
      <c r="V11" s="41"/>
      <c r="W11" s="41"/>
      <c r="X11" s="41"/>
      <c r="Y11" s="41"/>
      <c r="Z11" s="41"/>
    </row>
    <row r="12" spans="1:26" ht="15.75">
      <c r="A12" s="39">
        <v>44579</v>
      </c>
      <c r="B12" s="40">
        <v>4287.22</v>
      </c>
      <c r="C12" s="41"/>
      <c r="D12" s="42">
        <v>44580</v>
      </c>
      <c r="E12" s="43">
        <v>5.22</v>
      </c>
      <c r="F12" s="44"/>
      <c r="G12" s="44"/>
      <c r="H12" s="41"/>
      <c r="I12" s="52">
        <f t="shared" ref="I12:J12" si="11">A12</f>
        <v>44579</v>
      </c>
      <c r="J12" s="53">
        <f t="shared" si="11"/>
        <v>4287.22</v>
      </c>
      <c r="K12" s="54">
        <f>_xlfn.XLOOKUP(VALUE(I12), 'Processed closing data'!D$1:D$750, 'Processed closing data'!E$1:E$750, "")</f>
        <v>5.16</v>
      </c>
      <c r="L12" s="55">
        <f>_xlfn.XLOOKUP(VALUE(I12), 'Processed closing data'!O$1:O$750, 'Processed closing data'!P$1:P$750, "")</f>
        <v>41.12</v>
      </c>
      <c r="M12" s="41"/>
      <c r="N12" s="41"/>
      <c r="O12" s="42">
        <v>44580</v>
      </c>
      <c r="P12" s="56">
        <v>40.92</v>
      </c>
      <c r="Q12" s="41"/>
      <c r="R12" s="41"/>
      <c r="S12" s="41"/>
      <c r="T12" s="41"/>
      <c r="U12" s="41"/>
      <c r="V12" s="41"/>
      <c r="W12" s="41"/>
      <c r="X12" s="41"/>
      <c r="Y12" s="41"/>
      <c r="Z12" s="41"/>
    </row>
    <row r="13" spans="1:26" ht="15.75">
      <c r="A13" s="39">
        <v>44580</v>
      </c>
      <c r="B13" s="40">
        <v>4299.63</v>
      </c>
      <c r="C13" s="41"/>
      <c r="D13" s="42">
        <v>44581</v>
      </c>
      <c r="E13" s="43">
        <v>5.46</v>
      </c>
      <c r="F13" s="44"/>
      <c r="G13" s="44"/>
      <c r="H13" s="41"/>
      <c r="I13" s="52">
        <f t="shared" ref="I13:J13" si="12">A13</f>
        <v>44580</v>
      </c>
      <c r="J13" s="53">
        <f t="shared" si="12"/>
        <v>4299.63</v>
      </c>
      <c r="K13" s="54">
        <f>_xlfn.XLOOKUP(VALUE(I13), 'Processed closing data'!D$1:D$750, 'Processed closing data'!E$1:E$750, "")</f>
        <v>5.22</v>
      </c>
      <c r="L13" s="55">
        <f>_xlfn.XLOOKUP(VALUE(I13), 'Processed closing data'!O$1:O$750, 'Processed closing data'!P$1:P$750, "")</f>
        <v>40.92</v>
      </c>
      <c r="M13" s="41"/>
      <c r="N13" s="41"/>
      <c r="O13" s="42">
        <v>44581</v>
      </c>
      <c r="P13" s="56">
        <v>40.26</v>
      </c>
      <c r="Q13" s="41"/>
      <c r="R13" s="41"/>
      <c r="S13" s="41"/>
      <c r="T13" s="41"/>
      <c r="U13" s="41"/>
      <c r="V13" s="41"/>
      <c r="W13" s="41"/>
      <c r="X13" s="41"/>
      <c r="Y13" s="41"/>
      <c r="Z13" s="41"/>
    </row>
    <row r="14" spans="1:26" ht="15.75">
      <c r="A14" s="39">
        <v>44581</v>
      </c>
      <c r="B14" s="40">
        <v>4299.32</v>
      </c>
      <c r="C14" s="41"/>
      <c r="D14" s="42">
        <v>44582</v>
      </c>
      <c r="E14" s="43">
        <v>5.41</v>
      </c>
      <c r="F14" s="44"/>
      <c r="G14" s="44"/>
      <c r="H14" s="41"/>
      <c r="I14" s="52">
        <f t="shared" ref="I14:J14" si="13">A14</f>
        <v>44581</v>
      </c>
      <c r="J14" s="53">
        <f t="shared" si="13"/>
        <v>4299.32</v>
      </c>
      <c r="K14" s="54">
        <f>_xlfn.XLOOKUP(VALUE(I14), 'Processed closing data'!D$1:D$750, 'Processed closing data'!E$1:E$750, "")</f>
        <v>5.46</v>
      </c>
      <c r="L14" s="55">
        <f>_xlfn.XLOOKUP(VALUE(I14), 'Processed closing data'!O$1:O$750, 'Processed closing data'!P$1:P$750, "")</f>
        <v>40.26</v>
      </c>
      <c r="M14" s="41"/>
      <c r="N14" s="41"/>
      <c r="O14" s="42">
        <v>44582</v>
      </c>
      <c r="P14" s="56">
        <v>38.020000000000003</v>
      </c>
      <c r="Q14" s="41"/>
      <c r="R14" s="41"/>
      <c r="S14" s="41"/>
      <c r="T14" s="41"/>
      <c r="U14" s="41"/>
      <c r="V14" s="41"/>
      <c r="W14" s="41"/>
      <c r="X14" s="41"/>
      <c r="Y14" s="41"/>
      <c r="Z14" s="41"/>
    </row>
    <row r="15" spans="1:26" ht="15.75">
      <c r="A15" s="39">
        <v>44582</v>
      </c>
      <c r="B15" s="40">
        <v>4242.16</v>
      </c>
      <c r="C15" s="41"/>
      <c r="D15" s="42">
        <v>44585</v>
      </c>
      <c r="E15" s="43">
        <v>4.8</v>
      </c>
      <c r="F15" s="44"/>
      <c r="G15" s="44"/>
      <c r="H15" s="41"/>
      <c r="I15" s="52">
        <f t="shared" ref="I15:J15" si="14">A15</f>
        <v>44582</v>
      </c>
      <c r="J15" s="53">
        <f t="shared" si="14"/>
        <v>4242.16</v>
      </c>
      <c r="K15" s="54">
        <f>_xlfn.XLOOKUP(VALUE(I15), 'Processed closing data'!D$1:D$750, 'Processed closing data'!E$1:E$750, "")</f>
        <v>5.41</v>
      </c>
      <c r="L15" s="55">
        <f>_xlfn.XLOOKUP(VALUE(I15), 'Processed closing data'!O$1:O$750, 'Processed closing data'!P$1:P$750, "")</f>
        <v>38.020000000000003</v>
      </c>
      <c r="M15" s="41"/>
      <c r="N15" s="41"/>
      <c r="O15" s="42">
        <v>44585</v>
      </c>
      <c r="P15" s="56">
        <v>36.380000000000003</v>
      </c>
      <c r="Q15" s="41"/>
      <c r="R15" s="41"/>
      <c r="S15" s="41"/>
      <c r="T15" s="41"/>
      <c r="U15" s="41"/>
      <c r="V15" s="41"/>
      <c r="W15" s="41"/>
      <c r="X15" s="41"/>
      <c r="Y15" s="41"/>
      <c r="Z15" s="41"/>
    </row>
    <row r="16" spans="1:26" ht="15.75">
      <c r="A16" s="39">
        <v>44585</v>
      </c>
      <c r="B16" s="40">
        <v>4123.5600000000004</v>
      </c>
      <c r="C16" s="41"/>
      <c r="D16" s="42">
        <v>44586</v>
      </c>
      <c r="E16" s="43">
        <v>4.75</v>
      </c>
      <c r="F16" s="44"/>
      <c r="G16" s="44"/>
      <c r="H16" s="41"/>
      <c r="I16" s="52">
        <f t="shared" ref="I16:J16" si="15">A16</f>
        <v>44585</v>
      </c>
      <c r="J16" s="53">
        <f t="shared" si="15"/>
        <v>4123.5600000000004</v>
      </c>
      <c r="K16" s="54">
        <f>_xlfn.XLOOKUP(VALUE(I16), 'Processed closing data'!D$1:D$750, 'Processed closing data'!E$1:E$750, "")</f>
        <v>4.8</v>
      </c>
      <c r="L16" s="55">
        <f>_xlfn.XLOOKUP(VALUE(I16), 'Processed closing data'!O$1:O$750, 'Processed closing data'!P$1:P$750, "")</f>
        <v>36.380000000000003</v>
      </c>
      <c r="M16" s="41"/>
      <c r="N16" s="41"/>
      <c r="O16" s="42">
        <v>44586</v>
      </c>
      <c r="P16" s="56">
        <v>36.1</v>
      </c>
      <c r="Q16" s="41"/>
      <c r="R16" s="41"/>
      <c r="S16" s="41"/>
      <c r="T16" s="41"/>
      <c r="U16" s="41"/>
      <c r="V16" s="41"/>
      <c r="W16" s="41"/>
      <c r="X16" s="41"/>
      <c r="Y16" s="41"/>
      <c r="Z16" s="41"/>
    </row>
    <row r="17" spans="1:26" ht="15.75">
      <c r="A17" s="39">
        <v>44586</v>
      </c>
      <c r="B17" s="40">
        <v>4164.76</v>
      </c>
      <c r="C17" s="41"/>
      <c r="D17" s="42">
        <v>44587</v>
      </c>
      <c r="E17" s="43">
        <v>5.01</v>
      </c>
      <c r="F17" s="57"/>
      <c r="G17" s="44"/>
      <c r="H17" s="41"/>
      <c r="I17" s="52">
        <f t="shared" ref="I17:J17" si="16">A17</f>
        <v>44586</v>
      </c>
      <c r="J17" s="53">
        <f t="shared" si="16"/>
        <v>4164.76</v>
      </c>
      <c r="K17" s="54">
        <f>_xlfn.XLOOKUP(VALUE(I17), 'Processed closing data'!D$1:D$750, 'Processed closing data'!E$1:E$750, "")</f>
        <v>4.75</v>
      </c>
      <c r="L17" s="55">
        <f>_xlfn.XLOOKUP(VALUE(I17), 'Processed closing data'!O$1:O$750, 'Processed closing data'!P$1:P$750, "")</f>
        <v>36.1</v>
      </c>
      <c r="M17" s="41"/>
      <c r="N17" s="41"/>
      <c r="O17" s="42">
        <v>44587</v>
      </c>
      <c r="P17" s="56">
        <v>37.08</v>
      </c>
      <c r="Q17" s="41"/>
      <c r="R17" s="41"/>
      <c r="S17" s="41"/>
      <c r="T17" s="41"/>
      <c r="U17" s="41"/>
      <c r="V17" s="41"/>
      <c r="W17" s="41"/>
      <c r="X17" s="41"/>
      <c r="Y17" s="41"/>
      <c r="Z17" s="41"/>
    </row>
    <row r="18" spans="1:26" ht="15.75">
      <c r="A18" s="39">
        <v>44587</v>
      </c>
      <c r="B18" s="40">
        <v>4218.37</v>
      </c>
      <c r="C18" s="41"/>
      <c r="D18" s="42">
        <v>44588</v>
      </c>
      <c r="E18" s="43">
        <v>4.76</v>
      </c>
      <c r="F18" s="44"/>
      <c r="G18" s="44"/>
      <c r="H18" s="41"/>
      <c r="I18" s="52">
        <f t="shared" ref="I18:J18" si="17">A18</f>
        <v>44587</v>
      </c>
      <c r="J18" s="53">
        <f t="shared" si="17"/>
        <v>4218.37</v>
      </c>
      <c r="K18" s="54">
        <f>_xlfn.XLOOKUP(VALUE(I18), 'Processed closing data'!D$1:D$750, 'Processed closing data'!E$1:E$750, "")</f>
        <v>5.01</v>
      </c>
      <c r="L18" s="55">
        <f>_xlfn.XLOOKUP(VALUE(I18), 'Processed closing data'!O$1:O$750, 'Processed closing data'!P$1:P$750, "")</f>
        <v>37.08</v>
      </c>
      <c r="M18" s="41"/>
      <c r="N18" s="41"/>
      <c r="O18" s="42">
        <v>44588</v>
      </c>
      <c r="P18" s="56">
        <v>37.72</v>
      </c>
      <c r="Q18" s="41"/>
      <c r="R18" s="41"/>
      <c r="S18" s="41"/>
      <c r="T18" s="41"/>
      <c r="U18" s="41"/>
      <c r="V18" s="41"/>
      <c r="W18" s="41"/>
      <c r="X18" s="41"/>
      <c r="Y18" s="41"/>
      <c r="Z18" s="41"/>
    </row>
    <row r="19" spans="1:26" ht="15.75">
      <c r="A19" s="39">
        <v>44588</v>
      </c>
      <c r="B19" s="40">
        <v>4257.74</v>
      </c>
      <c r="C19" s="41"/>
      <c r="D19" s="42">
        <v>44589</v>
      </c>
      <c r="E19" s="43">
        <v>4.5199999999999996</v>
      </c>
      <c r="F19" s="44"/>
      <c r="G19" s="44"/>
      <c r="H19" s="41"/>
      <c r="I19" s="52">
        <f t="shared" ref="I19:J19" si="18">A19</f>
        <v>44588</v>
      </c>
      <c r="J19" s="53">
        <f t="shared" si="18"/>
        <v>4257.74</v>
      </c>
      <c r="K19" s="54">
        <f>_xlfn.XLOOKUP(VALUE(I19), 'Processed closing data'!D$1:D$750, 'Processed closing data'!E$1:E$750, "")</f>
        <v>4.76</v>
      </c>
      <c r="L19" s="55">
        <f>_xlfn.XLOOKUP(VALUE(I19), 'Processed closing data'!O$1:O$750, 'Processed closing data'!P$1:P$750, "")</f>
        <v>37.72</v>
      </c>
      <c r="M19" s="41"/>
      <c r="N19" s="41"/>
      <c r="O19" s="42">
        <v>44589</v>
      </c>
      <c r="P19" s="56">
        <v>37.1</v>
      </c>
      <c r="Q19" s="41"/>
      <c r="R19" s="41"/>
      <c r="S19" s="41"/>
      <c r="T19" s="41"/>
      <c r="U19" s="41"/>
      <c r="V19" s="41"/>
      <c r="W19" s="41"/>
      <c r="X19" s="41"/>
      <c r="Y19" s="41"/>
      <c r="Z19" s="41"/>
    </row>
    <row r="20" spans="1:26" ht="15.75">
      <c r="A20" s="39">
        <v>44589</v>
      </c>
      <c r="B20" s="40">
        <v>4209.3900000000003</v>
      </c>
      <c r="C20" s="41"/>
      <c r="D20" s="42">
        <v>44592</v>
      </c>
      <c r="E20" s="43">
        <v>4.8499999999999996</v>
      </c>
      <c r="F20" s="44"/>
      <c r="G20" s="44"/>
      <c r="H20" s="41"/>
      <c r="I20" s="52">
        <f t="shared" ref="I20:J20" si="19">A20</f>
        <v>44589</v>
      </c>
      <c r="J20" s="53">
        <f t="shared" si="19"/>
        <v>4209.3900000000003</v>
      </c>
      <c r="K20" s="54">
        <f>_xlfn.XLOOKUP(VALUE(I20), 'Processed closing data'!D$1:D$750, 'Processed closing data'!E$1:E$750, "")</f>
        <v>4.5199999999999996</v>
      </c>
      <c r="L20" s="55">
        <f>_xlfn.XLOOKUP(VALUE(I20), 'Processed closing data'!O$1:O$750, 'Processed closing data'!P$1:P$750, "")</f>
        <v>37.1</v>
      </c>
      <c r="M20" s="41"/>
      <c r="N20" s="41"/>
      <c r="O20" s="42">
        <v>44592</v>
      </c>
      <c r="P20" s="56">
        <v>38.020000000000003</v>
      </c>
      <c r="Q20" s="41"/>
      <c r="R20" s="41"/>
      <c r="S20" s="41"/>
      <c r="T20" s="41"/>
      <c r="U20" s="41"/>
      <c r="V20" s="41"/>
      <c r="W20" s="41"/>
      <c r="X20" s="41"/>
      <c r="Y20" s="41"/>
      <c r="Z20" s="41"/>
    </row>
    <row r="21" spans="1:26" ht="15.75" customHeight="1">
      <c r="A21" s="39">
        <v>44592</v>
      </c>
      <c r="B21" s="40">
        <v>4217.67</v>
      </c>
      <c r="C21" s="41"/>
      <c r="D21" s="42">
        <v>44593</v>
      </c>
      <c r="E21" s="43">
        <v>4.95</v>
      </c>
      <c r="F21" s="44"/>
      <c r="G21" s="44"/>
      <c r="H21" s="41"/>
      <c r="I21" s="52">
        <f t="shared" ref="I21:J21" si="20">A21</f>
        <v>44592</v>
      </c>
      <c r="J21" s="53">
        <f t="shared" si="20"/>
        <v>4217.67</v>
      </c>
      <c r="K21" s="54">
        <f>_xlfn.XLOOKUP(VALUE(I21), 'Processed closing data'!D$1:D$750, 'Processed closing data'!E$1:E$750, "")</f>
        <v>4.8499999999999996</v>
      </c>
      <c r="L21" s="55">
        <f>_xlfn.XLOOKUP(VALUE(I21), 'Processed closing data'!O$1:O$750, 'Processed closing data'!P$1:P$750, "")</f>
        <v>38.020000000000003</v>
      </c>
      <c r="M21" s="41"/>
      <c r="N21" s="41"/>
      <c r="O21" s="42">
        <v>44593</v>
      </c>
      <c r="P21" s="56">
        <v>38.32</v>
      </c>
      <c r="Q21" s="41"/>
      <c r="R21" s="41"/>
      <c r="S21" s="41"/>
      <c r="T21" s="41"/>
      <c r="U21" s="41"/>
      <c r="V21" s="41"/>
      <c r="W21" s="41"/>
      <c r="X21" s="41"/>
      <c r="Y21" s="41"/>
      <c r="Z21" s="41"/>
    </row>
    <row r="22" spans="1:26" ht="15.75" customHeight="1">
      <c r="A22" s="39">
        <v>44593</v>
      </c>
      <c r="B22" s="40">
        <v>4259.03</v>
      </c>
      <c r="C22" s="41"/>
      <c r="D22" s="42">
        <v>44594</v>
      </c>
      <c r="E22" s="43">
        <v>5.0999999999999996</v>
      </c>
      <c r="F22" s="58"/>
      <c r="G22" s="44"/>
      <c r="H22" s="41"/>
      <c r="I22" s="52">
        <f t="shared" ref="I22:J22" si="21">A22</f>
        <v>44593</v>
      </c>
      <c r="J22" s="53">
        <f t="shared" si="21"/>
        <v>4259.03</v>
      </c>
      <c r="K22" s="54">
        <f>_xlfn.XLOOKUP(VALUE(I22), 'Processed closing data'!D$1:D$750, 'Processed closing data'!E$1:E$750, "")</f>
        <v>4.95</v>
      </c>
      <c r="L22" s="55">
        <f>_xlfn.XLOOKUP(VALUE(I22), 'Processed closing data'!O$1:O$750, 'Processed closing data'!P$1:P$750, "")</f>
        <v>38.32</v>
      </c>
      <c r="M22" s="41"/>
      <c r="N22" s="41"/>
      <c r="O22" s="42">
        <v>44594</v>
      </c>
      <c r="P22" s="56">
        <v>37.9</v>
      </c>
      <c r="Q22" s="41"/>
      <c r="R22" s="41"/>
      <c r="S22" s="41"/>
      <c r="T22" s="41"/>
      <c r="U22" s="41"/>
      <c r="V22" s="41"/>
      <c r="W22" s="41"/>
      <c r="X22" s="41"/>
      <c r="Y22" s="41"/>
      <c r="Z22" s="41"/>
    </row>
    <row r="23" spans="1:26" ht="15.75" customHeight="1">
      <c r="A23" s="39">
        <v>44594</v>
      </c>
      <c r="B23" s="40">
        <v>4283.88</v>
      </c>
      <c r="C23" s="41"/>
      <c r="D23" s="42">
        <v>44595</v>
      </c>
      <c r="E23" s="43">
        <v>4.9800000000000004</v>
      </c>
      <c r="F23" s="44"/>
      <c r="G23" s="44"/>
      <c r="H23" s="41"/>
      <c r="I23" s="52">
        <f t="shared" ref="I23:J23" si="22">A23</f>
        <v>44594</v>
      </c>
      <c r="J23" s="53">
        <f t="shared" si="22"/>
        <v>4283.88</v>
      </c>
      <c r="K23" s="54">
        <f>_xlfn.XLOOKUP(VALUE(I23), 'Processed closing data'!D$1:D$750, 'Processed closing data'!E$1:E$750, "")</f>
        <v>5.0999999999999996</v>
      </c>
      <c r="L23" s="55">
        <f>_xlfn.XLOOKUP(VALUE(I23), 'Processed closing data'!O$1:O$750, 'Processed closing data'!P$1:P$750, "")</f>
        <v>37.9</v>
      </c>
      <c r="M23" s="41"/>
      <c r="N23" s="41"/>
      <c r="O23" s="42">
        <v>44595</v>
      </c>
      <c r="P23" s="56">
        <v>36.020000000000003</v>
      </c>
      <c r="Q23" s="41"/>
      <c r="R23" s="41"/>
      <c r="S23" s="41"/>
      <c r="T23" s="41"/>
      <c r="U23" s="41"/>
      <c r="V23" s="41"/>
      <c r="W23" s="41"/>
      <c r="X23" s="41"/>
      <c r="Y23" s="41"/>
      <c r="Z23" s="41"/>
    </row>
    <row r="24" spans="1:26" ht="15.75" customHeight="1">
      <c r="A24" s="39">
        <v>44595</v>
      </c>
      <c r="B24" s="40">
        <v>4249.3500000000004</v>
      </c>
      <c r="C24" s="41"/>
      <c r="D24" s="42">
        <v>44596</v>
      </c>
      <c r="E24" s="43">
        <v>5.0199999999999996</v>
      </c>
      <c r="F24" s="57"/>
      <c r="G24" s="44"/>
      <c r="H24" s="41"/>
      <c r="I24" s="52">
        <f t="shared" ref="I24:J24" si="23">A24</f>
        <v>44595</v>
      </c>
      <c r="J24" s="53">
        <f t="shared" si="23"/>
        <v>4249.3500000000004</v>
      </c>
      <c r="K24" s="54">
        <f>_xlfn.XLOOKUP(VALUE(I24), 'Processed closing data'!D$1:D$750, 'Processed closing data'!E$1:E$750, "")</f>
        <v>4.9800000000000004</v>
      </c>
      <c r="L24" s="55">
        <f>_xlfn.XLOOKUP(VALUE(I24), 'Processed closing data'!O$1:O$750, 'Processed closing data'!P$1:P$750, "")</f>
        <v>36.020000000000003</v>
      </c>
      <c r="M24" s="41"/>
      <c r="N24" s="41"/>
      <c r="O24" s="42">
        <v>44596</v>
      </c>
      <c r="P24" s="56">
        <v>36.4</v>
      </c>
      <c r="Q24" s="41"/>
      <c r="R24" s="41"/>
      <c r="S24" s="41"/>
      <c r="T24" s="41"/>
      <c r="U24" s="41"/>
      <c r="V24" s="41"/>
      <c r="W24" s="41"/>
      <c r="X24" s="41"/>
      <c r="Y24" s="41"/>
      <c r="Z24" s="41"/>
    </row>
    <row r="25" spans="1:26" ht="15.75" customHeight="1">
      <c r="A25" s="39">
        <v>44596</v>
      </c>
      <c r="B25" s="40">
        <v>4235.3</v>
      </c>
      <c r="C25" s="41"/>
      <c r="D25" s="42">
        <v>44599</v>
      </c>
      <c r="E25" s="43">
        <v>5.27</v>
      </c>
      <c r="F25" s="44"/>
      <c r="G25" s="44"/>
      <c r="H25" s="41"/>
      <c r="I25" s="52">
        <f t="shared" ref="I25:J25" si="24">A25</f>
        <v>44596</v>
      </c>
      <c r="J25" s="53">
        <f t="shared" si="24"/>
        <v>4235.3</v>
      </c>
      <c r="K25" s="54">
        <f>_xlfn.XLOOKUP(VALUE(I25), 'Processed closing data'!D$1:D$750, 'Processed closing data'!E$1:E$750, "")</f>
        <v>5.0199999999999996</v>
      </c>
      <c r="L25" s="55">
        <f>_xlfn.XLOOKUP(VALUE(I25), 'Processed closing data'!O$1:O$750, 'Processed closing data'!P$1:P$750, "")</f>
        <v>36.4</v>
      </c>
      <c r="M25" s="41"/>
      <c r="N25" s="41"/>
      <c r="O25" s="42">
        <v>44599</v>
      </c>
      <c r="P25" s="56">
        <v>36.659999999999997</v>
      </c>
      <c r="Q25" s="41"/>
      <c r="R25" s="41"/>
      <c r="S25" s="41"/>
      <c r="T25" s="41"/>
      <c r="U25" s="41"/>
      <c r="V25" s="41"/>
      <c r="W25" s="41"/>
      <c r="X25" s="41"/>
      <c r="Y25" s="41"/>
      <c r="Z25" s="41"/>
    </row>
    <row r="26" spans="1:26" ht="15.75" customHeight="1">
      <c r="A26" s="39">
        <v>44599</v>
      </c>
      <c r="B26" s="40">
        <v>4264.8999999999996</v>
      </c>
      <c r="C26" s="41"/>
      <c r="D26" s="42">
        <v>44600</v>
      </c>
      <c r="E26" s="43">
        <v>5.14</v>
      </c>
      <c r="F26" s="44"/>
      <c r="G26" s="44"/>
      <c r="H26" s="41"/>
      <c r="I26" s="52">
        <f t="shared" ref="I26:J26" si="25">A26</f>
        <v>44599</v>
      </c>
      <c r="J26" s="53">
        <f t="shared" si="25"/>
        <v>4264.8999999999996</v>
      </c>
      <c r="K26" s="54">
        <f>_xlfn.XLOOKUP(VALUE(I26), 'Processed closing data'!D$1:D$750, 'Processed closing data'!E$1:E$750, "")</f>
        <v>5.27</v>
      </c>
      <c r="L26" s="55">
        <f>_xlfn.XLOOKUP(VALUE(I26), 'Processed closing data'!O$1:O$750, 'Processed closing data'!P$1:P$750, "")</f>
        <v>36.659999999999997</v>
      </c>
      <c r="M26" s="41"/>
      <c r="N26" s="41"/>
      <c r="O26" s="42">
        <v>44600</v>
      </c>
      <c r="P26" s="56">
        <v>35.82</v>
      </c>
      <c r="Q26" s="41"/>
      <c r="R26" s="41"/>
      <c r="S26" s="41"/>
      <c r="T26" s="41"/>
      <c r="U26" s="41"/>
      <c r="V26" s="41"/>
      <c r="W26" s="41"/>
      <c r="X26" s="41"/>
      <c r="Y26" s="41"/>
      <c r="Z26" s="41"/>
    </row>
    <row r="27" spans="1:26" ht="15.75" customHeight="1">
      <c r="A27" s="39">
        <v>44600</v>
      </c>
      <c r="B27" s="40">
        <v>4261.57</v>
      </c>
      <c r="C27" s="41"/>
      <c r="D27" s="42">
        <v>44601</v>
      </c>
      <c r="E27" s="43">
        <v>5.42</v>
      </c>
      <c r="F27" s="44"/>
      <c r="G27" s="44"/>
      <c r="H27" s="41"/>
      <c r="I27" s="52">
        <f t="shared" ref="I27:J27" si="26">A27</f>
        <v>44600</v>
      </c>
      <c r="J27" s="53">
        <f t="shared" si="26"/>
        <v>4261.57</v>
      </c>
      <c r="K27" s="54">
        <f>_xlfn.XLOOKUP(VALUE(I27), 'Processed closing data'!D$1:D$750, 'Processed closing data'!E$1:E$750, "")</f>
        <v>5.14</v>
      </c>
      <c r="L27" s="55">
        <f>_xlfn.XLOOKUP(VALUE(I27), 'Processed closing data'!O$1:O$750, 'Processed closing data'!P$1:P$750, "")</f>
        <v>35.82</v>
      </c>
      <c r="M27" s="41"/>
      <c r="N27" s="41"/>
      <c r="O27" s="42">
        <v>44601</v>
      </c>
      <c r="P27" s="56">
        <v>36.159999999999997</v>
      </c>
      <c r="Q27" s="41"/>
      <c r="R27" s="41"/>
      <c r="S27" s="41"/>
      <c r="T27" s="41"/>
      <c r="U27" s="41"/>
      <c r="V27" s="41"/>
      <c r="W27" s="41"/>
      <c r="X27" s="41"/>
      <c r="Y27" s="41"/>
      <c r="Z27" s="41"/>
    </row>
    <row r="28" spans="1:26" ht="15.75" customHeight="1">
      <c r="A28" s="39">
        <v>44601</v>
      </c>
      <c r="B28" s="40">
        <v>4310.2299999999996</v>
      </c>
      <c r="C28" s="41"/>
      <c r="D28" s="42">
        <v>44602</v>
      </c>
      <c r="E28" s="43">
        <v>5.59</v>
      </c>
      <c r="F28" s="44"/>
      <c r="G28" s="44"/>
      <c r="H28" s="41"/>
      <c r="I28" s="52">
        <f t="shared" ref="I28:J28" si="27">A28</f>
        <v>44601</v>
      </c>
      <c r="J28" s="53">
        <f t="shared" si="27"/>
        <v>4310.2299999999996</v>
      </c>
      <c r="K28" s="54">
        <f>_xlfn.XLOOKUP(VALUE(I28), 'Processed closing data'!D$1:D$750, 'Processed closing data'!E$1:E$750, "")</f>
        <v>5.42</v>
      </c>
      <c r="L28" s="55">
        <f>_xlfn.XLOOKUP(VALUE(I28), 'Processed closing data'!O$1:O$750, 'Processed closing data'!P$1:P$750, "")</f>
        <v>36.159999999999997</v>
      </c>
      <c r="M28" s="41"/>
      <c r="N28" s="41"/>
      <c r="O28" s="42">
        <v>44602</v>
      </c>
      <c r="P28" s="56">
        <v>35.479999999999997</v>
      </c>
      <c r="Q28" s="41"/>
      <c r="R28" s="41"/>
      <c r="S28" s="41"/>
      <c r="T28" s="41"/>
      <c r="U28" s="41"/>
      <c r="V28" s="41"/>
      <c r="W28" s="41"/>
      <c r="X28" s="41"/>
      <c r="Y28" s="41"/>
      <c r="Z28" s="41"/>
    </row>
    <row r="29" spans="1:26" ht="15.75" customHeight="1">
      <c r="A29" s="39">
        <v>44602</v>
      </c>
      <c r="B29" s="40">
        <v>4324.6400000000003</v>
      </c>
      <c r="C29" s="41"/>
      <c r="D29" s="42">
        <v>44603</v>
      </c>
      <c r="E29" s="43">
        <v>5.3</v>
      </c>
      <c r="F29" s="44"/>
      <c r="G29" s="44"/>
      <c r="H29" s="41"/>
      <c r="I29" s="52">
        <f t="shared" ref="I29:J29" si="28">A29</f>
        <v>44602</v>
      </c>
      <c r="J29" s="53">
        <f t="shared" si="28"/>
        <v>4324.6400000000003</v>
      </c>
      <c r="K29" s="54">
        <f>_xlfn.XLOOKUP(VALUE(I29), 'Processed closing data'!D$1:D$750, 'Processed closing data'!E$1:E$750, "")</f>
        <v>5.59</v>
      </c>
      <c r="L29" s="55">
        <f>_xlfn.XLOOKUP(VALUE(I29), 'Processed closing data'!O$1:O$750, 'Processed closing data'!P$1:P$750, "")</f>
        <v>35.479999999999997</v>
      </c>
      <c r="M29" s="41"/>
      <c r="N29" s="41"/>
      <c r="O29" s="42">
        <v>44603</v>
      </c>
      <c r="P29" s="56">
        <v>34.9</v>
      </c>
      <c r="Q29" s="41"/>
      <c r="R29" s="41"/>
      <c r="S29" s="41"/>
      <c r="T29" s="41"/>
      <c r="U29" s="41"/>
      <c r="V29" s="41"/>
      <c r="W29" s="41"/>
      <c r="X29" s="41"/>
      <c r="Y29" s="41"/>
      <c r="Z29" s="41"/>
    </row>
    <row r="30" spans="1:26" ht="15.75" customHeight="1">
      <c r="A30" s="39">
        <v>44603</v>
      </c>
      <c r="B30" s="40">
        <v>4314.1899999999996</v>
      </c>
      <c r="C30" s="41"/>
      <c r="D30" s="42">
        <v>44606</v>
      </c>
      <c r="E30" s="43">
        <v>5.3</v>
      </c>
      <c r="F30" s="44"/>
      <c r="G30" s="44"/>
      <c r="H30" s="41"/>
      <c r="I30" s="52">
        <f t="shared" ref="I30:J30" si="29">A30</f>
        <v>44603</v>
      </c>
      <c r="J30" s="53">
        <f t="shared" si="29"/>
        <v>4314.1899999999996</v>
      </c>
      <c r="K30" s="54">
        <f>_xlfn.XLOOKUP(VALUE(I30), 'Processed closing data'!D$1:D$750, 'Processed closing data'!E$1:E$750, "")</f>
        <v>5.3</v>
      </c>
      <c r="L30" s="55">
        <f>_xlfn.XLOOKUP(VALUE(I30), 'Processed closing data'!O$1:O$750, 'Processed closing data'!P$1:P$750, "")</f>
        <v>34.9</v>
      </c>
      <c r="M30" s="41"/>
      <c r="N30" s="41"/>
      <c r="O30" s="42">
        <v>44606</v>
      </c>
      <c r="P30" s="56">
        <v>34.1</v>
      </c>
      <c r="Q30" s="41"/>
      <c r="R30" s="41"/>
      <c r="S30" s="41"/>
      <c r="T30" s="41"/>
      <c r="U30" s="41"/>
      <c r="V30" s="41"/>
      <c r="W30" s="41"/>
      <c r="X30" s="41"/>
      <c r="Y30" s="41"/>
      <c r="Z30" s="41"/>
    </row>
    <row r="31" spans="1:26" ht="15.75" customHeight="1">
      <c r="A31" s="39">
        <v>44606</v>
      </c>
      <c r="B31" s="40">
        <v>4239.43</v>
      </c>
      <c r="C31" s="41"/>
      <c r="D31" s="42">
        <v>44607</v>
      </c>
      <c r="E31" s="43">
        <v>5.4</v>
      </c>
      <c r="F31" s="44"/>
      <c r="G31" s="44"/>
      <c r="H31" s="41"/>
      <c r="I31" s="52">
        <f t="shared" ref="I31:J31" si="30">A31</f>
        <v>44606</v>
      </c>
      <c r="J31" s="53">
        <f t="shared" si="30"/>
        <v>4239.43</v>
      </c>
      <c r="K31" s="54">
        <f>_xlfn.XLOOKUP(VALUE(I31), 'Processed closing data'!D$1:D$750, 'Processed closing data'!E$1:E$750, "")</f>
        <v>5.3</v>
      </c>
      <c r="L31" s="55">
        <f>_xlfn.XLOOKUP(VALUE(I31), 'Processed closing data'!O$1:O$750, 'Processed closing data'!P$1:P$750, "")</f>
        <v>34.1</v>
      </c>
      <c r="M31" s="41"/>
      <c r="N31" s="41"/>
      <c r="O31" s="42">
        <v>44607</v>
      </c>
      <c r="P31" s="56">
        <v>34.56</v>
      </c>
      <c r="Q31" s="41"/>
      <c r="R31" s="41"/>
      <c r="S31" s="41"/>
      <c r="T31" s="41"/>
      <c r="U31" s="41"/>
      <c r="V31" s="41"/>
      <c r="W31" s="41"/>
      <c r="X31" s="41"/>
      <c r="Y31" s="41"/>
      <c r="Z31" s="41"/>
    </row>
    <row r="32" spans="1:26" ht="15.75" customHeight="1">
      <c r="A32" s="39">
        <v>44607</v>
      </c>
      <c r="B32" s="40">
        <v>4283.3599999999997</v>
      </c>
      <c r="C32" s="41"/>
      <c r="D32" s="42">
        <v>44608</v>
      </c>
      <c r="E32" s="43">
        <v>5.55</v>
      </c>
      <c r="F32" s="44"/>
      <c r="G32" s="44"/>
      <c r="H32" s="41"/>
      <c r="I32" s="52">
        <f t="shared" ref="I32:J32" si="31">A32</f>
        <v>44607</v>
      </c>
      <c r="J32" s="53">
        <f t="shared" si="31"/>
        <v>4283.3599999999997</v>
      </c>
      <c r="K32" s="54">
        <f>_xlfn.XLOOKUP(VALUE(I32), 'Processed closing data'!D$1:D$750, 'Processed closing data'!E$1:E$750, "")</f>
        <v>5.4</v>
      </c>
      <c r="L32" s="55">
        <f>_xlfn.XLOOKUP(VALUE(I32), 'Processed closing data'!O$1:O$750, 'Processed closing data'!P$1:P$750, "")</f>
        <v>34.56</v>
      </c>
      <c r="M32" s="41"/>
      <c r="N32" s="41"/>
      <c r="O32" s="42">
        <v>44608</v>
      </c>
      <c r="P32" s="56">
        <v>34.1</v>
      </c>
      <c r="Q32" s="41"/>
      <c r="R32" s="41"/>
      <c r="S32" s="41"/>
      <c r="T32" s="41"/>
      <c r="U32" s="41"/>
      <c r="V32" s="41"/>
      <c r="W32" s="41"/>
      <c r="X32" s="41"/>
      <c r="Y32" s="41"/>
      <c r="Z32" s="41"/>
    </row>
    <row r="33" spans="1:26" ht="15.75" customHeight="1">
      <c r="A33" s="39">
        <v>44608</v>
      </c>
      <c r="B33" s="40">
        <v>4280.1899999999996</v>
      </c>
      <c r="C33" s="41"/>
      <c r="D33" s="42">
        <v>44609</v>
      </c>
      <c r="E33" s="43">
        <v>5.55</v>
      </c>
      <c r="F33" s="44"/>
      <c r="G33" s="44"/>
      <c r="H33" s="41"/>
      <c r="I33" s="52">
        <f t="shared" ref="I33:J33" si="32">A33</f>
        <v>44608</v>
      </c>
      <c r="J33" s="53">
        <f t="shared" si="32"/>
        <v>4280.1899999999996</v>
      </c>
      <c r="K33" s="54">
        <f>_xlfn.XLOOKUP(VALUE(I33), 'Processed closing data'!D$1:D$750, 'Processed closing data'!E$1:E$750, "")</f>
        <v>5.55</v>
      </c>
      <c r="L33" s="55">
        <f>_xlfn.XLOOKUP(VALUE(I33), 'Processed closing data'!O$1:O$750, 'Processed closing data'!P$1:P$750, "")</f>
        <v>34.1</v>
      </c>
      <c r="M33" s="41"/>
      <c r="N33" s="41"/>
      <c r="O33" s="42">
        <v>44609</v>
      </c>
      <c r="P33" s="56">
        <v>33.82</v>
      </c>
      <c r="Q33" s="41"/>
      <c r="R33" s="41"/>
      <c r="S33" s="41"/>
      <c r="T33" s="41"/>
      <c r="U33" s="41"/>
      <c r="V33" s="41"/>
      <c r="W33" s="41"/>
      <c r="X33" s="41"/>
      <c r="Y33" s="41"/>
      <c r="Z33" s="41"/>
    </row>
    <row r="34" spans="1:26" ht="15.75" customHeight="1">
      <c r="A34" s="39">
        <v>44609</v>
      </c>
      <c r="B34" s="40">
        <v>4240.22</v>
      </c>
      <c r="C34" s="41"/>
      <c r="D34" s="42">
        <v>44610</v>
      </c>
      <c r="E34" s="43">
        <v>5.03</v>
      </c>
      <c r="F34" s="57"/>
      <c r="G34" s="44"/>
      <c r="H34" s="41"/>
      <c r="I34" s="52">
        <f t="shared" ref="I34:J34" si="33">A34</f>
        <v>44609</v>
      </c>
      <c r="J34" s="53">
        <f t="shared" si="33"/>
        <v>4240.22</v>
      </c>
      <c r="K34" s="54">
        <f>_xlfn.XLOOKUP(VALUE(I34), 'Processed closing data'!D$1:D$750, 'Processed closing data'!E$1:E$750, "")</f>
        <v>5.55</v>
      </c>
      <c r="L34" s="55">
        <f>_xlfn.XLOOKUP(VALUE(I34), 'Processed closing data'!O$1:O$750, 'Processed closing data'!P$1:P$750, "")</f>
        <v>33.82</v>
      </c>
      <c r="M34" s="41"/>
      <c r="N34" s="41"/>
      <c r="O34" s="42">
        <v>44610</v>
      </c>
      <c r="P34" s="56">
        <v>32.44</v>
      </c>
      <c r="Q34" s="41"/>
      <c r="R34" s="41"/>
      <c r="S34" s="41"/>
      <c r="T34" s="41"/>
      <c r="U34" s="41"/>
      <c r="V34" s="41"/>
      <c r="W34" s="41"/>
      <c r="X34" s="41"/>
      <c r="Y34" s="41"/>
      <c r="Z34" s="41"/>
    </row>
    <row r="35" spans="1:26" ht="15.75" customHeight="1">
      <c r="A35" s="39">
        <v>44610</v>
      </c>
      <c r="B35" s="40">
        <v>4222.78</v>
      </c>
      <c r="C35" s="41"/>
      <c r="D35" s="42">
        <v>44613</v>
      </c>
      <c r="E35" s="43">
        <v>5.22</v>
      </c>
      <c r="F35" s="44"/>
      <c r="G35" s="44"/>
      <c r="H35" s="41"/>
      <c r="I35" s="52">
        <f t="shared" ref="I35:J35" si="34">A35</f>
        <v>44610</v>
      </c>
      <c r="J35" s="53">
        <f t="shared" si="34"/>
        <v>4222.78</v>
      </c>
      <c r="K35" s="54">
        <f>_xlfn.XLOOKUP(VALUE(I35), 'Processed closing data'!D$1:D$750, 'Processed closing data'!E$1:E$750, "")</f>
        <v>5.03</v>
      </c>
      <c r="L35" s="55">
        <f>_xlfn.XLOOKUP(VALUE(I35), 'Processed closing data'!O$1:O$750, 'Processed closing data'!P$1:P$750, "")</f>
        <v>32.44</v>
      </c>
      <c r="M35" s="41"/>
      <c r="N35" s="41"/>
      <c r="O35" s="42">
        <v>44613</v>
      </c>
      <c r="P35" s="56">
        <v>31.66</v>
      </c>
      <c r="Q35" s="41"/>
      <c r="R35" s="41"/>
      <c r="S35" s="41"/>
      <c r="T35" s="41"/>
      <c r="U35" s="41"/>
      <c r="V35" s="41"/>
      <c r="W35" s="41"/>
      <c r="X35" s="41"/>
      <c r="Y35" s="41"/>
      <c r="Z35" s="41"/>
    </row>
    <row r="36" spans="1:26" ht="15.75" customHeight="1">
      <c r="A36" s="39">
        <v>44613</v>
      </c>
      <c r="B36" s="40">
        <v>4200.4799999999996</v>
      </c>
      <c r="C36" s="41"/>
      <c r="D36" s="42">
        <v>44614</v>
      </c>
      <c r="E36" s="43">
        <v>5.15</v>
      </c>
      <c r="F36" s="44"/>
      <c r="G36" s="44"/>
      <c r="H36" s="41"/>
      <c r="I36" s="52">
        <f t="shared" ref="I36:J36" si="35">A36</f>
        <v>44613</v>
      </c>
      <c r="J36" s="53">
        <f t="shared" si="35"/>
        <v>4200.4799999999996</v>
      </c>
      <c r="K36" s="54">
        <f>_xlfn.XLOOKUP(VALUE(I36), 'Processed closing data'!D$1:D$750, 'Processed closing data'!E$1:E$750, "")</f>
        <v>5.22</v>
      </c>
      <c r="L36" s="55">
        <f>_xlfn.XLOOKUP(VALUE(I36), 'Processed closing data'!O$1:O$750, 'Processed closing data'!P$1:P$750, "")</f>
        <v>31.66</v>
      </c>
      <c r="M36" s="41"/>
      <c r="N36" s="41"/>
      <c r="O36" s="42">
        <v>44614</v>
      </c>
      <c r="P36" s="56">
        <v>31.56</v>
      </c>
      <c r="Q36" s="41"/>
      <c r="R36" s="41"/>
      <c r="S36" s="41"/>
      <c r="T36" s="41"/>
      <c r="U36" s="41"/>
      <c r="V36" s="41"/>
      <c r="W36" s="41"/>
      <c r="X36" s="41"/>
      <c r="Y36" s="41"/>
      <c r="Z36" s="41"/>
    </row>
    <row r="37" spans="1:26" ht="15.75" customHeight="1">
      <c r="A37" s="39">
        <v>44614</v>
      </c>
      <c r="B37" s="40">
        <v>4201.8</v>
      </c>
      <c r="C37" s="41"/>
      <c r="D37" s="42">
        <v>44615</v>
      </c>
      <c r="E37" s="43">
        <v>5.26</v>
      </c>
      <c r="F37" s="44"/>
      <c r="G37" s="44"/>
      <c r="H37" s="41"/>
      <c r="I37" s="52">
        <f t="shared" ref="I37:J37" si="36">A37</f>
        <v>44614</v>
      </c>
      <c r="J37" s="53">
        <f t="shared" si="36"/>
        <v>4201.8</v>
      </c>
      <c r="K37" s="54">
        <f>_xlfn.XLOOKUP(VALUE(I37), 'Processed closing data'!D$1:D$750, 'Processed closing data'!E$1:E$750, "")</f>
        <v>5.15</v>
      </c>
      <c r="L37" s="55">
        <f>_xlfn.XLOOKUP(VALUE(I37), 'Processed closing data'!O$1:O$750, 'Processed closing data'!P$1:P$750, "")</f>
        <v>31.56</v>
      </c>
      <c r="M37" s="41"/>
      <c r="N37" s="41"/>
      <c r="O37" s="42">
        <v>44615</v>
      </c>
      <c r="P37" s="56">
        <v>31.62</v>
      </c>
      <c r="Q37" s="41"/>
      <c r="R37" s="41"/>
      <c r="S37" s="41"/>
      <c r="T37" s="41"/>
      <c r="U37" s="41"/>
      <c r="V37" s="41"/>
      <c r="W37" s="41"/>
      <c r="X37" s="41"/>
      <c r="Y37" s="41"/>
      <c r="Z37" s="41"/>
    </row>
    <row r="38" spans="1:26" ht="15.75" customHeight="1">
      <c r="A38" s="39">
        <v>44615</v>
      </c>
      <c r="B38" s="40">
        <v>4198.8100000000004</v>
      </c>
      <c r="C38" s="41"/>
      <c r="D38" s="42">
        <v>44616</v>
      </c>
      <c r="E38" s="43">
        <v>4.71</v>
      </c>
      <c r="F38" s="44"/>
      <c r="G38" s="44"/>
      <c r="H38" s="41"/>
      <c r="I38" s="52">
        <f t="shared" ref="I38:J38" si="37">A38</f>
        <v>44615</v>
      </c>
      <c r="J38" s="53">
        <f t="shared" si="37"/>
        <v>4198.8100000000004</v>
      </c>
      <c r="K38" s="54">
        <f>_xlfn.XLOOKUP(VALUE(I38), 'Processed closing data'!D$1:D$750, 'Processed closing data'!E$1:E$750, "")</f>
        <v>5.26</v>
      </c>
      <c r="L38" s="55">
        <f>_xlfn.XLOOKUP(VALUE(I38), 'Processed closing data'!O$1:O$750, 'Processed closing data'!P$1:P$750, "")</f>
        <v>31.62</v>
      </c>
      <c r="M38" s="41"/>
      <c r="N38" s="41"/>
      <c r="O38" s="42">
        <v>44616</v>
      </c>
      <c r="P38" s="56">
        <v>30.84</v>
      </c>
      <c r="Q38" s="41"/>
      <c r="R38" s="41"/>
      <c r="S38" s="41"/>
      <c r="T38" s="41"/>
      <c r="U38" s="41"/>
      <c r="V38" s="41"/>
      <c r="W38" s="41"/>
      <c r="X38" s="41"/>
      <c r="Y38" s="41"/>
      <c r="Z38" s="41"/>
    </row>
    <row r="39" spans="1:26" ht="15.75" customHeight="1">
      <c r="A39" s="39">
        <v>44616</v>
      </c>
      <c r="B39" s="40">
        <v>4042.98</v>
      </c>
      <c r="C39" s="41"/>
      <c r="D39" s="42">
        <v>44617</v>
      </c>
      <c r="E39" s="43">
        <v>4.72</v>
      </c>
      <c r="F39" s="44"/>
      <c r="G39" s="44"/>
      <c r="H39" s="41"/>
      <c r="I39" s="52">
        <f t="shared" ref="I39:J39" si="38">A39</f>
        <v>44616</v>
      </c>
      <c r="J39" s="53">
        <f t="shared" si="38"/>
        <v>4042.98</v>
      </c>
      <c r="K39" s="54">
        <f>_xlfn.XLOOKUP(VALUE(I39), 'Processed closing data'!D$1:D$750, 'Processed closing data'!E$1:E$750, "")</f>
        <v>4.71</v>
      </c>
      <c r="L39" s="55">
        <f>_xlfn.XLOOKUP(VALUE(I39), 'Processed closing data'!O$1:O$750, 'Processed closing data'!P$1:P$750, "")</f>
        <v>30.84</v>
      </c>
      <c r="M39" s="41"/>
      <c r="N39" s="41"/>
      <c r="O39" s="42">
        <v>44617</v>
      </c>
      <c r="P39" s="56">
        <v>32.22</v>
      </c>
      <c r="Q39" s="41"/>
      <c r="R39" s="41"/>
      <c r="S39" s="41"/>
      <c r="T39" s="41"/>
      <c r="U39" s="41"/>
      <c r="V39" s="41"/>
      <c r="W39" s="41"/>
      <c r="X39" s="41"/>
      <c r="Y39" s="41"/>
      <c r="Z39" s="41"/>
    </row>
    <row r="40" spans="1:26" ht="15.75" customHeight="1">
      <c r="A40" s="39">
        <v>44617</v>
      </c>
      <c r="B40" s="40">
        <v>4196.79</v>
      </c>
      <c r="C40" s="41"/>
      <c r="D40" s="42">
        <v>44620</v>
      </c>
      <c r="E40" s="43">
        <v>4.5999999999999996</v>
      </c>
      <c r="F40" s="44"/>
      <c r="G40" s="44"/>
      <c r="H40" s="41"/>
      <c r="I40" s="52">
        <f t="shared" ref="I40:J40" si="39">A40</f>
        <v>44617</v>
      </c>
      <c r="J40" s="53">
        <f t="shared" si="39"/>
        <v>4196.79</v>
      </c>
      <c r="K40" s="54">
        <f>_xlfn.XLOOKUP(VALUE(I40), 'Processed closing data'!D$1:D$750, 'Processed closing data'!E$1:E$750, "")</f>
        <v>4.72</v>
      </c>
      <c r="L40" s="55">
        <f>_xlfn.XLOOKUP(VALUE(I40), 'Processed closing data'!O$1:O$750, 'Processed closing data'!P$1:P$750, "")</f>
        <v>32.22</v>
      </c>
      <c r="M40" s="41"/>
      <c r="N40" s="41"/>
      <c r="O40" s="42">
        <v>44620</v>
      </c>
      <c r="P40" s="56">
        <v>32.799999999999997</v>
      </c>
      <c r="Q40" s="41"/>
      <c r="R40" s="41"/>
      <c r="S40" s="41"/>
      <c r="T40" s="41"/>
      <c r="U40" s="41"/>
      <c r="V40" s="41"/>
      <c r="W40" s="41"/>
      <c r="X40" s="41"/>
      <c r="Y40" s="41"/>
      <c r="Z40" s="41"/>
    </row>
    <row r="41" spans="1:26" ht="15.75" customHeight="1">
      <c r="A41" s="39">
        <v>44620</v>
      </c>
      <c r="B41" s="40">
        <v>4187.6899999999996</v>
      </c>
      <c r="C41" s="41"/>
      <c r="D41" s="42">
        <v>44621</v>
      </c>
      <c r="E41" s="43">
        <v>4.3899999999999997</v>
      </c>
      <c r="F41" s="44"/>
      <c r="G41" s="44"/>
      <c r="H41" s="41"/>
      <c r="I41" s="52">
        <f t="shared" ref="I41:J41" si="40">A41</f>
        <v>44620</v>
      </c>
      <c r="J41" s="53">
        <f t="shared" si="40"/>
        <v>4187.6899999999996</v>
      </c>
      <c r="K41" s="54">
        <f>_xlfn.XLOOKUP(VALUE(I41), 'Processed closing data'!D$1:D$750, 'Processed closing data'!E$1:E$750, "")</f>
        <v>4.5999999999999996</v>
      </c>
      <c r="L41" s="55">
        <f>_xlfn.XLOOKUP(VALUE(I41), 'Processed closing data'!O$1:O$750, 'Processed closing data'!P$1:P$750, "")</f>
        <v>32.799999999999997</v>
      </c>
      <c r="M41" s="41"/>
      <c r="N41" s="41"/>
      <c r="O41" s="42">
        <v>44621</v>
      </c>
      <c r="P41" s="56">
        <v>31.8</v>
      </c>
      <c r="Q41" s="41"/>
      <c r="R41" s="41"/>
      <c r="S41" s="41"/>
      <c r="T41" s="41"/>
      <c r="U41" s="41"/>
      <c r="V41" s="41"/>
      <c r="W41" s="41"/>
      <c r="X41" s="41"/>
      <c r="Y41" s="41"/>
      <c r="Z41" s="41"/>
    </row>
    <row r="42" spans="1:26" ht="15.75" customHeight="1">
      <c r="A42" s="39">
        <v>44621</v>
      </c>
      <c r="B42" s="40">
        <v>4108.78</v>
      </c>
      <c r="C42" s="41"/>
      <c r="D42" s="42">
        <v>44622</v>
      </c>
      <c r="E42" s="43">
        <v>4.3899999999999997</v>
      </c>
      <c r="F42" s="44"/>
      <c r="G42" s="44"/>
      <c r="H42" s="41"/>
      <c r="I42" s="52">
        <f t="shared" ref="I42:J42" si="41">A42</f>
        <v>44621</v>
      </c>
      <c r="J42" s="53">
        <f t="shared" si="41"/>
        <v>4108.78</v>
      </c>
      <c r="K42" s="54">
        <f>_xlfn.XLOOKUP(VALUE(I42), 'Processed closing data'!D$1:D$750, 'Processed closing data'!E$1:E$750, "")</f>
        <v>4.3899999999999997</v>
      </c>
      <c r="L42" s="55">
        <f>_xlfn.XLOOKUP(VALUE(I42), 'Processed closing data'!O$1:O$750, 'Processed closing data'!P$1:P$750, "")</f>
        <v>31.8</v>
      </c>
      <c r="M42" s="41"/>
      <c r="N42" s="41"/>
      <c r="O42" s="42">
        <v>44622</v>
      </c>
      <c r="P42" s="56">
        <v>32.82</v>
      </c>
      <c r="Q42" s="41"/>
      <c r="R42" s="41"/>
      <c r="S42" s="41"/>
      <c r="T42" s="41"/>
      <c r="U42" s="41"/>
      <c r="V42" s="41"/>
      <c r="W42" s="41"/>
      <c r="X42" s="41"/>
      <c r="Y42" s="41"/>
      <c r="Z42" s="41"/>
    </row>
    <row r="43" spans="1:26" ht="15.75" customHeight="1">
      <c r="A43" s="39">
        <v>44622</v>
      </c>
      <c r="B43" s="40">
        <v>4164.3900000000003</v>
      </c>
      <c r="C43" s="41"/>
      <c r="D43" s="42">
        <v>44623</v>
      </c>
      <c r="E43" s="43">
        <v>4.21</v>
      </c>
      <c r="F43" s="44"/>
      <c r="G43" s="44"/>
      <c r="H43" s="41"/>
      <c r="I43" s="52">
        <f t="shared" ref="I43:J43" si="42">A43</f>
        <v>44622</v>
      </c>
      <c r="J43" s="53">
        <f t="shared" si="42"/>
        <v>4164.3900000000003</v>
      </c>
      <c r="K43" s="54">
        <f>_xlfn.XLOOKUP(VALUE(I43), 'Processed closing data'!D$1:D$750, 'Processed closing data'!E$1:E$750, "")</f>
        <v>4.3899999999999997</v>
      </c>
      <c r="L43" s="55">
        <f>_xlfn.XLOOKUP(VALUE(I43), 'Processed closing data'!O$1:O$750, 'Processed closing data'!P$1:P$750, "")</f>
        <v>32.82</v>
      </c>
      <c r="M43" s="41"/>
      <c r="N43" s="41"/>
      <c r="O43" s="42">
        <v>44623</v>
      </c>
      <c r="P43" s="56">
        <v>31.74</v>
      </c>
      <c r="Q43" s="41"/>
      <c r="R43" s="41"/>
      <c r="S43" s="41"/>
      <c r="T43" s="41"/>
      <c r="U43" s="41"/>
      <c r="V43" s="41"/>
      <c r="W43" s="41"/>
      <c r="X43" s="41"/>
      <c r="Y43" s="41"/>
      <c r="Z43" s="41"/>
    </row>
    <row r="44" spans="1:26" ht="15.75" customHeight="1">
      <c r="A44" s="39">
        <v>44623</v>
      </c>
      <c r="B44" s="40">
        <v>4052.28</v>
      </c>
      <c r="C44" s="41"/>
      <c r="D44" s="42">
        <v>44624</v>
      </c>
      <c r="E44" s="43">
        <v>3.92</v>
      </c>
      <c r="F44" s="44"/>
      <c r="G44" s="44"/>
      <c r="H44" s="41"/>
      <c r="I44" s="52">
        <f t="shared" ref="I44:J44" si="43">A44</f>
        <v>44623</v>
      </c>
      <c r="J44" s="53">
        <f t="shared" si="43"/>
        <v>4052.28</v>
      </c>
      <c r="K44" s="54">
        <f>_xlfn.XLOOKUP(VALUE(I44), 'Processed closing data'!D$1:D$750, 'Processed closing data'!E$1:E$750, "")</f>
        <v>4.21</v>
      </c>
      <c r="L44" s="55">
        <f>_xlfn.XLOOKUP(VALUE(I44), 'Processed closing data'!O$1:O$750, 'Processed closing data'!P$1:P$750, "")</f>
        <v>31.74</v>
      </c>
      <c r="M44" s="41"/>
      <c r="N44" s="41"/>
      <c r="O44" s="42">
        <v>44624</v>
      </c>
      <c r="P44" s="56">
        <v>31.04</v>
      </c>
      <c r="Q44" s="41"/>
      <c r="R44" s="41"/>
      <c r="S44" s="41"/>
      <c r="T44" s="41"/>
      <c r="U44" s="41"/>
      <c r="V44" s="41"/>
      <c r="W44" s="41"/>
      <c r="X44" s="41"/>
      <c r="Y44" s="41"/>
      <c r="Z44" s="41"/>
    </row>
    <row r="45" spans="1:26" ht="15.75" customHeight="1">
      <c r="A45" s="39">
        <v>44624</v>
      </c>
      <c r="B45" s="40">
        <v>3911.57</v>
      </c>
      <c r="C45" s="41"/>
      <c r="D45" s="42">
        <v>44627</v>
      </c>
      <c r="E45" s="43">
        <v>3.84</v>
      </c>
      <c r="F45" s="44"/>
      <c r="G45" s="44"/>
      <c r="H45" s="41"/>
      <c r="I45" s="52">
        <f t="shared" ref="I45:J45" si="44">A45</f>
        <v>44624</v>
      </c>
      <c r="J45" s="53">
        <f t="shared" si="44"/>
        <v>3911.57</v>
      </c>
      <c r="K45" s="54">
        <f>_xlfn.XLOOKUP(VALUE(I45), 'Processed closing data'!D$1:D$750, 'Processed closing data'!E$1:E$750, "")</f>
        <v>3.92</v>
      </c>
      <c r="L45" s="55">
        <f>_xlfn.XLOOKUP(VALUE(I45), 'Processed closing data'!O$1:O$750, 'Processed closing data'!P$1:P$750, "")</f>
        <v>31.04</v>
      </c>
      <c r="M45" s="41"/>
      <c r="N45" s="41"/>
      <c r="O45" s="42">
        <v>44627</v>
      </c>
      <c r="P45" s="56">
        <v>30.6</v>
      </c>
      <c r="Q45" s="41"/>
      <c r="R45" s="41"/>
      <c r="S45" s="41"/>
      <c r="T45" s="41"/>
      <c r="U45" s="41"/>
      <c r="V45" s="41"/>
      <c r="W45" s="41"/>
      <c r="X45" s="41"/>
      <c r="Y45" s="41"/>
      <c r="Z45" s="41"/>
    </row>
    <row r="46" spans="1:26" ht="15.75" customHeight="1">
      <c r="A46" s="39">
        <v>44627</v>
      </c>
      <c r="B46" s="40">
        <v>3891.56</v>
      </c>
      <c r="C46" s="41"/>
      <c r="D46" s="42">
        <v>44628</v>
      </c>
      <c r="E46" s="43">
        <v>3.69</v>
      </c>
      <c r="F46" s="44"/>
      <c r="G46" s="44"/>
      <c r="H46" s="41"/>
      <c r="I46" s="52">
        <f t="shared" ref="I46:J46" si="45">A46</f>
        <v>44627</v>
      </c>
      <c r="J46" s="53">
        <f t="shared" si="45"/>
        <v>3891.56</v>
      </c>
      <c r="K46" s="54">
        <f>_xlfn.XLOOKUP(VALUE(I46), 'Processed closing data'!D$1:D$750, 'Processed closing data'!E$1:E$750, "")</f>
        <v>3.84</v>
      </c>
      <c r="L46" s="55">
        <f>_xlfn.XLOOKUP(VALUE(I46), 'Processed closing data'!O$1:O$750, 'Processed closing data'!P$1:P$750, "")</f>
        <v>30.6</v>
      </c>
      <c r="M46" s="41"/>
      <c r="N46" s="41"/>
      <c r="O46" s="42">
        <v>44628</v>
      </c>
      <c r="P46" s="56">
        <v>28.82</v>
      </c>
      <c r="Q46" s="41"/>
      <c r="R46" s="41"/>
      <c r="S46" s="41"/>
      <c r="T46" s="41"/>
      <c r="U46" s="41"/>
      <c r="V46" s="41"/>
      <c r="W46" s="41"/>
      <c r="X46" s="41"/>
      <c r="Y46" s="41"/>
      <c r="Z46" s="41"/>
    </row>
    <row r="47" spans="1:26" ht="15.75" customHeight="1">
      <c r="A47" s="39">
        <v>44628</v>
      </c>
      <c r="B47" s="40">
        <v>3895.27</v>
      </c>
      <c r="C47" s="41"/>
      <c r="D47" s="42">
        <v>44629</v>
      </c>
      <c r="E47" s="43">
        <v>3.99</v>
      </c>
      <c r="F47" s="44"/>
      <c r="G47" s="44"/>
      <c r="H47" s="41"/>
      <c r="I47" s="52">
        <f t="shared" ref="I47:J47" si="46">A47</f>
        <v>44628</v>
      </c>
      <c r="J47" s="53">
        <f t="shared" si="46"/>
        <v>3895.27</v>
      </c>
      <c r="K47" s="54">
        <f>_xlfn.XLOOKUP(VALUE(I47), 'Processed closing data'!D$1:D$750, 'Processed closing data'!E$1:E$750, "")</f>
        <v>3.69</v>
      </c>
      <c r="L47" s="55">
        <f>_xlfn.XLOOKUP(VALUE(I47), 'Processed closing data'!O$1:O$750, 'Processed closing data'!P$1:P$750, "")</f>
        <v>28.82</v>
      </c>
      <c r="M47" s="41"/>
      <c r="N47" s="41"/>
      <c r="O47" s="42">
        <v>44629</v>
      </c>
      <c r="P47" s="56">
        <v>29</v>
      </c>
      <c r="Q47" s="41"/>
      <c r="R47" s="41"/>
      <c r="S47" s="41"/>
      <c r="T47" s="41"/>
      <c r="U47" s="41"/>
      <c r="V47" s="41"/>
      <c r="W47" s="41"/>
      <c r="X47" s="41"/>
      <c r="Y47" s="41"/>
      <c r="Z47" s="41"/>
    </row>
    <row r="48" spans="1:26" ht="15.75" customHeight="1">
      <c r="A48" s="39">
        <v>44629</v>
      </c>
      <c r="B48" s="40">
        <v>4029.28</v>
      </c>
      <c r="C48" s="41"/>
      <c r="D48" s="42">
        <v>44630</v>
      </c>
      <c r="E48" s="43">
        <v>3.92</v>
      </c>
      <c r="F48" s="44"/>
      <c r="G48" s="44"/>
      <c r="H48" s="41"/>
      <c r="I48" s="52">
        <f t="shared" ref="I48:J48" si="47">A48</f>
        <v>44629</v>
      </c>
      <c r="J48" s="53">
        <f t="shared" si="47"/>
        <v>4029.28</v>
      </c>
      <c r="K48" s="54">
        <f>_xlfn.XLOOKUP(VALUE(I48), 'Processed closing data'!D$1:D$750, 'Processed closing data'!E$1:E$750, "")</f>
        <v>3.99</v>
      </c>
      <c r="L48" s="55">
        <f>_xlfn.XLOOKUP(VALUE(I48), 'Processed closing data'!O$1:O$750, 'Processed closing data'!P$1:P$750, "")</f>
        <v>29</v>
      </c>
      <c r="M48" s="41"/>
      <c r="N48" s="41"/>
      <c r="O48" s="42">
        <v>44630</v>
      </c>
      <c r="P48" s="56">
        <v>30.14</v>
      </c>
      <c r="Q48" s="41"/>
      <c r="R48" s="41"/>
      <c r="S48" s="41"/>
      <c r="T48" s="41"/>
      <c r="U48" s="41"/>
      <c r="V48" s="41"/>
      <c r="W48" s="41"/>
      <c r="X48" s="41"/>
      <c r="Y48" s="41"/>
      <c r="Z48" s="41"/>
    </row>
    <row r="49" spans="1:26" ht="15.75" customHeight="1">
      <c r="A49" s="39">
        <v>44630</v>
      </c>
      <c r="B49" s="40">
        <v>3982.48</v>
      </c>
      <c r="C49" s="41"/>
      <c r="D49" s="42">
        <v>44631</v>
      </c>
      <c r="E49" s="43">
        <v>3.97</v>
      </c>
      <c r="F49" s="44"/>
      <c r="G49" s="44"/>
      <c r="H49" s="41"/>
      <c r="I49" s="52">
        <f t="shared" ref="I49:J49" si="48">A49</f>
        <v>44630</v>
      </c>
      <c r="J49" s="53">
        <f t="shared" si="48"/>
        <v>3982.48</v>
      </c>
      <c r="K49" s="54">
        <f>_xlfn.XLOOKUP(VALUE(I49), 'Processed closing data'!D$1:D$750, 'Processed closing data'!E$1:E$750, "")</f>
        <v>3.92</v>
      </c>
      <c r="L49" s="55">
        <f>_xlfn.XLOOKUP(VALUE(I49), 'Processed closing data'!O$1:O$750, 'Processed closing data'!P$1:P$750, "")</f>
        <v>30.14</v>
      </c>
      <c r="M49" s="41"/>
      <c r="N49" s="41"/>
      <c r="O49" s="42">
        <v>44631</v>
      </c>
      <c r="P49" s="56">
        <v>30.42</v>
      </c>
      <c r="Q49" s="41"/>
      <c r="R49" s="41"/>
      <c r="S49" s="41"/>
      <c r="T49" s="41"/>
      <c r="U49" s="41"/>
      <c r="V49" s="41"/>
      <c r="W49" s="41"/>
      <c r="X49" s="41"/>
      <c r="Y49" s="41"/>
      <c r="Z49" s="41"/>
    </row>
    <row r="50" spans="1:26" ht="15.75" customHeight="1">
      <c r="A50" s="39">
        <v>44631</v>
      </c>
      <c r="B50" s="40">
        <v>4017.16</v>
      </c>
      <c r="C50" s="41"/>
      <c r="D50" s="42">
        <v>44634</v>
      </c>
      <c r="E50" s="43">
        <v>4.1399999999999997</v>
      </c>
      <c r="F50" s="44"/>
      <c r="G50" s="44"/>
      <c r="H50" s="41"/>
      <c r="I50" s="52">
        <f t="shared" ref="I50:J50" si="49">A50</f>
        <v>44631</v>
      </c>
      <c r="J50" s="53">
        <f t="shared" si="49"/>
        <v>4017.16</v>
      </c>
      <c r="K50" s="54">
        <f>_xlfn.XLOOKUP(VALUE(I50), 'Processed closing data'!D$1:D$750, 'Processed closing data'!E$1:E$750, "")</f>
        <v>3.97</v>
      </c>
      <c r="L50" s="55">
        <f>_xlfn.XLOOKUP(VALUE(I50), 'Processed closing data'!O$1:O$750, 'Processed closing data'!P$1:P$750, "")</f>
        <v>30.42</v>
      </c>
      <c r="M50" s="41"/>
      <c r="N50" s="41"/>
      <c r="O50" s="42">
        <v>44634</v>
      </c>
      <c r="P50" s="56">
        <v>30.94</v>
      </c>
      <c r="Q50" s="41"/>
      <c r="R50" s="41"/>
      <c r="S50" s="41"/>
      <c r="T50" s="41"/>
      <c r="U50" s="41"/>
      <c r="V50" s="41"/>
      <c r="W50" s="41"/>
      <c r="X50" s="41"/>
      <c r="Y50" s="41"/>
      <c r="Z50" s="41"/>
    </row>
    <row r="51" spans="1:26" ht="15.75" customHeight="1">
      <c r="A51" s="39">
        <v>44634</v>
      </c>
      <c r="B51" s="40">
        <v>4043.45</v>
      </c>
      <c r="C51" s="41"/>
      <c r="D51" s="42">
        <v>44635</v>
      </c>
      <c r="E51" s="43">
        <v>3.89</v>
      </c>
      <c r="F51" s="44"/>
      <c r="G51" s="44"/>
      <c r="H51" s="41"/>
      <c r="I51" s="52">
        <f t="shared" ref="I51:J51" si="50">A51</f>
        <v>44634</v>
      </c>
      <c r="J51" s="53">
        <f t="shared" si="50"/>
        <v>4043.45</v>
      </c>
      <c r="K51" s="54">
        <f>_xlfn.XLOOKUP(VALUE(I51), 'Processed closing data'!D$1:D$750, 'Processed closing data'!E$1:E$750, "")</f>
        <v>4.1399999999999997</v>
      </c>
      <c r="L51" s="55">
        <f>_xlfn.XLOOKUP(VALUE(I51), 'Processed closing data'!O$1:O$750, 'Processed closing data'!P$1:P$750, "")</f>
        <v>30.94</v>
      </c>
      <c r="M51" s="41"/>
      <c r="N51" s="41"/>
      <c r="O51" s="42">
        <v>44635</v>
      </c>
      <c r="P51" s="56">
        <v>29.36</v>
      </c>
      <c r="Q51" s="41"/>
      <c r="R51" s="41"/>
      <c r="S51" s="41"/>
      <c r="T51" s="41"/>
      <c r="U51" s="41"/>
      <c r="V51" s="41"/>
      <c r="W51" s="41"/>
      <c r="X51" s="41"/>
      <c r="Y51" s="41"/>
      <c r="Z51" s="41"/>
    </row>
    <row r="52" spans="1:26" ht="15.75" customHeight="1">
      <c r="A52" s="39">
        <v>44635</v>
      </c>
      <c r="B52" s="40">
        <v>4028.24</v>
      </c>
      <c r="C52" s="41"/>
      <c r="D52" s="42">
        <v>44636</v>
      </c>
      <c r="E52" s="43">
        <v>4.38</v>
      </c>
      <c r="F52" s="44"/>
      <c r="G52" s="44"/>
      <c r="H52" s="41"/>
      <c r="I52" s="52">
        <f t="shared" ref="I52:J52" si="51">A52</f>
        <v>44635</v>
      </c>
      <c r="J52" s="53">
        <f t="shared" si="51"/>
        <v>4028.24</v>
      </c>
      <c r="K52" s="54">
        <f>_xlfn.XLOOKUP(VALUE(I52), 'Processed closing data'!D$1:D$750, 'Processed closing data'!E$1:E$750, "")</f>
        <v>3.89</v>
      </c>
      <c r="L52" s="55">
        <f>_xlfn.XLOOKUP(VALUE(I52), 'Processed closing data'!O$1:O$750, 'Processed closing data'!P$1:P$750, "")</f>
        <v>29.36</v>
      </c>
      <c r="M52" s="41"/>
      <c r="N52" s="41"/>
      <c r="O52" s="42">
        <v>44636</v>
      </c>
      <c r="P52" s="56">
        <v>30.9</v>
      </c>
      <c r="Q52" s="41"/>
      <c r="R52" s="41"/>
      <c r="S52" s="41"/>
      <c r="T52" s="41"/>
      <c r="U52" s="41"/>
      <c r="V52" s="41"/>
      <c r="W52" s="41"/>
      <c r="X52" s="41"/>
      <c r="Y52" s="41"/>
      <c r="Z52" s="41"/>
    </row>
    <row r="53" spans="1:26" ht="15.75" customHeight="1">
      <c r="A53" s="39">
        <v>44636</v>
      </c>
      <c r="B53" s="40">
        <v>4103.62</v>
      </c>
      <c r="C53" s="41"/>
      <c r="D53" s="42">
        <v>44637</v>
      </c>
      <c r="E53" s="43">
        <v>4.4000000000000004</v>
      </c>
      <c r="F53" s="44"/>
      <c r="G53" s="44"/>
      <c r="H53" s="41"/>
      <c r="I53" s="52">
        <f t="shared" ref="I53:J53" si="52">A53</f>
        <v>44636</v>
      </c>
      <c r="J53" s="53">
        <f t="shared" si="52"/>
        <v>4103.62</v>
      </c>
      <c r="K53" s="54">
        <f>_xlfn.XLOOKUP(VALUE(I53), 'Processed closing data'!D$1:D$750, 'Processed closing data'!E$1:E$750, "")</f>
        <v>4.38</v>
      </c>
      <c r="L53" s="55">
        <f>_xlfn.XLOOKUP(VALUE(I53), 'Processed closing data'!O$1:O$750, 'Processed closing data'!P$1:P$750, "")</f>
        <v>30.9</v>
      </c>
      <c r="M53" s="41"/>
      <c r="N53" s="41"/>
      <c r="O53" s="42">
        <v>44637</v>
      </c>
      <c r="P53" s="56">
        <v>30.76</v>
      </c>
      <c r="Q53" s="41"/>
      <c r="R53" s="41"/>
      <c r="S53" s="41"/>
      <c r="T53" s="41"/>
      <c r="U53" s="41"/>
      <c r="V53" s="41"/>
      <c r="W53" s="41"/>
      <c r="X53" s="41"/>
      <c r="Y53" s="41"/>
      <c r="Z53" s="41"/>
    </row>
    <row r="54" spans="1:26" ht="15.75" customHeight="1">
      <c r="A54" s="39">
        <v>44637</v>
      </c>
      <c r="B54" s="40">
        <v>4149.97</v>
      </c>
      <c r="C54" s="41"/>
      <c r="D54" s="42">
        <v>44638</v>
      </c>
      <c r="E54" s="43">
        <v>4.41</v>
      </c>
      <c r="F54" s="44"/>
      <c r="G54" s="44"/>
      <c r="H54" s="41"/>
      <c r="I54" s="52">
        <f t="shared" ref="I54:J54" si="53">A54</f>
        <v>44637</v>
      </c>
      <c r="J54" s="53">
        <f t="shared" si="53"/>
        <v>4149.97</v>
      </c>
      <c r="K54" s="54">
        <f>_xlfn.XLOOKUP(VALUE(I54), 'Processed closing data'!D$1:D$750, 'Processed closing data'!E$1:E$750, "")</f>
        <v>4.4000000000000004</v>
      </c>
      <c r="L54" s="55">
        <f>_xlfn.XLOOKUP(VALUE(I54), 'Processed closing data'!O$1:O$750, 'Processed closing data'!P$1:P$750, "")</f>
        <v>30.76</v>
      </c>
      <c r="M54" s="41"/>
      <c r="N54" s="41"/>
      <c r="O54" s="42">
        <v>44638</v>
      </c>
      <c r="P54" s="56">
        <v>30.96</v>
      </c>
      <c r="Q54" s="41"/>
      <c r="R54" s="41"/>
      <c r="S54" s="41"/>
      <c r="T54" s="41"/>
      <c r="U54" s="41"/>
      <c r="V54" s="41"/>
      <c r="W54" s="41"/>
      <c r="X54" s="41"/>
      <c r="Y54" s="41"/>
      <c r="Z54" s="41"/>
    </row>
    <row r="55" spans="1:26" ht="15.75" customHeight="1">
      <c r="A55" s="39">
        <v>44638</v>
      </c>
      <c r="B55" s="40">
        <v>4164.8999999999996</v>
      </c>
      <c r="C55" s="41"/>
      <c r="D55" s="42">
        <v>44641</v>
      </c>
      <c r="E55" s="43">
        <v>4.42</v>
      </c>
      <c r="F55" s="44"/>
      <c r="G55" s="44"/>
      <c r="H55" s="41"/>
      <c r="I55" s="52">
        <f t="shared" ref="I55:J55" si="54">A55</f>
        <v>44638</v>
      </c>
      <c r="J55" s="53">
        <f t="shared" si="54"/>
        <v>4164.8999999999996</v>
      </c>
      <c r="K55" s="54">
        <f>_xlfn.XLOOKUP(VALUE(I55), 'Processed closing data'!D$1:D$750, 'Processed closing data'!E$1:E$750, "")</f>
        <v>4.41</v>
      </c>
      <c r="L55" s="55">
        <f>_xlfn.XLOOKUP(VALUE(I55), 'Processed closing data'!O$1:O$750, 'Processed closing data'!P$1:P$750, "")</f>
        <v>30.96</v>
      </c>
      <c r="M55" s="41"/>
      <c r="N55" s="41"/>
      <c r="O55" s="42">
        <v>44641</v>
      </c>
      <c r="P55" s="56">
        <v>30.08</v>
      </c>
      <c r="Q55" s="41"/>
      <c r="R55" s="41"/>
      <c r="S55" s="41"/>
      <c r="T55" s="41"/>
      <c r="U55" s="41"/>
      <c r="V55" s="41"/>
      <c r="W55" s="41"/>
      <c r="X55" s="41"/>
      <c r="Y55" s="41"/>
      <c r="Z55" s="41"/>
    </row>
    <row r="56" spans="1:26" ht="15.75" customHeight="1">
      <c r="A56" s="39">
        <v>44641</v>
      </c>
      <c r="B56" s="40">
        <v>4177.8999999999996</v>
      </c>
      <c r="C56" s="41"/>
      <c r="D56" s="42">
        <v>44642</v>
      </c>
      <c r="E56" s="43">
        <v>4.25</v>
      </c>
      <c r="F56" s="44"/>
      <c r="G56" s="44"/>
      <c r="H56" s="41"/>
      <c r="I56" s="52">
        <f t="shared" ref="I56:J56" si="55">A56</f>
        <v>44641</v>
      </c>
      <c r="J56" s="53">
        <f t="shared" si="55"/>
        <v>4177.8999999999996</v>
      </c>
      <c r="K56" s="54">
        <f>_xlfn.XLOOKUP(VALUE(I56), 'Processed closing data'!D$1:D$750, 'Processed closing data'!E$1:E$750, "")</f>
        <v>4.42</v>
      </c>
      <c r="L56" s="55">
        <f>_xlfn.XLOOKUP(VALUE(I56), 'Processed closing data'!O$1:O$750, 'Processed closing data'!P$1:P$750, "")</f>
        <v>30.08</v>
      </c>
      <c r="M56" s="41"/>
      <c r="N56" s="41"/>
      <c r="O56" s="42">
        <v>44642</v>
      </c>
      <c r="P56" s="56">
        <v>30.12</v>
      </c>
      <c r="Q56" s="41"/>
      <c r="R56" s="41"/>
      <c r="S56" s="41"/>
      <c r="T56" s="41"/>
      <c r="U56" s="41"/>
      <c r="V56" s="41"/>
      <c r="W56" s="41"/>
      <c r="X56" s="41"/>
      <c r="Y56" s="41"/>
      <c r="Z56" s="41"/>
    </row>
    <row r="57" spans="1:26" ht="15.75" customHeight="1">
      <c r="A57" s="39">
        <v>44642</v>
      </c>
      <c r="B57" s="40">
        <v>4197.47</v>
      </c>
      <c r="C57" s="41"/>
      <c r="D57" s="42">
        <v>44643</v>
      </c>
      <c r="E57" s="43">
        <v>4.16</v>
      </c>
      <c r="F57" s="44"/>
      <c r="G57" s="44"/>
      <c r="H57" s="41"/>
      <c r="I57" s="52">
        <f t="shared" ref="I57:J57" si="56">A57</f>
        <v>44642</v>
      </c>
      <c r="J57" s="53">
        <f t="shared" si="56"/>
        <v>4197.47</v>
      </c>
      <c r="K57" s="54">
        <f>_xlfn.XLOOKUP(VALUE(I57), 'Processed closing data'!D$1:D$750, 'Processed closing data'!E$1:E$750, "")</f>
        <v>4.25</v>
      </c>
      <c r="L57" s="55">
        <f>_xlfn.XLOOKUP(VALUE(I57), 'Processed closing data'!O$1:O$750, 'Processed closing data'!P$1:P$750, "")</f>
        <v>30.12</v>
      </c>
      <c r="M57" s="41"/>
      <c r="N57" s="41"/>
      <c r="O57" s="42">
        <v>44643</v>
      </c>
      <c r="P57" s="56">
        <v>29.22</v>
      </c>
      <c r="Q57" s="41"/>
      <c r="R57" s="41"/>
      <c r="S57" s="41"/>
      <c r="T57" s="41"/>
      <c r="U57" s="41"/>
      <c r="V57" s="41"/>
      <c r="W57" s="41"/>
      <c r="X57" s="41"/>
      <c r="Y57" s="41"/>
      <c r="Z57" s="41"/>
    </row>
    <row r="58" spans="1:26" ht="15.75" customHeight="1">
      <c r="A58" s="39">
        <v>44643</v>
      </c>
      <c r="B58" s="40">
        <v>4186.3599999999997</v>
      </c>
      <c r="C58" s="41"/>
      <c r="D58" s="42">
        <v>44644</v>
      </c>
      <c r="E58" s="43">
        <v>4.2300000000000004</v>
      </c>
      <c r="F58" s="44"/>
      <c r="G58" s="44"/>
      <c r="H58" s="41"/>
      <c r="I58" s="52">
        <f t="shared" ref="I58:J58" si="57">A58</f>
        <v>44643</v>
      </c>
      <c r="J58" s="53">
        <f t="shared" si="57"/>
        <v>4186.3599999999997</v>
      </c>
      <c r="K58" s="54">
        <f>_xlfn.XLOOKUP(VALUE(I58), 'Processed closing data'!D$1:D$750, 'Processed closing data'!E$1:E$750, "")</f>
        <v>4.16</v>
      </c>
      <c r="L58" s="55">
        <f>_xlfn.XLOOKUP(VALUE(I58), 'Processed closing data'!O$1:O$750, 'Processed closing data'!P$1:P$750, "")</f>
        <v>29.22</v>
      </c>
      <c r="M58" s="41"/>
      <c r="N58" s="41"/>
      <c r="O58" s="42">
        <v>44644</v>
      </c>
      <c r="P58" s="56">
        <v>28.34</v>
      </c>
      <c r="Q58" s="41"/>
      <c r="R58" s="41"/>
      <c r="S58" s="41"/>
      <c r="T58" s="41"/>
      <c r="U58" s="41"/>
      <c r="V58" s="41"/>
      <c r="W58" s="41"/>
      <c r="X58" s="41"/>
      <c r="Y58" s="41"/>
      <c r="Z58" s="41"/>
    </row>
    <row r="59" spans="1:26" ht="15.75" customHeight="1">
      <c r="A59" s="39">
        <v>44644</v>
      </c>
      <c r="B59" s="40">
        <v>4186.1000000000004</v>
      </c>
      <c r="C59" s="41"/>
      <c r="D59" s="42">
        <v>44645</v>
      </c>
      <c r="E59" s="43">
        <v>4.05</v>
      </c>
      <c r="F59" s="57"/>
      <c r="G59" s="44"/>
      <c r="H59" s="41"/>
      <c r="I59" s="52">
        <f t="shared" ref="I59:J59" si="58">A59</f>
        <v>44644</v>
      </c>
      <c r="J59" s="53">
        <f t="shared" si="58"/>
        <v>4186.1000000000004</v>
      </c>
      <c r="K59" s="54">
        <f>_xlfn.XLOOKUP(VALUE(I59), 'Processed closing data'!D$1:D$750, 'Processed closing data'!E$1:E$750, "")</f>
        <v>4.2300000000000004</v>
      </c>
      <c r="L59" s="55">
        <f>_xlfn.XLOOKUP(VALUE(I59), 'Processed closing data'!O$1:O$750, 'Processed closing data'!P$1:P$750, "")</f>
        <v>28.34</v>
      </c>
      <c r="M59" s="41"/>
      <c r="N59" s="41"/>
      <c r="O59" s="42">
        <v>44645</v>
      </c>
      <c r="P59" s="56">
        <v>28.1</v>
      </c>
      <c r="Q59" s="41"/>
      <c r="R59" s="41"/>
      <c r="S59" s="41"/>
      <c r="T59" s="41"/>
      <c r="U59" s="41"/>
      <c r="V59" s="41"/>
      <c r="W59" s="41"/>
      <c r="X59" s="41"/>
      <c r="Y59" s="41"/>
      <c r="Z59" s="41"/>
    </row>
    <row r="60" spans="1:26" ht="15.75" customHeight="1">
      <c r="A60" s="39">
        <v>44645</v>
      </c>
      <c r="B60" s="40">
        <v>4195.63</v>
      </c>
      <c r="C60" s="41"/>
      <c r="D60" s="42">
        <v>44648</v>
      </c>
      <c r="E60" s="43">
        <v>3.92</v>
      </c>
      <c r="F60" s="44"/>
      <c r="G60" s="44"/>
      <c r="H60" s="41"/>
      <c r="I60" s="52">
        <f t="shared" ref="I60:J60" si="59">A60</f>
        <v>44645</v>
      </c>
      <c r="J60" s="53">
        <f t="shared" si="59"/>
        <v>4195.63</v>
      </c>
      <c r="K60" s="54">
        <f>_xlfn.XLOOKUP(VALUE(I60), 'Processed closing data'!D$1:D$750, 'Processed closing data'!E$1:E$750, "")</f>
        <v>4.05</v>
      </c>
      <c r="L60" s="55">
        <f>_xlfn.XLOOKUP(VALUE(I60), 'Processed closing data'!O$1:O$750, 'Processed closing data'!P$1:P$750, "")</f>
        <v>28.1</v>
      </c>
      <c r="M60" s="41"/>
      <c r="N60" s="41"/>
      <c r="O60" s="42">
        <v>44648</v>
      </c>
      <c r="P60" s="56">
        <v>28.24</v>
      </c>
      <c r="Q60" s="41"/>
      <c r="R60" s="41"/>
      <c r="S60" s="41"/>
      <c r="T60" s="41"/>
      <c r="U60" s="41"/>
      <c r="V60" s="41"/>
      <c r="W60" s="41"/>
      <c r="X60" s="41"/>
      <c r="Y60" s="41"/>
      <c r="Z60" s="41"/>
    </row>
    <row r="61" spans="1:26" ht="15.75" customHeight="1">
      <c r="A61" s="39">
        <v>44648</v>
      </c>
      <c r="B61" s="40">
        <v>4194.43</v>
      </c>
      <c r="C61" s="41"/>
      <c r="D61" s="42">
        <v>44649</v>
      </c>
      <c r="E61" s="43">
        <v>4.07</v>
      </c>
      <c r="F61" s="57"/>
      <c r="G61" s="44"/>
      <c r="H61" s="41"/>
      <c r="I61" s="52">
        <f t="shared" ref="I61:J61" si="60">A61</f>
        <v>44648</v>
      </c>
      <c r="J61" s="53">
        <f t="shared" si="60"/>
        <v>4194.43</v>
      </c>
      <c r="K61" s="54">
        <f>_xlfn.XLOOKUP(VALUE(I61), 'Processed closing data'!D$1:D$750, 'Processed closing data'!E$1:E$750, "")</f>
        <v>3.92</v>
      </c>
      <c r="L61" s="55">
        <f>_xlfn.XLOOKUP(VALUE(I61), 'Processed closing data'!O$1:O$750, 'Processed closing data'!P$1:P$750, "")</f>
        <v>28.24</v>
      </c>
      <c r="M61" s="41"/>
      <c r="N61" s="41"/>
      <c r="O61" s="42">
        <v>44649</v>
      </c>
      <c r="P61" s="56">
        <v>28.8</v>
      </c>
      <c r="Q61" s="41"/>
      <c r="R61" s="41"/>
      <c r="S61" s="41"/>
      <c r="T61" s="41"/>
      <c r="U61" s="41"/>
      <c r="V61" s="41"/>
      <c r="W61" s="41"/>
      <c r="X61" s="41"/>
      <c r="Y61" s="41"/>
      <c r="Z61" s="41"/>
    </row>
    <row r="62" spans="1:26" ht="15.75" customHeight="1">
      <c r="A62" s="39">
        <v>44649</v>
      </c>
      <c r="B62" s="40">
        <v>4238.07</v>
      </c>
      <c r="C62" s="41"/>
      <c r="D62" s="42">
        <v>44650</v>
      </c>
      <c r="E62" s="43">
        <v>4.1399999999999997</v>
      </c>
      <c r="F62" s="44"/>
      <c r="G62" s="44"/>
      <c r="H62" s="41"/>
      <c r="I62" s="52">
        <f t="shared" ref="I62:J62" si="61">A62</f>
        <v>44649</v>
      </c>
      <c r="J62" s="53">
        <f t="shared" si="61"/>
        <v>4238.07</v>
      </c>
      <c r="K62" s="54">
        <f>_xlfn.XLOOKUP(VALUE(I62), 'Processed closing data'!D$1:D$750, 'Processed closing data'!E$1:E$750, "")</f>
        <v>4.07</v>
      </c>
      <c r="L62" s="55">
        <f>_xlfn.XLOOKUP(VALUE(I62), 'Processed closing data'!O$1:O$750, 'Processed closing data'!P$1:P$750, "")</f>
        <v>28.8</v>
      </c>
      <c r="M62" s="41"/>
      <c r="N62" s="41"/>
      <c r="O62" s="42">
        <v>44650</v>
      </c>
      <c r="P62" s="56">
        <v>29</v>
      </c>
      <c r="Q62" s="41"/>
      <c r="R62" s="41"/>
      <c r="S62" s="41"/>
      <c r="T62" s="41"/>
      <c r="U62" s="41"/>
      <c r="V62" s="41"/>
      <c r="W62" s="41"/>
      <c r="X62" s="41"/>
      <c r="Y62" s="41"/>
      <c r="Z62" s="41"/>
    </row>
    <row r="63" spans="1:26" ht="15.75" customHeight="1">
      <c r="A63" s="39">
        <v>44650</v>
      </c>
      <c r="B63" s="40">
        <v>4250.68</v>
      </c>
      <c r="C63" s="41"/>
      <c r="D63" s="42">
        <v>44651</v>
      </c>
      <c r="E63" s="43">
        <v>3.98</v>
      </c>
      <c r="F63" s="44"/>
      <c r="G63" s="44"/>
      <c r="H63" s="41"/>
      <c r="I63" s="52">
        <f t="shared" ref="I63:J63" si="62">A63</f>
        <v>44650</v>
      </c>
      <c r="J63" s="53">
        <f t="shared" si="62"/>
        <v>4250.68</v>
      </c>
      <c r="K63" s="54">
        <f>_xlfn.XLOOKUP(VALUE(I63), 'Processed closing data'!D$1:D$750, 'Processed closing data'!E$1:E$750, "")</f>
        <v>4.1399999999999997</v>
      </c>
      <c r="L63" s="55">
        <f>_xlfn.XLOOKUP(VALUE(I63), 'Processed closing data'!O$1:O$750, 'Processed closing data'!P$1:P$750, "")</f>
        <v>29</v>
      </c>
      <c r="M63" s="41"/>
      <c r="N63" s="41"/>
      <c r="O63" s="42">
        <v>44651</v>
      </c>
      <c r="P63" s="56">
        <v>28.22</v>
      </c>
      <c r="Q63" s="41"/>
      <c r="R63" s="41"/>
      <c r="S63" s="41"/>
      <c r="T63" s="41"/>
      <c r="U63" s="41"/>
      <c r="V63" s="41"/>
      <c r="W63" s="41"/>
      <c r="X63" s="41"/>
      <c r="Y63" s="41"/>
      <c r="Z63" s="41"/>
    </row>
    <row r="64" spans="1:26" ht="15.75" customHeight="1">
      <c r="A64" s="39">
        <v>44651</v>
      </c>
      <c r="B64" s="40">
        <v>4217.3500000000004</v>
      </c>
      <c r="C64" s="41"/>
      <c r="D64" s="42">
        <v>44652</v>
      </c>
      <c r="E64" s="43">
        <v>3.94</v>
      </c>
      <c r="F64" s="44"/>
      <c r="G64" s="44"/>
      <c r="H64" s="41"/>
      <c r="I64" s="52">
        <f t="shared" ref="I64:J64" si="63">A64</f>
        <v>44651</v>
      </c>
      <c r="J64" s="53">
        <f t="shared" si="63"/>
        <v>4217.3500000000004</v>
      </c>
      <c r="K64" s="54">
        <f>_xlfn.XLOOKUP(VALUE(I64), 'Processed closing data'!D$1:D$750, 'Processed closing data'!E$1:E$750, "")</f>
        <v>3.98</v>
      </c>
      <c r="L64" s="55">
        <f>_xlfn.XLOOKUP(VALUE(I64), 'Processed closing data'!O$1:O$750, 'Processed closing data'!P$1:P$750, "")</f>
        <v>28.22</v>
      </c>
      <c r="M64" s="41"/>
      <c r="N64" s="41"/>
      <c r="O64" s="42">
        <v>44652</v>
      </c>
      <c r="P64" s="56">
        <v>28.1</v>
      </c>
      <c r="Q64" s="41"/>
      <c r="R64" s="41"/>
      <c r="S64" s="41"/>
      <c r="T64" s="41"/>
      <c r="U64" s="41"/>
      <c r="V64" s="41"/>
      <c r="W64" s="41"/>
      <c r="X64" s="41"/>
      <c r="Y64" s="41"/>
      <c r="Z64" s="41"/>
    </row>
    <row r="65" spans="1:26" ht="15.75" customHeight="1">
      <c r="A65" s="39">
        <v>44652</v>
      </c>
      <c r="B65" s="40">
        <v>4229.67</v>
      </c>
      <c r="C65" s="41"/>
      <c r="D65" s="42">
        <v>44655</v>
      </c>
      <c r="E65" s="43">
        <v>3.8</v>
      </c>
      <c r="F65" s="44"/>
      <c r="G65" s="44"/>
      <c r="H65" s="41"/>
      <c r="I65" s="52">
        <f t="shared" ref="I65:J65" si="64">A65</f>
        <v>44652</v>
      </c>
      <c r="J65" s="53">
        <f t="shared" si="64"/>
        <v>4229.67</v>
      </c>
      <c r="K65" s="54">
        <f>_xlfn.XLOOKUP(VALUE(I65), 'Processed closing data'!D$1:D$750, 'Processed closing data'!E$1:E$750, "")</f>
        <v>3.94</v>
      </c>
      <c r="L65" s="55">
        <f>_xlfn.XLOOKUP(VALUE(I65), 'Processed closing data'!O$1:O$750, 'Processed closing data'!P$1:P$750, "")</f>
        <v>28.1</v>
      </c>
      <c r="M65" s="41"/>
      <c r="N65" s="41"/>
      <c r="O65" s="42">
        <v>44655</v>
      </c>
      <c r="P65" s="56">
        <v>28.76</v>
      </c>
      <c r="Q65" s="41"/>
      <c r="R65" s="41"/>
      <c r="S65" s="41"/>
      <c r="T65" s="41"/>
      <c r="U65" s="41"/>
      <c r="V65" s="41"/>
      <c r="W65" s="41"/>
      <c r="X65" s="41"/>
      <c r="Y65" s="41"/>
      <c r="Z65" s="41"/>
    </row>
    <row r="66" spans="1:26" ht="15.75" customHeight="1">
      <c r="A66" s="39">
        <v>44655</v>
      </c>
      <c r="B66" s="40">
        <v>4243.1400000000003</v>
      </c>
      <c r="C66" s="41"/>
      <c r="D66" s="42">
        <v>44656</v>
      </c>
      <c r="E66" s="43">
        <v>3.97</v>
      </c>
      <c r="F66" s="44"/>
      <c r="G66" s="44"/>
      <c r="H66" s="41"/>
      <c r="I66" s="52">
        <f t="shared" ref="I66:J66" si="65">A66</f>
        <v>44655</v>
      </c>
      <c r="J66" s="53">
        <f t="shared" si="65"/>
        <v>4243.1400000000003</v>
      </c>
      <c r="K66" s="54">
        <f>_xlfn.XLOOKUP(VALUE(I66), 'Processed closing data'!D$1:D$750, 'Processed closing data'!E$1:E$750, "")</f>
        <v>3.8</v>
      </c>
      <c r="L66" s="55">
        <f>_xlfn.XLOOKUP(VALUE(I66), 'Processed closing data'!O$1:O$750, 'Processed closing data'!P$1:P$750, "")</f>
        <v>28.76</v>
      </c>
      <c r="M66" s="41"/>
      <c r="N66" s="41"/>
      <c r="O66" s="42">
        <v>44656</v>
      </c>
      <c r="P66" s="56">
        <v>28.8</v>
      </c>
      <c r="Q66" s="41"/>
      <c r="R66" s="41"/>
      <c r="S66" s="41"/>
      <c r="T66" s="41"/>
      <c r="U66" s="41"/>
      <c r="V66" s="41"/>
      <c r="W66" s="41"/>
      <c r="X66" s="41"/>
      <c r="Y66" s="41"/>
      <c r="Z66" s="41"/>
    </row>
    <row r="67" spans="1:26" ht="15.75" customHeight="1">
      <c r="A67" s="39">
        <v>44656</v>
      </c>
      <c r="B67" s="40">
        <v>4269.8599999999997</v>
      </c>
      <c r="C67" s="41"/>
      <c r="D67" s="42">
        <v>44657</v>
      </c>
      <c r="E67" s="43">
        <v>3.78</v>
      </c>
      <c r="F67" s="44"/>
      <c r="G67" s="44"/>
      <c r="H67" s="41"/>
      <c r="I67" s="52">
        <f t="shared" ref="I67:J67" si="66">A67</f>
        <v>44656</v>
      </c>
      <c r="J67" s="53">
        <f t="shared" si="66"/>
        <v>4269.8599999999997</v>
      </c>
      <c r="K67" s="54">
        <f>_xlfn.XLOOKUP(VALUE(I67), 'Processed closing data'!D$1:D$750, 'Processed closing data'!E$1:E$750, "")</f>
        <v>3.97</v>
      </c>
      <c r="L67" s="55">
        <f>_xlfn.XLOOKUP(VALUE(I67), 'Processed closing data'!O$1:O$750, 'Processed closing data'!P$1:P$750, "")</f>
        <v>28.8</v>
      </c>
      <c r="M67" s="41"/>
      <c r="N67" s="41"/>
      <c r="O67" s="42">
        <v>44657</v>
      </c>
      <c r="P67" s="56">
        <v>27.5</v>
      </c>
      <c r="Q67" s="41"/>
      <c r="R67" s="41"/>
      <c r="S67" s="41"/>
      <c r="T67" s="41"/>
      <c r="U67" s="41"/>
      <c r="V67" s="41"/>
      <c r="W67" s="41"/>
      <c r="X67" s="41"/>
      <c r="Y67" s="41"/>
      <c r="Z67" s="41"/>
    </row>
    <row r="68" spans="1:26" ht="15.75" customHeight="1">
      <c r="A68" s="39">
        <v>44657</v>
      </c>
      <c r="B68" s="40">
        <v>4249.45</v>
      </c>
      <c r="C68" s="41"/>
      <c r="D68" s="42">
        <v>44658</v>
      </c>
      <c r="E68" s="43">
        <v>3.84</v>
      </c>
      <c r="F68" s="44"/>
      <c r="G68" s="44"/>
      <c r="H68" s="41"/>
      <c r="I68" s="52">
        <f t="shared" ref="I68:J68" si="67">A68</f>
        <v>44657</v>
      </c>
      <c r="J68" s="53">
        <f t="shared" si="67"/>
        <v>4249.45</v>
      </c>
      <c r="K68" s="54">
        <f>_xlfn.XLOOKUP(VALUE(I68), 'Processed closing data'!D$1:D$750, 'Processed closing data'!E$1:E$750, "")</f>
        <v>3.78</v>
      </c>
      <c r="L68" s="55">
        <f>_xlfn.XLOOKUP(VALUE(I68), 'Processed closing data'!O$1:O$750, 'Processed closing data'!P$1:P$750, "")</f>
        <v>27.5</v>
      </c>
      <c r="M68" s="41"/>
      <c r="N68" s="41"/>
      <c r="O68" s="42">
        <v>44658</v>
      </c>
      <c r="P68" s="56">
        <v>27.72</v>
      </c>
      <c r="Q68" s="41"/>
      <c r="R68" s="41"/>
      <c r="S68" s="41"/>
      <c r="T68" s="41"/>
      <c r="U68" s="41"/>
      <c r="V68" s="41"/>
      <c r="W68" s="41"/>
      <c r="X68" s="41"/>
      <c r="Y68" s="41"/>
      <c r="Z68" s="41"/>
    </row>
    <row r="69" spans="1:26" ht="15.75" customHeight="1">
      <c r="A69" s="39">
        <v>44658</v>
      </c>
      <c r="B69" s="40">
        <v>4230.5200000000004</v>
      </c>
      <c r="C69" s="41"/>
      <c r="D69" s="42">
        <v>44659</v>
      </c>
      <c r="E69" s="43">
        <v>3.7</v>
      </c>
      <c r="F69" s="44"/>
      <c r="G69" s="44"/>
      <c r="H69" s="41"/>
      <c r="I69" s="52">
        <f t="shared" ref="I69:J69" si="68">A69</f>
        <v>44658</v>
      </c>
      <c r="J69" s="53">
        <f t="shared" si="68"/>
        <v>4230.5200000000004</v>
      </c>
      <c r="K69" s="54">
        <f>_xlfn.XLOOKUP(VALUE(I69), 'Processed closing data'!D$1:D$750, 'Processed closing data'!E$1:E$750, "")</f>
        <v>3.84</v>
      </c>
      <c r="L69" s="55">
        <f>_xlfn.XLOOKUP(VALUE(I69), 'Processed closing data'!O$1:O$750, 'Processed closing data'!P$1:P$750, "")</f>
        <v>27.72</v>
      </c>
      <c r="M69" s="41"/>
      <c r="N69" s="41"/>
      <c r="O69" s="42">
        <v>44659</v>
      </c>
      <c r="P69" s="56">
        <v>27.86</v>
      </c>
      <c r="Q69" s="41"/>
      <c r="R69" s="41"/>
      <c r="S69" s="41"/>
      <c r="T69" s="41"/>
      <c r="U69" s="41"/>
      <c r="V69" s="41"/>
      <c r="W69" s="41"/>
      <c r="X69" s="41"/>
      <c r="Y69" s="41"/>
      <c r="Z69" s="41"/>
    </row>
    <row r="70" spans="1:26" ht="15.75" customHeight="1">
      <c r="A70" s="39">
        <v>44659</v>
      </c>
      <c r="B70" s="40">
        <v>4290.3999999999996</v>
      </c>
      <c r="C70" s="41"/>
      <c r="D70" s="42">
        <v>44662</v>
      </c>
      <c r="E70" s="43">
        <v>3.53</v>
      </c>
      <c r="F70" s="44"/>
      <c r="G70" s="44"/>
      <c r="H70" s="41"/>
      <c r="I70" s="52">
        <f t="shared" ref="I70:J70" si="69">A70</f>
        <v>44659</v>
      </c>
      <c r="J70" s="53">
        <f t="shared" si="69"/>
        <v>4290.3999999999996</v>
      </c>
      <c r="K70" s="54">
        <f>_xlfn.XLOOKUP(VALUE(I70), 'Processed closing data'!D$1:D$750, 'Processed closing data'!E$1:E$750, "")</f>
        <v>3.7</v>
      </c>
      <c r="L70" s="55">
        <f>_xlfn.XLOOKUP(VALUE(I70), 'Processed closing data'!O$1:O$750, 'Processed closing data'!P$1:P$750, "")</f>
        <v>27.86</v>
      </c>
      <c r="M70" s="41"/>
      <c r="N70" s="41"/>
      <c r="O70" s="42">
        <v>44662</v>
      </c>
      <c r="P70" s="56">
        <v>26.76</v>
      </c>
      <c r="Q70" s="41"/>
      <c r="R70" s="41"/>
      <c r="S70" s="41"/>
      <c r="T70" s="41"/>
      <c r="U70" s="41"/>
      <c r="V70" s="41"/>
      <c r="W70" s="41"/>
      <c r="X70" s="41"/>
      <c r="Y70" s="41"/>
      <c r="Z70" s="41"/>
    </row>
    <row r="71" spans="1:26" ht="15.75" customHeight="1">
      <c r="A71" s="39">
        <v>44662</v>
      </c>
      <c r="B71" s="40">
        <v>4264.34</v>
      </c>
      <c r="C71" s="41"/>
      <c r="D71" s="42">
        <v>44663</v>
      </c>
      <c r="E71" s="43">
        <v>3.55</v>
      </c>
      <c r="F71" s="44"/>
      <c r="G71" s="44"/>
      <c r="H71" s="41"/>
      <c r="I71" s="52">
        <f t="shared" ref="I71:J71" si="70">A71</f>
        <v>44662</v>
      </c>
      <c r="J71" s="53">
        <f t="shared" si="70"/>
        <v>4264.34</v>
      </c>
      <c r="K71" s="54">
        <f>_xlfn.XLOOKUP(VALUE(I71), 'Processed closing data'!D$1:D$750, 'Processed closing data'!E$1:E$750, "")</f>
        <v>3.53</v>
      </c>
      <c r="L71" s="55">
        <f>_xlfn.XLOOKUP(VALUE(I71), 'Processed closing data'!O$1:O$750, 'Processed closing data'!P$1:P$750, "")</f>
        <v>26.76</v>
      </c>
      <c r="M71" s="41"/>
      <c r="N71" s="41"/>
      <c r="O71" s="42">
        <v>44663</v>
      </c>
      <c r="P71" s="56">
        <v>26.78</v>
      </c>
      <c r="Q71" s="41"/>
      <c r="R71" s="41"/>
      <c r="S71" s="41"/>
      <c r="T71" s="41"/>
      <c r="U71" s="41"/>
      <c r="V71" s="41"/>
      <c r="W71" s="41"/>
      <c r="X71" s="41"/>
      <c r="Y71" s="41"/>
      <c r="Z71" s="41"/>
    </row>
    <row r="72" spans="1:26" ht="15.75" customHeight="1">
      <c r="A72" s="39">
        <v>44663</v>
      </c>
      <c r="B72" s="40">
        <v>4241.3500000000004</v>
      </c>
      <c r="C72" s="41"/>
      <c r="D72" s="42">
        <v>44664</v>
      </c>
      <c r="E72" s="43">
        <v>3.56</v>
      </c>
      <c r="F72" s="44"/>
      <c r="G72" s="44"/>
      <c r="H72" s="41"/>
      <c r="I72" s="52">
        <f t="shared" ref="I72:J72" si="71">A72</f>
        <v>44663</v>
      </c>
      <c r="J72" s="53">
        <f t="shared" si="71"/>
        <v>4241.3500000000004</v>
      </c>
      <c r="K72" s="54">
        <f>_xlfn.XLOOKUP(VALUE(I72), 'Processed closing data'!D$1:D$750, 'Processed closing data'!E$1:E$750, "")</f>
        <v>3.55</v>
      </c>
      <c r="L72" s="55">
        <f>_xlfn.XLOOKUP(VALUE(I72), 'Processed closing data'!O$1:O$750, 'Processed closing data'!P$1:P$750, "")</f>
        <v>26.78</v>
      </c>
      <c r="M72" s="41"/>
      <c r="N72" s="41"/>
      <c r="O72" s="42">
        <v>44664</v>
      </c>
      <c r="P72" s="56">
        <v>26.48</v>
      </c>
      <c r="Q72" s="41"/>
      <c r="R72" s="41"/>
      <c r="S72" s="41"/>
      <c r="T72" s="41"/>
      <c r="U72" s="41"/>
      <c r="V72" s="41"/>
      <c r="W72" s="41"/>
      <c r="X72" s="41"/>
      <c r="Y72" s="41"/>
      <c r="Z72" s="41"/>
    </row>
    <row r="73" spans="1:26" ht="15.75" customHeight="1">
      <c r="A73" s="39">
        <v>44664</v>
      </c>
      <c r="B73" s="40">
        <v>4242.5</v>
      </c>
      <c r="C73" s="41"/>
      <c r="D73" s="42">
        <v>44665</v>
      </c>
      <c r="E73" s="43">
        <v>3.54</v>
      </c>
      <c r="F73" s="44"/>
      <c r="G73" s="44"/>
      <c r="H73" s="41"/>
      <c r="I73" s="52">
        <f t="shared" ref="I73:J73" si="72">A73</f>
        <v>44664</v>
      </c>
      <c r="J73" s="53">
        <f t="shared" si="72"/>
        <v>4242.5</v>
      </c>
      <c r="K73" s="54">
        <f>_xlfn.XLOOKUP(VALUE(I73), 'Processed closing data'!D$1:D$750, 'Processed closing data'!E$1:E$750, "")</f>
        <v>3.56</v>
      </c>
      <c r="L73" s="55">
        <f>_xlfn.XLOOKUP(VALUE(I73), 'Processed closing data'!O$1:O$750, 'Processed closing data'!P$1:P$750, "")</f>
        <v>26.48</v>
      </c>
      <c r="M73" s="41"/>
      <c r="N73" s="41"/>
      <c r="O73" s="42">
        <v>44665</v>
      </c>
      <c r="P73" s="56">
        <v>26.54</v>
      </c>
      <c r="Q73" s="41"/>
      <c r="R73" s="41"/>
      <c r="S73" s="41"/>
      <c r="T73" s="41"/>
      <c r="U73" s="41"/>
      <c r="V73" s="41"/>
      <c r="W73" s="41"/>
      <c r="X73" s="41"/>
      <c r="Y73" s="41"/>
      <c r="Z73" s="41"/>
    </row>
    <row r="74" spans="1:26" ht="15.75" customHeight="1">
      <c r="A74" s="39">
        <v>44665</v>
      </c>
      <c r="B74" s="40">
        <v>4263.6400000000003</v>
      </c>
      <c r="C74" s="41"/>
      <c r="D74" s="42">
        <v>44670</v>
      </c>
      <c r="E74" s="43">
        <v>3.44</v>
      </c>
      <c r="F74" s="44"/>
      <c r="G74" s="44"/>
      <c r="H74" s="41"/>
      <c r="I74" s="52">
        <f t="shared" ref="I74:J74" si="73">A74</f>
        <v>44665</v>
      </c>
      <c r="J74" s="53">
        <f t="shared" si="73"/>
        <v>4263.6400000000003</v>
      </c>
      <c r="K74" s="54">
        <f>_xlfn.XLOOKUP(VALUE(I74), 'Processed closing data'!D$1:D$750, 'Processed closing data'!E$1:E$750, "")</f>
        <v>3.54</v>
      </c>
      <c r="L74" s="55">
        <f>_xlfn.XLOOKUP(VALUE(I74), 'Processed closing data'!O$1:O$750, 'Processed closing data'!P$1:P$750, "")</f>
        <v>26.54</v>
      </c>
      <c r="M74" s="41"/>
      <c r="N74" s="41"/>
      <c r="O74" s="42">
        <v>44670</v>
      </c>
      <c r="P74" s="56">
        <v>26.5</v>
      </c>
      <c r="Q74" s="41"/>
      <c r="R74" s="41"/>
      <c r="S74" s="41"/>
      <c r="T74" s="41"/>
      <c r="U74" s="41"/>
      <c r="V74" s="41"/>
      <c r="W74" s="41"/>
      <c r="X74" s="41"/>
      <c r="Y74" s="41"/>
      <c r="Z74" s="41"/>
    </row>
    <row r="75" spans="1:26" ht="15.75" customHeight="1">
      <c r="A75" s="39">
        <v>44666</v>
      </c>
      <c r="B75" s="40">
        <v>4263.6400000000003</v>
      </c>
      <c r="C75" s="41"/>
      <c r="D75" s="42">
        <v>44671</v>
      </c>
      <c r="E75" s="43">
        <v>3.44</v>
      </c>
      <c r="F75" s="44"/>
      <c r="G75" s="44"/>
      <c r="H75" s="41"/>
      <c r="I75" s="52">
        <f t="shared" ref="I75:J75" si="74">A75</f>
        <v>44666</v>
      </c>
      <c r="J75" s="53">
        <f t="shared" si="74"/>
        <v>4263.6400000000003</v>
      </c>
      <c r="K75" s="54">
        <v>3.54</v>
      </c>
      <c r="L75" s="55">
        <v>26.54</v>
      </c>
      <c r="M75" s="41"/>
      <c r="N75" s="41"/>
      <c r="O75" s="42">
        <v>44671</v>
      </c>
      <c r="P75" s="56">
        <v>26.46</v>
      </c>
      <c r="Q75" s="41"/>
      <c r="R75" s="41"/>
      <c r="S75" s="41"/>
      <c r="T75" s="41"/>
      <c r="U75" s="41"/>
      <c r="V75" s="41"/>
      <c r="W75" s="41"/>
      <c r="X75" s="41"/>
      <c r="Y75" s="41"/>
      <c r="Z75" s="41"/>
    </row>
    <row r="76" spans="1:26" ht="15.75" customHeight="1">
      <c r="A76" s="39">
        <v>44669</v>
      </c>
      <c r="B76" s="40">
        <v>4263.6400000000003</v>
      </c>
      <c r="C76" s="41"/>
      <c r="D76" s="42">
        <v>44672</v>
      </c>
      <c r="E76" s="43">
        <v>3.56</v>
      </c>
      <c r="F76" s="44"/>
      <c r="G76" s="44"/>
      <c r="H76" s="41"/>
      <c r="I76" s="52">
        <f t="shared" ref="I76:J76" si="75">A76</f>
        <v>44669</v>
      </c>
      <c r="J76" s="53">
        <f t="shared" si="75"/>
        <v>4263.6400000000003</v>
      </c>
      <c r="K76" s="54">
        <v>3.54</v>
      </c>
      <c r="L76" s="55">
        <v>26.54</v>
      </c>
      <c r="M76" s="41"/>
      <c r="N76" s="41"/>
      <c r="O76" s="42">
        <v>44672</v>
      </c>
      <c r="P76" s="56">
        <v>26.38</v>
      </c>
      <c r="Q76" s="41"/>
      <c r="R76" s="41"/>
      <c r="S76" s="41"/>
      <c r="T76" s="41"/>
      <c r="U76" s="41"/>
      <c r="V76" s="41"/>
      <c r="W76" s="41"/>
      <c r="X76" s="41"/>
      <c r="Y76" s="41"/>
      <c r="Z76" s="41"/>
    </row>
    <row r="77" spans="1:26" ht="15.75" customHeight="1">
      <c r="A77" s="39">
        <v>44670</v>
      </c>
      <c r="B77" s="40">
        <v>4251.45</v>
      </c>
      <c r="C77" s="41"/>
      <c r="D77" s="42">
        <v>44673</v>
      </c>
      <c r="E77" s="43">
        <v>3.49</v>
      </c>
      <c r="F77" s="44"/>
      <c r="G77" s="44"/>
      <c r="H77" s="41"/>
      <c r="I77" s="52">
        <f t="shared" ref="I77:J77" si="76">A77</f>
        <v>44670</v>
      </c>
      <c r="J77" s="53">
        <f t="shared" si="76"/>
        <v>4251.45</v>
      </c>
      <c r="K77" s="54">
        <f>_xlfn.XLOOKUP(VALUE(I77), 'Processed closing data'!D$1:D$750, 'Processed closing data'!E$1:E$750, "")</f>
        <v>3.44</v>
      </c>
      <c r="L77" s="55">
        <f>_xlfn.XLOOKUP(VALUE(I77), 'Processed closing data'!O$1:O$750, 'Processed closing data'!P$1:P$750, "")</f>
        <v>26.5</v>
      </c>
      <c r="M77" s="41"/>
      <c r="N77" s="41"/>
      <c r="O77" s="42">
        <v>44673</v>
      </c>
      <c r="P77" s="56">
        <v>26.58</v>
      </c>
      <c r="Q77" s="41"/>
      <c r="R77" s="41"/>
      <c r="S77" s="41"/>
      <c r="T77" s="41"/>
      <c r="U77" s="41"/>
      <c r="V77" s="41"/>
      <c r="W77" s="41"/>
      <c r="X77" s="41"/>
      <c r="Y77" s="41"/>
      <c r="Z77" s="41"/>
    </row>
    <row r="78" spans="1:26" ht="15.75" customHeight="1">
      <c r="A78" s="39">
        <v>44671</v>
      </c>
      <c r="B78" s="40">
        <v>4268.5</v>
      </c>
      <c r="C78" s="41"/>
      <c r="D78" s="42">
        <v>44676</v>
      </c>
      <c r="E78" s="43">
        <v>3.19</v>
      </c>
      <c r="F78" s="44"/>
      <c r="G78" s="44"/>
      <c r="H78" s="41"/>
      <c r="I78" s="52">
        <f t="shared" ref="I78:J78" si="77">A78</f>
        <v>44671</v>
      </c>
      <c r="J78" s="53">
        <f t="shared" si="77"/>
        <v>4268.5</v>
      </c>
      <c r="K78" s="54">
        <f>_xlfn.XLOOKUP(VALUE(I78), 'Processed closing data'!D$1:D$750, 'Processed closing data'!E$1:E$750, "")</f>
        <v>3.44</v>
      </c>
      <c r="L78" s="55">
        <f>_xlfn.XLOOKUP(VALUE(I78), 'Processed closing data'!O$1:O$750, 'Processed closing data'!P$1:P$750, "")</f>
        <v>26.46</v>
      </c>
      <c r="M78" s="41"/>
      <c r="N78" s="41"/>
      <c r="O78" s="42">
        <v>44676</v>
      </c>
      <c r="P78" s="56">
        <v>26.6</v>
      </c>
      <c r="Q78" s="41"/>
      <c r="R78" s="41"/>
      <c r="S78" s="41"/>
      <c r="T78" s="41"/>
      <c r="U78" s="41"/>
      <c r="V78" s="41"/>
      <c r="W78" s="41"/>
      <c r="X78" s="41"/>
      <c r="Y78" s="41"/>
      <c r="Z78" s="41"/>
    </row>
    <row r="79" spans="1:26" ht="15.75" customHeight="1">
      <c r="A79" s="39">
        <v>44672</v>
      </c>
      <c r="B79" s="40">
        <v>4270.3100000000004</v>
      </c>
      <c r="C79" s="41"/>
      <c r="D79" s="42">
        <v>44677</v>
      </c>
      <c r="E79" s="43">
        <v>3.14</v>
      </c>
      <c r="F79" s="44"/>
      <c r="G79" s="44"/>
      <c r="H79" s="41"/>
      <c r="I79" s="52">
        <f t="shared" ref="I79:J79" si="78">A79</f>
        <v>44672</v>
      </c>
      <c r="J79" s="53">
        <f t="shared" si="78"/>
        <v>4270.3100000000004</v>
      </c>
      <c r="K79" s="54">
        <f>_xlfn.XLOOKUP(VALUE(I79), 'Processed closing data'!D$1:D$750, 'Processed closing data'!E$1:E$750, "")</f>
        <v>3.56</v>
      </c>
      <c r="L79" s="55">
        <f>_xlfn.XLOOKUP(VALUE(I79), 'Processed closing data'!O$1:O$750, 'Processed closing data'!P$1:P$750, "")</f>
        <v>26.38</v>
      </c>
      <c r="M79" s="41"/>
      <c r="N79" s="41"/>
      <c r="O79" s="42">
        <v>44677</v>
      </c>
      <c r="P79" s="56">
        <v>26.3</v>
      </c>
      <c r="Q79" s="41"/>
      <c r="R79" s="41"/>
      <c r="S79" s="41"/>
      <c r="T79" s="41"/>
      <c r="U79" s="41"/>
      <c r="V79" s="41"/>
      <c r="W79" s="41"/>
      <c r="X79" s="41"/>
      <c r="Y79" s="41"/>
      <c r="Z79" s="41"/>
    </row>
    <row r="80" spans="1:26" ht="15.75" customHeight="1">
      <c r="A80" s="39">
        <v>44673</v>
      </c>
      <c r="B80" s="40">
        <v>4211.3500000000004</v>
      </c>
      <c r="C80" s="41"/>
      <c r="D80" s="42">
        <v>44678</v>
      </c>
      <c r="E80" s="43">
        <v>3.18</v>
      </c>
      <c r="F80" s="44"/>
      <c r="G80" s="44"/>
      <c r="H80" s="41"/>
      <c r="I80" s="52">
        <f t="shared" ref="I80:J80" si="79">A80</f>
        <v>44673</v>
      </c>
      <c r="J80" s="53">
        <f t="shared" si="79"/>
        <v>4211.3500000000004</v>
      </c>
      <c r="K80" s="54">
        <f>_xlfn.XLOOKUP(VALUE(I80), 'Processed closing data'!D$1:D$750, 'Processed closing data'!E$1:E$750, "")</f>
        <v>3.49</v>
      </c>
      <c r="L80" s="55">
        <f>_xlfn.XLOOKUP(VALUE(I80), 'Processed closing data'!O$1:O$750, 'Processed closing data'!P$1:P$750, "")</f>
        <v>26.58</v>
      </c>
      <c r="M80" s="41"/>
      <c r="N80" s="41"/>
      <c r="O80" s="42">
        <v>44678</v>
      </c>
      <c r="P80" s="56">
        <v>25.18</v>
      </c>
      <c r="Q80" s="41"/>
      <c r="R80" s="41"/>
      <c r="S80" s="41"/>
      <c r="T80" s="41"/>
      <c r="U80" s="41"/>
      <c r="V80" s="41"/>
      <c r="W80" s="41"/>
      <c r="X80" s="41"/>
      <c r="Y80" s="41"/>
      <c r="Z80" s="41"/>
    </row>
    <row r="81" spans="1:26" ht="15.75" customHeight="1">
      <c r="A81" s="39">
        <v>44676</v>
      </c>
      <c r="B81" s="40">
        <v>4135.79</v>
      </c>
      <c r="C81" s="41"/>
      <c r="D81" s="42">
        <v>44679</v>
      </c>
      <c r="E81" s="43">
        <v>3.2</v>
      </c>
      <c r="F81" s="44"/>
      <c r="G81" s="44"/>
      <c r="H81" s="41"/>
      <c r="I81" s="52">
        <f t="shared" ref="I81:J81" si="80">A81</f>
        <v>44676</v>
      </c>
      <c r="J81" s="53">
        <f t="shared" si="80"/>
        <v>4135.79</v>
      </c>
      <c r="K81" s="54">
        <f>_xlfn.XLOOKUP(VALUE(I81), 'Processed closing data'!D$1:D$750, 'Processed closing data'!E$1:E$750, "")</f>
        <v>3.19</v>
      </c>
      <c r="L81" s="55">
        <f>_xlfn.XLOOKUP(VALUE(I81), 'Processed closing data'!O$1:O$750, 'Processed closing data'!P$1:P$750, "")</f>
        <v>26.6</v>
      </c>
      <c r="M81" s="41"/>
      <c r="N81" s="41"/>
      <c r="O81" s="42">
        <v>44679</v>
      </c>
      <c r="P81" s="56">
        <v>25.4</v>
      </c>
      <c r="Q81" s="41"/>
      <c r="R81" s="41"/>
      <c r="S81" s="41"/>
      <c r="T81" s="41"/>
      <c r="U81" s="41"/>
      <c r="V81" s="41"/>
      <c r="W81" s="41"/>
      <c r="X81" s="41"/>
      <c r="Y81" s="41"/>
      <c r="Z81" s="41"/>
    </row>
    <row r="82" spans="1:26" ht="15.75" customHeight="1">
      <c r="A82" s="39">
        <v>44677</v>
      </c>
      <c r="B82" s="40">
        <v>4135.0600000000004</v>
      </c>
      <c r="C82" s="41"/>
      <c r="D82" s="42">
        <v>44680</v>
      </c>
      <c r="E82" s="43">
        <v>3.07</v>
      </c>
      <c r="F82" s="57"/>
      <c r="G82" s="44"/>
      <c r="H82" s="41"/>
      <c r="I82" s="52">
        <f t="shared" ref="I82:J82" si="81">A82</f>
        <v>44677</v>
      </c>
      <c r="J82" s="53">
        <f t="shared" si="81"/>
        <v>4135.0600000000004</v>
      </c>
      <c r="K82" s="54">
        <f>_xlfn.XLOOKUP(VALUE(I82), 'Processed closing data'!D$1:D$750, 'Processed closing data'!E$1:E$750, "")</f>
        <v>3.14</v>
      </c>
      <c r="L82" s="55">
        <f>_xlfn.XLOOKUP(VALUE(I82), 'Processed closing data'!O$1:O$750, 'Processed closing data'!P$1:P$750, "")</f>
        <v>26.3</v>
      </c>
      <c r="M82" s="41"/>
      <c r="N82" s="41"/>
      <c r="O82" s="42">
        <v>44680</v>
      </c>
      <c r="P82" s="56">
        <v>25.16</v>
      </c>
      <c r="Q82" s="41"/>
      <c r="R82" s="41"/>
      <c r="S82" s="41"/>
      <c r="T82" s="41"/>
      <c r="U82" s="41"/>
      <c r="V82" s="41"/>
      <c r="W82" s="41"/>
      <c r="X82" s="41"/>
      <c r="Y82" s="41"/>
      <c r="Z82" s="41"/>
    </row>
    <row r="83" spans="1:26" ht="15.75" customHeight="1">
      <c r="A83" s="39">
        <v>44678</v>
      </c>
      <c r="B83" s="40">
        <v>4151.93</v>
      </c>
      <c r="C83" s="41"/>
      <c r="D83" s="42">
        <v>44684</v>
      </c>
      <c r="E83" s="43">
        <v>2.94</v>
      </c>
      <c r="F83" s="44"/>
      <c r="G83" s="44"/>
      <c r="H83" s="41"/>
      <c r="I83" s="52">
        <f t="shared" ref="I83:J83" si="82">A83</f>
        <v>44678</v>
      </c>
      <c r="J83" s="53">
        <f t="shared" si="82"/>
        <v>4151.93</v>
      </c>
      <c r="K83" s="54">
        <f>_xlfn.XLOOKUP(VALUE(I83), 'Processed closing data'!D$1:D$750, 'Processed closing data'!E$1:E$750, "")</f>
        <v>3.18</v>
      </c>
      <c r="L83" s="55">
        <f>_xlfn.XLOOKUP(VALUE(I83), 'Processed closing data'!O$1:O$750, 'Processed closing data'!P$1:P$750, "")</f>
        <v>25.18</v>
      </c>
      <c r="M83" s="41"/>
      <c r="N83" s="41"/>
      <c r="O83" s="42">
        <v>44684</v>
      </c>
      <c r="P83" s="56">
        <v>24.46</v>
      </c>
      <c r="Q83" s="41"/>
      <c r="R83" s="41"/>
      <c r="S83" s="41"/>
      <c r="T83" s="41"/>
      <c r="U83" s="41"/>
      <c r="V83" s="41"/>
      <c r="W83" s="41"/>
      <c r="X83" s="41"/>
      <c r="Y83" s="41"/>
      <c r="Z83" s="41"/>
    </row>
    <row r="84" spans="1:26" ht="15.75" customHeight="1">
      <c r="A84" s="39">
        <v>44679</v>
      </c>
      <c r="B84" s="40">
        <v>4197.13</v>
      </c>
      <c r="C84" s="41"/>
      <c r="D84" s="42">
        <v>44685</v>
      </c>
      <c r="E84" s="43">
        <v>2.8</v>
      </c>
      <c r="F84" s="44"/>
      <c r="G84" s="44"/>
      <c r="H84" s="41"/>
      <c r="I84" s="52">
        <f t="shared" ref="I84:J84" si="83">A84</f>
        <v>44679</v>
      </c>
      <c r="J84" s="53">
        <f t="shared" si="83"/>
        <v>4197.13</v>
      </c>
      <c r="K84" s="54">
        <f>_xlfn.XLOOKUP(VALUE(I84), 'Processed closing data'!D$1:D$750, 'Processed closing data'!E$1:E$750, "")</f>
        <v>3.2</v>
      </c>
      <c r="L84" s="55">
        <f>_xlfn.XLOOKUP(VALUE(I84), 'Processed closing data'!O$1:O$750, 'Processed closing data'!P$1:P$750, "")</f>
        <v>25.4</v>
      </c>
      <c r="M84" s="41"/>
      <c r="N84" s="41"/>
      <c r="O84" s="42">
        <v>44685</v>
      </c>
      <c r="P84" s="56">
        <v>24</v>
      </c>
      <c r="Q84" s="41"/>
      <c r="R84" s="41"/>
      <c r="S84" s="41"/>
      <c r="T84" s="41"/>
      <c r="U84" s="41"/>
      <c r="V84" s="41"/>
      <c r="W84" s="41"/>
      <c r="X84" s="41"/>
      <c r="Y84" s="41"/>
      <c r="Z84" s="41"/>
    </row>
    <row r="85" spans="1:26" ht="15.75" customHeight="1">
      <c r="A85" s="39">
        <v>44680</v>
      </c>
      <c r="B85" s="40">
        <v>4216.6400000000003</v>
      </c>
      <c r="C85" s="41"/>
      <c r="D85" s="42">
        <v>44686</v>
      </c>
      <c r="E85" s="43">
        <v>2.86</v>
      </c>
      <c r="F85" s="44"/>
      <c r="G85" s="44"/>
      <c r="H85" s="41"/>
      <c r="I85" s="52">
        <f t="shared" ref="I85:J85" si="84">A85</f>
        <v>44680</v>
      </c>
      <c r="J85" s="53">
        <f t="shared" si="84"/>
        <v>4216.6400000000003</v>
      </c>
      <c r="K85" s="54">
        <f>_xlfn.XLOOKUP(VALUE(I85), 'Processed closing data'!D$1:D$750, 'Processed closing data'!E$1:E$750, "")</f>
        <v>3.07</v>
      </c>
      <c r="L85" s="55">
        <f>_xlfn.XLOOKUP(VALUE(I85), 'Processed closing data'!O$1:O$750, 'Processed closing data'!P$1:P$750, "")</f>
        <v>25.16</v>
      </c>
      <c r="M85" s="41"/>
      <c r="N85" s="41"/>
      <c r="O85" s="42">
        <v>44686</v>
      </c>
      <c r="P85" s="56">
        <v>23.98</v>
      </c>
      <c r="Q85" s="41"/>
      <c r="R85" s="41"/>
      <c r="S85" s="41"/>
      <c r="T85" s="41"/>
      <c r="U85" s="41"/>
      <c r="V85" s="41"/>
      <c r="W85" s="41"/>
      <c r="X85" s="41"/>
      <c r="Y85" s="41"/>
      <c r="Z85" s="41"/>
    </row>
    <row r="86" spans="1:26" ht="15.75" customHeight="1">
      <c r="A86" s="39">
        <v>44683</v>
      </c>
      <c r="B86" s="40">
        <v>4216.6400000000003</v>
      </c>
      <c r="C86" s="41"/>
      <c r="D86" s="42">
        <v>44687</v>
      </c>
      <c r="E86" s="43">
        <v>2.71</v>
      </c>
      <c r="F86" s="44"/>
      <c r="G86" s="44"/>
      <c r="H86" s="41"/>
      <c r="I86" s="52">
        <f t="shared" ref="I86:J86" si="85">A86</f>
        <v>44683</v>
      </c>
      <c r="J86" s="53">
        <f t="shared" si="85"/>
        <v>4216.6400000000003</v>
      </c>
      <c r="K86" s="54">
        <v>3.07</v>
      </c>
      <c r="L86" s="55">
        <v>25.16</v>
      </c>
      <c r="M86" s="41"/>
      <c r="N86" s="41"/>
      <c r="O86" s="42">
        <v>44687</v>
      </c>
      <c r="P86" s="56">
        <v>22.76</v>
      </c>
      <c r="Q86" s="41"/>
      <c r="R86" s="41"/>
      <c r="S86" s="41"/>
      <c r="T86" s="41"/>
      <c r="U86" s="41"/>
      <c r="V86" s="41"/>
      <c r="W86" s="41"/>
      <c r="X86" s="41"/>
      <c r="Y86" s="41"/>
      <c r="Z86" s="41"/>
    </row>
    <row r="87" spans="1:26" ht="15.75" customHeight="1">
      <c r="A87" s="39">
        <v>44684</v>
      </c>
      <c r="B87" s="40">
        <v>4218.6000000000004</v>
      </c>
      <c r="C87" s="41"/>
      <c r="D87" s="42">
        <v>44690</v>
      </c>
      <c r="E87" s="43">
        <v>2.58</v>
      </c>
      <c r="F87" s="44"/>
      <c r="G87" s="44"/>
      <c r="H87" s="41"/>
      <c r="I87" s="52">
        <f t="shared" ref="I87:J87" si="86">A87</f>
        <v>44684</v>
      </c>
      <c r="J87" s="53">
        <f t="shared" si="86"/>
        <v>4218.6000000000004</v>
      </c>
      <c r="K87" s="54">
        <f>_xlfn.XLOOKUP(VALUE(I87), 'Processed closing data'!D$1:D$750, 'Processed closing data'!E$1:E$750, "")</f>
        <v>2.94</v>
      </c>
      <c r="L87" s="55">
        <f>_xlfn.XLOOKUP(VALUE(I87), 'Processed closing data'!O$1:O$750, 'Processed closing data'!P$1:P$750, "")</f>
        <v>24.46</v>
      </c>
      <c r="M87" s="41"/>
      <c r="N87" s="41"/>
      <c r="O87" s="42">
        <v>44690</v>
      </c>
      <c r="P87" s="56">
        <v>22.34</v>
      </c>
      <c r="Q87" s="41"/>
      <c r="R87" s="41"/>
      <c r="S87" s="41"/>
      <c r="T87" s="41"/>
      <c r="U87" s="41"/>
      <c r="V87" s="41"/>
      <c r="W87" s="41"/>
      <c r="X87" s="41"/>
      <c r="Y87" s="41"/>
      <c r="Z87" s="41"/>
    </row>
    <row r="88" spans="1:26" ht="15.75" customHeight="1">
      <c r="A88" s="39">
        <v>44685</v>
      </c>
      <c r="B88" s="40">
        <v>4177.0200000000004</v>
      </c>
      <c r="C88" s="41"/>
      <c r="D88" s="42">
        <v>44691</v>
      </c>
      <c r="E88" s="43">
        <v>2.5499999999999998</v>
      </c>
      <c r="F88" s="44"/>
      <c r="G88" s="44"/>
      <c r="H88" s="41"/>
      <c r="I88" s="52">
        <f t="shared" ref="I88:J88" si="87">A88</f>
        <v>44685</v>
      </c>
      <c r="J88" s="53">
        <f t="shared" si="87"/>
        <v>4177.0200000000004</v>
      </c>
      <c r="K88" s="54">
        <f>_xlfn.XLOOKUP(VALUE(I88), 'Processed closing data'!D$1:D$750, 'Processed closing data'!E$1:E$750, "")</f>
        <v>2.8</v>
      </c>
      <c r="L88" s="55">
        <f>_xlfn.XLOOKUP(VALUE(I88), 'Processed closing data'!O$1:O$750, 'Processed closing data'!P$1:P$750, "")</f>
        <v>24</v>
      </c>
      <c r="M88" s="41"/>
      <c r="N88" s="41"/>
      <c r="O88" s="42">
        <v>44691</v>
      </c>
      <c r="P88" s="56">
        <v>23.66</v>
      </c>
      <c r="Q88" s="41"/>
      <c r="R88" s="41"/>
      <c r="S88" s="41"/>
      <c r="T88" s="41"/>
      <c r="U88" s="41"/>
      <c r="V88" s="41"/>
      <c r="W88" s="41"/>
      <c r="X88" s="41"/>
      <c r="Y88" s="41"/>
      <c r="Z88" s="41"/>
    </row>
    <row r="89" spans="1:26" ht="15.75" customHeight="1">
      <c r="A89" s="39">
        <v>44686</v>
      </c>
      <c r="B89" s="40">
        <v>4177.55</v>
      </c>
      <c r="C89" s="41"/>
      <c r="D89" s="42">
        <v>44692</v>
      </c>
      <c r="E89" s="43">
        <v>2.62</v>
      </c>
      <c r="F89" s="44"/>
      <c r="G89" s="44"/>
      <c r="H89" s="41"/>
      <c r="I89" s="52">
        <f t="shared" ref="I89:J89" si="88">A89</f>
        <v>44686</v>
      </c>
      <c r="J89" s="53">
        <f t="shared" si="88"/>
        <v>4177.55</v>
      </c>
      <c r="K89" s="54">
        <f>_xlfn.XLOOKUP(VALUE(I89), 'Processed closing data'!D$1:D$750, 'Processed closing data'!E$1:E$750, "")</f>
        <v>2.86</v>
      </c>
      <c r="L89" s="55">
        <f>_xlfn.XLOOKUP(VALUE(I89), 'Processed closing data'!O$1:O$750, 'Processed closing data'!P$1:P$750, "")</f>
        <v>23.98</v>
      </c>
      <c r="M89" s="41"/>
      <c r="N89" s="41"/>
      <c r="O89" s="42">
        <v>44692</v>
      </c>
      <c r="P89" s="56">
        <v>24.38</v>
      </c>
      <c r="Q89" s="41"/>
      <c r="R89" s="41"/>
      <c r="S89" s="41"/>
      <c r="T89" s="41"/>
      <c r="U89" s="41"/>
      <c r="V89" s="41"/>
      <c r="W89" s="41"/>
      <c r="X89" s="41"/>
      <c r="Y89" s="41"/>
      <c r="Z89" s="41"/>
    </row>
    <row r="90" spans="1:26" ht="15.75" customHeight="1">
      <c r="A90" s="39">
        <v>44687</v>
      </c>
      <c r="B90" s="40">
        <v>4114.5600000000004</v>
      </c>
      <c r="C90" s="41"/>
      <c r="D90" s="42">
        <v>44693</v>
      </c>
      <c r="E90" s="43">
        <v>2.5499999999999998</v>
      </c>
      <c r="F90" s="44"/>
      <c r="G90" s="44"/>
      <c r="H90" s="41"/>
      <c r="I90" s="52">
        <f t="shared" ref="I90:J90" si="89">A90</f>
        <v>44687</v>
      </c>
      <c r="J90" s="53">
        <f t="shared" si="89"/>
        <v>4114.5600000000004</v>
      </c>
      <c r="K90" s="54">
        <f>_xlfn.XLOOKUP(VALUE(I90), 'Processed closing data'!D$1:D$750, 'Processed closing data'!E$1:E$750, "")</f>
        <v>2.71</v>
      </c>
      <c r="L90" s="55">
        <f>_xlfn.XLOOKUP(VALUE(I90), 'Processed closing data'!O$1:O$750, 'Processed closing data'!P$1:P$750, "")</f>
        <v>22.76</v>
      </c>
      <c r="M90" s="41"/>
      <c r="N90" s="41"/>
      <c r="O90" s="42">
        <v>44693</v>
      </c>
      <c r="P90" s="56">
        <v>24.56</v>
      </c>
      <c r="Q90" s="41"/>
      <c r="R90" s="41"/>
      <c r="S90" s="41"/>
      <c r="T90" s="41"/>
      <c r="U90" s="41"/>
      <c r="V90" s="41"/>
      <c r="W90" s="41"/>
      <c r="X90" s="41"/>
      <c r="Y90" s="41"/>
      <c r="Z90" s="41"/>
    </row>
    <row r="91" spans="1:26" ht="15.75" customHeight="1">
      <c r="A91" s="39">
        <v>44690</v>
      </c>
      <c r="B91" s="40">
        <v>4017.43</v>
      </c>
      <c r="C91" s="41"/>
      <c r="D91" s="42">
        <v>44694</v>
      </c>
      <c r="E91" s="43">
        <v>2.85</v>
      </c>
      <c r="F91" s="44"/>
      <c r="G91" s="44"/>
      <c r="H91" s="41"/>
      <c r="I91" s="52">
        <f t="shared" ref="I91:J91" si="90">A91</f>
        <v>44690</v>
      </c>
      <c r="J91" s="53">
        <f t="shared" si="90"/>
        <v>4017.43</v>
      </c>
      <c r="K91" s="54">
        <f>_xlfn.XLOOKUP(VALUE(I91), 'Processed closing data'!D$1:D$750, 'Processed closing data'!E$1:E$750, "")</f>
        <v>2.58</v>
      </c>
      <c r="L91" s="55">
        <f>_xlfn.XLOOKUP(VALUE(I91), 'Processed closing data'!O$1:O$750, 'Processed closing data'!P$1:P$750, "")</f>
        <v>22.34</v>
      </c>
      <c r="M91" s="41"/>
      <c r="N91" s="41"/>
      <c r="O91" s="42">
        <v>44694</v>
      </c>
      <c r="P91" s="56">
        <v>25.44</v>
      </c>
      <c r="Q91" s="41"/>
      <c r="R91" s="41"/>
      <c r="S91" s="41"/>
      <c r="T91" s="41"/>
      <c r="U91" s="41"/>
      <c r="V91" s="41"/>
      <c r="W91" s="41"/>
      <c r="X91" s="41"/>
      <c r="Y91" s="41"/>
      <c r="Z91" s="41"/>
    </row>
    <row r="92" spans="1:26" ht="15.75" customHeight="1">
      <c r="A92" s="39">
        <v>44691</v>
      </c>
      <c r="B92" s="40">
        <v>4032.49</v>
      </c>
      <c r="C92" s="41"/>
      <c r="D92" s="42">
        <v>44697</v>
      </c>
      <c r="E92" s="43">
        <v>2.9</v>
      </c>
      <c r="F92" s="44"/>
      <c r="G92" s="44"/>
      <c r="H92" s="41"/>
      <c r="I92" s="52">
        <f t="shared" ref="I92:J92" si="91">A92</f>
        <v>44691</v>
      </c>
      <c r="J92" s="53">
        <f t="shared" si="91"/>
        <v>4032.49</v>
      </c>
      <c r="K92" s="54">
        <f>_xlfn.XLOOKUP(VALUE(I92), 'Processed closing data'!D$1:D$750, 'Processed closing data'!E$1:E$750, "")</f>
        <v>2.5499999999999998</v>
      </c>
      <c r="L92" s="55">
        <f>_xlfn.XLOOKUP(VALUE(I92), 'Processed closing data'!O$1:O$750, 'Processed closing data'!P$1:P$750, "")</f>
        <v>23.66</v>
      </c>
      <c r="M92" s="41"/>
      <c r="N92" s="41"/>
      <c r="O92" s="42">
        <v>44697</v>
      </c>
      <c r="P92" s="56">
        <v>25.66</v>
      </c>
      <c r="Q92" s="41"/>
      <c r="R92" s="41"/>
      <c r="S92" s="41"/>
      <c r="T92" s="41"/>
      <c r="U92" s="41"/>
      <c r="V92" s="41"/>
      <c r="W92" s="41"/>
      <c r="X92" s="41"/>
      <c r="Y92" s="41"/>
      <c r="Z92" s="41"/>
    </row>
    <row r="93" spans="1:26" ht="15.75" customHeight="1">
      <c r="A93" s="39">
        <v>44692</v>
      </c>
      <c r="B93" s="40">
        <v>4090.08</v>
      </c>
      <c r="C93" s="41"/>
      <c r="D93" s="42">
        <v>44698</v>
      </c>
      <c r="E93" s="43">
        <v>2.94</v>
      </c>
      <c r="F93" s="44"/>
      <c r="G93" s="44"/>
      <c r="H93" s="41"/>
      <c r="I93" s="52">
        <f t="shared" ref="I93:J93" si="92">A93</f>
        <v>44692</v>
      </c>
      <c r="J93" s="53">
        <f t="shared" si="92"/>
        <v>4090.08</v>
      </c>
      <c r="K93" s="54">
        <f>_xlfn.XLOOKUP(VALUE(I93), 'Processed closing data'!D$1:D$750, 'Processed closing data'!E$1:E$750, "")</f>
        <v>2.62</v>
      </c>
      <c r="L93" s="55">
        <f>_xlfn.XLOOKUP(VALUE(I93), 'Processed closing data'!O$1:O$750, 'Processed closing data'!P$1:P$750, "")</f>
        <v>24.38</v>
      </c>
      <c r="M93" s="41"/>
      <c r="N93" s="41"/>
      <c r="O93" s="42">
        <v>44698</v>
      </c>
      <c r="P93" s="56">
        <v>25.44</v>
      </c>
      <c r="Q93" s="41"/>
      <c r="R93" s="41"/>
      <c r="S93" s="41"/>
      <c r="T93" s="41"/>
      <c r="U93" s="41"/>
      <c r="V93" s="41"/>
      <c r="W93" s="41"/>
      <c r="X93" s="41"/>
      <c r="Y93" s="41"/>
      <c r="Z93" s="41"/>
    </row>
    <row r="94" spans="1:26" ht="15.75" customHeight="1">
      <c r="A94" s="39">
        <v>44693</v>
      </c>
      <c r="B94" s="40">
        <v>4030.88</v>
      </c>
      <c r="C94" s="41"/>
      <c r="D94" s="42">
        <v>44699</v>
      </c>
      <c r="E94" s="43">
        <v>2.8</v>
      </c>
      <c r="F94" s="44"/>
      <c r="G94" s="44"/>
      <c r="H94" s="41"/>
      <c r="I94" s="52">
        <f t="shared" ref="I94:J94" si="93">A94</f>
        <v>44693</v>
      </c>
      <c r="J94" s="53">
        <f t="shared" si="93"/>
        <v>4030.88</v>
      </c>
      <c r="K94" s="54">
        <f>_xlfn.XLOOKUP(VALUE(I94), 'Processed closing data'!D$1:D$750, 'Processed closing data'!E$1:E$750, "")</f>
        <v>2.5499999999999998</v>
      </c>
      <c r="L94" s="55">
        <f>_xlfn.XLOOKUP(VALUE(I94), 'Processed closing data'!O$1:O$750, 'Processed closing data'!P$1:P$750, "")</f>
        <v>24.56</v>
      </c>
      <c r="M94" s="41"/>
      <c r="N94" s="41"/>
      <c r="O94" s="42">
        <v>44699</v>
      </c>
      <c r="P94" s="56">
        <v>25.64</v>
      </c>
      <c r="Q94" s="41"/>
      <c r="R94" s="41"/>
      <c r="S94" s="41"/>
      <c r="T94" s="41"/>
      <c r="U94" s="41"/>
      <c r="V94" s="41"/>
      <c r="W94" s="41"/>
      <c r="X94" s="41"/>
      <c r="Y94" s="41"/>
      <c r="Z94" s="41"/>
    </row>
    <row r="95" spans="1:26" ht="15.75" customHeight="1">
      <c r="A95" s="39">
        <v>44694</v>
      </c>
      <c r="B95" s="40">
        <v>4132.07</v>
      </c>
      <c r="C95" s="41"/>
      <c r="D95" s="42">
        <v>44700</v>
      </c>
      <c r="E95" s="43">
        <v>2.95</v>
      </c>
      <c r="F95" s="44"/>
      <c r="G95" s="44"/>
      <c r="H95" s="41"/>
      <c r="I95" s="52">
        <f t="shared" ref="I95:J95" si="94">A95</f>
        <v>44694</v>
      </c>
      <c r="J95" s="53">
        <f t="shared" si="94"/>
        <v>4132.07</v>
      </c>
      <c r="K95" s="54">
        <f>_xlfn.XLOOKUP(VALUE(I95), 'Processed closing data'!D$1:D$750, 'Processed closing data'!E$1:E$750, "")</f>
        <v>2.85</v>
      </c>
      <c r="L95" s="55">
        <f>_xlfn.XLOOKUP(VALUE(I95), 'Processed closing data'!O$1:O$750, 'Processed closing data'!P$1:P$750, "")</f>
        <v>25.44</v>
      </c>
      <c r="M95" s="41"/>
      <c r="N95" s="41"/>
      <c r="O95" s="42">
        <v>44700</v>
      </c>
      <c r="P95" s="56">
        <v>25.8</v>
      </c>
      <c r="Q95" s="41"/>
      <c r="R95" s="41"/>
      <c r="S95" s="41"/>
      <c r="T95" s="41"/>
      <c r="U95" s="41"/>
      <c r="V95" s="41"/>
      <c r="W95" s="41"/>
      <c r="X95" s="41"/>
      <c r="Y95" s="41"/>
      <c r="Z95" s="41"/>
    </row>
    <row r="96" spans="1:26" ht="15.75" customHeight="1">
      <c r="A96" s="39">
        <v>44697</v>
      </c>
      <c r="B96" s="40">
        <v>4154.12</v>
      </c>
      <c r="C96" s="41"/>
      <c r="D96" s="42">
        <v>44701</v>
      </c>
      <c r="E96" s="43">
        <v>3.23</v>
      </c>
      <c r="F96" s="44"/>
      <c r="G96" s="44"/>
      <c r="H96" s="41"/>
      <c r="I96" s="52">
        <f t="shared" ref="I96:J96" si="95">A96</f>
        <v>44697</v>
      </c>
      <c r="J96" s="53">
        <f t="shared" si="95"/>
        <v>4154.12</v>
      </c>
      <c r="K96" s="54">
        <f>_xlfn.XLOOKUP(VALUE(I96), 'Processed closing data'!D$1:D$750, 'Processed closing data'!E$1:E$750, "")</f>
        <v>2.9</v>
      </c>
      <c r="L96" s="55">
        <f>_xlfn.XLOOKUP(VALUE(I96), 'Processed closing data'!O$1:O$750, 'Processed closing data'!P$1:P$750, "")</f>
        <v>25.66</v>
      </c>
      <c r="M96" s="41"/>
      <c r="N96" s="41"/>
      <c r="O96" s="42">
        <v>44701</v>
      </c>
      <c r="P96" s="56">
        <v>26.84</v>
      </c>
      <c r="Q96" s="41"/>
      <c r="R96" s="41"/>
      <c r="S96" s="41"/>
      <c r="T96" s="41"/>
      <c r="U96" s="41"/>
      <c r="V96" s="41"/>
      <c r="W96" s="41"/>
      <c r="X96" s="41"/>
      <c r="Y96" s="41"/>
      <c r="Z96" s="41"/>
    </row>
    <row r="97" spans="1:26" ht="15.75" customHeight="1">
      <c r="A97" s="39">
        <v>44698</v>
      </c>
      <c r="B97" s="40">
        <v>4183.88</v>
      </c>
      <c r="C97" s="41"/>
      <c r="D97" s="42">
        <v>44704</v>
      </c>
      <c r="E97" s="43">
        <v>3.12</v>
      </c>
      <c r="F97" s="58"/>
      <c r="G97" s="44"/>
      <c r="H97" s="41"/>
      <c r="I97" s="52">
        <f t="shared" ref="I97:J97" si="96">A97</f>
        <v>44698</v>
      </c>
      <c r="J97" s="53">
        <f t="shared" si="96"/>
        <v>4183.88</v>
      </c>
      <c r="K97" s="54">
        <f>_xlfn.XLOOKUP(VALUE(I97), 'Processed closing data'!D$1:D$750, 'Processed closing data'!E$1:E$750, "")</f>
        <v>2.94</v>
      </c>
      <c r="L97" s="55">
        <f>_xlfn.XLOOKUP(VALUE(I97), 'Processed closing data'!O$1:O$750, 'Processed closing data'!P$1:P$750, "")</f>
        <v>25.44</v>
      </c>
      <c r="M97" s="41"/>
      <c r="N97" s="41"/>
      <c r="O97" s="42">
        <v>44704</v>
      </c>
      <c r="P97" s="56">
        <v>26.78</v>
      </c>
      <c r="Q97" s="41"/>
      <c r="R97" s="41"/>
      <c r="S97" s="41"/>
      <c r="T97" s="41"/>
      <c r="U97" s="41"/>
      <c r="V97" s="41"/>
      <c r="W97" s="41"/>
      <c r="X97" s="41"/>
      <c r="Y97" s="41"/>
      <c r="Z97" s="41"/>
    </row>
    <row r="98" spans="1:26" ht="15.75" customHeight="1">
      <c r="A98" s="39">
        <v>44699</v>
      </c>
      <c r="B98" s="40">
        <v>4142.34</v>
      </c>
      <c r="C98" s="41"/>
      <c r="D98" s="42">
        <v>44705</v>
      </c>
      <c r="E98" s="43">
        <v>3.17</v>
      </c>
      <c r="F98" s="44"/>
      <c r="G98" s="44"/>
      <c r="H98" s="41"/>
      <c r="I98" s="52">
        <f t="shared" ref="I98:J98" si="97">A98</f>
        <v>44699</v>
      </c>
      <c r="J98" s="53">
        <f t="shared" si="97"/>
        <v>4142.34</v>
      </c>
      <c r="K98" s="54">
        <f>_xlfn.XLOOKUP(VALUE(I98), 'Processed closing data'!D$1:D$750, 'Processed closing data'!E$1:E$750, "")</f>
        <v>2.8</v>
      </c>
      <c r="L98" s="55">
        <f>_xlfn.XLOOKUP(VALUE(I98), 'Processed closing data'!O$1:O$750, 'Processed closing data'!P$1:P$750, "")</f>
        <v>25.64</v>
      </c>
      <c r="M98" s="41"/>
      <c r="N98" s="41"/>
      <c r="O98" s="42">
        <v>44705</v>
      </c>
      <c r="P98" s="56">
        <v>26.72</v>
      </c>
      <c r="Q98" s="41"/>
      <c r="R98" s="41"/>
      <c r="S98" s="41"/>
      <c r="T98" s="41"/>
      <c r="U98" s="41"/>
      <c r="V98" s="41"/>
      <c r="W98" s="41"/>
      <c r="X98" s="41"/>
      <c r="Y98" s="41"/>
      <c r="Z98" s="41"/>
    </row>
    <row r="99" spans="1:26" ht="15.75" customHeight="1">
      <c r="A99" s="39">
        <v>44700</v>
      </c>
      <c r="B99" s="40">
        <v>4070.24</v>
      </c>
      <c r="C99" s="41"/>
      <c r="D99" s="42">
        <v>44706</v>
      </c>
      <c r="E99" s="43">
        <v>3.08</v>
      </c>
      <c r="F99" s="57"/>
      <c r="G99" s="44"/>
      <c r="H99" s="41"/>
      <c r="I99" s="52">
        <f t="shared" ref="I99:J99" si="98">A99</f>
        <v>44700</v>
      </c>
      <c r="J99" s="53">
        <f t="shared" si="98"/>
        <v>4070.24</v>
      </c>
      <c r="K99" s="54">
        <f>_xlfn.XLOOKUP(VALUE(I99), 'Processed closing data'!D$1:D$750, 'Processed closing data'!E$1:E$750, "")</f>
        <v>2.95</v>
      </c>
      <c r="L99" s="55">
        <f>_xlfn.XLOOKUP(VALUE(I99), 'Processed closing data'!O$1:O$750, 'Processed closing data'!P$1:P$750, "")</f>
        <v>25.8</v>
      </c>
      <c r="M99" s="41"/>
      <c r="N99" s="41"/>
      <c r="O99" s="42">
        <v>44706</v>
      </c>
      <c r="P99" s="56">
        <v>26.74</v>
      </c>
      <c r="Q99" s="41"/>
      <c r="R99" s="41"/>
      <c r="S99" s="41"/>
      <c r="T99" s="41"/>
      <c r="U99" s="41"/>
      <c r="V99" s="41"/>
      <c r="W99" s="41"/>
      <c r="X99" s="41"/>
      <c r="Y99" s="41"/>
      <c r="Z99" s="41"/>
    </row>
    <row r="100" spans="1:26" ht="15.75" customHeight="1">
      <c r="A100" s="39">
        <v>44701</v>
      </c>
      <c r="B100" s="40">
        <v>4116.05</v>
      </c>
      <c r="C100" s="41"/>
      <c r="D100" s="42">
        <v>44707</v>
      </c>
      <c r="E100" s="43">
        <v>3.2</v>
      </c>
      <c r="F100" s="44"/>
      <c r="G100" s="44"/>
      <c r="H100" s="41"/>
      <c r="I100" s="52">
        <f t="shared" ref="I100:J100" si="99">A100</f>
        <v>44701</v>
      </c>
      <c r="J100" s="53">
        <f t="shared" si="99"/>
        <v>4116.05</v>
      </c>
      <c r="K100" s="54">
        <f>_xlfn.XLOOKUP(VALUE(I100), 'Processed closing data'!D$1:D$750, 'Processed closing data'!E$1:E$750, "")</f>
        <v>3.23</v>
      </c>
      <c r="L100" s="55">
        <f>_xlfn.XLOOKUP(VALUE(I100), 'Processed closing data'!O$1:O$750, 'Processed closing data'!P$1:P$750, "")</f>
        <v>26.84</v>
      </c>
      <c r="M100" s="41"/>
      <c r="N100" s="41"/>
      <c r="O100" s="42">
        <v>44707</v>
      </c>
      <c r="P100" s="56">
        <v>27.22</v>
      </c>
      <c r="Q100" s="41"/>
      <c r="R100" s="41"/>
      <c r="S100" s="41"/>
      <c r="T100" s="41"/>
      <c r="U100" s="41"/>
      <c r="V100" s="41"/>
      <c r="W100" s="41"/>
      <c r="X100" s="41"/>
      <c r="Y100" s="41"/>
      <c r="Z100" s="41"/>
    </row>
    <row r="101" spans="1:26" ht="15.75" customHeight="1">
      <c r="A101" s="39">
        <v>44704</v>
      </c>
      <c r="B101" s="40">
        <v>4184.1400000000003</v>
      </c>
      <c r="C101" s="41"/>
      <c r="D101" s="42">
        <v>44708</v>
      </c>
      <c r="E101" s="43">
        <v>3.27</v>
      </c>
      <c r="F101" s="44"/>
      <c r="G101" s="44"/>
      <c r="H101" s="41"/>
      <c r="I101" s="52">
        <f t="shared" ref="I101:J101" si="100">A101</f>
        <v>44704</v>
      </c>
      <c r="J101" s="53">
        <f t="shared" si="100"/>
        <v>4184.1400000000003</v>
      </c>
      <c r="K101" s="54">
        <f>_xlfn.XLOOKUP(VALUE(I101), 'Processed closing data'!D$1:D$750, 'Processed closing data'!E$1:E$750, "")</f>
        <v>3.12</v>
      </c>
      <c r="L101" s="55">
        <f>_xlfn.XLOOKUP(VALUE(I101), 'Processed closing data'!O$1:O$750, 'Processed closing data'!P$1:P$750, "")</f>
        <v>26.78</v>
      </c>
      <c r="M101" s="41"/>
      <c r="N101" s="41"/>
      <c r="O101" s="42">
        <v>44708</v>
      </c>
      <c r="P101" s="56">
        <v>27.34</v>
      </c>
      <c r="Q101" s="41"/>
      <c r="R101" s="41"/>
      <c r="S101" s="41"/>
      <c r="T101" s="41"/>
      <c r="U101" s="41"/>
      <c r="V101" s="41"/>
      <c r="W101" s="41"/>
      <c r="X101" s="41"/>
      <c r="Y101" s="41"/>
      <c r="Z101" s="41"/>
    </row>
    <row r="102" spans="1:26" ht="15.75" customHeight="1">
      <c r="A102" s="39">
        <v>44705</v>
      </c>
      <c r="B102" s="40">
        <v>4160.97</v>
      </c>
      <c r="C102" s="41"/>
      <c r="D102" s="42">
        <v>44711</v>
      </c>
      <c r="E102" s="43">
        <v>3.39</v>
      </c>
      <c r="F102" s="44"/>
      <c r="G102" s="44"/>
      <c r="H102" s="41"/>
      <c r="I102" s="52">
        <f t="shared" ref="I102:J102" si="101">A102</f>
        <v>44705</v>
      </c>
      <c r="J102" s="53">
        <f t="shared" si="101"/>
        <v>4160.97</v>
      </c>
      <c r="K102" s="54">
        <f>_xlfn.XLOOKUP(VALUE(I102), 'Processed closing data'!D$1:D$750, 'Processed closing data'!E$1:E$750, "")</f>
        <v>3.17</v>
      </c>
      <c r="L102" s="55">
        <f>_xlfn.XLOOKUP(VALUE(I102), 'Processed closing data'!O$1:O$750, 'Processed closing data'!P$1:P$750, "")</f>
        <v>26.72</v>
      </c>
      <c r="M102" s="41"/>
      <c r="N102" s="41"/>
      <c r="O102" s="42">
        <v>44711</v>
      </c>
      <c r="P102" s="56">
        <v>27.62</v>
      </c>
      <c r="Q102" s="41"/>
      <c r="R102" s="41"/>
      <c r="S102" s="41"/>
      <c r="T102" s="41"/>
      <c r="U102" s="41"/>
      <c r="V102" s="41"/>
      <c r="W102" s="41"/>
      <c r="X102" s="41"/>
      <c r="Y102" s="41"/>
      <c r="Z102" s="41"/>
    </row>
    <row r="103" spans="1:26" ht="15.75" customHeight="1">
      <c r="A103" s="39">
        <v>44706</v>
      </c>
      <c r="B103" s="40">
        <v>4181.75</v>
      </c>
      <c r="C103" s="41"/>
      <c r="D103" s="42">
        <v>44712</v>
      </c>
      <c r="E103" s="43">
        <v>3.22</v>
      </c>
      <c r="F103" s="44"/>
      <c r="G103" s="44"/>
      <c r="H103" s="41"/>
      <c r="I103" s="52">
        <f t="shared" ref="I103:J103" si="102">A103</f>
        <v>44706</v>
      </c>
      <c r="J103" s="53">
        <f t="shared" si="102"/>
        <v>4181.75</v>
      </c>
      <c r="K103" s="54">
        <f>_xlfn.XLOOKUP(VALUE(I103), 'Processed closing data'!D$1:D$750, 'Processed closing data'!E$1:E$750, "")</f>
        <v>3.08</v>
      </c>
      <c r="L103" s="55">
        <f>_xlfn.XLOOKUP(VALUE(I103), 'Processed closing data'!O$1:O$750, 'Processed closing data'!P$1:P$750, "")</f>
        <v>26.74</v>
      </c>
      <c r="M103" s="41"/>
      <c r="N103" s="41"/>
      <c r="O103" s="42">
        <v>44712</v>
      </c>
      <c r="P103" s="56">
        <v>27.6</v>
      </c>
      <c r="Q103" s="41"/>
      <c r="R103" s="41"/>
      <c r="S103" s="41"/>
      <c r="T103" s="41"/>
      <c r="U103" s="41"/>
      <c r="V103" s="41"/>
      <c r="W103" s="41"/>
      <c r="X103" s="41"/>
      <c r="Y103" s="41"/>
      <c r="Z103" s="41"/>
    </row>
    <row r="104" spans="1:26" ht="15.75" customHeight="1">
      <c r="A104" s="39">
        <v>44707</v>
      </c>
      <c r="B104" s="40">
        <v>4211.67</v>
      </c>
      <c r="C104" s="41"/>
      <c r="D104" s="42">
        <v>44713</v>
      </c>
      <c r="E104" s="43">
        <v>3.08</v>
      </c>
      <c r="F104" s="57"/>
      <c r="G104" s="44"/>
      <c r="H104" s="41"/>
      <c r="I104" s="52">
        <f t="shared" ref="I104:J104" si="103">A104</f>
        <v>44707</v>
      </c>
      <c r="J104" s="53">
        <f t="shared" si="103"/>
        <v>4211.67</v>
      </c>
      <c r="K104" s="54">
        <f>_xlfn.XLOOKUP(VALUE(I104), 'Processed closing data'!D$1:D$750, 'Processed closing data'!E$1:E$750, "")</f>
        <v>3.2</v>
      </c>
      <c r="L104" s="55">
        <f>_xlfn.XLOOKUP(VALUE(I104), 'Processed closing data'!O$1:O$750, 'Processed closing data'!P$1:P$750, "")</f>
        <v>27.22</v>
      </c>
      <c r="M104" s="41"/>
      <c r="N104" s="41"/>
      <c r="O104" s="42">
        <v>44713</v>
      </c>
      <c r="P104" s="56">
        <v>26.74</v>
      </c>
      <c r="Q104" s="41"/>
      <c r="R104" s="41"/>
      <c r="S104" s="41"/>
      <c r="T104" s="41"/>
      <c r="U104" s="41"/>
      <c r="V104" s="41"/>
      <c r="W104" s="41"/>
      <c r="X104" s="41"/>
      <c r="Y104" s="41"/>
      <c r="Z104" s="41"/>
    </row>
    <row r="105" spans="1:26" ht="15.75" customHeight="1">
      <c r="A105" s="39">
        <v>44708</v>
      </c>
      <c r="B105" s="40">
        <v>4225.3</v>
      </c>
      <c r="C105" s="41"/>
      <c r="D105" s="42">
        <v>44718</v>
      </c>
      <c r="E105" s="43">
        <v>3.35</v>
      </c>
      <c r="F105" s="44"/>
      <c r="G105" s="44"/>
      <c r="H105" s="41"/>
      <c r="I105" s="52">
        <f t="shared" ref="I105:J105" si="104">A105</f>
        <v>44708</v>
      </c>
      <c r="J105" s="53">
        <f t="shared" si="104"/>
        <v>4225.3</v>
      </c>
      <c r="K105" s="54">
        <f>_xlfn.XLOOKUP(VALUE(I105), 'Processed closing data'!D$1:D$750, 'Processed closing data'!E$1:E$750, "")</f>
        <v>3.27</v>
      </c>
      <c r="L105" s="55">
        <f>_xlfn.XLOOKUP(VALUE(I105), 'Processed closing data'!O$1:O$750, 'Processed closing data'!P$1:P$750, "")</f>
        <v>27.34</v>
      </c>
      <c r="M105" s="41"/>
      <c r="N105" s="41"/>
      <c r="O105" s="42">
        <v>44718</v>
      </c>
      <c r="P105" s="56">
        <v>27.22</v>
      </c>
      <c r="Q105" s="41"/>
      <c r="R105" s="41"/>
      <c r="S105" s="41"/>
      <c r="T105" s="41"/>
      <c r="U105" s="41"/>
      <c r="V105" s="41"/>
      <c r="W105" s="41"/>
      <c r="X105" s="41"/>
      <c r="Y105" s="41"/>
      <c r="Z105" s="41"/>
    </row>
    <row r="106" spans="1:26" ht="15.75" customHeight="1">
      <c r="A106" s="39">
        <v>44711</v>
      </c>
      <c r="B106" s="40">
        <v>4237.75</v>
      </c>
      <c r="C106" s="41"/>
      <c r="D106" s="42">
        <v>44719</v>
      </c>
      <c r="E106" s="43">
        <v>3.4</v>
      </c>
      <c r="F106" s="44"/>
      <c r="G106" s="44"/>
      <c r="H106" s="41"/>
      <c r="I106" s="52">
        <f t="shared" ref="I106:J106" si="105">A106</f>
        <v>44711</v>
      </c>
      <c r="J106" s="53">
        <f t="shared" si="105"/>
        <v>4237.75</v>
      </c>
      <c r="K106" s="54">
        <f>_xlfn.XLOOKUP(VALUE(I106), 'Processed closing data'!D$1:D$750, 'Processed closing data'!E$1:E$750, "")</f>
        <v>3.39</v>
      </c>
      <c r="L106" s="55">
        <f>_xlfn.XLOOKUP(VALUE(I106), 'Processed closing data'!O$1:O$750, 'Processed closing data'!P$1:P$750, "")</f>
        <v>27.62</v>
      </c>
      <c r="M106" s="41"/>
      <c r="N106" s="41"/>
      <c r="O106" s="42">
        <v>44719</v>
      </c>
      <c r="P106" s="56">
        <v>26.08</v>
      </c>
      <c r="Q106" s="41"/>
      <c r="R106" s="41"/>
      <c r="S106" s="41"/>
      <c r="T106" s="41"/>
      <c r="U106" s="41"/>
      <c r="V106" s="41"/>
      <c r="W106" s="41"/>
      <c r="X106" s="41"/>
      <c r="Y106" s="41"/>
      <c r="Z106" s="41"/>
    </row>
    <row r="107" spans="1:26" ht="15.75" customHeight="1">
      <c r="A107" s="39">
        <v>44712</v>
      </c>
      <c r="B107" s="40">
        <v>4237.22</v>
      </c>
      <c r="C107" s="41"/>
      <c r="D107" s="42">
        <v>44720</v>
      </c>
      <c r="E107" s="43">
        <v>3.63</v>
      </c>
      <c r="F107" s="44"/>
      <c r="G107" s="44"/>
      <c r="H107" s="41"/>
      <c r="I107" s="52">
        <f t="shared" ref="I107:J107" si="106">A107</f>
        <v>44712</v>
      </c>
      <c r="J107" s="53">
        <f t="shared" si="106"/>
        <v>4237.22</v>
      </c>
      <c r="K107" s="54">
        <f>_xlfn.XLOOKUP(VALUE(I107), 'Processed closing data'!D$1:D$750, 'Processed closing data'!E$1:E$750, "")</f>
        <v>3.22</v>
      </c>
      <c r="L107" s="55">
        <f>_xlfn.XLOOKUP(VALUE(I107), 'Processed closing data'!O$1:O$750, 'Processed closing data'!P$1:P$750, "")</f>
        <v>27.6</v>
      </c>
      <c r="M107" s="41"/>
      <c r="N107" s="41"/>
      <c r="O107" s="42">
        <v>44720</v>
      </c>
      <c r="P107" s="56">
        <v>25.86</v>
      </c>
      <c r="Q107" s="41"/>
      <c r="R107" s="41"/>
      <c r="S107" s="41"/>
      <c r="T107" s="41"/>
      <c r="U107" s="41"/>
      <c r="V107" s="41"/>
      <c r="W107" s="41"/>
      <c r="X107" s="41"/>
      <c r="Y107" s="41"/>
      <c r="Z107" s="41"/>
    </row>
    <row r="108" spans="1:26" ht="15.75" customHeight="1">
      <c r="A108" s="39">
        <v>44713</v>
      </c>
      <c r="B108" s="40">
        <v>4197.38</v>
      </c>
      <c r="C108" s="41"/>
      <c r="D108" s="42">
        <v>44721</v>
      </c>
      <c r="E108" s="43">
        <v>3.57</v>
      </c>
      <c r="F108" s="44"/>
      <c r="G108" s="44"/>
      <c r="H108" s="41"/>
      <c r="I108" s="52">
        <f t="shared" ref="I108:J108" si="107">A108</f>
        <v>44713</v>
      </c>
      <c r="J108" s="53">
        <f t="shared" si="107"/>
        <v>4197.38</v>
      </c>
      <c r="K108" s="54">
        <f>_xlfn.XLOOKUP(VALUE(I108), 'Processed closing data'!D$1:D$750, 'Processed closing data'!E$1:E$750, "")</f>
        <v>3.08</v>
      </c>
      <c r="L108" s="55">
        <f>_xlfn.XLOOKUP(VALUE(I108), 'Processed closing data'!O$1:O$750, 'Processed closing data'!P$1:P$750, "")</f>
        <v>26.74</v>
      </c>
      <c r="M108" s="41"/>
      <c r="N108" s="41"/>
      <c r="O108" s="42">
        <v>44721</v>
      </c>
      <c r="P108" s="56">
        <v>24.78</v>
      </c>
      <c r="Q108" s="41"/>
      <c r="R108" s="41"/>
      <c r="S108" s="41"/>
      <c r="T108" s="41"/>
      <c r="U108" s="41"/>
      <c r="V108" s="41"/>
      <c r="W108" s="41"/>
      <c r="X108" s="41"/>
      <c r="Y108" s="41"/>
      <c r="Z108" s="41"/>
    </row>
    <row r="109" spans="1:26" ht="15.75" customHeight="1">
      <c r="A109" s="39">
        <v>44714</v>
      </c>
      <c r="B109" s="40">
        <v>4197.38</v>
      </c>
      <c r="C109" s="41"/>
      <c r="D109" s="42">
        <v>44722</v>
      </c>
      <c r="E109" s="43">
        <v>3.32</v>
      </c>
      <c r="F109" s="44"/>
      <c r="G109" s="44"/>
      <c r="H109" s="41"/>
      <c r="I109" s="52">
        <f t="shared" ref="I109:J109" si="108">A109</f>
        <v>44714</v>
      </c>
      <c r="J109" s="53">
        <f t="shared" si="108"/>
        <v>4197.38</v>
      </c>
      <c r="K109" s="54">
        <v>3.08</v>
      </c>
      <c r="L109" s="55">
        <v>26.74</v>
      </c>
      <c r="M109" s="41"/>
      <c r="N109" s="41"/>
      <c r="O109" s="42">
        <v>44722</v>
      </c>
      <c r="P109" s="56">
        <v>24.74</v>
      </c>
      <c r="Q109" s="41"/>
      <c r="R109" s="41"/>
      <c r="S109" s="41"/>
      <c r="T109" s="41"/>
      <c r="U109" s="41"/>
      <c r="V109" s="41"/>
      <c r="W109" s="41"/>
      <c r="X109" s="41"/>
      <c r="Y109" s="41"/>
      <c r="Z109" s="41"/>
    </row>
    <row r="110" spans="1:26" ht="15.75" customHeight="1">
      <c r="A110" s="39">
        <v>44715</v>
      </c>
      <c r="B110" s="40">
        <v>4197.38</v>
      </c>
      <c r="C110" s="41"/>
      <c r="D110" s="42">
        <v>44725</v>
      </c>
      <c r="E110" s="43">
        <v>3.2</v>
      </c>
      <c r="F110" s="44"/>
      <c r="G110" s="44"/>
      <c r="H110" s="41"/>
      <c r="I110" s="52">
        <f t="shared" ref="I110:J110" si="109">A110</f>
        <v>44715</v>
      </c>
      <c r="J110" s="53">
        <f t="shared" si="109"/>
        <v>4197.38</v>
      </c>
      <c r="K110" s="54">
        <v>3.08</v>
      </c>
      <c r="L110" s="55">
        <v>26.74</v>
      </c>
      <c r="M110" s="41"/>
      <c r="N110" s="41"/>
      <c r="O110" s="42">
        <v>44725</v>
      </c>
      <c r="P110" s="56">
        <v>24.3</v>
      </c>
      <c r="Q110" s="41"/>
      <c r="R110" s="41"/>
      <c r="S110" s="41"/>
      <c r="T110" s="41"/>
      <c r="U110" s="41"/>
      <c r="V110" s="41"/>
      <c r="W110" s="41"/>
      <c r="X110" s="41"/>
      <c r="Y110" s="41"/>
      <c r="Z110" s="41"/>
    </row>
    <row r="111" spans="1:26" ht="15.75" customHeight="1">
      <c r="A111" s="39">
        <v>44718</v>
      </c>
      <c r="B111" s="40">
        <v>4240.32</v>
      </c>
      <c r="C111" s="41"/>
      <c r="D111" s="42">
        <v>44726</v>
      </c>
      <c r="E111" s="43">
        <v>3.18</v>
      </c>
      <c r="F111" s="44"/>
      <c r="G111" s="44"/>
      <c r="H111" s="41"/>
      <c r="I111" s="52">
        <f t="shared" ref="I111:J111" si="110">A111</f>
        <v>44718</v>
      </c>
      <c r="J111" s="53">
        <f t="shared" si="110"/>
        <v>4240.32</v>
      </c>
      <c r="K111" s="54">
        <f>_xlfn.XLOOKUP(VALUE(I111), 'Processed closing data'!D$1:D$750, 'Processed closing data'!E$1:E$750, "")</f>
        <v>3.35</v>
      </c>
      <c r="L111" s="55">
        <f>_xlfn.XLOOKUP(VALUE(I111), 'Processed closing data'!O$1:O$750, 'Processed closing data'!P$1:P$750, "")</f>
        <v>27.22</v>
      </c>
      <c r="M111" s="41"/>
      <c r="N111" s="41"/>
      <c r="O111" s="42">
        <v>44726</v>
      </c>
      <c r="P111" s="56">
        <v>24.06</v>
      </c>
      <c r="Q111" s="41"/>
      <c r="R111" s="41"/>
      <c r="S111" s="41"/>
      <c r="T111" s="41"/>
      <c r="U111" s="41"/>
      <c r="V111" s="41"/>
      <c r="W111" s="41"/>
      <c r="X111" s="41"/>
      <c r="Y111" s="41"/>
      <c r="Z111" s="41"/>
    </row>
    <row r="112" spans="1:26" ht="15.75" customHeight="1">
      <c r="A112" s="39">
        <v>44719</v>
      </c>
      <c r="B112" s="40">
        <v>4232.51</v>
      </c>
      <c r="C112" s="41"/>
      <c r="D112" s="42">
        <v>44727</v>
      </c>
      <c r="E112" s="43">
        <v>3.36</v>
      </c>
      <c r="F112" s="44"/>
      <c r="G112" s="44"/>
      <c r="H112" s="41"/>
      <c r="I112" s="52">
        <f t="shared" ref="I112:J112" si="111">A112</f>
        <v>44719</v>
      </c>
      <c r="J112" s="53">
        <f t="shared" si="111"/>
        <v>4232.51</v>
      </c>
      <c r="K112" s="54">
        <f>_xlfn.XLOOKUP(VALUE(I112), 'Processed closing data'!D$1:D$750, 'Processed closing data'!E$1:E$750, "")</f>
        <v>3.4</v>
      </c>
      <c r="L112" s="55">
        <f>_xlfn.XLOOKUP(VALUE(I112), 'Processed closing data'!O$1:O$750, 'Processed closing data'!P$1:P$750, "")</f>
        <v>26.08</v>
      </c>
      <c r="M112" s="41"/>
      <c r="N112" s="41"/>
      <c r="O112" s="42">
        <v>44727</v>
      </c>
      <c r="P112" s="56">
        <v>24.86</v>
      </c>
      <c r="Q112" s="41"/>
      <c r="R112" s="41"/>
      <c r="S112" s="41"/>
      <c r="T112" s="41"/>
      <c r="U112" s="41"/>
      <c r="V112" s="41"/>
      <c r="W112" s="41"/>
      <c r="X112" s="41"/>
      <c r="Y112" s="41"/>
      <c r="Z112" s="41"/>
    </row>
    <row r="113" spans="1:26" ht="15.75" customHeight="1">
      <c r="A113" s="39">
        <v>44720</v>
      </c>
      <c r="B113" s="40">
        <v>4226.8900000000003</v>
      </c>
      <c r="C113" s="41"/>
      <c r="D113" s="42">
        <v>44728</v>
      </c>
      <c r="E113" s="43">
        <v>3.18</v>
      </c>
      <c r="F113" s="44"/>
      <c r="G113" s="44"/>
      <c r="H113" s="41"/>
      <c r="I113" s="52">
        <f t="shared" ref="I113:J113" si="112">A113</f>
        <v>44720</v>
      </c>
      <c r="J113" s="53">
        <f t="shared" si="112"/>
        <v>4226.8900000000003</v>
      </c>
      <c r="K113" s="54">
        <f>_xlfn.XLOOKUP(VALUE(I113), 'Processed closing data'!D$1:D$750, 'Processed closing data'!E$1:E$750, "")</f>
        <v>3.63</v>
      </c>
      <c r="L113" s="55">
        <f>_xlfn.XLOOKUP(VALUE(I113), 'Processed closing data'!O$1:O$750, 'Processed closing data'!P$1:P$750, "")</f>
        <v>25.86</v>
      </c>
      <c r="M113" s="41"/>
      <c r="N113" s="41"/>
      <c r="O113" s="42">
        <v>44728</v>
      </c>
      <c r="P113" s="56">
        <v>24.3</v>
      </c>
      <c r="Q113" s="41"/>
      <c r="R113" s="41"/>
      <c r="S113" s="41"/>
      <c r="T113" s="41"/>
      <c r="U113" s="41"/>
      <c r="V113" s="41"/>
      <c r="W113" s="41"/>
      <c r="X113" s="41"/>
      <c r="Y113" s="41"/>
      <c r="Z113" s="41"/>
    </row>
    <row r="114" spans="1:26" ht="15.75" customHeight="1">
      <c r="A114" s="39">
        <v>44721</v>
      </c>
      <c r="B114" s="40">
        <v>4164.2700000000004</v>
      </c>
      <c r="C114" s="41"/>
      <c r="D114" s="42">
        <v>44729</v>
      </c>
      <c r="E114" s="43">
        <v>3.25</v>
      </c>
      <c r="F114" s="44"/>
      <c r="G114" s="44"/>
      <c r="H114" s="41"/>
      <c r="I114" s="52">
        <f t="shared" ref="I114:J114" si="113">A114</f>
        <v>44721</v>
      </c>
      <c r="J114" s="53">
        <f t="shared" si="113"/>
        <v>4164.2700000000004</v>
      </c>
      <c r="K114" s="54">
        <f>_xlfn.XLOOKUP(VALUE(I114), 'Processed closing data'!D$1:D$750, 'Processed closing data'!E$1:E$750, "")</f>
        <v>3.57</v>
      </c>
      <c r="L114" s="55">
        <f>_xlfn.XLOOKUP(VALUE(I114), 'Processed closing data'!O$1:O$750, 'Processed closing data'!P$1:P$750, "")</f>
        <v>24.78</v>
      </c>
      <c r="M114" s="41"/>
      <c r="N114" s="41"/>
      <c r="O114" s="42">
        <v>44729</v>
      </c>
      <c r="P114" s="56">
        <v>25.12</v>
      </c>
      <c r="Q114" s="41"/>
      <c r="R114" s="41"/>
      <c r="S114" s="41"/>
      <c r="T114" s="41"/>
      <c r="U114" s="41"/>
      <c r="V114" s="41"/>
      <c r="W114" s="41"/>
      <c r="X114" s="41"/>
      <c r="Y114" s="41"/>
      <c r="Z114" s="41"/>
    </row>
    <row r="115" spans="1:26" ht="15.75" customHeight="1">
      <c r="A115" s="39">
        <v>44722</v>
      </c>
      <c r="B115" s="40">
        <v>4076.7</v>
      </c>
      <c r="C115" s="41"/>
      <c r="D115" s="42">
        <v>44733</v>
      </c>
      <c r="E115" s="43">
        <v>3.3</v>
      </c>
      <c r="F115" s="44"/>
      <c r="G115" s="44"/>
      <c r="H115" s="41"/>
      <c r="I115" s="52">
        <f t="shared" ref="I115:J115" si="114">A115</f>
        <v>44722</v>
      </c>
      <c r="J115" s="53">
        <f t="shared" si="114"/>
        <v>4076.7</v>
      </c>
      <c r="K115" s="54">
        <f>_xlfn.XLOOKUP(VALUE(I115), 'Processed closing data'!D$1:D$750, 'Processed closing data'!E$1:E$750, "")</f>
        <v>3.32</v>
      </c>
      <c r="L115" s="55">
        <f>_xlfn.XLOOKUP(VALUE(I115), 'Processed closing data'!O$1:O$750, 'Processed closing data'!P$1:P$750, "")</f>
        <v>24.74</v>
      </c>
      <c r="M115" s="41"/>
      <c r="N115" s="41"/>
      <c r="O115" s="42">
        <v>44733</v>
      </c>
      <c r="P115" s="56">
        <v>24.84</v>
      </c>
      <c r="Q115" s="41"/>
      <c r="R115" s="41"/>
      <c r="S115" s="41"/>
      <c r="T115" s="41"/>
      <c r="U115" s="41"/>
      <c r="V115" s="41"/>
      <c r="W115" s="41"/>
      <c r="X115" s="41"/>
      <c r="Y115" s="41"/>
      <c r="Z115" s="41"/>
    </row>
    <row r="116" spans="1:26" ht="15.75" customHeight="1">
      <c r="A116" s="39">
        <v>44725</v>
      </c>
      <c r="B116" s="40">
        <v>4007.68</v>
      </c>
      <c r="C116" s="41"/>
      <c r="D116" s="42">
        <v>44734</v>
      </c>
      <c r="E116" s="43">
        <v>3.18</v>
      </c>
      <c r="F116" s="44"/>
      <c r="G116" s="44"/>
      <c r="H116" s="41"/>
      <c r="I116" s="52">
        <f t="shared" ref="I116:J116" si="115">A116</f>
        <v>44725</v>
      </c>
      <c r="J116" s="53">
        <f t="shared" si="115"/>
        <v>4007.68</v>
      </c>
      <c r="K116" s="54">
        <f>_xlfn.XLOOKUP(VALUE(I116), 'Processed closing data'!D$1:D$750, 'Processed closing data'!E$1:E$750, "")</f>
        <v>3.2</v>
      </c>
      <c r="L116" s="55">
        <f>_xlfn.XLOOKUP(VALUE(I116), 'Processed closing data'!O$1:O$750, 'Processed closing data'!P$1:P$750, "")</f>
        <v>24.3</v>
      </c>
      <c r="M116" s="41"/>
      <c r="N116" s="41"/>
      <c r="O116" s="42">
        <v>44734</v>
      </c>
      <c r="P116" s="56">
        <v>24.92</v>
      </c>
      <c r="Q116" s="41"/>
      <c r="R116" s="41"/>
      <c r="S116" s="41"/>
      <c r="T116" s="41"/>
      <c r="U116" s="41"/>
      <c r="V116" s="41"/>
      <c r="W116" s="41"/>
      <c r="X116" s="41"/>
      <c r="Y116" s="41"/>
      <c r="Z116" s="41"/>
    </row>
    <row r="117" spans="1:26" ht="15.75" customHeight="1">
      <c r="A117" s="39">
        <v>44726</v>
      </c>
      <c r="B117" s="40">
        <v>3995.35</v>
      </c>
      <c r="C117" s="41"/>
      <c r="D117" s="42">
        <v>44735</v>
      </c>
      <c r="E117" s="43">
        <v>3.1</v>
      </c>
      <c r="F117" s="58"/>
      <c r="G117" s="44"/>
      <c r="H117" s="41"/>
      <c r="I117" s="52">
        <f t="shared" ref="I117:J117" si="116">A117</f>
        <v>44726</v>
      </c>
      <c r="J117" s="53">
        <f t="shared" si="116"/>
        <v>3995.35</v>
      </c>
      <c r="K117" s="54">
        <f>_xlfn.XLOOKUP(VALUE(I117), 'Processed closing data'!D$1:D$750, 'Processed closing data'!E$1:E$750, "")</f>
        <v>3.18</v>
      </c>
      <c r="L117" s="55">
        <f>_xlfn.XLOOKUP(VALUE(I117), 'Processed closing data'!O$1:O$750, 'Processed closing data'!P$1:P$750, "")</f>
        <v>24.06</v>
      </c>
      <c r="M117" s="41"/>
      <c r="N117" s="41"/>
      <c r="O117" s="42">
        <v>44735</v>
      </c>
      <c r="P117" s="56">
        <v>24.76</v>
      </c>
      <c r="Q117" s="41"/>
      <c r="R117" s="41"/>
      <c r="S117" s="41"/>
      <c r="T117" s="41"/>
      <c r="U117" s="41"/>
      <c r="V117" s="41"/>
      <c r="W117" s="41"/>
      <c r="X117" s="41"/>
      <c r="Y117" s="41"/>
      <c r="Z117" s="41"/>
    </row>
    <row r="118" spans="1:26" ht="15.75" customHeight="1">
      <c r="A118" s="39">
        <v>44727</v>
      </c>
      <c r="B118" s="40">
        <v>4044.51</v>
      </c>
      <c r="C118" s="41"/>
      <c r="D118" s="42">
        <v>44736</v>
      </c>
      <c r="E118" s="43">
        <v>3.23</v>
      </c>
      <c r="F118" s="44"/>
      <c r="G118" s="44"/>
      <c r="H118" s="41"/>
      <c r="I118" s="52">
        <f t="shared" ref="I118:J118" si="117">A118</f>
        <v>44727</v>
      </c>
      <c r="J118" s="53">
        <f t="shared" si="117"/>
        <v>4044.51</v>
      </c>
      <c r="K118" s="54">
        <f>_xlfn.XLOOKUP(VALUE(I118), 'Processed closing data'!D$1:D$750, 'Processed closing data'!E$1:E$750, "")</f>
        <v>3.36</v>
      </c>
      <c r="L118" s="55">
        <f>_xlfn.XLOOKUP(VALUE(I118), 'Processed closing data'!O$1:O$750, 'Processed closing data'!P$1:P$750, "")</f>
        <v>24.86</v>
      </c>
      <c r="M118" s="41"/>
      <c r="N118" s="41"/>
      <c r="O118" s="42">
        <v>44736</v>
      </c>
      <c r="P118" s="56">
        <v>25.04</v>
      </c>
      <c r="Q118" s="41"/>
      <c r="R118" s="41"/>
      <c r="S118" s="41"/>
      <c r="T118" s="41"/>
      <c r="U118" s="41"/>
      <c r="V118" s="41"/>
      <c r="W118" s="41"/>
      <c r="X118" s="41"/>
      <c r="Y118" s="41"/>
      <c r="Z118" s="41"/>
    </row>
    <row r="119" spans="1:26" ht="15.75" customHeight="1">
      <c r="A119" s="39">
        <v>44728</v>
      </c>
      <c r="B119" s="40">
        <v>3918.07</v>
      </c>
      <c r="C119" s="41"/>
      <c r="D119" s="42">
        <v>44739</v>
      </c>
      <c r="E119" s="43">
        <v>3.19</v>
      </c>
      <c r="F119" s="44"/>
      <c r="G119" s="44"/>
      <c r="H119" s="41"/>
      <c r="I119" s="52">
        <f t="shared" ref="I119:J119" si="118">A119</f>
        <v>44728</v>
      </c>
      <c r="J119" s="53">
        <f t="shared" si="118"/>
        <v>3918.07</v>
      </c>
      <c r="K119" s="54">
        <f>_xlfn.XLOOKUP(VALUE(I119), 'Processed closing data'!D$1:D$750, 'Processed closing data'!E$1:E$750, "")</f>
        <v>3.18</v>
      </c>
      <c r="L119" s="55">
        <f>_xlfn.XLOOKUP(VALUE(I119), 'Processed closing data'!O$1:O$750, 'Processed closing data'!P$1:P$750, "")</f>
        <v>24.3</v>
      </c>
      <c r="M119" s="41"/>
      <c r="N119" s="41"/>
      <c r="O119" s="42">
        <v>44739</v>
      </c>
      <c r="P119" s="56">
        <v>25.32</v>
      </c>
      <c r="Q119" s="41"/>
      <c r="R119" s="41"/>
      <c r="S119" s="41"/>
      <c r="T119" s="41"/>
      <c r="U119" s="41"/>
      <c r="V119" s="41"/>
      <c r="W119" s="41"/>
      <c r="X119" s="41"/>
      <c r="Y119" s="41"/>
      <c r="Z119" s="41"/>
    </row>
    <row r="120" spans="1:26" ht="15.75" customHeight="1">
      <c r="A120" s="39">
        <v>44729</v>
      </c>
      <c r="B120" s="40">
        <v>3910.86</v>
      </c>
      <c r="C120" s="41"/>
      <c r="D120" s="42">
        <v>44740</v>
      </c>
      <c r="E120" s="43">
        <v>3.05</v>
      </c>
      <c r="F120" s="57"/>
      <c r="G120" s="44"/>
      <c r="H120" s="41"/>
      <c r="I120" s="52">
        <f t="shared" ref="I120:J120" si="119">A120</f>
        <v>44729</v>
      </c>
      <c r="J120" s="53">
        <f t="shared" si="119"/>
        <v>3910.86</v>
      </c>
      <c r="K120" s="54">
        <f>_xlfn.XLOOKUP(VALUE(I120), 'Processed closing data'!D$1:D$750, 'Processed closing data'!E$1:E$750, "")</f>
        <v>3.25</v>
      </c>
      <c r="L120" s="55">
        <f>_xlfn.XLOOKUP(VALUE(I120), 'Processed closing data'!O$1:O$750, 'Processed closing data'!P$1:P$750, "")</f>
        <v>25.12</v>
      </c>
      <c r="M120" s="41"/>
      <c r="N120" s="41"/>
      <c r="O120" s="42">
        <v>44740</v>
      </c>
      <c r="P120" s="56">
        <v>25</v>
      </c>
      <c r="Q120" s="41"/>
      <c r="R120" s="41"/>
      <c r="S120" s="41"/>
      <c r="T120" s="41"/>
      <c r="U120" s="41"/>
      <c r="V120" s="41"/>
      <c r="W120" s="41"/>
      <c r="X120" s="41"/>
      <c r="Y120" s="41"/>
      <c r="Z120" s="41"/>
    </row>
    <row r="121" spans="1:26" ht="15.75" customHeight="1">
      <c r="A121" s="39">
        <v>44732</v>
      </c>
      <c r="B121" s="40">
        <v>3963.31</v>
      </c>
      <c r="C121" s="41"/>
      <c r="D121" s="42">
        <v>44741</v>
      </c>
      <c r="E121" s="43">
        <v>2.94</v>
      </c>
      <c r="F121" s="44"/>
      <c r="G121" s="44"/>
      <c r="H121" s="41"/>
      <c r="I121" s="52">
        <f t="shared" ref="I121:J121" si="120">A121</f>
        <v>44732</v>
      </c>
      <c r="J121" s="53">
        <f t="shared" si="120"/>
        <v>3963.31</v>
      </c>
      <c r="K121" s="54">
        <v>3.25</v>
      </c>
      <c r="L121" s="55">
        <v>25.12</v>
      </c>
      <c r="M121" s="41"/>
      <c r="N121" s="41"/>
      <c r="O121" s="42">
        <v>44741</v>
      </c>
      <c r="P121" s="56">
        <v>24.4</v>
      </c>
      <c r="Q121" s="41"/>
      <c r="R121" s="41"/>
      <c r="S121" s="41"/>
      <c r="T121" s="41"/>
      <c r="U121" s="41"/>
      <c r="V121" s="41"/>
      <c r="W121" s="41"/>
      <c r="X121" s="41"/>
      <c r="Y121" s="41"/>
      <c r="Z121" s="41"/>
    </row>
    <row r="122" spans="1:26" ht="15.75" customHeight="1">
      <c r="A122" s="39">
        <v>44733</v>
      </c>
      <c r="B122" s="40">
        <v>3975.58</v>
      </c>
      <c r="C122" s="41"/>
      <c r="D122" s="42">
        <v>44742</v>
      </c>
      <c r="E122" s="43">
        <v>2.77</v>
      </c>
      <c r="F122" s="44"/>
      <c r="G122" s="44"/>
      <c r="H122" s="41"/>
      <c r="I122" s="52">
        <f t="shared" ref="I122:J122" si="121">A122</f>
        <v>44733</v>
      </c>
      <c r="J122" s="53">
        <f t="shared" si="121"/>
        <v>3975.58</v>
      </c>
      <c r="K122" s="54">
        <f>_xlfn.XLOOKUP(VALUE(I122), 'Processed closing data'!D$1:D$750, 'Processed closing data'!E$1:E$750, "")</f>
        <v>3.3</v>
      </c>
      <c r="L122" s="55">
        <f>_xlfn.XLOOKUP(VALUE(I122), 'Processed closing data'!O$1:O$750, 'Processed closing data'!P$1:P$750, "")</f>
        <v>24.84</v>
      </c>
      <c r="M122" s="41"/>
      <c r="N122" s="41"/>
      <c r="O122" s="42">
        <v>44742</v>
      </c>
      <c r="P122" s="56">
        <v>25.08</v>
      </c>
      <c r="Q122" s="41"/>
      <c r="R122" s="41"/>
      <c r="S122" s="41"/>
      <c r="T122" s="41"/>
      <c r="U122" s="41"/>
      <c r="V122" s="41"/>
      <c r="W122" s="41"/>
      <c r="X122" s="41"/>
      <c r="Y122" s="41"/>
      <c r="Z122" s="41"/>
    </row>
    <row r="123" spans="1:26" ht="15.75" customHeight="1">
      <c r="A123" s="39">
        <v>44734</v>
      </c>
      <c r="B123" s="40">
        <v>3944.13</v>
      </c>
      <c r="C123" s="41"/>
      <c r="D123" s="42">
        <v>44743</v>
      </c>
      <c r="E123" s="43">
        <v>2.66</v>
      </c>
      <c r="F123" s="44"/>
      <c r="G123" s="44"/>
      <c r="H123" s="41"/>
      <c r="I123" s="52">
        <f t="shared" ref="I123:J123" si="122">A123</f>
        <v>44734</v>
      </c>
      <c r="J123" s="53">
        <f t="shared" si="122"/>
        <v>3944.13</v>
      </c>
      <c r="K123" s="54">
        <f>_xlfn.XLOOKUP(VALUE(I123), 'Processed closing data'!D$1:D$750, 'Processed closing data'!E$1:E$750, "")</f>
        <v>3.18</v>
      </c>
      <c r="L123" s="55">
        <f>_xlfn.XLOOKUP(VALUE(I123), 'Processed closing data'!O$1:O$750, 'Processed closing data'!P$1:P$750, "")</f>
        <v>24.92</v>
      </c>
      <c r="M123" s="41"/>
      <c r="N123" s="41"/>
      <c r="O123" s="42">
        <v>44743</v>
      </c>
      <c r="P123" s="56">
        <v>25.54</v>
      </c>
      <c r="Q123" s="41"/>
      <c r="R123" s="41"/>
      <c r="S123" s="41"/>
      <c r="T123" s="41"/>
      <c r="U123" s="41"/>
      <c r="V123" s="41"/>
      <c r="W123" s="41"/>
      <c r="X123" s="41"/>
      <c r="Y123" s="41"/>
      <c r="Z123" s="41"/>
    </row>
    <row r="124" spans="1:26" ht="15.75" customHeight="1">
      <c r="A124" s="39">
        <v>44735</v>
      </c>
      <c r="B124" s="40">
        <v>3905.39</v>
      </c>
      <c r="C124" s="41"/>
      <c r="D124" s="42">
        <v>44746</v>
      </c>
      <c r="E124" s="43">
        <v>2.67</v>
      </c>
      <c r="F124" s="44"/>
      <c r="G124" s="44"/>
      <c r="H124" s="41"/>
      <c r="I124" s="52">
        <f t="shared" ref="I124:J124" si="123">A124</f>
        <v>44735</v>
      </c>
      <c r="J124" s="53">
        <f t="shared" si="123"/>
        <v>3905.39</v>
      </c>
      <c r="K124" s="54">
        <f>_xlfn.XLOOKUP(VALUE(I124), 'Processed closing data'!D$1:D$750, 'Processed closing data'!E$1:E$750, "")</f>
        <v>3.1</v>
      </c>
      <c r="L124" s="55">
        <f>_xlfn.XLOOKUP(VALUE(I124), 'Processed closing data'!O$1:O$750, 'Processed closing data'!P$1:P$750, "")</f>
        <v>24.76</v>
      </c>
      <c r="M124" s="41"/>
      <c r="N124" s="41"/>
      <c r="O124" s="42">
        <v>44746</v>
      </c>
      <c r="P124" s="56">
        <v>25.4</v>
      </c>
      <c r="Q124" s="41"/>
      <c r="R124" s="41"/>
      <c r="S124" s="41"/>
      <c r="T124" s="41"/>
      <c r="U124" s="41"/>
      <c r="V124" s="41"/>
      <c r="W124" s="41"/>
      <c r="X124" s="41"/>
      <c r="Y124" s="41"/>
      <c r="Z124" s="41"/>
    </row>
    <row r="125" spans="1:26" ht="15.75" customHeight="1">
      <c r="A125" s="39">
        <v>44736</v>
      </c>
      <c r="B125" s="40">
        <v>4007.91</v>
      </c>
      <c r="C125" s="41"/>
      <c r="D125" s="42">
        <v>44747</v>
      </c>
      <c r="E125" s="43">
        <v>2.75</v>
      </c>
      <c r="F125" s="44"/>
      <c r="G125" s="44"/>
      <c r="H125" s="41"/>
      <c r="I125" s="52">
        <f t="shared" ref="I125:J125" si="124">A125</f>
        <v>44736</v>
      </c>
      <c r="J125" s="53">
        <f t="shared" si="124"/>
        <v>4007.91</v>
      </c>
      <c r="K125" s="54">
        <f>_xlfn.XLOOKUP(VALUE(I125), 'Processed closing data'!D$1:D$750, 'Processed closing data'!E$1:E$750, "")</f>
        <v>3.23</v>
      </c>
      <c r="L125" s="55">
        <f>_xlfn.XLOOKUP(VALUE(I125), 'Processed closing data'!O$1:O$750, 'Processed closing data'!P$1:P$750, "")</f>
        <v>25.04</v>
      </c>
      <c r="M125" s="41"/>
      <c r="N125" s="41"/>
      <c r="O125" s="42">
        <v>44747</v>
      </c>
      <c r="P125" s="56">
        <v>25.82</v>
      </c>
      <c r="Q125" s="41"/>
      <c r="R125" s="41"/>
      <c r="S125" s="41"/>
      <c r="T125" s="41"/>
      <c r="U125" s="41"/>
      <c r="V125" s="41"/>
      <c r="W125" s="41"/>
      <c r="X125" s="41"/>
      <c r="Y125" s="41"/>
      <c r="Z125" s="41"/>
    </row>
    <row r="126" spans="1:26" ht="15.75" customHeight="1">
      <c r="A126" s="39">
        <v>44739</v>
      </c>
      <c r="B126" s="40">
        <v>4037.48</v>
      </c>
      <c r="C126" s="41"/>
      <c r="D126" s="42">
        <v>44748</v>
      </c>
      <c r="E126" s="43">
        <v>3.1</v>
      </c>
      <c r="F126" s="58"/>
      <c r="G126" s="44"/>
      <c r="H126" s="41"/>
      <c r="I126" s="52">
        <f t="shared" ref="I126:J126" si="125">A126</f>
        <v>44739</v>
      </c>
      <c r="J126" s="53">
        <f t="shared" si="125"/>
        <v>4037.48</v>
      </c>
      <c r="K126" s="54">
        <f>_xlfn.XLOOKUP(VALUE(I126), 'Processed closing data'!D$1:D$750, 'Processed closing data'!E$1:E$750, "")</f>
        <v>3.19</v>
      </c>
      <c r="L126" s="55">
        <f>_xlfn.XLOOKUP(VALUE(I126), 'Processed closing data'!O$1:O$750, 'Processed closing data'!P$1:P$750, "")</f>
        <v>25.32</v>
      </c>
      <c r="M126" s="41"/>
      <c r="N126" s="41"/>
      <c r="O126" s="42">
        <v>44748</v>
      </c>
      <c r="P126" s="56">
        <v>26.56</v>
      </c>
      <c r="Q126" s="41"/>
      <c r="R126" s="41"/>
      <c r="S126" s="41"/>
      <c r="T126" s="41"/>
      <c r="U126" s="41"/>
      <c r="V126" s="41"/>
      <c r="W126" s="41"/>
      <c r="X126" s="41"/>
      <c r="Y126" s="41"/>
      <c r="Z126" s="41"/>
    </row>
    <row r="127" spans="1:26" ht="15.75" customHeight="1">
      <c r="A127" s="39">
        <v>44740</v>
      </c>
      <c r="B127" s="40">
        <v>4069.18</v>
      </c>
      <c r="C127" s="41"/>
      <c r="D127" s="42">
        <v>44749</v>
      </c>
      <c r="E127" s="43">
        <v>3.19</v>
      </c>
      <c r="F127" s="44"/>
      <c r="G127" s="44"/>
      <c r="H127" s="41"/>
      <c r="I127" s="52">
        <f t="shared" ref="I127:J127" si="126">A127</f>
        <v>44740</v>
      </c>
      <c r="J127" s="53">
        <f t="shared" si="126"/>
        <v>4069.18</v>
      </c>
      <c r="K127" s="54">
        <f>_xlfn.XLOOKUP(VALUE(I127), 'Processed closing data'!D$1:D$750, 'Processed closing data'!E$1:E$750, "")</f>
        <v>3.05</v>
      </c>
      <c r="L127" s="55">
        <f>_xlfn.XLOOKUP(VALUE(I127), 'Processed closing data'!O$1:O$750, 'Processed closing data'!P$1:P$750, "")</f>
        <v>25</v>
      </c>
      <c r="M127" s="41"/>
      <c r="N127" s="41"/>
      <c r="O127" s="42">
        <v>44749</v>
      </c>
      <c r="P127" s="56">
        <v>26.6</v>
      </c>
      <c r="Q127" s="41"/>
      <c r="R127" s="41"/>
      <c r="S127" s="41"/>
      <c r="T127" s="41"/>
      <c r="U127" s="41"/>
      <c r="V127" s="41"/>
      <c r="W127" s="41"/>
      <c r="X127" s="41"/>
      <c r="Y127" s="41"/>
      <c r="Z127" s="41"/>
    </row>
    <row r="128" spans="1:26" ht="15.75" customHeight="1">
      <c r="A128" s="39">
        <v>44741</v>
      </c>
      <c r="B128" s="40">
        <v>4053.98</v>
      </c>
      <c r="C128" s="41"/>
      <c r="D128" s="42">
        <v>44750</v>
      </c>
      <c r="E128" s="43">
        <v>3.21</v>
      </c>
      <c r="F128" s="44"/>
      <c r="G128" s="44"/>
      <c r="H128" s="41"/>
      <c r="I128" s="52">
        <f t="shared" ref="I128:J128" si="127">A128</f>
        <v>44741</v>
      </c>
      <c r="J128" s="53">
        <f t="shared" si="127"/>
        <v>4053.98</v>
      </c>
      <c r="K128" s="54">
        <f>_xlfn.XLOOKUP(VALUE(I128), 'Processed closing data'!D$1:D$750, 'Processed closing data'!E$1:E$750, "")</f>
        <v>2.94</v>
      </c>
      <c r="L128" s="55">
        <f>_xlfn.XLOOKUP(VALUE(I128), 'Processed closing data'!O$1:O$750, 'Processed closing data'!P$1:P$750, "")</f>
        <v>24.4</v>
      </c>
      <c r="M128" s="41"/>
      <c r="N128" s="41"/>
      <c r="O128" s="42">
        <v>44750</v>
      </c>
      <c r="P128" s="56">
        <v>26.08</v>
      </c>
      <c r="Q128" s="41"/>
      <c r="R128" s="41"/>
      <c r="S128" s="41"/>
      <c r="T128" s="41"/>
      <c r="U128" s="41"/>
      <c r="V128" s="41"/>
      <c r="W128" s="41"/>
      <c r="X128" s="41"/>
      <c r="Y128" s="41"/>
      <c r="Z128" s="41"/>
    </row>
    <row r="129" spans="1:26" ht="15.75" customHeight="1">
      <c r="A129" s="39">
        <v>44742</v>
      </c>
      <c r="B129" s="40">
        <v>3974.68</v>
      </c>
      <c r="C129" s="41"/>
      <c r="D129" s="42">
        <v>44753</v>
      </c>
      <c r="E129" s="43">
        <v>3.12</v>
      </c>
      <c r="F129" s="58"/>
      <c r="G129" s="44"/>
      <c r="H129" s="41"/>
      <c r="I129" s="52">
        <f t="shared" ref="I129:J129" si="128">A129</f>
        <v>44742</v>
      </c>
      <c r="J129" s="53">
        <f t="shared" si="128"/>
        <v>3974.68</v>
      </c>
      <c r="K129" s="54">
        <f>_xlfn.XLOOKUP(VALUE(I129), 'Processed closing data'!D$1:D$750, 'Processed closing data'!E$1:E$750, "")</f>
        <v>2.77</v>
      </c>
      <c r="L129" s="55">
        <f>_xlfn.XLOOKUP(VALUE(I129), 'Processed closing data'!O$1:O$750, 'Processed closing data'!P$1:P$750, "")</f>
        <v>25.08</v>
      </c>
      <c r="M129" s="41"/>
      <c r="N129" s="41"/>
      <c r="O129" s="42">
        <v>44753</v>
      </c>
      <c r="P129" s="56">
        <v>25.28</v>
      </c>
      <c r="Q129" s="41"/>
      <c r="R129" s="41"/>
      <c r="S129" s="41"/>
      <c r="T129" s="41"/>
      <c r="U129" s="41"/>
      <c r="V129" s="41"/>
      <c r="W129" s="41"/>
      <c r="X129" s="41"/>
      <c r="Y129" s="41"/>
      <c r="Z129" s="41"/>
    </row>
    <row r="130" spans="1:26" ht="15.75" customHeight="1">
      <c r="A130" s="39">
        <v>44743</v>
      </c>
      <c r="B130" s="40">
        <v>3973.44</v>
      </c>
      <c r="C130" s="41"/>
      <c r="D130" s="42">
        <v>44754</v>
      </c>
      <c r="E130" s="43">
        <v>2.95</v>
      </c>
      <c r="F130" s="44"/>
      <c r="G130" s="44"/>
      <c r="H130" s="41"/>
      <c r="I130" s="52">
        <f t="shared" ref="I130:J130" si="129">A130</f>
        <v>44743</v>
      </c>
      <c r="J130" s="53">
        <f t="shared" si="129"/>
        <v>3973.44</v>
      </c>
      <c r="K130" s="54">
        <f>_xlfn.XLOOKUP(VALUE(I130), 'Processed closing data'!D$1:D$750, 'Processed closing data'!E$1:E$750, "")</f>
        <v>2.66</v>
      </c>
      <c r="L130" s="55">
        <f>_xlfn.XLOOKUP(VALUE(I130), 'Processed closing data'!O$1:O$750, 'Processed closing data'!P$1:P$750, "")</f>
        <v>25.54</v>
      </c>
      <c r="M130" s="41"/>
      <c r="N130" s="41"/>
      <c r="O130" s="42">
        <v>44754</v>
      </c>
      <c r="P130" s="56">
        <v>24.26</v>
      </c>
      <c r="Q130" s="41"/>
      <c r="R130" s="41"/>
      <c r="S130" s="41"/>
      <c r="T130" s="41"/>
      <c r="U130" s="41"/>
      <c r="V130" s="41"/>
      <c r="W130" s="41"/>
      <c r="X130" s="41"/>
      <c r="Y130" s="41"/>
      <c r="Z130" s="41"/>
    </row>
    <row r="131" spans="1:26" ht="15.75" customHeight="1">
      <c r="A131" s="39">
        <v>44746</v>
      </c>
      <c r="B131" s="40">
        <v>4002.19</v>
      </c>
      <c r="C131" s="41"/>
      <c r="D131" s="42">
        <v>44755</v>
      </c>
      <c r="E131" s="43">
        <v>2.92</v>
      </c>
      <c r="F131" s="44"/>
      <c r="G131" s="44"/>
      <c r="H131" s="41"/>
      <c r="I131" s="52">
        <f t="shared" ref="I131:J131" si="130">A131</f>
        <v>44746</v>
      </c>
      <c r="J131" s="53">
        <f t="shared" si="130"/>
        <v>4002.19</v>
      </c>
      <c r="K131" s="54">
        <f>_xlfn.XLOOKUP(VALUE(I131), 'Processed closing data'!D$1:D$750, 'Processed closing data'!E$1:E$750, "")</f>
        <v>2.67</v>
      </c>
      <c r="L131" s="55">
        <f>_xlfn.XLOOKUP(VALUE(I131), 'Processed closing data'!O$1:O$750, 'Processed closing data'!P$1:P$750, "")</f>
        <v>25.4</v>
      </c>
      <c r="M131" s="41"/>
      <c r="N131" s="41"/>
      <c r="O131" s="42">
        <v>44755</v>
      </c>
      <c r="P131" s="56">
        <v>23.76</v>
      </c>
      <c r="Q131" s="41"/>
      <c r="R131" s="41"/>
      <c r="S131" s="41"/>
      <c r="T131" s="41"/>
      <c r="U131" s="41"/>
      <c r="V131" s="41"/>
      <c r="W131" s="41"/>
      <c r="X131" s="41"/>
      <c r="Y131" s="41"/>
      <c r="Z131" s="41"/>
    </row>
    <row r="132" spans="1:26" ht="15.75" customHeight="1">
      <c r="A132" s="39">
        <v>44747</v>
      </c>
      <c r="B132" s="40">
        <v>3895.69</v>
      </c>
      <c r="C132" s="41"/>
      <c r="D132" s="42">
        <v>44756</v>
      </c>
      <c r="E132" s="43">
        <v>2.69</v>
      </c>
      <c r="F132" s="44"/>
      <c r="G132" s="44"/>
      <c r="H132" s="41"/>
      <c r="I132" s="52">
        <f t="shared" ref="I132:J132" si="131">A132</f>
        <v>44747</v>
      </c>
      <c r="J132" s="53">
        <f t="shared" si="131"/>
        <v>3895.69</v>
      </c>
      <c r="K132" s="54">
        <f>_xlfn.XLOOKUP(VALUE(I132), 'Processed closing data'!D$1:D$750, 'Processed closing data'!E$1:E$750, "")</f>
        <v>2.75</v>
      </c>
      <c r="L132" s="55">
        <f>_xlfn.XLOOKUP(VALUE(I132), 'Processed closing data'!O$1:O$750, 'Processed closing data'!P$1:P$750, "")</f>
        <v>25.82</v>
      </c>
      <c r="M132" s="41"/>
      <c r="N132" s="41"/>
      <c r="O132" s="42">
        <v>44756</v>
      </c>
      <c r="P132" s="56">
        <v>22.98</v>
      </c>
      <c r="Q132" s="41"/>
      <c r="R132" s="41"/>
      <c r="S132" s="41"/>
      <c r="T132" s="41"/>
      <c r="U132" s="41"/>
      <c r="V132" s="41"/>
      <c r="W132" s="41"/>
      <c r="X132" s="41"/>
      <c r="Y132" s="41"/>
      <c r="Z132" s="41"/>
    </row>
    <row r="133" spans="1:26" ht="15.75" customHeight="1">
      <c r="A133" s="39">
        <v>44748</v>
      </c>
      <c r="B133" s="40">
        <v>3943.39</v>
      </c>
      <c r="C133" s="41"/>
      <c r="D133" s="42">
        <v>44757</v>
      </c>
      <c r="E133" s="43">
        <v>2.84</v>
      </c>
      <c r="F133" s="44"/>
      <c r="G133" s="44"/>
      <c r="H133" s="41"/>
      <c r="I133" s="52">
        <f t="shared" ref="I133:J133" si="132">A133</f>
        <v>44748</v>
      </c>
      <c r="J133" s="53">
        <f t="shared" si="132"/>
        <v>3943.39</v>
      </c>
      <c r="K133" s="54">
        <f>_xlfn.XLOOKUP(VALUE(I133), 'Processed closing data'!D$1:D$750, 'Processed closing data'!E$1:E$750, "")</f>
        <v>3.1</v>
      </c>
      <c r="L133" s="55">
        <f>_xlfn.XLOOKUP(VALUE(I133), 'Processed closing data'!O$1:O$750, 'Processed closing data'!P$1:P$750, "")</f>
        <v>26.56</v>
      </c>
      <c r="M133" s="41"/>
      <c r="N133" s="41"/>
      <c r="O133" s="42">
        <v>44757</v>
      </c>
      <c r="P133" s="56">
        <v>23.34</v>
      </c>
      <c r="Q133" s="41"/>
      <c r="R133" s="41"/>
      <c r="S133" s="41"/>
      <c r="T133" s="41"/>
      <c r="U133" s="41"/>
      <c r="V133" s="41"/>
      <c r="W133" s="41"/>
      <c r="X133" s="41"/>
      <c r="Y133" s="41"/>
      <c r="Z133" s="41"/>
    </row>
    <row r="134" spans="1:26" ht="15.75" customHeight="1">
      <c r="A134" s="39">
        <v>44749</v>
      </c>
      <c r="B134" s="40">
        <v>3990.68</v>
      </c>
      <c r="C134" s="41"/>
      <c r="D134" s="42">
        <v>44760</v>
      </c>
      <c r="E134" s="43">
        <v>2.87</v>
      </c>
      <c r="F134" s="44"/>
      <c r="G134" s="44"/>
      <c r="H134" s="41"/>
      <c r="I134" s="52">
        <f t="shared" ref="I134:J134" si="133">A134</f>
        <v>44749</v>
      </c>
      <c r="J134" s="53">
        <f t="shared" si="133"/>
        <v>3990.68</v>
      </c>
      <c r="K134" s="54">
        <f>_xlfn.XLOOKUP(VALUE(I134), 'Processed closing data'!D$1:D$750, 'Processed closing data'!E$1:E$750, "")</f>
        <v>3.19</v>
      </c>
      <c r="L134" s="55">
        <f>_xlfn.XLOOKUP(VALUE(I134), 'Processed closing data'!O$1:O$750, 'Processed closing data'!P$1:P$750, "")</f>
        <v>26.6</v>
      </c>
      <c r="M134" s="41"/>
      <c r="N134" s="41"/>
      <c r="O134" s="42">
        <v>44760</v>
      </c>
      <c r="P134" s="56">
        <v>23.42</v>
      </c>
      <c r="Q134" s="41"/>
      <c r="R134" s="41"/>
      <c r="S134" s="41"/>
      <c r="T134" s="41"/>
      <c r="U134" s="41"/>
      <c r="V134" s="41"/>
      <c r="W134" s="41"/>
      <c r="X134" s="41"/>
      <c r="Y134" s="41"/>
      <c r="Z134" s="41"/>
    </row>
    <row r="135" spans="1:26" ht="15.75" customHeight="1">
      <c r="A135" s="39">
        <v>44750</v>
      </c>
      <c r="B135" s="40">
        <v>3995.26</v>
      </c>
      <c r="C135" s="41"/>
      <c r="D135" s="42">
        <v>44761</v>
      </c>
      <c r="E135" s="43">
        <v>2.87</v>
      </c>
      <c r="F135" s="44"/>
      <c r="G135" s="44"/>
      <c r="H135" s="41"/>
      <c r="I135" s="52">
        <f t="shared" ref="I135:J135" si="134">A135</f>
        <v>44750</v>
      </c>
      <c r="J135" s="53">
        <f t="shared" si="134"/>
        <v>3995.26</v>
      </c>
      <c r="K135" s="54">
        <f>_xlfn.XLOOKUP(VALUE(I135), 'Processed closing data'!D$1:D$750, 'Processed closing data'!E$1:E$750, "")</f>
        <v>3.21</v>
      </c>
      <c r="L135" s="55">
        <f>_xlfn.XLOOKUP(VALUE(I135), 'Processed closing data'!O$1:O$750, 'Processed closing data'!P$1:P$750, "")</f>
        <v>26.08</v>
      </c>
      <c r="M135" s="41"/>
      <c r="N135" s="41"/>
      <c r="O135" s="42">
        <v>44761</v>
      </c>
      <c r="P135" s="56">
        <v>23.84</v>
      </c>
      <c r="Q135" s="41"/>
      <c r="R135" s="41"/>
      <c r="S135" s="41"/>
      <c r="T135" s="41"/>
      <c r="U135" s="41"/>
      <c r="V135" s="41"/>
      <c r="W135" s="41"/>
      <c r="X135" s="41"/>
      <c r="Y135" s="41"/>
      <c r="Z135" s="41"/>
    </row>
    <row r="136" spans="1:26" ht="15.75" customHeight="1">
      <c r="A136" s="39">
        <v>44753</v>
      </c>
      <c r="B136" s="40">
        <v>3992.99</v>
      </c>
      <c r="C136" s="41"/>
      <c r="D136" s="42">
        <v>44762</v>
      </c>
      <c r="E136" s="43">
        <v>3</v>
      </c>
      <c r="F136" s="44"/>
      <c r="G136" s="44"/>
      <c r="H136" s="41"/>
      <c r="I136" s="52">
        <f t="shared" ref="I136:J136" si="135">A136</f>
        <v>44753</v>
      </c>
      <c r="J136" s="53">
        <f t="shared" si="135"/>
        <v>3992.99</v>
      </c>
      <c r="K136" s="54">
        <f>_xlfn.XLOOKUP(VALUE(I136), 'Processed closing data'!D$1:D$750, 'Processed closing data'!E$1:E$750, "")</f>
        <v>3.12</v>
      </c>
      <c r="L136" s="55">
        <f>_xlfn.XLOOKUP(VALUE(I136), 'Processed closing data'!O$1:O$750, 'Processed closing data'!P$1:P$750, "")</f>
        <v>25.28</v>
      </c>
      <c r="M136" s="41"/>
      <c r="N136" s="41"/>
      <c r="O136" s="42">
        <v>44762</v>
      </c>
      <c r="P136" s="56">
        <v>24.82</v>
      </c>
      <c r="Q136" s="41"/>
      <c r="R136" s="41"/>
      <c r="S136" s="41"/>
      <c r="T136" s="41"/>
      <c r="U136" s="41"/>
      <c r="V136" s="41"/>
      <c r="W136" s="41"/>
      <c r="X136" s="41"/>
      <c r="Y136" s="41"/>
      <c r="Z136" s="41"/>
    </row>
    <row r="137" spans="1:26" ht="15.75" customHeight="1">
      <c r="A137" s="39">
        <v>44754</v>
      </c>
      <c r="B137" s="40">
        <v>3999.81</v>
      </c>
      <c r="C137" s="41"/>
      <c r="D137" s="42">
        <v>44763</v>
      </c>
      <c r="E137" s="43">
        <v>3.13</v>
      </c>
      <c r="F137" s="44"/>
      <c r="G137" s="44"/>
      <c r="H137" s="41"/>
      <c r="I137" s="52">
        <f t="shared" ref="I137:J137" si="136">A137</f>
        <v>44754</v>
      </c>
      <c r="J137" s="53">
        <f t="shared" si="136"/>
        <v>3999.81</v>
      </c>
      <c r="K137" s="54">
        <f>_xlfn.XLOOKUP(VALUE(I137), 'Processed closing data'!D$1:D$750, 'Processed closing data'!E$1:E$750, "")</f>
        <v>2.95</v>
      </c>
      <c r="L137" s="55">
        <f>_xlfn.XLOOKUP(VALUE(I137), 'Processed closing data'!O$1:O$750, 'Processed closing data'!P$1:P$750, "")</f>
        <v>24.26</v>
      </c>
      <c r="M137" s="41"/>
      <c r="N137" s="41"/>
      <c r="O137" s="42">
        <v>44763</v>
      </c>
      <c r="P137" s="56">
        <v>26.6</v>
      </c>
      <c r="Q137" s="41"/>
      <c r="R137" s="41"/>
      <c r="S137" s="41"/>
      <c r="T137" s="41"/>
      <c r="U137" s="41"/>
      <c r="V137" s="41"/>
      <c r="W137" s="41"/>
      <c r="X137" s="41"/>
      <c r="Y137" s="41"/>
      <c r="Z137" s="41"/>
    </row>
    <row r="138" spans="1:26" ht="15.75" customHeight="1">
      <c r="A138" s="39">
        <v>44755</v>
      </c>
      <c r="B138" s="40">
        <v>3970.02</v>
      </c>
      <c r="C138" s="41"/>
      <c r="D138" s="42">
        <v>44764</v>
      </c>
      <c r="E138" s="43">
        <v>3.04</v>
      </c>
      <c r="F138" s="57"/>
      <c r="G138" s="44"/>
      <c r="H138" s="41"/>
      <c r="I138" s="52">
        <f t="shared" ref="I138:J138" si="137">A138</f>
        <v>44755</v>
      </c>
      <c r="J138" s="53">
        <f t="shared" si="137"/>
        <v>3970.02</v>
      </c>
      <c r="K138" s="54">
        <f>_xlfn.XLOOKUP(VALUE(I138), 'Processed closing data'!D$1:D$750, 'Processed closing data'!E$1:E$750, "")</f>
        <v>2.92</v>
      </c>
      <c r="L138" s="55">
        <f>_xlfn.XLOOKUP(VALUE(I138), 'Processed closing data'!O$1:O$750, 'Processed closing data'!P$1:P$750, "")</f>
        <v>23.76</v>
      </c>
      <c r="M138" s="41"/>
      <c r="N138" s="41"/>
      <c r="O138" s="42">
        <v>44764</v>
      </c>
      <c r="P138" s="56">
        <v>26.54</v>
      </c>
      <c r="Q138" s="41"/>
      <c r="R138" s="41"/>
      <c r="S138" s="41"/>
      <c r="T138" s="41"/>
      <c r="U138" s="41"/>
      <c r="V138" s="41"/>
      <c r="W138" s="41"/>
      <c r="X138" s="41"/>
      <c r="Y138" s="41"/>
      <c r="Z138" s="41"/>
    </row>
    <row r="139" spans="1:26" ht="15.75" customHeight="1">
      <c r="A139" s="39">
        <v>44756</v>
      </c>
      <c r="B139" s="40">
        <v>3907.73</v>
      </c>
      <c r="C139" s="41"/>
      <c r="D139" s="42">
        <v>44767</v>
      </c>
      <c r="E139" s="43">
        <v>2.92</v>
      </c>
      <c r="F139" s="44"/>
      <c r="G139" s="44"/>
      <c r="H139" s="41"/>
      <c r="I139" s="52">
        <f t="shared" ref="I139:J139" si="138">A139</f>
        <v>44756</v>
      </c>
      <c r="J139" s="53">
        <f t="shared" si="138"/>
        <v>3907.73</v>
      </c>
      <c r="K139" s="54">
        <f>_xlfn.XLOOKUP(VALUE(I139), 'Processed closing data'!D$1:D$750, 'Processed closing data'!E$1:E$750, "")</f>
        <v>2.69</v>
      </c>
      <c r="L139" s="55">
        <f>_xlfn.XLOOKUP(VALUE(I139), 'Processed closing data'!O$1:O$750, 'Processed closing data'!P$1:P$750, "")</f>
        <v>22.98</v>
      </c>
      <c r="M139" s="41"/>
      <c r="N139" s="41"/>
      <c r="O139" s="42">
        <v>44767</v>
      </c>
      <c r="P139" s="56">
        <v>26.92</v>
      </c>
      <c r="Q139" s="41"/>
      <c r="R139" s="41"/>
      <c r="S139" s="41"/>
      <c r="T139" s="41"/>
      <c r="U139" s="41"/>
      <c r="V139" s="41"/>
      <c r="W139" s="41"/>
      <c r="X139" s="41"/>
      <c r="Y139" s="41"/>
      <c r="Z139" s="41"/>
    </row>
    <row r="140" spans="1:26" ht="15.75" customHeight="1">
      <c r="A140" s="39">
        <v>44757</v>
      </c>
      <c r="B140" s="40">
        <v>3975.18</v>
      </c>
      <c r="C140" s="41"/>
      <c r="D140" s="42">
        <v>44768</v>
      </c>
      <c r="E140" s="43">
        <v>2.86</v>
      </c>
      <c r="F140" s="44"/>
      <c r="G140" s="44"/>
      <c r="H140" s="41"/>
      <c r="I140" s="52">
        <f t="shared" ref="I140:J140" si="139">A140</f>
        <v>44757</v>
      </c>
      <c r="J140" s="53">
        <f t="shared" si="139"/>
        <v>3975.18</v>
      </c>
      <c r="K140" s="54">
        <f>_xlfn.XLOOKUP(VALUE(I140), 'Processed closing data'!D$1:D$750, 'Processed closing data'!E$1:E$750, "")</f>
        <v>2.84</v>
      </c>
      <c r="L140" s="55">
        <f>_xlfn.XLOOKUP(VALUE(I140), 'Processed closing data'!O$1:O$750, 'Processed closing data'!P$1:P$750, "")</f>
        <v>23.34</v>
      </c>
      <c r="M140" s="41"/>
      <c r="N140" s="41"/>
      <c r="O140" s="42">
        <v>44768</v>
      </c>
      <c r="P140" s="56">
        <v>26.26</v>
      </c>
      <c r="Q140" s="41"/>
      <c r="R140" s="41"/>
      <c r="S140" s="41"/>
      <c r="T140" s="41"/>
      <c r="U140" s="41"/>
      <c r="V140" s="41"/>
      <c r="W140" s="41"/>
      <c r="X140" s="41"/>
      <c r="Y140" s="41"/>
      <c r="Z140" s="41"/>
    </row>
    <row r="141" spans="1:26" ht="15.75" customHeight="1">
      <c r="A141" s="39">
        <v>44760</v>
      </c>
      <c r="B141" s="40">
        <v>4011.24</v>
      </c>
      <c r="C141" s="41"/>
      <c r="D141" s="42">
        <v>44769</v>
      </c>
      <c r="E141" s="43">
        <v>2.88</v>
      </c>
      <c r="F141" s="44"/>
      <c r="G141" s="44"/>
      <c r="H141" s="41"/>
      <c r="I141" s="52">
        <f t="shared" ref="I141:J141" si="140">A141</f>
        <v>44760</v>
      </c>
      <c r="J141" s="53">
        <f t="shared" si="140"/>
        <v>4011.24</v>
      </c>
      <c r="K141" s="54">
        <f>_xlfn.XLOOKUP(VALUE(I141), 'Processed closing data'!D$1:D$750, 'Processed closing data'!E$1:E$750, "")</f>
        <v>2.87</v>
      </c>
      <c r="L141" s="55">
        <f>_xlfn.XLOOKUP(VALUE(I141), 'Processed closing data'!O$1:O$750, 'Processed closing data'!P$1:P$750, "")</f>
        <v>23.42</v>
      </c>
      <c r="M141" s="41"/>
      <c r="N141" s="41"/>
      <c r="O141" s="42">
        <v>44769</v>
      </c>
      <c r="P141" s="56">
        <v>26.38</v>
      </c>
      <c r="Q141" s="41"/>
      <c r="R141" s="41"/>
      <c r="S141" s="41"/>
      <c r="T141" s="41"/>
      <c r="U141" s="41"/>
      <c r="V141" s="41"/>
      <c r="W141" s="41"/>
      <c r="X141" s="41"/>
      <c r="Y141" s="41"/>
      <c r="Z141" s="41"/>
    </row>
    <row r="142" spans="1:26" ht="15.75" customHeight="1">
      <c r="A142" s="39">
        <v>44761</v>
      </c>
      <c r="B142" s="40">
        <v>4054.21</v>
      </c>
      <c r="C142" s="41"/>
      <c r="D142" s="42">
        <v>44770</v>
      </c>
      <c r="E142" s="43">
        <v>3.07</v>
      </c>
      <c r="F142" s="57"/>
      <c r="G142" s="44"/>
      <c r="H142" s="41"/>
      <c r="I142" s="52">
        <f t="shared" ref="I142:J142" si="141">A142</f>
        <v>44761</v>
      </c>
      <c r="J142" s="53">
        <f t="shared" si="141"/>
        <v>4054.21</v>
      </c>
      <c r="K142" s="54">
        <f>_xlfn.XLOOKUP(VALUE(I142), 'Processed closing data'!D$1:D$750, 'Processed closing data'!E$1:E$750, "")</f>
        <v>2.87</v>
      </c>
      <c r="L142" s="55">
        <f>_xlfn.XLOOKUP(VALUE(I142), 'Processed closing data'!O$1:O$750, 'Processed closing data'!P$1:P$750, "")</f>
        <v>23.84</v>
      </c>
      <c r="M142" s="41"/>
      <c r="N142" s="41"/>
      <c r="O142" s="42">
        <v>44770</v>
      </c>
      <c r="P142" s="56">
        <v>27.82</v>
      </c>
      <c r="Q142" s="41"/>
      <c r="R142" s="41"/>
      <c r="S142" s="41"/>
      <c r="T142" s="41"/>
      <c r="U142" s="41"/>
      <c r="V142" s="41"/>
      <c r="W142" s="41"/>
      <c r="X142" s="41"/>
      <c r="Y142" s="41"/>
      <c r="Z142" s="41"/>
    </row>
    <row r="143" spans="1:26" ht="15.75" customHeight="1">
      <c r="A143" s="39">
        <v>44762</v>
      </c>
      <c r="B143" s="40">
        <v>4042.91</v>
      </c>
      <c r="C143" s="41"/>
      <c r="D143" s="42">
        <v>44774</v>
      </c>
      <c r="E143" s="43">
        <v>3.24</v>
      </c>
      <c r="F143" s="44"/>
      <c r="G143" s="44"/>
      <c r="H143" s="41"/>
      <c r="I143" s="52">
        <f t="shared" ref="I143:J143" si="142">A143</f>
        <v>44762</v>
      </c>
      <c r="J143" s="53">
        <f t="shared" si="142"/>
        <v>4042.91</v>
      </c>
      <c r="K143" s="54">
        <f>_xlfn.XLOOKUP(VALUE(I143), 'Processed closing data'!D$1:D$750, 'Processed closing data'!E$1:E$750, "")</f>
        <v>3</v>
      </c>
      <c r="L143" s="55">
        <f>_xlfn.XLOOKUP(VALUE(I143), 'Processed closing data'!O$1:O$750, 'Processed closing data'!P$1:P$750, "")</f>
        <v>24.82</v>
      </c>
      <c r="M143" s="41"/>
      <c r="N143" s="41"/>
      <c r="O143" s="42">
        <v>44774</v>
      </c>
      <c r="P143" s="56">
        <v>28.32</v>
      </c>
      <c r="Q143" s="41"/>
      <c r="R143" s="41"/>
      <c r="S143" s="41"/>
      <c r="T143" s="41"/>
      <c r="U143" s="41"/>
      <c r="V143" s="41"/>
      <c r="W143" s="41"/>
      <c r="X143" s="41"/>
      <c r="Y143" s="41"/>
      <c r="Z143" s="41"/>
    </row>
    <row r="144" spans="1:26" ht="15.75" customHeight="1">
      <c r="A144" s="39">
        <v>44763</v>
      </c>
      <c r="B144" s="40">
        <v>4055.79</v>
      </c>
      <c r="C144" s="41"/>
      <c r="D144" s="42">
        <v>44775</v>
      </c>
      <c r="E144" s="43">
        <v>3.2</v>
      </c>
      <c r="F144" s="44"/>
      <c r="G144" s="44"/>
      <c r="H144" s="41"/>
      <c r="I144" s="52">
        <f t="shared" ref="I144:J144" si="143">A144</f>
        <v>44763</v>
      </c>
      <c r="J144" s="53">
        <f t="shared" si="143"/>
        <v>4055.79</v>
      </c>
      <c r="K144" s="54">
        <f>_xlfn.XLOOKUP(VALUE(I144), 'Processed closing data'!D$1:D$750, 'Processed closing data'!E$1:E$750, "")</f>
        <v>3.13</v>
      </c>
      <c r="L144" s="55">
        <f>_xlfn.XLOOKUP(VALUE(I144), 'Processed closing data'!O$1:O$750, 'Processed closing data'!P$1:P$750, "")</f>
        <v>26.6</v>
      </c>
      <c r="M144" s="41"/>
      <c r="N144" s="41"/>
      <c r="O144" s="42">
        <v>44775</v>
      </c>
      <c r="P144" s="56">
        <v>27.48</v>
      </c>
      <c r="Q144" s="41"/>
      <c r="R144" s="41"/>
      <c r="S144" s="41"/>
      <c r="T144" s="41"/>
      <c r="U144" s="41"/>
      <c r="V144" s="41"/>
      <c r="W144" s="41"/>
      <c r="X144" s="41"/>
      <c r="Y144" s="41"/>
      <c r="Z144" s="41"/>
    </row>
    <row r="145" spans="1:26" ht="15.75" customHeight="1">
      <c r="A145" s="39">
        <v>44764</v>
      </c>
      <c r="B145" s="40">
        <v>4062.26</v>
      </c>
      <c r="C145" s="41"/>
      <c r="D145" s="42">
        <v>44776</v>
      </c>
      <c r="E145" s="43">
        <v>3.31</v>
      </c>
      <c r="F145" s="44"/>
      <c r="G145" s="44"/>
      <c r="H145" s="41"/>
      <c r="I145" s="52">
        <f t="shared" ref="I145:J145" si="144">A145</f>
        <v>44764</v>
      </c>
      <c r="J145" s="53">
        <f t="shared" si="144"/>
        <v>4062.26</v>
      </c>
      <c r="K145" s="54">
        <f>_xlfn.XLOOKUP(VALUE(I145), 'Processed closing data'!D$1:D$750, 'Processed closing data'!E$1:E$750, "")</f>
        <v>3.04</v>
      </c>
      <c r="L145" s="55">
        <f>_xlfn.XLOOKUP(VALUE(I145), 'Processed closing data'!O$1:O$750, 'Processed closing data'!P$1:P$750, "")</f>
        <v>26.54</v>
      </c>
      <c r="M145" s="41"/>
      <c r="N145" s="41"/>
      <c r="O145" s="42">
        <v>44776</v>
      </c>
      <c r="P145" s="56">
        <v>27.8</v>
      </c>
      <c r="Q145" s="41"/>
      <c r="R145" s="41"/>
      <c r="S145" s="41"/>
      <c r="T145" s="41"/>
      <c r="U145" s="41"/>
      <c r="V145" s="41"/>
      <c r="W145" s="41"/>
      <c r="X145" s="41"/>
      <c r="Y145" s="41"/>
      <c r="Z145" s="41"/>
    </row>
    <row r="146" spans="1:26" ht="15.75" customHeight="1">
      <c r="A146" s="39">
        <v>44767</v>
      </c>
      <c r="B146" s="40">
        <v>4075.64</v>
      </c>
      <c r="C146" s="41"/>
      <c r="D146" s="42">
        <v>44777</v>
      </c>
      <c r="E146" s="43">
        <v>3.11</v>
      </c>
      <c r="F146" s="58"/>
      <c r="G146" s="44"/>
      <c r="H146" s="41"/>
      <c r="I146" s="52">
        <f t="shared" ref="I146:J146" si="145">A146</f>
        <v>44767</v>
      </c>
      <c r="J146" s="53">
        <f t="shared" si="145"/>
        <v>4075.64</v>
      </c>
      <c r="K146" s="54">
        <f>_xlfn.XLOOKUP(VALUE(I146), 'Processed closing data'!D$1:D$750, 'Processed closing data'!E$1:E$750, "")</f>
        <v>2.92</v>
      </c>
      <c r="L146" s="55">
        <f>_xlfn.XLOOKUP(VALUE(I146), 'Processed closing data'!O$1:O$750, 'Processed closing data'!P$1:P$750, "")</f>
        <v>26.92</v>
      </c>
      <c r="M146" s="41"/>
      <c r="N146" s="41"/>
      <c r="O146" s="42">
        <v>44777</v>
      </c>
      <c r="P146" s="56">
        <v>28.34</v>
      </c>
      <c r="Q146" s="41"/>
      <c r="R146" s="41"/>
      <c r="S146" s="41"/>
      <c r="T146" s="41"/>
      <c r="U146" s="41"/>
      <c r="V146" s="41"/>
      <c r="W146" s="41"/>
      <c r="X146" s="41"/>
      <c r="Y146" s="41"/>
      <c r="Z146" s="41"/>
    </row>
    <row r="147" spans="1:26" ht="15.75" customHeight="1">
      <c r="A147" s="39">
        <v>44768</v>
      </c>
      <c r="B147" s="40">
        <v>4068.09</v>
      </c>
      <c r="C147" s="41"/>
      <c r="D147" s="42">
        <v>44778</v>
      </c>
      <c r="E147" s="43">
        <v>3.09</v>
      </c>
      <c r="F147" s="57"/>
      <c r="G147" s="44"/>
      <c r="H147" s="41"/>
      <c r="I147" s="52">
        <f t="shared" ref="I147:J147" si="146">A147</f>
        <v>44768</v>
      </c>
      <c r="J147" s="53">
        <f t="shared" si="146"/>
        <v>4068.09</v>
      </c>
      <c r="K147" s="54">
        <f>_xlfn.XLOOKUP(VALUE(I147), 'Processed closing data'!D$1:D$750, 'Processed closing data'!E$1:E$750, "")</f>
        <v>2.86</v>
      </c>
      <c r="L147" s="55">
        <f>_xlfn.XLOOKUP(VALUE(I147), 'Processed closing data'!O$1:O$750, 'Processed closing data'!P$1:P$750, "")</f>
        <v>26.26</v>
      </c>
      <c r="M147" s="41"/>
      <c r="N147" s="41"/>
      <c r="O147" s="42">
        <v>44778</v>
      </c>
      <c r="P147" s="56">
        <v>27.66</v>
      </c>
      <c r="Q147" s="41"/>
      <c r="R147" s="41"/>
      <c r="S147" s="41"/>
      <c r="T147" s="41"/>
      <c r="U147" s="41"/>
      <c r="V147" s="41"/>
      <c r="W147" s="41"/>
      <c r="X147" s="41"/>
      <c r="Y147" s="41"/>
      <c r="Z147" s="41"/>
    </row>
    <row r="148" spans="1:26" ht="15.75" customHeight="1">
      <c r="A148" s="39">
        <v>44769</v>
      </c>
      <c r="B148" s="40">
        <v>4090.09</v>
      </c>
      <c r="C148" s="41"/>
      <c r="D148" s="42">
        <v>44781</v>
      </c>
      <c r="E148" s="43">
        <v>3.13</v>
      </c>
      <c r="F148" s="44"/>
      <c r="G148" s="44"/>
      <c r="H148" s="41"/>
      <c r="I148" s="52">
        <f t="shared" ref="I148:J148" si="147">A148</f>
        <v>44769</v>
      </c>
      <c r="J148" s="53">
        <f t="shared" si="147"/>
        <v>4090.09</v>
      </c>
      <c r="K148" s="54">
        <f>_xlfn.XLOOKUP(VALUE(I148), 'Processed closing data'!D$1:D$750, 'Processed closing data'!E$1:E$750, "")</f>
        <v>2.88</v>
      </c>
      <c r="L148" s="55">
        <f>_xlfn.XLOOKUP(VALUE(I148), 'Processed closing data'!O$1:O$750, 'Processed closing data'!P$1:P$750, "")</f>
        <v>26.38</v>
      </c>
      <c r="M148" s="41"/>
      <c r="N148" s="41"/>
      <c r="O148" s="42">
        <v>44781</v>
      </c>
      <c r="P148" s="56">
        <v>27.9</v>
      </c>
      <c r="Q148" s="41"/>
      <c r="R148" s="41"/>
      <c r="S148" s="41"/>
      <c r="T148" s="41"/>
      <c r="U148" s="41"/>
      <c r="V148" s="41"/>
      <c r="W148" s="41"/>
      <c r="X148" s="41"/>
      <c r="Y148" s="41"/>
      <c r="Z148" s="41"/>
    </row>
    <row r="149" spans="1:26" ht="15.75" customHeight="1">
      <c r="A149" s="39">
        <v>44770</v>
      </c>
      <c r="B149" s="40">
        <v>4095.65</v>
      </c>
      <c r="C149" s="41"/>
      <c r="D149" s="42">
        <v>44782</v>
      </c>
      <c r="E149" s="43">
        <v>3.05</v>
      </c>
      <c r="F149" s="57"/>
      <c r="G149" s="44"/>
      <c r="H149" s="41"/>
      <c r="I149" s="52">
        <f t="shared" ref="I149:J149" si="148">A149</f>
        <v>44770</v>
      </c>
      <c r="J149" s="53">
        <f t="shared" si="148"/>
        <v>4095.65</v>
      </c>
      <c r="K149" s="54">
        <f>_xlfn.XLOOKUP(VALUE(I149), 'Processed closing data'!D$1:D$750, 'Processed closing data'!E$1:E$750, "")</f>
        <v>3.07</v>
      </c>
      <c r="L149" s="55">
        <f>_xlfn.XLOOKUP(VALUE(I149), 'Processed closing data'!O$1:O$750, 'Processed closing data'!P$1:P$750, "")</f>
        <v>27.82</v>
      </c>
      <c r="M149" s="41"/>
      <c r="N149" s="41"/>
      <c r="O149" s="42">
        <v>44782</v>
      </c>
      <c r="P149" s="56">
        <v>26.34</v>
      </c>
      <c r="Q149" s="41"/>
      <c r="R149" s="41"/>
      <c r="S149" s="41"/>
      <c r="T149" s="41"/>
      <c r="U149" s="41"/>
      <c r="V149" s="41"/>
      <c r="W149" s="41"/>
      <c r="X149" s="41"/>
      <c r="Y149" s="41"/>
      <c r="Z149" s="41"/>
    </row>
    <row r="150" spans="1:26" ht="15.75" customHeight="1">
      <c r="A150" s="39">
        <v>44771</v>
      </c>
      <c r="B150" s="40">
        <v>4142.41</v>
      </c>
      <c r="C150" s="41"/>
      <c r="D150" s="42">
        <v>44783</v>
      </c>
      <c r="E150" s="43">
        <v>3.15</v>
      </c>
      <c r="F150" s="44"/>
      <c r="G150" s="44"/>
      <c r="H150" s="41"/>
      <c r="I150" s="52">
        <f t="shared" ref="I150:J150" si="149">A150</f>
        <v>44771</v>
      </c>
      <c r="J150" s="53">
        <f t="shared" si="149"/>
        <v>4142.41</v>
      </c>
      <c r="K150" s="54">
        <v>3.07</v>
      </c>
      <c r="L150" s="55">
        <v>27.82</v>
      </c>
      <c r="M150" s="41"/>
      <c r="N150" s="41"/>
      <c r="O150" s="42">
        <v>44783</v>
      </c>
      <c r="P150" s="56">
        <v>27.14</v>
      </c>
      <c r="Q150" s="41"/>
      <c r="R150" s="41"/>
      <c r="S150" s="41"/>
      <c r="T150" s="41"/>
      <c r="U150" s="41"/>
      <c r="V150" s="41"/>
      <c r="W150" s="41"/>
      <c r="X150" s="41"/>
      <c r="Y150" s="41"/>
      <c r="Z150" s="41"/>
    </row>
    <row r="151" spans="1:26" ht="15.75" customHeight="1">
      <c r="A151" s="39">
        <v>44774</v>
      </c>
      <c r="B151" s="40">
        <v>4134.95</v>
      </c>
      <c r="C151" s="41"/>
      <c r="D151" s="42">
        <v>44784</v>
      </c>
      <c r="E151" s="43">
        <v>3.35</v>
      </c>
      <c r="F151" s="44"/>
      <c r="G151" s="44"/>
      <c r="H151" s="41"/>
      <c r="I151" s="52">
        <f t="shared" ref="I151:J151" si="150">A151</f>
        <v>44774</v>
      </c>
      <c r="J151" s="53">
        <f t="shared" si="150"/>
        <v>4134.95</v>
      </c>
      <c r="K151" s="54">
        <f>_xlfn.XLOOKUP(VALUE(I151), 'Processed closing data'!D$1:D$750, 'Processed closing data'!E$1:E$750, "")</f>
        <v>3.24</v>
      </c>
      <c r="L151" s="55">
        <f>_xlfn.XLOOKUP(VALUE(I151), 'Processed closing data'!O$1:O$750, 'Processed closing data'!P$1:P$750, "")</f>
        <v>28.32</v>
      </c>
      <c r="M151" s="41"/>
      <c r="N151" s="41"/>
      <c r="O151" s="42">
        <v>44784</v>
      </c>
      <c r="P151" s="56">
        <v>27.64</v>
      </c>
      <c r="Q151" s="41"/>
      <c r="R151" s="41"/>
      <c r="S151" s="41"/>
      <c r="T151" s="41"/>
      <c r="U151" s="41"/>
      <c r="V151" s="41"/>
      <c r="W151" s="41"/>
      <c r="X151" s="41"/>
      <c r="Y151" s="41"/>
      <c r="Z151" s="41"/>
    </row>
    <row r="152" spans="1:26" ht="15.75" customHeight="1">
      <c r="A152" s="39">
        <v>44775</v>
      </c>
      <c r="B152" s="40">
        <v>4126.34</v>
      </c>
      <c r="C152" s="41"/>
      <c r="D152" s="42">
        <v>44785</v>
      </c>
      <c r="E152" s="43">
        <v>3.15</v>
      </c>
      <c r="F152" s="44"/>
      <c r="G152" s="44"/>
      <c r="H152" s="41"/>
      <c r="I152" s="52">
        <f t="shared" ref="I152:J152" si="151">A152</f>
        <v>44775</v>
      </c>
      <c r="J152" s="53">
        <f t="shared" si="151"/>
        <v>4126.34</v>
      </c>
      <c r="K152" s="54">
        <f>_xlfn.XLOOKUP(VALUE(I152), 'Processed closing data'!D$1:D$750, 'Processed closing data'!E$1:E$750, "")</f>
        <v>3.2</v>
      </c>
      <c r="L152" s="55">
        <f>_xlfn.XLOOKUP(VALUE(I152), 'Processed closing data'!O$1:O$750, 'Processed closing data'!P$1:P$750, "")</f>
        <v>27.48</v>
      </c>
      <c r="M152" s="41"/>
      <c r="N152" s="41"/>
      <c r="O152" s="42">
        <v>44785</v>
      </c>
      <c r="P152" s="56">
        <v>27.54</v>
      </c>
      <c r="Q152" s="41"/>
      <c r="R152" s="41"/>
      <c r="S152" s="41"/>
      <c r="T152" s="41"/>
      <c r="U152" s="41"/>
      <c r="V152" s="41"/>
      <c r="W152" s="41"/>
      <c r="X152" s="41"/>
      <c r="Y152" s="41"/>
      <c r="Z152" s="41"/>
    </row>
    <row r="153" spans="1:26" ht="15.75" customHeight="1">
      <c r="A153" s="39">
        <v>44776</v>
      </c>
      <c r="B153" s="40">
        <v>4148.2</v>
      </c>
      <c r="C153" s="41"/>
      <c r="D153" s="42">
        <v>44788</v>
      </c>
      <c r="E153" s="43">
        <v>3.19</v>
      </c>
      <c r="F153" s="44"/>
      <c r="G153" s="44"/>
      <c r="H153" s="41"/>
      <c r="I153" s="52">
        <f t="shared" ref="I153:J153" si="152">A153</f>
        <v>44776</v>
      </c>
      <c r="J153" s="53">
        <f t="shared" si="152"/>
        <v>4148.2</v>
      </c>
      <c r="K153" s="54">
        <f>_xlfn.XLOOKUP(VALUE(I153), 'Processed closing data'!D$1:D$750, 'Processed closing data'!E$1:E$750, "")</f>
        <v>3.31</v>
      </c>
      <c r="L153" s="55">
        <f>_xlfn.XLOOKUP(VALUE(I153), 'Processed closing data'!O$1:O$750, 'Processed closing data'!P$1:P$750, "")</f>
        <v>27.8</v>
      </c>
      <c r="M153" s="41"/>
      <c r="N153" s="41"/>
      <c r="O153" s="42">
        <v>44788</v>
      </c>
      <c r="P153" s="56">
        <v>27.88</v>
      </c>
      <c r="Q153" s="41"/>
      <c r="R153" s="41"/>
      <c r="S153" s="41"/>
      <c r="T153" s="41"/>
      <c r="U153" s="41"/>
      <c r="V153" s="41"/>
      <c r="W153" s="41"/>
      <c r="X153" s="41"/>
      <c r="Y153" s="41"/>
      <c r="Z153" s="41"/>
    </row>
    <row r="154" spans="1:26" ht="15.75" customHeight="1">
      <c r="A154" s="39">
        <v>44777</v>
      </c>
      <c r="B154" s="40">
        <v>4153.71</v>
      </c>
      <c r="C154" s="41"/>
      <c r="D154" s="42">
        <v>44789</v>
      </c>
      <c r="E154" s="43">
        <v>3.12</v>
      </c>
      <c r="F154" s="58"/>
      <c r="G154" s="44"/>
      <c r="H154" s="41"/>
      <c r="I154" s="52">
        <f t="shared" ref="I154:J154" si="153">A154</f>
        <v>44777</v>
      </c>
      <c r="J154" s="53">
        <f t="shared" si="153"/>
        <v>4153.71</v>
      </c>
      <c r="K154" s="54">
        <f>_xlfn.XLOOKUP(VALUE(I154), 'Processed closing data'!D$1:D$750, 'Processed closing data'!E$1:E$750, "")</f>
        <v>3.11</v>
      </c>
      <c r="L154" s="55">
        <f>_xlfn.XLOOKUP(VALUE(I154), 'Processed closing data'!O$1:O$750, 'Processed closing data'!P$1:P$750, "")</f>
        <v>28.34</v>
      </c>
      <c r="M154" s="41"/>
      <c r="N154" s="41"/>
      <c r="O154" s="42">
        <v>44789</v>
      </c>
      <c r="P154" s="56">
        <v>27.06</v>
      </c>
      <c r="Q154" s="41"/>
      <c r="R154" s="41"/>
      <c r="S154" s="41"/>
      <c r="T154" s="41"/>
      <c r="U154" s="41"/>
      <c r="V154" s="41"/>
      <c r="W154" s="41"/>
      <c r="X154" s="41"/>
      <c r="Y154" s="41"/>
      <c r="Z154" s="41"/>
    </row>
    <row r="155" spans="1:26" ht="15.75" customHeight="1">
      <c r="A155" s="39">
        <v>44778</v>
      </c>
      <c r="B155" s="40">
        <v>4146.45</v>
      </c>
      <c r="C155" s="41"/>
      <c r="D155" s="42">
        <v>44790</v>
      </c>
      <c r="E155" s="43">
        <v>3.08</v>
      </c>
      <c r="F155" s="57"/>
      <c r="G155" s="44"/>
      <c r="H155" s="41"/>
      <c r="I155" s="52">
        <f t="shared" ref="I155:J155" si="154">A155</f>
        <v>44778</v>
      </c>
      <c r="J155" s="53">
        <f t="shared" si="154"/>
        <v>4146.45</v>
      </c>
      <c r="K155" s="54">
        <f>_xlfn.XLOOKUP(VALUE(I155), 'Processed closing data'!D$1:D$750, 'Processed closing data'!E$1:E$750, "")</f>
        <v>3.09</v>
      </c>
      <c r="L155" s="55">
        <f>_xlfn.XLOOKUP(VALUE(I155), 'Processed closing data'!O$1:O$750, 'Processed closing data'!P$1:P$750, "")</f>
        <v>27.66</v>
      </c>
      <c r="M155" s="41"/>
      <c r="N155" s="41"/>
      <c r="O155" s="42">
        <v>44790</v>
      </c>
      <c r="P155" s="56">
        <v>26.26</v>
      </c>
      <c r="Q155" s="41"/>
      <c r="R155" s="41"/>
      <c r="S155" s="41"/>
      <c r="T155" s="41"/>
      <c r="U155" s="41"/>
      <c r="V155" s="41"/>
      <c r="W155" s="41"/>
      <c r="X155" s="41"/>
      <c r="Y155" s="41"/>
      <c r="Z155" s="41"/>
    </row>
    <row r="156" spans="1:26" ht="15.75" customHeight="1">
      <c r="A156" s="39">
        <v>44781</v>
      </c>
      <c r="B156" s="40">
        <v>4168.67</v>
      </c>
      <c r="C156" s="41"/>
      <c r="D156" s="42">
        <v>44791</v>
      </c>
      <c r="E156" s="43">
        <v>3.11</v>
      </c>
      <c r="F156" s="58"/>
      <c r="G156" s="44"/>
      <c r="H156" s="41"/>
      <c r="I156" s="52">
        <f t="shared" ref="I156:J156" si="155">A156</f>
        <v>44781</v>
      </c>
      <c r="J156" s="53">
        <f t="shared" si="155"/>
        <v>4168.67</v>
      </c>
      <c r="K156" s="54">
        <f>_xlfn.XLOOKUP(VALUE(I156), 'Processed closing data'!D$1:D$750, 'Processed closing data'!E$1:E$750, "")</f>
        <v>3.13</v>
      </c>
      <c r="L156" s="55">
        <f>_xlfn.XLOOKUP(VALUE(I156), 'Processed closing data'!O$1:O$750, 'Processed closing data'!P$1:P$750, "")</f>
        <v>27.9</v>
      </c>
      <c r="M156" s="41"/>
      <c r="N156" s="41"/>
      <c r="O156" s="42">
        <v>44791</v>
      </c>
      <c r="P156" s="56">
        <v>26.5</v>
      </c>
      <c r="Q156" s="41"/>
      <c r="R156" s="41"/>
      <c r="S156" s="41"/>
      <c r="T156" s="41"/>
      <c r="U156" s="41"/>
      <c r="V156" s="41"/>
      <c r="W156" s="41"/>
      <c r="X156" s="41"/>
      <c r="Y156" s="41"/>
      <c r="Z156" s="41"/>
    </row>
    <row r="157" spans="1:26" ht="15.75" customHeight="1">
      <c r="A157" s="39">
        <v>44782</v>
      </c>
      <c r="B157" s="40">
        <v>4164.79</v>
      </c>
      <c r="C157" s="41"/>
      <c r="D157" s="42">
        <v>44792</v>
      </c>
      <c r="E157" s="43">
        <v>3.12</v>
      </c>
      <c r="F157" s="58"/>
      <c r="G157" s="44"/>
      <c r="H157" s="41"/>
      <c r="I157" s="52">
        <f t="shared" ref="I157:J157" si="156">A157</f>
        <v>44782</v>
      </c>
      <c r="J157" s="53">
        <f t="shared" si="156"/>
        <v>4164.79</v>
      </c>
      <c r="K157" s="54">
        <f>_xlfn.XLOOKUP(VALUE(I157), 'Processed closing data'!D$1:D$750, 'Processed closing data'!E$1:E$750, "")</f>
        <v>3.05</v>
      </c>
      <c r="L157" s="55">
        <f>_xlfn.XLOOKUP(VALUE(I157), 'Processed closing data'!O$1:O$750, 'Processed closing data'!P$1:P$750, "")</f>
        <v>26.34</v>
      </c>
      <c r="M157" s="41"/>
      <c r="N157" s="41"/>
      <c r="O157" s="42">
        <v>44792</v>
      </c>
      <c r="P157" s="56">
        <v>26.52</v>
      </c>
      <c r="Q157" s="41"/>
      <c r="R157" s="41"/>
      <c r="S157" s="41"/>
      <c r="T157" s="41"/>
      <c r="U157" s="41"/>
      <c r="V157" s="41"/>
      <c r="W157" s="41"/>
      <c r="X157" s="41"/>
      <c r="Y157" s="41"/>
      <c r="Z157" s="41"/>
    </row>
    <row r="158" spans="1:26" ht="15.75" customHeight="1">
      <c r="A158" s="39">
        <v>44783</v>
      </c>
      <c r="B158" s="40">
        <v>4186.07</v>
      </c>
      <c r="C158" s="41"/>
      <c r="D158" s="42">
        <v>44795</v>
      </c>
      <c r="E158" s="43">
        <v>2.94</v>
      </c>
      <c r="F158" s="44"/>
      <c r="G158" s="44"/>
      <c r="H158" s="41"/>
      <c r="I158" s="52">
        <f t="shared" ref="I158:J158" si="157">A158</f>
        <v>44783</v>
      </c>
      <c r="J158" s="53">
        <f t="shared" si="157"/>
        <v>4186.07</v>
      </c>
      <c r="K158" s="54">
        <f>_xlfn.XLOOKUP(VALUE(I158), 'Processed closing data'!D$1:D$750, 'Processed closing data'!E$1:E$750, "")</f>
        <v>3.15</v>
      </c>
      <c r="L158" s="55">
        <f>_xlfn.XLOOKUP(VALUE(I158), 'Processed closing data'!O$1:O$750, 'Processed closing data'!P$1:P$750, "")</f>
        <v>27.14</v>
      </c>
      <c r="M158" s="41"/>
      <c r="N158" s="41"/>
      <c r="O158" s="42">
        <v>44795</v>
      </c>
      <c r="P158" s="56">
        <v>26</v>
      </c>
      <c r="Q158" s="41"/>
      <c r="R158" s="41"/>
      <c r="S158" s="41"/>
      <c r="T158" s="41"/>
      <c r="U158" s="41"/>
      <c r="V158" s="41"/>
      <c r="W158" s="41"/>
      <c r="X158" s="41"/>
      <c r="Y158" s="41"/>
      <c r="Z158" s="41"/>
    </row>
    <row r="159" spans="1:26" ht="15.75" customHeight="1">
      <c r="A159" s="39">
        <v>44784</v>
      </c>
      <c r="B159" s="40">
        <v>4164.99</v>
      </c>
      <c r="C159" s="41"/>
      <c r="D159" s="42">
        <v>44796</v>
      </c>
      <c r="E159" s="43">
        <v>2.78</v>
      </c>
      <c r="F159" s="44"/>
      <c r="G159" s="44"/>
      <c r="H159" s="41"/>
      <c r="I159" s="52">
        <f t="shared" ref="I159:J159" si="158">A159</f>
        <v>44784</v>
      </c>
      <c r="J159" s="53">
        <f t="shared" si="158"/>
        <v>4164.99</v>
      </c>
      <c r="K159" s="54">
        <f>_xlfn.XLOOKUP(VALUE(I159), 'Processed closing data'!D$1:D$750, 'Processed closing data'!E$1:E$750, "")</f>
        <v>3.35</v>
      </c>
      <c r="L159" s="55">
        <f>_xlfn.XLOOKUP(VALUE(I159), 'Processed closing data'!O$1:O$750, 'Processed closing data'!P$1:P$750, "")</f>
        <v>27.64</v>
      </c>
      <c r="M159" s="41"/>
      <c r="N159" s="41"/>
      <c r="O159" s="42">
        <v>44796</v>
      </c>
      <c r="P159" s="56">
        <v>25.12</v>
      </c>
      <c r="Q159" s="41"/>
      <c r="R159" s="41"/>
      <c r="S159" s="41"/>
      <c r="T159" s="41"/>
      <c r="U159" s="41"/>
      <c r="V159" s="41"/>
      <c r="W159" s="41"/>
      <c r="X159" s="41"/>
      <c r="Y159" s="41"/>
      <c r="Z159" s="41"/>
    </row>
    <row r="160" spans="1:26" ht="15.75" customHeight="1">
      <c r="A160" s="39">
        <v>44785</v>
      </c>
      <c r="B160" s="40">
        <v>4184.46</v>
      </c>
      <c r="C160" s="41"/>
      <c r="D160" s="42">
        <v>44797</v>
      </c>
      <c r="E160" s="43">
        <v>2.82</v>
      </c>
      <c r="F160" s="44"/>
      <c r="G160" s="44"/>
      <c r="H160" s="41"/>
      <c r="I160" s="52">
        <f t="shared" ref="I160:J160" si="159">A160</f>
        <v>44785</v>
      </c>
      <c r="J160" s="53">
        <f t="shared" si="159"/>
        <v>4184.46</v>
      </c>
      <c r="K160" s="54">
        <f>_xlfn.XLOOKUP(VALUE(I160), 'Processed closing data'!D$1:D$750, 'Processed closing data'!E$1:E$750, "")</f>
        <v>3.15</v>
      </c>
      <c r="L160" s="55">
        <f>_xlfn.XLOOKUP(VALUE(I160), 'Processed closing data'!O$1:O$750, 'Processed closing data'!P$1:P$750, "")</f>
        <v>27.54</v>
      </c>
      <c r="M160" s="41"/>
      <c r="N160" s="41"/>
      <c r="O160" s="42">
        <v>44797</v>
      </c>
      <c r="P160" s="56">
        <v>25.38</v>
      </c>
      <c r="Q160" s="41"/>
      <c r="R160" s="41"/>
      <c r="S160" s="41"/>
      <c r="T160" s="41"/>
      <c r="U160" s="41"/>
      <c r="V160" s="41"/>
      <c r="W160" s="41"/>
      <c r="X160" s="41"/>
      <c r="Y160" s="41"/>
      <c r="Z160" s="41"/>
    </row>
    <row r="161" spans="1:26" ht="15.75" customHeight="1">
      <c r="A161" s="39">
        <v>44788</v>
      </c>
      <c r="B161" s="40">
        <v>4189.75</v>
      </c>
      <c r="C161" s="41"/>
      <c r="D161" s="42">
        <v>44798</v>
      </c>
      <c r="E161" s="43">
        <v>2.86</v>
      </c>
      <c r="F161" s="44"/>
      <c r="G161" s="44"/>
      <c r="H161" s="41"/>
      <c r="I161" s="52">
        <f t="shared" ref="I161:J161" si="160">A161</f>
        <v>44788</v>
      </c>
      <c r="J161" s="53">
        <f t="shared" si="160"/>
        <v>4189.75</v>
      </c>
      <c r="K161" s="54">
        <f>_xlfn.XLOOKUP(VALUE(I161), 'Processed closing data'!D$1:D$750, 'Processed closing data'!E$1:E$750, "")</f>
        <v>3.19</v>
      </c>
      <c r="L161" s="55">
        <f>_xlfn.XLOOKUP(VALUE(I161), 'Processed closing data'!O$1:O$750, 'Processed closing data'!P$1:P$750, "")</f>
        <v>27.88</v>
      </c>
      <c r="M161" s="41"/>
      <c r="N161" s="41"/>
      <c r="O161" s="42">
        <v>44798</v>
      </c>
      <c r="P161" s="56">
        <v>25.28</v>
      </c>
      <c r="Q161" s="41"/>
      <c r="R161" s="41"/>
      <c r="S161" s="41"/>
      <c r="T161" s="41"/>
      <c r="U161" s="41"/>
      <c r="V161" s="41"/>
      <c r="W161" s="41"/>
      <c r="X161" s="41"/>
      <c r="Y161" s="41"/>
      <c r="Z161" s="41"/>
    </row>
    <row r="162" spans="1:26" ht="15.75" customHeight="1">
      <c r="A162" s="39">
        <v>44789</v>
      </c>
      <c r="B162" s="40">
        <v>4200.9399999999996</v>
      </c>
      <c r="C162" s="41"/>
      <c r="D162" s="42">
        <v>44799</v>
      </c>
      <c r="E162" s="43">
        <v>2.77</v>
      </c>
      <c r="F162" s="44"/>
      <c r="G162" s="44"/>
      <c r="H162" s="41"/>
      <c r="I162" s="52">
        <f t="shared" ref="I162:J162" si="161">A162</f>
        <v>44789</v>
      </c>
      <c r="J162" s="53">
        <f t="shared" si="161"/>
        <v>4200.9399999999996</v>
      </c>
      <c r="K162" s="54">
        <f>_xlfn.XLOOKUP(VALUE(I162), 'Processed closing data'!D$1:D$750, 'Processed closing data'!E$1:E$750, "")</f>
        <v>3.12</v>
      </c>
      <c r="L162" s="55">
        <f>_xlfn.XLOOKUP(VALUE(I162), 'Processed closing data'!O$1:O$750, 'Processed closing data'!P$1:P$750, "")</f>
        <v>27.06</v>
      </c>
      <c r="M162" s="41"/>
      <c r="N162" s="41"/>
      <c r="O162" s="42">
        <v>44799</v>
      </c>
      <c r="P162" s="56">
        <v>25.3</v>
      </c>
      <c r="Q162" s="41"/>
      <c r="R162" s="41"/>
      <c r="S162" s="41"/>
      <c r="T162" s="41"/>
      <c r="U162" s="41"/>
      <c r="V162" s="41"/>
      <c r="W162" s="41"/>
      <c r="X162" s="41"/>
      <c r="Y162" s="41"/>
      <c r="Z162" s="41"/>
    </row>
    <row r="163" spans="1:26" ht="15.75" customHeight="1">
      <c r="A163" s="39">
        <v>44790</v>
      </c>
      <c r="B163" s="40">
        <v>4181.47</v>
      </c>
      <c r="C163" s="41"/>
      <c r="D163" s="42">
        <v>44803</v>
      </c>
      <c r="E163" s="43">
        <v>2.85</v>
      </c>
      <c r="F163" s="44"/>
      <c r="G163" s="44"/>
      <c r="H163" s="41"/>
      <c r="I163" s="52">
        <f t="shared" ref="I163:J163" si="162">A163</f>
        <v>44790</v>
      </c>
      <c r="J163" s="53">
        <f t="shared" si="162"/>
        <v>4181.47</v>
      </c>
      <c r="K163" s="54">
        <f>_xlfn.XLOOKUP(VALUE(I163), 'Processed closing data'!D$1:D$750, 'Processed closing data'!E$1:E$750, "")</f>
        <v>3.08</v>
      </c>
      <c r="L163" s="55">
        <f>_xlfn.XLOOKUP(VALUE(I163), 'Processed closing data'!O$1:O$750, 'Processed closing data'!P$1:P$750, "")</f>
        <v>26.26</v>
      </c>
      <c r="M163" s="41"/>
      <c r="N163" s="41"/>
      <c r="O163" s="42">
        <v>44803</v>
      </c>
      <c r="P163" s="56">
        <v>25.28</v>
      </c>
      <c r="Q163" s="41"/>
      <c r="R163" s="41"/>
      <c r="S163" s="41"/>
      <c r="T163" s="41"/>
      <c r="U163" s="41"/>
      <c r="V163" s="41"/>
      <c r="W163" s="41"/>
      <c r="X163" s="41"/>
      <c r="Y163" s="41"/>
      <c r="Z163" s="41"/>
    </row>
    <row r="164" spans="1:26" ht="15.75" customHeight="1">
      <c r="A164" s="39">
        <v>44791</v>
      </c>
      <c r="B164" s="40">
        <v>4197.2700000000004</v>
      </c>
      <c r="C164" s="41"/>
      <c r="D164" s="42">
        <v>44804</v>
      </c>
      <c r="E164" s="43">
        <v>2.74</v>
      </c>
      <c r="F164" s="44"/>
      <c r="G164" s="44"/>
      <c r="H164" s="41"/>
      <c r="I164" s="52">
        <f t="shared" ref="I164:J164" si="163">A164</f>
        <v>44791</v>
      </c>
      <c r="J164" s="53">
        <f t="shared" si="163"/>
        <v>4197.2700000000004</v>
      </c>
      <c r="K164" s="54">
        <f>_xlfn.XLOOKUP(VALUE(I164), 'Processed closing data'!D$1:D$750, 'Processed closing data'!E$1:E$750, "")</f>
        <v>3.11</v>
      </c>
      <c r="L164" s="55">
        <f>_xlfn.XLOOKUP(VALUE(I164), 'Processed closing data'!O$1:O$750, 'Processed closing data'!P$1:P$750, "")</f>
        <v>26.5</v>
      </c>
      <c r="M164" s="41"/>
      <c r="N164" s="41"/>
      <c r="O164" s="42">
        <v>44804</v>
      </c>
      <c r="P164" s="56">
        <v>25.16</v>
      </c>
      <c r="Q164" s="41"/>
      <c r="R164" s="41"/>
      <c r="S164" s="41"/>
      <c r="T164" s="41"/>
      <c r="U164" s="41"/>
      <c r="V164" s="41"/>
      <c r="W164" s="41"/>
      <c r="X164" s="41"/>
      <c r="Y164" s="41"/>
      <c r="Z164" s="41"/>
    </row>
    <row r="165" spans="1:26" ht="15.75" customHeight="1">
      <c r="A165" s="39">
        <v>44792</v>
      </c>
      <c r="B165" s="40">
        <v>4193.3100000000004</v>
      </c>
      <c r="C165" s="41"/>
      <c r="D165" s="42">
        <v>44805</v>
      </c>
      <c r="E165" s="43">
        <v>2.86</v>
      </c>
      <c r="F165" s="44"/>
      <c r="G165" s="44"/>
      <c r="H165" s="41"/>
      <c r="I165" s="52">
        <f t="shared" ref="I165:J165" si="164">A165</f>
        <v>44792</v>
      </c>
      <c r="J165" s="53">
        <f t="shared" si="164"/>
        <v>4193.3100000000004</v>
      </c>
      <c r="K165" s="54">
        <f>_xlfn.XLOOKUP(VALUE(I165), 'Processed closing data'!D$1:D$750, 'Processed closing data'!E$1:E$750, "")</f>
        <v>3.12</v>
      </c>
      <c r="L165" s="55">
        <f>_xlfn.XLOOKUP(VALUE(I165), 'Processed closing data'!O$1:O$750, 'Processed closing data'!P$1:P$750, "")</f>
        <v>26.52</v>
      </c>
      <c r="M165" s="41"/>
      <c r="N165" s="41"/>
      <c r="O165" s="42">
        <v>44805</v>
      </c>
      <c r="P165" s="56">
        <v>23.74</v>
      </c>
      <c r="Q165" s="41"/>
      <c r="R165" s="41"/>
      <c r="S165" s="41"/>
      <c r="T165" s="41"/>
      <c r="U165" s="41"/>
      <c r="V165" s="41"/>
      <c r="W165" s="41"/>
      <c r="X165" s="41"/>
      <c r="Y165" s="41"/>
      <c r="Z165" s="41"/>
    </row>
    <row r="166" spans="1:26" ht="15.75" customHeight="1">
      <c r="A166" s="39">
        <v>44795</v>
      </c>
      <c r="B166" s="40">
        <v>4173.0600000000004</v>
      </c>
      <c r="C166" s="41"/>
      <c r="D166" s="42">
        <v>44806</v>
      </c>
      <c r="E166" s="43">
        <v>2.99</v>
      </c>
      <c r="F166" s="44"/>
      <c r="G166" s="44"/>
      <c r="H166" s="41"/>
      <c r="I166" s="52">
        <f t="shared" ref="I166:J166" si="165">A166</f>
        <v>44795</v>
      </c>
      <c r="J166" s="53">
        <f t="shared" si="165"/>
        <v>4173.0600000000004</v>
      </c>
      <c r="K166" s="54">
        <f>_xlfn.XLOOKUP(VALUE(I166), 'Processed closing data'!D$1:D$750, 'Processed closing data'!E$1:E$750, "")</f>
        <v>2.94</v>
      </c>
      <c r="L166" s="55">
        <f>_xlfn.XLOOKUP(VALUE(I166), 'Processed closing data'!O$1:O$750, 'Processed closing data'!P$1:P$750, "")</f>
        <v>26</v>
      </c>
      <c r="M166" s="41"/>
      <c r="N166" s="41"/>
      <c r="O166" s="42">
        <v>44806</v>
      </c>
      <c r="P166" s="56">
        <v>24.5</v>
      </c>
      <c r="Q166" s="41"/>
      <c r="R166" s="41"/>
      <c r="S166" s="41"/>
      <c r="T166" s="41"/>
      <c r="U166" s="41"/>
      <c r="V166" s="41"/>
      <c r="W166" s="41"/>
      <c r="X166" s="41"/>
      <c r="Y166" s="41"/>
      <c r="Z166" s="41"/>
    </row>
    <row r="167" spans="1:26" ht="15.75" customHeight="1">
      <c r="A167" s="39">
        <v>44796</v>
      </c>
      <c r="B167" s="40">
        <v>4145.38</v>
      </c>
      <c r="C167" s="41"/>
      <c r="D167" s="42">
        <v>44809</v>
      </c>
      <c r="E167" s="43">
        <v>2.94</v>
      </c>
      <c r="F167" s="44"/>
      <c r="G167" s="44"/>
      <c r="H167" s="41"/>
      <c r="I167" s="52">
        <f t="shared" ref="I167:J167" si="166">A167</f>
        <v>44796</v>
      </c>
      <c r="J167" s="53">
        <f t="shared" si="166"/>
        <v>4145.38</v>
      </c>
      <c r="K167" s="54">
        <f>_xlfn.XLOOKUP(VALUE(I167), 'Processed closing data'!D$1:D$750, 'Processed closing data'!E$1:E$750, "")</f>
        <v>2.78</v>
      </c>
      <c r="L167" s="55">
        <f>_xlfn.XLOOKUP(VALUE(I167), 'Processed closing data'!O$1:O$750, 'Processed closing data'!P$1:P$750, "")</f>
        <v>25.12</v>
      </c>
      <c r="M167" s="41"/>
      <c r="N167" s="41"/>
      <c r="O167" s="42">
        <v>44809</v>
      </c>
      <c r="P167" s="56">
        <v>23.42</v>
      </c>
      <c r="Q167" s="41"/>
      <c r="R167" s="41"/>
      <c r="S167" s="41"/>
      <c r="T167" s="41"/>
      <c r="U167" s="41"/>
      <c r="V167" s="41"/>
      <c r="W167" s="41"/>
      <c r="X167" s="41"/>
      <c r="Y167" s="41"/>
      <c r="Z167" s="41"/>
    </row>
    <row r="168" spans="1:26" ht="15.75" customHeight="1">
      <c r="A168" s="39">
        <v>44797</v>
      </c>
      <c r="B168" s="40">
        <v>4137.5</v>
      </c>
      <c r="C168" s="41"/>
      <c r="D168" s="42">
        <v>44810</v>
      </c>
      <c r="E168" s="43">
        <v>3.01</v>
      </c>
      <c r="F168" s="57"/>
      <c r="G168" s="44"/>
      <c r="H168" s="41"/>
      <c r="I168" s="52">
        <f t="shared" ref="I168:J168" si="167">A168</f>
        <v>44797</v>
      </c>
      <c r="J168" s="53">
        <f t="shared" si="167"/>
        <v>4137.5</v>
      </c>
      <c r="K168" s="54">
        <f>_xlfn.XLOOKUP(VALUE(I168), 'Processed closing data'!D$1:D$750, 'Processed closing data'!E$1:E$750, "")</f>
        <v>2.82</v>
      </c>
      <c r="L168" s="55">
        <f>_xlfn.XLOOKUP(VALUE(I168), 'Processed closing data'!O$1:O$750, 'Processed closing data'!P$1:P$750, "")</f>
        <v>25.38</v>
      </c>
      <c r="M168" s="41"/>
      <c r="N168" s="41"/>
      <c r="O168" s="42">
        <v>44810</v>
      </c>
      <c r="P168" s="56">
        <v>23.94</v>
      </c>
      <c r="Q168" s="41"/>
      <c r="R168" s="41"/>
      <c r="S168" s="41"/>
      <c r="T168" s="41"/>
      <c r="U168" s="41"/>
      <c r="V168" s="41"/>
      <c r="W168" s="41"/>
      <c r="X168" s="41"/>
      <c r="Y168" s="41"/>
      <c r="Z168" s="41"/>
    </row>
    <row r="169" spans="1:26" ht="15.75" customHeight="1">
      <c r="A169" s="39">
        <v>44798</v>
      </c>
      <c r="B169" s="40">
        <v>4139.8599999999997</v>
      </c>
      <c r="C169" s="41"/>
      <c r="D169" s="42">
        <v>44811</v>
      </c>
      <c r="E169" s="43">
        <v>2.92</v>
      </c>
      <c r="F169" s="44"/>
      <c r="G169" s="44"/>
      <c r="H169" s="41"/>
      <c r="I169" s="52">
        <f t="shared" ref="I169:J169" si="168">A169</f>
        <v>44798</v>
      </c>
      <c r="J169" s="53">
        <f t="shared" si="168"/>
        <v>4139.8599999999997</v>
      </c>
      <c r="K169" s="54">
        <f>_xlfn.XLOOKUP(VALUE(I169), 'Processed closing data'!D$1:D$750, 'Processed closing data'!E$1:E$750, "")</f>
        <v>2.86</v>
      </c>
      <c r="L169" s="55">
        <f>_xlfn.XLOOKUP(VALUE(I169), 'Processed closing data'!O$1:O$750, 'Processed closing data'!P$1:P$750, "")</f>
        <v>25.28</v>
      </c>
      <c r="M169" s="41"/>
      <c r="N169" s="41"/>
      <c r="O169" s="42">
        <v>44811</v>
      </c>
      <c r="P169" s="56">
        <v>23.98</v>
      </c>
      <c r="Q169" s="41"/>
      <c r="R169" s="41"/>
      <c r="S169" s="41"/>
      <c r="T169" s="41"/>
      <c r="U169" s="41"/>
      <c r="V169" s="41"/>
      <c r="W169" s="41"/>
      <c r="X169" s="41"/>
      <c r="Y169" s="41"/>
      <c r="Z169" s="41"/>
    </row>
    <row r="170" spans="1:26" ht="15.75" customHeight="1">
      <c r="A170" s="39">
        <v>44799</v>
      </c>
      <c r="B170" s="40">
        <v>4112.34</v>
      </c>
      <c r="C170" s="41"/>
      <c r="D170" s="42">
        <v>44812</v>
      </c>
      <c r="E170" s="43">
        <v>2.86</v>
      </c>
      <c r="F170" s="44"/>
      <c r="G170" s="44"/>
      <c r="H170" s="41"/>
      <c r="I170" s="52">
        <f t="shared" ref="I170:J170" si="169">A170</f>
        <v>44799</v>
      </c>
      <c r="J170" s="53">
        <f t="shared" si="169"/>
        <v>4112.34</v>
      </c>
      <c r="K170" s="54">
        <f>_xlfn.XLOOKUP(VALUE(I170), 'Processed closing data'!D$1:D$750, 'Processed closing data'!E$1:E$750, "")</f>
        <v>2.77</v>
      </c>
      <c r="L170" s="55">
        <f>_xlfn.XLOOKUP(VALUE(I170), 'Processed closing data'!O$1:O$750, 'Processed closing data'!P$1:P$750, "")</f>
        <v>25.3</v>
      </c>
      <c r="M170" s="41"/>
      <c r="N170" s="41"/>
      <c r="O170" s="42">
        <v>44812</v>
      </c>
      <c r="P170" s="56">
        <v>27.98</v>
      </c>
      <c r="Q170" s="41"/>
      <c r="R170" s="41"/>
      <c r="S170" s="41"/>
      <c r="T170" s="41"/>
      <c r="U170" s="41"/>
      <c r="V170" s="41"/>
      <c r="W170" s="41"/>
      <c r="X170" s="41"/>
      <c r="Y170" s="41"/>
      <c r="Z170" s="41"/>
    </row>
    <row r="171" spans="1:26" ht="15.75" customHeight="1">
      <c r="A171" s="39">
        <v>44802</v>
      </c>
      <c r="B171" s="40">
        <v>4112.34</v>
      </c>
      <c r="C171" s="41"/>
      <c r="D171" s="42">
        <v>44813</v>
      </c>
      <c r="E171" s="43">
        <v>2.87</v>
      </c>
      <c r="F171" s="44"/>
      <c r="G171" s="44"/>
      <c r="H171" s="41"/>
      <c r="I171" s="52">
        <f t="shared" ref="I171:J171" si="170">A171</f>
        <v>44802</v>
      </c>
      <c r="J171" s="53">
        <f t="shared" si="170"/>
        <v>4112.34</v>
      </c>
      <c r="K171" s="54">
        <v>2.77</v>
      </c>
      <c r="L171" s="55">
        <v>25.3</v>
      </c>
      <c r="M171" s="41"/>
      <c r="N171" s="41"/>
      <c r="O171" s="42">
        <v>44813</v>
      </c>
      <c r="P171" s="56">
        <v>28.6</v>
      </c>
      <c r="Q171" s="41"/>
      <c r="R171" s="41"/>
      <c r="S171" s="41"/>
      <c r="T171" s="41"/>
      <c r="U171" s="41"/>
      <c r="V171" s="41"/>
      <c r="W171" s="41"/>
      <c r="X171" s="41"/>
      <c r="Y171" s="41"/>
      <c r="Z171" s="41"/>
    </row>
    <row r="172" spans="1:26" ht="15.75" customHeight="1">
      <c r="A172" s="39">
        <v>44803</v>
      </c>
      <c r="B172" s="40">
        <v>4080.77</v>
      </c>
      <c r="C172" s="41"/>
      <c r="D172" s="42">
        <v>44816</v>
      </c>
      <c r="E172" s="43">
        <v>2.72</v>
      </c>
      <c r="F172" s="44"/>
      <c r="G172" s="44"/>
      <c r="H172" s="41"/>
      <c r="I172" s="52">
        <f t="shared" ref="I172:J172" si="171">A172</f>
        <v>44803</v>
      </c>
      <c r="J172" s="53">
        <f t="shared" si="171"/>
        <v>4080.77</v>
      </c>
      <c r="K172" s="54">
        <f>_xlfn.XLOOKUP(VALUE(I172), 'Processed closing data'!D$1:D$750, 'Processed closing data'!E$1:E$750, "")</f>
        <v>2.85</v>
      </c>
      <c r="L172" s="55">
        <f>_xlfn.XLOOKUP(VALUE(I172), 'Processed closing data'!O$1:O$750, 'Processed closing data'!P$1:P$750, "")</f>
        <v>25.28</v>
      </c>
      <c r="M172" s="41"/>
      <c r="N172" s="41"/>
      <c r="O172" s="42">
        <v>44816</v>
      </c>
      <c r="P172" s="56">
        <v>28.88</v>
      </c>
      <c r="Q172" s="41"/>
      <c r="R172" s="41"/>
      <c r="S172" s="41"/>
      <c r="T172" s="41"/>
      <c r="U172" s="41"/>
      <c r="V172" s="41"/>
      <c r="W172" s="41"/>
      <c r="X172" s="41"/>
      <c r="Y172" s="41"/>
      <c r="Z172" s="41"/>
    </row>
    <row r="173" spans="1:26" ht="15.75" customHeight="1">
      <c r="A173" s="39">
        <v>44804</v>
      </c>
      <c r="B173" s="40">
        <v>4041.53</v>
      </c>
      <c r="C173" s="41"/>
      <c r="D173" s="42">
        <v>44817</v>
      </c>
      <c r="E173" s="43">
        <v>2.84</v>
      </c>
      <c r="F173" s="44"/>
      <c r="G173" s="44"/>
      <c r="H173" s="41"/>
      <c r="I173" s="52">
        <f t="shared" ref="I173:J173" si="172">A173</f>
        <v>44804</v>
      </c>
      <c r="J173" s="53">
        <f t="shared" si="172"/>
        <v>4041.53</v>
      </c>
      <c r="K173" s="54">
        <f>_xlfn.XLOOKUP(VALUE(I173), 'Processed closing data'!D$1:D$750, 'Processed closing data'!E$1:E$750, "")</f>
        <v>2.74</v>
      </c>
      <c r="L173" s="55">
        <f>_xlfn.XLOOKUP(VALUE(I173), 'Processed closing data'!O$1:O$750, 'Processed closing data'!P$1:P$750, "")</f>
        <v>25.16</v>
      </c>
      <c r="M173" s="41"/>
      <c r="N173" s="41"/>
      <c r="O173" s="42">
        <v>44817</v>
      </c>
      <c r="P173" s="56">
        <v>27.6</v>
      </c>
      <c r="Q173" s="41"/>
      <c r="R173" s="41"/>
      <c r="S173" s="41"/>
      <c r="T173" s="41"/>
      <c r="U173" s="41"/>
      <c r="V173" s="41"/>
      <c r="W173" s="41"/>
      <c r="X173" s="41"/>
      <c r="Y173" s="41"/>
      <c r="Z173" s="41"/>
    </row>
    <row r="174" spans="1:26" ht="15.75" customHeight="1">
      <c r="A174" s="39">
        <v>44805</v>
      </c>
      <c r="B174" s="40">
        <v>3959.37</v>
      </c>
      <c r="C174" s="41"/>
      <c r="D174" s="42">
        <v>44818</v>
      </c>
      <c r="E174" s="43">
        <v>2.95</v>
      </c>
      <c r="F174" s="44"/>
      <c r="G174" s="44"/>
      <c r="H174" s="41"/>
      <c r="I174" s="52">
        <f t="shared" ref="I174:J174" si="173">A174</f>
        <v>44805</v>
      </c>
      <c r="J174" s="53">
        <f t="shared" si="173"/>
        <v>3959.37</v>
      </c>
      <c r="K174" s="54">
        <f>_xlfn.XLOOKUP(VALUE(I174), 'Processed closing data'!D$1:D$750, 'Processed closing data'!E$1:E$750, "")</f>
        <v>2.86</v>
      </c>
      <c r="L174" s="55">
        <f>_xlfn.XLOOKUP(VALUE(I174), 'Processed closing data'!O$1:O$750, 'Processed closing data'!P$1:P$750, "")</f>
        <v>23.74</v>
      </c>
      <c r="M174" s="41"/>
      <c r="N174" s="41"/>
      <c r="O174" s="42">
        <v>44818</v>
      </c>
      <c r="P174" s="56">
        <v>26.84</v>
      </c>
      <c r="Q174" s="41"/>
      <c r="R174" s="41"/>
      <c r="S174" s="41"/>
      <c r="T174" s="41"/>
      <c r="U174" s="41"/>
      <c r="V174" s="41"/>
      <c r="W174" s="41"/>
      <c r="X174" s="41"/>
      <c r="Y174" s="41"/>
      <c r="Z174" s="41"/>
    </row>
    <row r="175" spans="1:26" ht="15.75" customHeight="1">
      <c r="A175" s="39">
        <v>44806</v>
      </c>
      <c r="B175" s="40">
        <v>4033.38</v>
      </c>
      <c r="C175" s="41"/>
      <c r="D175" s="42">
        <v>44819</v>
      </c>
      <c r="E175" s="43">
        <v>2.97</v>
      </c>
      <c r="F175" s="44"/>
      <c r="G175" s="44"/>
      <c r="H175" s="41"/>
      <c r="I175" s="52">
        <f t="shared" ref="I175:J175" si="174">A175</f>
        <v>44806</v>
      </c>
      <c r="J175" s="53">
        <f t="shared" si="174"/>
        <v>4033.38</v>
      </c>
      <c r="K175" s="54">
        <f>_xlfn.XLOOKUP(VALUE(I175), 'Processed closing data'!D$1:D$750, 'Processed closing data'!E$1:E$750, "")</f>
        <v>2.99</v>
      </c>
      <c r="L175" s="55">
        <f>_xlfn.XLOOKUP(VALUE(I175), 'Processed closing data'!O$1:O$750, 'Processed closing data'!P$1:P$750, "")</f>
        <v>24.5</v>
      </c>
      <c r="M175" s="41"/>
      <c r="N175" s="41"/>
      <c r="O175" s="42">
        <v>44819</v>
      </c>
      <c r="P175" s="56">
        <v>27.62</v>
      </c>
      <c r="Q175" s="41"/>
      <c r="R175" s="41"/>
      <c r="S175" s="41"/>
      <c r="T175" s="41"/>
      <c r="U175" s="41"/>
      <c r="V175" s="41"/>
      <c r="W175" s="41"/>
      <c r="X175" s="41"/>
      <c r="Y175" s="41"/>
      <c r="Z175" s="41"/>
    </row>
    <row r="176" spans="1:26" ht="15.75" customHeight="1">
      <c r="A176" s="39">
        <v>44809</v>
      </c>
      <c r="B176" s="40">
        <v>4029.14</v>
      </c>
      <c r="C176" s="41"/>
      <c r="D176" s="42">
        <v>44820</v>
      </c>
      <c r="E176" s="43">
        <v>2.89</v>
      </c>
      <c r="F176" s="44"/>
      <c r="G176" s="44"/>
      <c r="H176" s="41"/>
      <c r="I176" s="52">
        <f t="shared" ref="I176:J176" si="175">A176</f>
        <v>44809</v>
      </c>
      <c r="J176" s="53">
        <f t="shared" si="175"/>
        <v>4029.14</v>
      </c>
      <c r="K176" s="54">
        <f>_xlfn.XLOOKUP(VALUE(I176), 'Processed closing data'!D$1:D$750, 'Processed closing data'!E$1:E$750, "")</f>
        <v>2.94</v>
      </c>
      <c r="L176" s="55">
        <f>_xlfn.XLOOKUP(VALUE(I176), 'Processed closing data'!O$1:O$750, 'Processed closing data'!P$1:P$750, "")</f>
        <v>23.42</v>
      </c>
      <c r="M176" s="41"/>
      <c r="N176" s="41"/>
      <c r="O176" s="42">
        <v>44820</v>
      </c>
      <c r="P176" s="56">
        <v>27.82</v>
      </c>
      <c r="Q176" s="41"/>
      <c r="R176" s="41"/>
      <c r="S176" s="41"/>
      <c r="T176" s="41"/>
      <c r="U176" s="41"/>
      <c r="V176" s="41"/>
      <c r="W176" s="41"/>
      <c r="X176" s="41"/>
      <c r="Y176" s="41"/>
      <c r="Z176" s="41"/>
    </row>
    <row r="177" spans="1:26" ht="15.75" customHeight="1">
      <c r="A177" s="39">
        <v>44810</v>
      </c>
      <c r="B177" s="40">
        <v>4041.41</v>
      </c>
      <c r="C177" s="41"/>
      <c r="D177" s="42">
        <v>44824</v>
      </c>
      <c r="E177" s="43">
        <v>2.83</v>
      </c>
      <c r="F177" s="44"/>
      <c r="G177" s="44"/>
      <c r="H177" s="41"/>
      <c r="I177" s="52">
        <f t="shared" ref="I177:J177" si="176">A177</f>
        <v>44810</v>
      </c>
      <c r="J177" s="53">
        <f t="shared" si="176"/>
        <v>4041.41</v>
      </c>
      <c r="K177" s="54">
        <f>_xlfn.XLOOKUP(VALUE(I177), 'Processed closing data'!D$1:D$750, 'Processed closing data'!E$1:E$750, "")</f>
        <v>3.01</v>
      </c>
      <c r="L177" s="55">
        <f>_xlfn.XLOOKUP(VALUE(I177), 'Processed closing data'!O$1:O$750, 'Processed closing data'!P$1:P$750, "")</f>
        <v>23.94</v>
      </c>
      <c r="M177" s="41"/>
      <c r="N177" s="41"/>
      <c r="O177" s="42">
        <v>44824</v>
      </c>
      <c r="P177" s="56">
        <v>27.46</v>
      </c>
      <c r="Q177" s="41"/>
      <c r="R177" s="41"/>
      <c r="S177" s="41"/>
      <c r="T177" s="41"/>
      <c r="U177" s="41"/>
      <c r="V177" s="41"/>
      <c r="W177" s="41"/>
      <c r="X177" s="41"/>
      <c r="Y177" s="41"/>
      <c r="Z177" s="41"/>
    </row>
    <row r="178" spans="1:26" ht="15.75" customHeight="1">
      <c r="A178" s="39">
        <v>44811</v>
      </c>
      <c r="B178" s="40">
        <v>4011.63</v>
      </c>
      <c r="C178" s="41"/>
      <c r="D178" s="42">
        <v>44825</v>
      </c>
      <c r="E178" s="43">
        <v>2.84</v>
      </c>
      <c r="F178" s="44"/>
      <c r="G178" s="44"/>
      <c r="H178" s="41"/>
      <c r="I178" s="52">
        <f t="shared" ref="I178:J178" si="177">A178</f>
        <v>44811</v>
      </c>
      <c r="J178" s="53">
        <f t="shared" si="177"/>
        <v>4011.63</v>
      </c>
      <c r="K178" s="54">
        <f>_xlfn.XLOOKUP(VALUE(I178), 'Processed closing data'!D$1:D$750, 'Processed closing data'!E$1:E$750, "")</f>
        <v>2.92</v>
      </c>
      <c r="L178" s="55">
        <f>_xlfn.XLOOKUP(VALUE(I178), 'Processed closing data'!O$1:O$750, 'Processed closing data'!P$1:P$750, "")</f>
        <v>23.98</v>
      </c>
      <c r="M178" s="41"/>
      <c r="N178" s="41"/>
      <c r="O178" s="42">
        <v>44825</v>
      </c>
      <c r="P178" s="56">
        <v>28.2</v>
      </c>
      <c r="Q178" s="41"/>
      <c r="R178" s="41"/>
      <c r="S178" s="41"/>
      <c r="T178" s="41"/>
      <c r="U178" s="41"/>
      <c r="V178" s="41"/>
      <c r="W178" s="41"/>
      <c r="X178" s="41"/>
      <c r="Y178" s="41"/>
      <c r="Z178" s="41"/>
    </row>
    <row r="179" spans="1:26" ht="15.75" customHeight="1">
      <c r="A179" s="39">
        <v>44812</v>
      </c>
      <c r="B179" s="40">
        <v>4025.18</v>
      </c>
      <c r="C179" s="41"/>
      <c r="D179" s="42">
        <v>44826</v>
      </c>
      <c r="E179" s="43">
        <v>2.65</v>
      </c>
      <c r="F179" s="44"/>
      <c r="G179" s="44"/>
      <c r="H179" s="41"/>
      <c r="I179" s="52">
        <f t="shared" ref="I179:J179" si="178">A179</f>
        <v>44812</v>
      </c>
      <c r="J179" s="53">
        <f t="shared" si="178"/>
        <v>4025.18</v>
      </c>
      <c r="K179" s="54">
        <f>_xlfn.XLOOKUP(VALUE(I179), 'Processed closing data'!D$1:D$750, 'Processed closing data'!E$1:E$750, "")</f>
        <v>2.86</v>
      </c>
      <c r="L179" s="55">
        <f>_xlfn.XLOOKUP(VALUE(I179), 'Processed closing data'!O$1:O$750, 'Processed closing data'!P$1:P$750, "")</f>
        <v>27.98</v>
      </c>
      <c r="M179" s="41"/>
      <c r="N179" s="41"/>
      <c r="O179" s="42">
        <v>44826</v>
      </c>
      <c r="P179" s="56">
        <v>28.16</v>
      </c>
      <c r="Q179" s="41"/>
      <c r="R179" s="41"/>
      <c r="S179" s="41"/>
      <c r="T179" s="41"/>
      <c r="U179" s="41"/>
      <c r="V179" s="41"/>
      <c r="W179" s="41"/>
      <c r="X179" s="41"/>
      <c r="Y179" s="41"/>
      <c r="Z179" s="41"/>
    </row>
    <row r="180" spans="1:26" ht="15.75" customHeight="1">
      <c r="A180" s="39">
        <v>44813</v>
      </c>
      <c r="B180" s="40">
        <v>4077.03</v>
      </c>
      <c r="C180" s="41"/>
      <c r="D180" s="42">
        <v>44827</v>
      </c>
      <c r="E180" s="43">
        <v>2.46</v>
      </c>
      <c r="F180" s="44"/>
      <c r="G180" s="44"/>
      <c r="H180" s="41"/>
      <c r="I180" s="52">
        <f t="shared" ref="I180:J180" si="179">A180</f>
        <v>44813</v>
      </c>
      <c r="J180" s="53">
        <f t="shared" si="179"/>
        <v>4077.03</v>
      </c>
      <c r="K180" s="54">
        <f>_xlfn.XLOOKUP(VALUE(I180), 'Processed closing data'!D$1:D$750, 'Processed closing data'!E$1:E$750, "")</f>
        <v>2.87</v>
      </c>
      <c r="L180" s="55">
        <f>_xlfn.XLOOKUP(VALUE(I180), 'Processed closing data'!O$1:O$750, 'Processed closing data'!P$1:P$750, "")</f>
        <v>28.6</v>
      </c>
      <c r="M180" s="41"/>
      <c r="N180" s="41"/>
      <c r="O180" s="42">
        <v>44827</v>
      </c>
      <c r="P180" s="56">
        <v>27.3</v>
      </c>
      <c r="Q180" s="41"/>
      <c r="R180" s="41"/>
      <c r="S180" s="41"/>
      <c r="T180" s="41"/>
      <c r="U180" s="41"/>
      <c r="V180" s="41"/>
      <c r="W180" s="41"/>
      <c r="X180" s="41"/>
      <c r="Y180" s="41"/>
      <c r="Z180" s="41"/>
    </row>
    <row r="181" spans="1:26" ht="15.75" customHeight="1">
      <c r="A181" s="39">
        <v>44816</v>
      </c>
      <c r="B181" s="40">
        <v>4144.91</v>
      </c>
      <c r="C181" s="41"/>
      <c r="D181" s="42">
        <v>44830</v>
      </c>
      <c r="E181" s="43">
        <v>2.39</v>
      </c>
      <c r="F181" s="44"/>
      <c r="G181" s="44"/>
      <c r="H181" s="41"/>
      <c r="I181" s="52">
        <f t="shared" ref="I181:J181" si="180">A181</f>
        <v>44816</v>
      </c>
      <c r="J181" s="53">
        <f t="shared" si="180"/>
        <v>4144.91</v>
      </c>
      <c r="K181" s="54">
        <f>_xlfn.XLOOKUP(VALUE(I181), 'Processed closing data'!D$1:D$750, 'Processed closing data'!E$1:E$750, "")</f>
        <v>2.72</v>
      </c>
      <c r="L181" s="55">
        <f>_xlfn.XLOOKUP(VALUE(I181), 'Processed closing data'!O$1:O$750, 'Processed closing data'!P$1:P$750, "")</f>
        <v>28.88</v>
      </c>
      <c r="M181" s="41"/>
      <c r="N181" s="41"/>
      <c r="O181" s="42">
        <v>44830</v>
      </c>
      <c r="P181" s="56">
        <v>26.3</v>
      </c>
      <c r="Q181" s="41"/>
      <c r="R181" s="41"/>
      <c r="S181" s="41"/>
      <c r="T181" s="41"/>
      <c r="U181" s="41"/>
      <c r="V181" s="41"/>
      <c r="W181" s="41"/>
      <c r="X181" s="41"/>
      <c r="Y181" s="41"/>
      <c r="Z181" s="41"/>
    </row>
    <row r="182" spans="1:26" ht="15.75" customHeight="1">
      <c r="A182" s="39">
        <v>44817</v>
      </c>
      <c r="B182" s="40">
        <v>4092.77</v>
      </c>
      <c r="C182" s="41"/>
      <c r="D182" s="42">
        <v>44831</v>
      </c>
      <c r="E182" s="43">
        <v>2.38</v>
      </c>
      <c r="F182" s="44"/>
      <c r="G182" s="44"/>
      <c r="H182" s="41"/>
      <c r="I182" s="52">
        <f t="shared" ref="I182:J182" si="181">A182</f>
        <v>44817</v>
      </c>
      <c r="J182" s="53">
        <f t="shared" si="181"/>
        <v>4092.77</v>
      </c>
      <c r="K182" s="54">
        <f>_xlfn.XLOOKUP(VALUE(I182), 'Processed closing data'!D$1:D$750, 'Processed closing data'!E$1:E$750, "")</f>
        <v>2.84</v>
      </c>
      <c r="L182" s="55">
        <f>_xlfn.XLOOKUP(VALUE(I182), 'Processed closing data'!O$1:O$750, 'Processed closing data'!P$1:P$750, "")</f>
        <v>27.6</v>
      </c>
      <c r="M182" s="41"/>
      <c r="N182" s="41"/>
      <c r="O182" s="42">
        <v>44831</v>
      </c>
      <c r="P182" s="56">
        <v>25.66</v>
      </c>
      <c r="Q182" s="41"/>
      <c r="R182" s="41"/>
      <c r="S182" s="41"/>
      <c r="T182" s="41"/>
      <c r="U182" s="41"/>
      <c r="V182" s="41"/>
      <c r="W182" s="41"/>
      <c r="X182" s="41"/>
      <c r="Y182" s="41"/>
      <c r="Z182" s="41"/>
    </row>
    <row r="183" spans="1:26" ht="15.75" customHeight="1">
      <c r="A183" s="39">
        <v>44818</v>
      </c>
      <c r="B183" s="40">
        <v>4031.45</v>
      </c>
      <c r="C183" s="41"/>
      <c r="D183" s="42">
        <v>44832</v>
      </c>
      <c r="E183" s="43">
        <v>2.42</v>
      </c>
      <c r="F183" s="44"/>
      <c r="G183" s="44"/>
      <c r="H183" s="41"/>
      <c r="I183" s="52">
        <f t="shared" ref="I183:J183" si="182">A183</f>
        <v>44818</v>
      </c>
      <c r="J183" s="53">
        <f t="shared" si="182"/>
        <v>4031.45</v>
      </c>
      <c r="K183" s="54">
        <f>_xlfn.XLOOKUP(VALUE(I183), 'Processed closing data'!D$1:D$750, 'Processed closing data'!E$1:E$750, "")</f>
        <v>2.95</v>
      </c>
      <c r="L183" s="55">
        <f>_xlfn.XLOOKUP(VALUE(I183), 'Processed closing data'!O$1:O$750, 'Processed closing data'!P$1:P$750, "")</f>
        <v>26.84</v>
      </c>
      <c r="M183" s="41"/>
      <c r="N183" s="41"/>
      <c r="O183" s="42">
        <v>44832</v>
      </c>
      <c r="P183" s="56">
        <v>25.8</v>
      </c>
      <c r="Q183" s="41"/>
      <c r="R183" s="41"/>
      <c r="S183" s="41"/>
      <c r="T183" s="41"/>
      <c r="U183" s="41"/>
      <c r="V183" s="41"/>
      <c r="W183" s="41"/>
      <c r="X183" s="41"/>
      <c r="Y183" s="41"/>
      <c r="Z183" s="41"/>
    </row>
    <row r="184" spans="1:26" ht="15.75" customHeight="1">
      <c r="A184" s="39">
        <v>44819</v>
      </c>
      <c r="B184" s="40">
        <v>4034.88</v>
      </c>
      <c r="C184" s="41"/>
      <c r="D184" s="42">
        <v>44833</v>
      </c>
      <c r="E184" s="43">
        <v>2.41</v>
      </c>
      <c r="F184" s="44"/>
      <c r="G184" s="44"/>
      <c r="H184" s="41"/>
      <c r="I184" s="52">
        <f t="shared" ref="I184:J184" si="183">A184</f>
        <v>44819</v>
      </c>
      <c r="J184" s="53">
        <f t="shared" si="183"/>
        <v>4034.88</v>
      </c>
      <c r="K184" s="54">
        <f>_xlfn.XLOOKUP(VALUE(I184), 'Processed closing data'!D$1:D$750, 'Processed closing data'!E$1:E$750, "")</f>
        <v>2.97</v>
      </c>
      <c r="L184" s="55">
        <f>_xlfn.XLOOKUP(VALUE(I184), 'Processed closing data'!O$1:O$750, 'Processed closing data'!P$1:P$750, "")</f>
        <v>27.62</v>
      </c>
      <c r="M184" s="41"/>
      <c r="N184" s="41"/>
      <c r="O184" s="42">
        <v>44833</v>
      </c>
      <c r="P184" s="56">
        <v>25.06</v>
      </c>
      <c r="Q184" s="41"/>
      <c r="R184" s="41"/>
      <c r="S184" s="41"/>
      <c r="T184" s="41"/>
      <c r="U184" s="41"/>
      <c r="V184" s="41"/>
      <c r="W184" s="41"/>
      <c r="X184" s="41"/>
      <c r="Y184" s="41"/>
      <c r="Z184" s="41"/>
    </row>
    <row r="185" spans="1:26" ht="15.75" customHeight="1">
      <c r="A185" s="39">
        <v>44820</v>
      </c>
      <c r="B185" s="40">
        <v>4010.65</v>
      </c>
      <c r="C185" s="41"/>
      <c r="D185" s="42">
        <v>44834</v>
      </c>
      <c r="E185" s="43">
        <v>2.57</v>
      </c>
      <c r="F185" s="44"/>
      <c r="G185" s="44"/>
      <c r="H185" s="41"/>
      <c r="I185" s="52">
        <f t="shared" ref="I185:J185" si="184">A185</f>
        <v>44820</v>
      </c>
      <c r="J185" s="53">
        <f t="shared" si="184"/>
        <v>4010.65</v>
      </c>
      <c r="K185" s="54">
        <f>_xlfn.XLOOKUP(VALUE(I185), 'Processed closing data'!D$1:D$750, 'Processed closing data'!E$1:E$750, "")</f>
        <v>2.89</v>
      </c>
      <c r="L185" s="55">
        <f>_xlfn.XLOOKUP(VALUE(I185), 'Processed closing data'!O$1:O$750, 'Processed closing data'!P$1:P$750, "")</f>
        <v>27.82</v>
      </c>
      <c r="M185" s="41"/>
      <c r="N185" s="41"/>
      <c r="O185" s="42">
        <v>44834</v>
      </c>
      <c r="P185" s="56">
        <v>26.18</v>
      </c>
      <c r="Q185" s="41"/>
      <c r="R185" s="41"/>
      <c r="S185" s="41"/>
      <c r="T185" s="41"/>
      <c r="U185" s="41"/>
      <c r="V185" s="41"/>
      <c r="W185" s="41"/>
      <c r="X185" s="41"/>
      <c r="Y185" s="41"/>
      <c r="Z185" s="41"/>
    </row>
    <row r="186" spans="1:26" ht="15.75" customHeight="1">
      <c r="A186" s="39">
        <v>44823</v>
      </c>
      <c r="B186" s="40">
        <v>4010.65</v>
      </c>
      <c r="C186" s="41"/>
      <c r="D186" s="42">
        <v>44837</v>
      </c>
      <c r="E186" s="43">
        <v>2.57</v>
      </c>
      <c r="F186" s="44"/>
      <c r="G186" s="44"/>
      <c r="H186" s="41"/>
      <c r="I186" s="52">
        <f t="shared" ref="I186:J186" si="185">A186</f>
        <v>44823</v>
      </c>
      <c r="J186" s="53">
        <f t="shared" si="185"/>
        <v>4010.65</v>
      </c>
      <c r="K186" s="54">
        <v>2.89</v>
      </c>
      <c r="L186" s="55">
        <v>27.82</v>
      </c>
      <c r="M186" s="41"/>
      <c r="N186" s="41"/>
      <c r="O186" s="42">
        <v>44837</v>
      </c>
      <c r="P186" s="56">
        <v>26.02</v>
      </c>
      <c r="Q186" s="41"/>
      <c r="R186" s="41"/>
      <c r="S186" s="41"/>
      <c r="T186" s="41"/>
      <c r="U186" s="41"/>
      <c r="V186" s="41"/>
      <c r="W186" s="41"/>
      <c r="X186" s="41"/>
      <c r="Y186" s="41"/>
      <c r="Z186" s="41"/>
    </row>
    <row r="187" spans="1:26" ht="15.75" customHeight="1">
      <c r="A187" s="39">
        <v>44824</v>
      </c>
      <c r="B187" s="40">
        <v>3981.32</v>
      </c>
      <c r="C187" s="41"/>
      <c r="D187" s="42">
        <v>44838</v>
      </c>
      <c r="E187" s="43">
        <v>2.74</v>
      </c>
      <c r="F187" s="44"/>
      <c r="G187" s="44"/>
      <c r="H187" s="41"/>
      <c r="I187" s="52">
        <f t="shared" ref="I187:J187" si="186">A187</f>
        <v>44824</v>
      </c>
      <c r="J187" s="53">
        <f t="shared" si="186"/>
        <v>3981.32</v>
      </c>
      <c r="K187" s="54">
        <f>_xlfn.XLOOKUP(VALUE(I187), 'Processed closing data'!D$1:D$750, 'Processed closing data'!E$1:E$750, "")</f>
        <v>2.83</v>
      </c>
      <c r="L187" s="55">
        <f>_xlfn.XLOOKUP(VALUE(I187), 'Processed closing data'!O$1:O$750, 'Processed closing data'!P$1:P$750, "")</f>
        <v>27.46</v>
      </c>
      <c r="M187" s="41"/>
      <c r="N187" s="41"/>
      <c r="O187" s="42">
        <v>44838</v>
      </c>
      <c r="P187" s="56">
        <v>26.3</v>
      </c>
      <c r="Q187" s="41"/>
      <c r="R187" s="41"/>
      <c r="S187" s="41"/>
      <c r="T187" s="41"/>
      <c r="U187" s="41"/>
      <c r="V187" s="41"/>
      <c r="W187" s="41"/>
      <c r="X187" s="41"/>
      <c r="Y187" s="41"/>
      <c r="Z187" s="41"/>
    </row>
    <row r="188" spans="1:26" ht="15.75" customHeight="1">
      <c r="A188" s="39">
        <v>44825</v>
      </c>
      <c r="B188" s="40">
        <v>4008.47</v>
      </c>
      <c r="C188" s="41"/>
      <c r="D188" s="42">
        <v>44839</v>
      </c>
      <c r="E188" s="43">
        <v>2.6</v>
      </c>
      <c r="F188" s="44"/>
      <c r="G188" s="44"/>
      <c r="H188" s="41"/>
      <c r="I188" s="52">
        <f t="shared" ref="I188:J188" si="187">A188</f>
        <v>44825</v>
      </c>
      <c r="J188" s="53">
        <f t="shared" si="187"/>
        <v>4008.47</v>
      </c>
      <c r="K188" s="54">
        <f>_xlfn.XLOOKUP(VALUE(I188), 'Processed closing data'!D$1:D$750, 'Processed closing data'!E$1:E$750, "")</f>
        <v>2.84</v>
      </c>
      <c r="L188" s="55">
        <f>_xlfn.XLOOKUP(VALUE(I188), 'Processed closing data'!O$1:O$750, 'Processed closing data'!P$1:P$750, "")</f>
        <v>28.2</v>
      </c>
      <c r="M188" s="41"/>
      <c r="N188" s="41"/>
      <c r="O188" s="42">
        <v>44839</v>
      </c>
      <c r="P188" s="56">
        <v>25.46</v>
      </c>
      <c r="Q188" s="41"/>
      <c r="R188" s="41"/>
      <c r="S188" s="41"/>
      <c r="T188" s="41"/>
      <c r="U188" s="41"/>
      <c r="V188" s="41"/>
      <c r="W188" s="41"/>
      <c r="X188" s="41"/>
      <c r="Y188" s="41"/>
      <c r="Z188" s="41"/>
    </row>
    <row r="189" spans="1:26" ht="15.75" customHeight="1">
      <c r="A189" s="39">
        <v>44826</v>
      </c>
      <c r="B189" s="40">
        <v>3959.43</v>
      </c>
      <c r="C189" s="41"/>
      <c r="D189" s="42">
        <v>44840</v>
      </c>
      <c r="E189" s="43">
        <v>2.7</v>
      </c>
      <c r="F189" s="44"/>
      <c r="G189" s="44"/>
      <c r="H189" s="41"/>
      <c r="I189" s="52">
        <f t="shared" ref="I189:J189" si="188">A189</f>
        <v>44826</v>
      </c>
      <c r="J189" s="53">
        <f t="shared" si="188"/>
        <v>3959.43</v>
      </c>
      <c r="K189" s="54">
        <f>_xlfn.XLOOKUP(VALUE(I189), 'Processed closing data'!D$1:D$750, 'Processed closing data'!E$1:E$750, "")</f>
        <v>2.65</v>
      </c>
      <c r="L189" s="55">
        <f>_xlfn.XLOOKUP(VALUE(I189), 'Processed closing data'!O$1:O$750, 'Processed closing data'!P$1:P$750, "")</f>
        <v>28.16</v>
      </c>
      <c r="M189" s="41"/>
      <c r="N189" s="41"/>
      <c r="O189" s="42">
        <v>44840</v>
      </c>
      <c r="P189" s="56">
        <v>25.88</v>
      </c>
      <c r="Q189" s="41"/>
      <c r="R189" s="41"/>
      <c r="S189" s="41"/>
      <c r="T189" s="41"/>
      <c r="U189" s="41"/>
      <c r="V189" s="41"/>
      <c r="W189" s="41"/>
      <c r="X189" s="41"/>
      <c r="Y189" s="41"/>
      <c r="Z189" s="41"/>
    </row>
    <row r="190" spans="1:26" ht="15.75" customHeight="1">
      <c r="A190" s="39">
        <v>44827</v>
      </c>
      <c r="B190" s="40">
        <v>3881.56</v>
      </c>
      <c r="C190" s="41"/>
      <c r="D190" s="42">
        <v>44841</v>
      </c>
      <c r="E190" s="43">
        <v>2.71</v>
      </c>
      <c r="F190" s="44"/>
      <c r="G190" s="44"/>
      <c r="H190" s="41"/>
      <c r="I190" s="52">
        <f t="shared" ref="I190:J190" si="189">A190</f>
        <v>44827</v>
      </c>
      <c r="J190" s="53">
        <f t="shared" si="189"/>
        <v>3881.56</v>
      </c>
      <c r="K190" s="54">
        <f>_xlfn.XLOOKUP(VALUE(I190), 'Processed closing data'!D$1:D$750, 'Processed closing data'!E$1:E$750, "")</f>
        <v>2.46</v>
      </c>
      <c r="L190" s="55">
        <f>_xlfn.XLOOKUP(VALUE(I190), 'Processed closing data'!O$1:O$750, 'Processed closing data'!P$1:P$750, "")</f>
        <v>27.3</v>
      </c>
      <c r="M190" s="41"/>
      <c r="N190" s="41"/>
      <c r="O190" s="42">
        <v>44841</v>
      </c>
      <c r="P190" s="56">
        <v>25.34</v>
      </c>
      <c r="Q190" s="41"/>
      <c r="R190" s="41"/>
      <c r="S190" s="41"/>
      <c r="T190" s="41"/>
      <c r="U190" s="41"/>
      <c r="V190" s="41"/>
      <c r="W190" s="41"/>
      <c r="X190" s="41"/>
      <c r="Y190" s="41"/>
      <c r="Z190" s="41"/>
    </row>
    <row r="191" spans="1:26" ht="15.75" customHeight="1">
      <c r="A191" s="39">
        <v>44830</v>
      </c>
      <c r="B191" s="40">
        <v>3874.7</v>
      </c>
      <c r="C191" s="41"/>
      <c r="D191" s="42">
        <v>44844</v>
      </c>
      <c r="E191" s="43">
        <v>2.52</v>
      </c>
      <c r="F191" s="44"/>
      <c r="G191" s="44"/>
      <c r="H191" s="41"/>
      <c r="I191" s="52">
        <f t="shared" ref="I191:J191" si="190">A191</f>
        <v>44830</v>
      </c>
      <c r="J191" s="53">
        <f t="shared" si="190"/>
        <v>3874.7</v>
      </c>
      <c r="K191" s="54">
        <f>_xlfn.XLOOKUP(VALUE(I191), 'Processed closing data'!D$1:D$750, 'Processed closing data'!E$1:E$750, "")</f>
        <v>2.39</v>
      </c>
      <c r="L191" s="55">
        <f>_xlfn.XLOOKUP(VALUE(I191), 'Processed closing data'!O$1:O$750, 'Processed closing data'!P$1:P$750, "")</f>
        <v>26.3</v>
      </c>
      <c r="M191" s="41"/>
      <c r="N191" s="41"/>
      <c r="O191" s="59">
        <v>44844</v>
      </c>
      <c r="P191" s="56">
        <v>24.44</v>
      </c>
      <c r="Q191" s="41"/>
      <c r="R191" s="41"/>
      <c r="S191" s="41"/>
      <c r="T191" s="41"/>
      <c r="U191" s="41"/>
      <c r="V191" s="41"/>
      <c r="W191" s="41"/>
      <c r="X191" s="41"/>
      <c r="Y191" s="41"/>
      <c r="Z191" s="41"/>
    </row>
    <row r="192" spans="1:26" ht="15.75" customHeight="1">
      <c r="A192" s="39">
        <v>44831</v>
      </c>
      <c r="B192" s="40">
        <v>3844.23</v>
      </c>
      <c r="C192" s="41"/>
      <c r="D192" s="42">
        <v>44845</v>
      </c>
      <c r="E192" s="43">
        <v>2.5</v>
      </c>
      <c r="F192" s="44"/>
      <c r="G192" s="44"/>
      <c r="H192" s="41"/>
      <c r="I192" s="52">
        <f t="shared" ref="I192:J192" si="191">A192</f>
        <v>44831</v>
      </c>
      <c r="J192" s="53">
        <f t="shared" si="191"/>
        <v>3844.23</v>
      </c>
      <c r="K192" s="54">
        <f>_xlfn.XLOOKUP(VALUE(I192), 'Processed closing data'!D$1:D$750, 'Processed closing data'!E$1:E$750, "")</f>
        <v>2.38</v>
      </c>
      <c r="L192" s="55">
        <f>_xlfn.XLOOKUP(VALUE(I192), 'Processed closing data'!O$1:O$750, 'Processed closing data'!P$1:P$750, "")</f>
        <v>25.66</v>
      </c>
      <c r="M192" s="41"/>
      <c r="N192" s="41"/>
      <c r="O192" s="59">
        <v>44845</v>
      </c>
      <c r="P192" s="56">
        <v>23.42</v>
      </c>
      <c r="Q192" s="41"/>
      <c r="R192" s="41"/>
      <c r="S192" s="41"/>
      <c r="T192" s="41"/>
      <c r="U192" s="41"/>
      <c r="V192" s="41"/>
      <c r="W192" s="41"/>
      <c r="X192" s="41"/>
      <c r="Y192" s="41"/>
      <c r="Z192" s="41"/>
    </row>
    <row r="193" spans="1:26" ht="15.75" customHeight="1">
      <c r="A193" s="39">
        <v>44832</v>
      </c>
      <c r="B193" s="40">
        <v>3854.58</v>
      </c>
      <c r="C193" s="41"/>
      <c r="D193" s="42">
        <v>44846</v>
      </c>
      <c r="E193" s="43">
        <v>2.5099999999999998</v>
      </c>
      <c r="F193" s="44"/>
      <c r="G193" s="44"/>
      <c r="H193" s="41"/>
      <c r="I193" s="52">
        <f t="shared" ref="I193:J193" si="192">A193</f>
        <v>44832</v>
      </c>
      <c r="J193" s="53">
        <f t="shared" si="192"/>
        <v>3854.58</v>
      </c>
      <c r="K193" s="54">
        <f>_xlfn.XLOOKUP(VALUE(I193), 'Processed closing data'!D$1:D$750, 'Processed closing data'!E$1:E$750, "")</f>
        <v>2.42</v>
      </c>
      <c r="L193" s="55">
        <f>_xlfn.XLOOKUP(VALUE(I193), 'Processed closing data'!O$1:O$750, 'Processed closing data'!P$1:P$750, "")</f>
        <v>25.8</v>
      </c>
      <c r="M193" s="41"/>
      <c r="N193" s="41"/>
      <c r="O193" s="59">
        <v>44846</v>
      </c>
      <c r="P193" s="56">
        <v>23.2</v>
      </c>
      <c r="Q193" s="41"/>
      <c r="R193" s="41"/>
      <c r="S193" s="41"/>
      <c r="T193" s="41"/>
      <c r="U193" s="41"/>
      <c r="V193" s="41"/>
      <c r="W193" s="41"/>
      <c r="X193" s="41"/>
      <c r="Y193" s="41"/>
      <c r="Z193" s="41"/>
    </row>
    <row r="194" spans="1:26" ht="15.75" customHeight="1">
      <c r="A194" s="39">
        <v>44833</v>
      </c>
      <c r="B194" s="40">
        <v>3779.32</v>
      </c>
      <c r="C194" s="41"/>
      <c r="D194" s="42">
        <v>44847</v>
      </c>
      <c r="E194" s="43">
        <v>2.46</v>
      </c>
      <c r="F194" s="44"/>
      <c r="G194" s="44"/>
      <c r="H194" s="41"/>
      <c r="I194" s="52">
        <f t="shared" ref="I194:J194" si="193">A194</f>
        <v>44833</v>
      </c>
      <c r="J194" s="53">
        <f t="shared" si="193"/>
        <v>3779.32</v>
      </c>
      <c r="K194" s="54">
        <f>_xlfn.XLOOKUP(VALUE(I194), 'Processed closing data'!D$1:D$750, 'Processed closing data'!E$1:E$750, "")</f>
        <v>2.41</v>
      </c>
      <c r="L194" s="55">
        <f>_xlfn.XLOOKUP(VALUE(I194), 'Processed closing data'!O$1:O$750, 'Processed closing data'!P$1:P$750, "")</f>
        <v>25.06</v>
      </c>
      <c r="M194" s="41"/>
      <c r="N194" s="41"/>
      <c r="O194" s="59">
        <v>44847</v>
      </c>
      <c r="P194" s="56">
        <v>23.72</v>
      </c>
      <c r="Q194" s="41"/>
      <c r="R194" s="41"/>
      <c r="S194" s="41"/>
      <c r="T194" s="41"/>
      <c r="U194" s="41"/>
      <c r="V194" s="41"/>
      <c r="W194" s="41"/>
      <c r="X194" s="41"/>
      <c r="Y194" s="41"/>
      <c r="Z194" s="41"/>
    </row>
    <row r="195" spans="1:26" ht="15.75" customHeight="1">
      <c r="A195" s="39">
        <v>44834</v>
      </c>
      <c r="B195" s="40">
        <v>3797.1</v>
      </c>
      <c r="C195" s="41"/>
      <c r="D195" s="42">
        <v>44848</v>
      </c>
      <c r="E195" s="43">
        <v>2.56</v>
      </c>
      <c r="F195" s="44"/>
      <c r="G195" s="44"/>
      <c r="H195" s="41"/>
      <c r="I195" s="52">
        <f t="shared" ref="I195:J195" si="194">A195</f>
        <v>44834</v>
      </c>
      <c r="J195" s="53">
        <f t="shared" si="194"/>
        <v>3797.1</v>
      </c>
      <c r="K195" s="54">
        <f>_xlfn.XLOOKUP(VALUE(I195), 'Processed closing data'!D$1:D$750, 'Processed closing data'!E$1:E$750, "")</f>
        <v>2.57</v>
      </c>
      <c r="L195" s="55">
        <f>_xlfn.XLOOKUP(VALUE(I195), 'Processed closing data'!O$1:O$750, 'Processed closing data'!P$1:P$750, "")</f>
        <v>26.18</v>
      </c>
      <c r="M195" s="41"/>
      <c r="N195" s="41"/>
      <c r="O195" s="59">
        <v>44848</v>
      </c>
      <c r="P195" s="56">
        <v>24.28</v>
      </c>
      <c r="Q195" s="41"/>
      <c r="R195" s="41"/>
      <c r="S195" s="41"/>
      <c r="T195" s="41"/>
      <c r="U195" s="41"/>
      <c r="V195" s="41"/>
      <c r="W195" s="41"/>
      <c r="X195" s="41"/>
      <c r="Y195" s="41"/>
      <c r="Z195" s="41"/>
    </row>
    <row r="196" spans="1:26" ht="15.75" customHeight="1">
      <c r="A196" s="39">
        <v>44837</v>
      </c>
      <c r="B196" s="40">
        <v>3807.86</v>
      </c>
      <c r="C196" s="41"/>
      <c r="D196" s="42">
        <v>44851</v>
      </c>
      <c r="E196" s="43">
        <v>2.67</v>
      </c>
      <c r="F196" s="44"/>
      <c r="G196" s="44"/>
      <c r="H196" s="41"/>
      <c r="I196" s="52">
        <f t="shared" ref="I196:J196" si="195">A196</f>
        <v>44837</v>
      </c>
      <c r="J196" s="53">
        <f t="shared" si="195"/>
        <v>3807.86</v>
      </c>
      <c r="K196" s="54">
        <f>_xlfn.XLOOKUP(VALUE(I196), 'Processed closing data'!D$1:D$750, 'Processed closing data'!E$1:E$750, "")</f>
        <v>2.57</v>
      </c>
      <c r="L196" s="55">
        <f>_xlfn.XLOOKUP(VALUE(I196), 'Processed closing data'!O$1:O$750, 'Processed closing data'!P$1:P$750, "")</f>
        <v>26.02</v>
      </c>
      <c r="M196" s="41"/>
      <c r="N196" s="41"/>
      <c r="O196" s="59">
        <v>44851</v>
      </c>
      <c r="P196" s="56">
        <v>25.8</v>
      </c>
      <c r="Q196" s="41"/>
      <c r="R196" s="41"/>
      <c r="S196" s="41"/>
      <c r="T196" s="41"/>
      <c r="U196" s="41"/>
      <c r="V196" s="41"/>
      <c r="W196" s="41"/>
      <c r="X196" s="41"/>
      <c r="Y196" s="41"/>
      <c r="Z196" s="41"/>
    </row>
    <row r="197" spans="1:26" ht="15.75" customHeight="1">
      <c r="A197" s="39">
        <v>44838</v>
      </c>
      <c r="B197" s="40">
        <v>3908.75</v>
      </c>
      <c r="C197" s="41"/>
      <c r="D197" s="42">
        <v>44852</v>
      </c>
      <c r="E197" s="43">
        <v>2.74</v>
      </c>
      <c r="F197" s="44"/>
      <c r="G197" s="44"/>
      <c r="H197" s="41"/>
      <c r="I197" s="52">
        <f t="shared" ref="I197:J197" si="196">A197</f>
        <v>44838</v>
      </c>
      <c r="J197" s="53">
        <f t="shared" si="196"/>
        <v>3908.75</v>
      </c>
      <c r="K197" s="54">
        <f>_xlfn.XLOOKUP(VALUE(I197), 'Processed closing data'!D$1:D$750, 'Processed closing data'!E$1:E$750, "")</f>
        <v>2.74</v>
      </c>
      <c r="L197" s="55">
        <f>_xlfn.XLOOKUP(VALUE(I197), 'Processed closing data'!O$1:O$750, 'Processed closing data'!P$1:P$750, "")</f>
        <v>26.3</v>
      </c>
      <c r="M197" s="41"/>
      <c r="N197" s="41"/>
      <c r="O197" s="59">
        <v>44852</v>
      </c>
      <c r="P197" s="56">
        <v>26.06</v>
      </c>
      <c r="Q197" s="41"/>
      <c r="R197" s="41"/>
      <c r="S197" s="41"/>
      <c r="T197" s="41"/>
      <c r="U197" s="41"/>
      <c r="V197" s="41"/>
      <c r="W197" s="41"/>
      <c r="X197" s="41"/>
      <c r="Y197" s="41"/>
      <c r="Z197" s="41"/>
    </row>
    <row r="198" spans="1:26" ht="15.75" customHeight="1">
      <c r="A198" s="39">
        <v>44839</v>
      </c>
      <c r="B198" s="40">
        <v>3884.53</v>
      </c>
      <c r="C198" s="41"/>
      <c r="D198" s="42">
        <v>44853</v>
      </c>
      <c r="E198" s="43">
        <v>2.4700000000000002</v>
      </c>
      <c r="F198" s="44"/>
      <c r="G198" s="44"/>
      <c r="H198" s="41"/>
      <c r="I198" s="52">
        <f t="shared" ref="I198:J198" si="197">A198</f>
        <v>44839</v>
      </c>
      <c r="J198" s="53">
        <f t="shared" si="197"/>
        <v>3884.53</v>
      </c>
      <c r="K198" s="54">
        <f>_xlfn.XLOOKUP(VALUE(I198), 'Processed closing data'!D$1:D$750, 'Processed closing data'!E$1:E$750, "")</f>
        <v>2.6</v>
      </c>
      <c r="L198" s="55">
        <f>_xlfn.XLOOKUP(VALUE(I198), 'Processed closing data'!O$1:O$750, 'Processed closing data'!P$1:P$750, "")</f>
        <v>25.46</v>
      </c>
      <c r="M198" s="41"/>
      <c r="N198" s="41"/>
      <c r="O198" s="59">
        <v>44853</v>
      </c>
      <c r="P198" s="56">
        <v>25.4</v>
      </c>
      <c r="Q198" s="41"/>
      <c r="R198" s="41"/>
      <c r="S198" s="41"/>
      <c r="T198" s="41"/>
      <c r="U198" s="41"/>
      <c r="V198" s="41"/>
      <c r="W198" s="41"/>
      <c r="X198" s="41"/>
      <c r="Y198" s="41"/>
      <c r="Z198" s="41"/>
    </row>
    <row r="199" spans="1:26" ht="15.75" customHeight="1">
      <c r="A199" s="39">
        <v>44840</v>
      </c>
      <c r="B199" s="40">
        <v>3860.66</v>
      </c>
      <c r="C199" s="41"/>
      <c r="D199" s="42">
        <v>44854</v>
      </c>
      <c r="E199" s="43">
        <v>2.52</v>
      </c>
      <c r="F199" s="44"/>
      <c r="G199" s="44"/>
      <c r="H199" s="41"/>
      <c r="I199" s="52">
        <f t="shared" ref="I199:J199" si="198">A199</f>
        <v>44840</v>
      </c>
      <c r="J199" s="53">
        <f t="shared" si="198"/>
        <v>3860.66</v>
      </c>
      <c r="K199" s="54">
        <f>_xlfn.XLOOKUP(VALUE(I199), 'Processed closing data'!D$1:D$750, 'Processed closing data'!E$1:E$750, "")</f>
        <v>2.7</v>
      </c>
      <c r="L199" s="55">
        <f>_xlfn.XLOOKUP(VALUE(I199), 'Processed closing data'!O$1:O$750, 'Processed closing data'!P$1:P$750, "")</f>
        <v>25.88</v>
      </c>
      <c r="M199" s="41"/>
      <c r="N199" s="41"/>
      <c r="O199" s="59">
        <v>44854</v>
      </c>
      <c r="P199" s="56">
        <v>25.7</v>
      </c>
      <c r="Q199" s="41"/>
      <c r="R199" s="41"/>
      <c r="S199" s="41"/>
      <c r="T199" s="41"/>
      <c r="U199" s="41"/>
      <c r="V199" s="41"/>
      <c r="W199" s="41"/>
      <c r="X199" s="41"/>
      <c r="Y199" s="41"/>
      <c r="Z199" s="41"/>
    </row>
    <row r="200" spans="1:26" ht="15.75" customHeight="1">
      <c r="A200" s="39">
        <v>44841</v>
      </c>
      <c r="B200" s="40">
        <v>3848.86</v>
      </c>
      <c r="C200" s="41"/>
      <c r="D200" s="42">
        <v>44855</v>
      </c>
      <c r="E200" s="43">
        <v>2.5</v>
      </c>
      <c r="F200" s="44"/>
      <c r="G200" s="44"/>
      <c r="H200" s="41"/>
      <c r="I200" s="52">
        <f t="shared" ref="I200:J200" si="199">A200</f>
        <v>44841</v>
      </c>
      <c r="J200" s="53">
        <f t="shared" si="199"/>
        <v>3848.86</v>
      </c>
      <c r="K200" s="54">
        <f>_xlfn.XLOOKUP(VALUE(I200), 'Processed closing data'!D$1:D$750, 'Processed closing data'!E$1:E$750, "")</f>
        <v>2.71</v>
      </c>
      <c r="L200" s="55">
        <f>_xlfn.XLOOKUP(VALUE(I200), 'Processed closing data'!O$1:O$750, 'Processed closing data'!P$1:P$750, "")</f>
        <v>25.34</v>
      </c>
      <c r="M200" s="41"/>
      <c r="N200" s="41"/>
      <c r="O200" s="59">
        <v>44855</v>
      </c>
      <c r="P200" s="56">
        <v>26.08</v>
      </c>
      <c r="Q200" s="41"/>
      <c r="R200" s="41"/>
      <c r="S200" s="41"/>
      <c r="T200" s="41"/>
      <c r="U200" s="41"/>
      <c r="V200" s="41"/>
      <c r="W200" s="41"/>
      <c r="X200" s="41"/>
      <c r="Y200" s="41"/>
      <c r="Z200" s="41"/>
    </row>
    <row r="201" spans="1:26" ht="15.75" customHeight="1">
      <c r="A201" s="39">
        <v>44844</v>
      </c>
      <c r="B201" s="40">
        <v>3826.63</v>
      </c>
      <c r="C201" s="41"/>
      <c r="D201" s="42">
        <v>44859</v>
      </c>
      <c r="E201" s="43">
        <v>2.63</v>
      </c>
      <c r="F201" s="44"/>
      <c r="G201" s="44"/>
      <c r="H201" s="41"/>
      <c r="I201" s="52">
        <f t="shared" ref="I201:J201" si="200">A201</f>
        <v>44844</v>
      </c>
      <c r="J201" s="53">
        <f t="shared" si="200"/>
        <v>3826.63</v>
      </c>
      <c r="K201" s="54">
        <f>_xlfn.XLOOKUP(VALUE(I201), 'Processed closing data'!D$1:D$750, 'Processed closing data'!E$1:E$750, "")</f>
        <v>2.52</v>
      </c>
      <c r="L201" s="55">
        <f>_xlfn.XLOOKUP(VALUE(I201), 'Processed closing data'!O$1:O$750, 'Processed closing data'!P$1:P$750, "")</f>
        <v>24.44</v>
      </c>
      <c r="M201" s="41"/>
      <c r="N201" s="41"/>
      <c r="O201" s="59">
        <v>44859</v>
      </c>
      <c r="P201" s="56">
        <v>26.36</v>
      </c>
      <c r="Q201" s="41"/>
      <c r="R201" s="41"/>
      <c r="S201" s="41"/>
      <c r="T201" s="41"/>
      <c r="U201" s="41"/>
      <c r="V201" s="41"/>
      <c r="W201" s="41"/>
      <c r="X201" s="41"/>
      <c r="Y201" s="41"/>
      <c r="Z201" s="41"/>
    </row>
    <row r="202" spans="1:26" ht="15.75" customHeight="1">
      <c r="A202" s="39">
        <v>44845</v>
      </c>
      <c r="B202" s="40">
        <v>3784.65</v>
      </c>
      <c r="C202" s="41"/>
      <c r="D202" s="42">
        <v>44860</v>
      </c>
      <c r="E202" s="43">
        <v>2.8</v>
      </c>
      <c r="F202" s="44"/>
      <c r="G202" s="44"/>
      <c r="H202" s="41"/>
      <c r="I202" s="52">
        <f t="shared" ref="I202:J202" si="201">A202</f>
        <v>44845</v>
      </c>
      <c r="J202" s="53">
        <f t="shared" si="201"/>
        <v>3784.65</v>
      </c>
      <c r="K202" s="54">
        <f>_xlfn.XLOOKUP(VALUE(I202), 'Processed closing data'!D$1:D$750, 'Processed closing data'!E$1:E$750, "")</f>
        <v>2.5</v>
      </c>
      <c r="L202" s="55">
        <f>_xlfn.XLOOKUP(VALUE(I202), 'Processed closing data'!O$1:O$750, 'Processed closing data'!P$1:P$750, "")</f>
        <v>23.42</v>
      </c>
      <c r="M202" s="41"/>
      <c r="N202" s="41"/>
      <c r="O202" s="59">
        <v>44860</v>
      </c>
      <c r="P202" s="56">
        <v>27.18</v>
      </c>
      <c r="Q202" s="41"/>
      <c r="R202" s="41"/>
      <c r="S202" s="41"/>
      <c r="T202" s="41"/>
      <c r="U202" s="41"/>
      <c r="V202" s="41"/>
      <c r="W202" s="41"/>
      <c r="X202" s="41"/>
      <c r="Y202" s="41"/>
      <c r="Z202" s="41"/>
    </row>
    <row r="203" spans="1:26" ht="15.75" customHeight="1">
      <c r="A203" s="39">
        <v>44846</v>
      </c>
      <c r="B203" s="40">
        <v>3747.48</v>
      </c>
      <c r="C203" s="41"/>
      <c r="D203" s="42">
        <v>44861</v>
      </c>
      <c r="E203" s="43">
        <v>2.76</v>
      </c>
      <c r="F203" s="44"/>
      <c r="G203" s="44"/>
      <c r="H203" s="41"/>
      <c r="I203" s="52">
        <f t="shared" ref="I203:J203" si="202">A203</f>
        <v>44846</v>
      </c>
      <c r="J203" s="53">
        <f t="shared" si="202"/>
        <v>3747.48</v>
      </c>
      <c r="K203" s="54">
        <f>_xlfn.XLOOKUP(VALUE(I203), 'Processed closing data'!D$1:D$750, 'Processed closing data'!E$1:E$750, "")</f>
        <v>2.5099999999999998</v>
      </c>
      <c r="L203" s="55">
        <f>_xlfn.XLOOKUP(VALUE(I203), 'Processed closing data'!O$1:O$750, 'Processed closing data'!P$1:P$750, "")</f>
        <v>23.2</v>
      </c>
      <c r="M203" s="41"/>
      <c r="N203" s="41"/>
      <c r="O203" s="59">
        <v>44861</v>
      </c>
      <c r="P203" s="56">
        <v>26.96</v>
      </c>
      <c r="Q203" s="41"/>
      <c r="R203" s="41"/>
      <c r="S203" s="41"/>
      <c r="T203" s="41"/>
      <c r="U203" s="41"/>
      <c r="V203" s="41"/>
      <c r="W203" s="41"/>
      <c r="X203" s="41"/>
      <c r="Y203" s="41"/>
      <c r="Z203" s="41"/>
    </row>
    <row r="204" spans="1:26" ht="15.75" customHeight="1">
      <c r="A204" s="39">
        <v>44847</v>
      </c>
      <c r="B204" s="40">
        <v>3768.96</v>
      </c>
      <c r="C204" s="41"/>
      <c r="D204" s="42">
        <v>44862</v>
      </c>
      <c r="E204" s="43">
        <v>2.71</v>
      </c>
      <c r="F204" s="44"/>
      <c r="G204" s="44"/>
      <c r="H204" s="41"/>
      <c r="I204" s="52">
        <f t="shared" ref="I204:J204" si="203">A204</f>
        <v>44847</v>
      </c>
      <c r="J204" s="53">
        <f t="shared" si="203"/>
        <v>3768.96</v>
      </c>
      <c r="K204" s="54">
        <f>_xlfn.XLOOKUP(VALUE(I204), 'Processed closing data'!D$1:D$750, 'Processed closing data'!E$1:E$750, "")</f>
        <v>2.46</v>
      </c>
      <c r="L204" s="55">
        <f>_xlfn.XLOOKUP(VALUE(I204), 'Processed closing data'!O$1:O$750, 'Processed closing data'!P$1:P$750, "")</f>
        <v>23.72</v>
      </c>
      <c r="M204" s="41"/>
      <c r="N204" s="41"/>
      <c r="O204" s="59">
        <v>44862</v>
      </c>
      <c r="P204" s="56">
        <v>26.52</v>
      </c>
      <c r="Q204" s="41"/>
      <c r="R204" s="41"/>
      <c r="S204" s="41"/>
      <c r="T204" s="41"/>
      <c r="U204" s="41"/>
      <c r="V204" s="41"/>
      <c r="W204" s="41"/>
      <c r="X204" s="41"/>
      <c r="Y204" s="41"/>
      <c r="Z204" s="41"/>
    </row>
    <row r="205" spans="1:26" ht="15.75" customHeight="1">
      <c r="A205" s="39">
        <v>44848</v>
      </c>
      <c r="B205" s="40">
        <v>3776.27</v>
      </c>
      <c r="C205" s="41"/>
      <c r="D205" s="42">
        <v>44865</v>
      </c>
      <c r="E205" s="43">
        <v>2.63</v>
      </c>
      <c r="F205" s="44"/>
      <c r="G205" s="44"/>
      <c r="H205" s="41"/>
      <c r="I205" s="52">
        <f t="shared" ref="I205:J205" si="204">A205</f>
        <v>44848</v>
      </c>
      <c r="J205" s="53">
        <f t="shared" si="204"/>
        <v>3776.27</v>
      </c>
      <c r="K205" s="54">
        <f>_xlfn.XLOOKUP(VALUE(I205), 'Processed closing data'!D$1:D$750, 'Processed closing data'!E$1:E$750, "")</f>
        <v>2.56</v>
      </c>
      <c r="L205" s="55">
        <f>_xlfn.XLOOKUP(VALUE(I205), 'Processed closing data'!O$1:O$750, 'Processed closing data'!P$1:P$750, "")</f>
        <v>24.28</v>
      </c>
      <c r="M205" s="41"/>
      <c r="N205" s="41"/>
      <c r="O205" s="59">
        <v>44865</v>
      </c>
      <c r="P205" s="56">
        <v>25.54</v>
      </c>
      <c r="Q205" s="41"/>
      <c r="R205" s="41"/>
      <c r="S205" s="41"/>
      <c r="T205" s="41"/>
      <c r="U205" s="41"/>
      <c r="V205" s="41"/>
      <c r="W205" s="41"/>
      <c r="X205" s="41"/>
      <c r="Y205" s="41"/>
      <c r="Z205" s="41"/>
    </row>
    <row r="206" spans="1:26" ht="15.75" customHeight="1">
      <c r="A206" s="39">
        <v>44851</v>
      </c>
      <c r="B206" s="40">
        <v>3820.18</v>
      </c>
      <c r="C206" s="41"/>
      <c r="D206" s="42">
        <v>44866</v>
      </c>
      <c r="E206" s="43">
        <v>2.83</v>
      </c>
      <c r="F206" s="44"/>
      <c r="G206" s="44"/>
      <c r="H206" s="41"/>
      <c r="I206" s="52">
        <f t="shared" ref="I206:J206" si="205">A206</f>
        <v>44851</v>
      </c>
      <c r="J206" s="53">
        <f t="shared" si="205"/>
        <v>3820.18</v>
      </c>
      <c r="K206" s="54">
        <f>_xlfn.XLOOKUP(VALUE(I206), 'Processed closing data'!D$1:D$750, 'Processed closing data'!E$1:E$750, "")</f>
        <v>2.67</v>
      </c>
      <c r="L206" s="55">
        <f>_xlfn.XLOOKUP(VALUE(I206), 'Processed closing data'!O$1:O$750, 'Processed closing data'!P$1:P$750, "")</f>
        <v>25.8</v>
      </c>
      <c r="M206" s="41"/>
      <c r="N206" s="41"/>
      <c r="O206" s="42">
        <v>44866</v>
      </c>
      <c r="P206" s="56">
        <v>26.18</v>
      </c>
      <c r="Q206" s="41"/>
      <c r="R206" s="41"/>
      <c r="S206" s="41"/>
      <c r="T206" s="41"/>
      <c r="U206" s="41"/>
      <c r="V206" s="41"/>
      <c r="W206" s="41"/>
      <c r="X206" s="41"/>
      <c r="Y206" s="41"/>
      <c r="Z206" s="41"/>
    </row>
    <row r="207" spans="1:26" ht="15.75" customHeight="1">
      <c r="A207" s="39">
        <v>44852</v>
      </c>
      <c r="B207" s="40">
        <v>3828.81</v>
      </c>
      <c r="C207" s="41"/>
      <c r="D207" s="42">
        <v>44867</v>
      </c>
      <c r="E207" s="43">
        <v>2.89</v>
      </c>
      <c r="F207" s="44"/>
      <c r="G207" s="44"/>
      <c r="H207" s="41"/>
      <c r="I207" s="52">
        <f t="shared" ref="I207:J207" si="206">A207</f>
        <v>44852</v>
      </c>
      <c r="J207" s="53">
        <f t="shared" si="206"/>
        <v>3828.81</v>
      </c>
      <c r="K207" s="54">
        <f>_xlfn.XLOOKUP(VALUE(I207), 'Processed closing data'!D$1:D$750, 'Processed closing data'!E$1:E$750, "")</f>
        <v>2.74</v>
      </c>
      <c r="L207" s="55">
        <f>_xlfn.XLOOKUP(VALUE(I207), 'Processed closing data'!O$1:O$750, 'Processed closing data'!P$1:P$750, "")</f>
        <v>26.06</v>
      </c>
      <c r="M207" s="41"/>
      <c r="N207" s="41"/>
      <c r="O207" s="42">
        <v>44867</v>
      </c>
      <c r="P207" s="56">
        <v>26.44</v>
      </c>
      <c r="Q207" s="41"/>
      <c r="R207" s="41"/>
      <c r="S207" s="41"/>
      <c r="T207" s="41"/>
      <c r="U207" s="41"/>
      <c r="V207" s="41"/>
      <c r="W207" s="41"/>
      <c r="X207" s="41"/>
      <c r="Y207" s="41"/>
      <c r="Z207" s="41"/>
    </row>
    <row r="208" spans="1:26" ht="15.75" customHeight="1">
      <c r="A208" s="39">
        <v>44853</v>
      </c>
      <c r="B208" s="40">
        <v>3814.32</v>
      </c>
      <c r="C208" s="41"/>
      <c r="D208" s="42">
        <v>44868</v>
      </c>
      <c r="E208" s="43">
        <v>2.8</v>
      </c>
      <c r="F208" s="44"/>
      <c r="G208" s="44"/>
      <c r="H208" s="41"/>
      <c r="I208" s="52">
        <f t="shared" ref="I208:J208" si="207">A208</f>
        <v>44853</v>
      </c>
      <c r="J208" s="53">
        <f t="shared" si="207"/>
        <v>3814.32</v>
      </c>
      <c r="K208" s="54">
        <f>_xlfn.XLOOKUP(VALUE(I208), 'Processed closing data'!D$1:D$750, 'Processed closing data'!E$1:E$750, "")</f>
        <v>2.4700000000000002</v>
      </c>
      <c r="L208" s="55">
        <f>_xlfn.XLOOKUP(VALUE(I208), 'Processed closing data'!O$1:O$750, 'Processed closing data'!P$1:P$750, "")</f>
        <v>25.4</v>
      </c>
      <c r="M208" s="41"/>
      <c r="N208" s="41"/>
      <c r="O208" s="42">
        <v>44868</v>
      </c>
      <c r="P208" s="56">
        <v>26.68</v>
      </c>
      <c r="Q208" s="41"/>
      <c r="R208" s="41"/>
      <c r="S208" s="41"/>
      <c r="T208" s="41"/>
      <c r="U208" s="41"/>
      <c r="V208" s="41"/>
      <c r="W208" s="41"/>
      <c r="X208" s="41"/>
      <c r="Y208" s="41"/>
      <c r="Z208" s="41"/>
    </row>
    <row r="209" spans="1:26" ht="15.75" customHeight="1">
      <c r="A209" s="39">
        <v>44854</v>
      </c>
      <c r="B209" s="40">
        <v>3827.73</v>
      </c>
      <c r="C209" s="41"/>
      <c r="D209" s="42">
        <v>44869</v>
      </c>
      <c r="E209" s="43">
        <v>2.87</v>
      </c>
      <c r="F209" s="44"/>
      <c r="G209" s="44"/>
      <c r="H209" s="41"/>
      <c r="I209" s="52">
        <f t="shared" ref="I209:J209" si="208">A209</f>
        <v>44854</v>
      </c>
      <c r="J209" s="53">
        <f t="shared" si="208"/>
        <v>3827.73</v>
      </c>
      <c r="K209" s="54">
        <f>_xlfn.XLOOKUP(VALUE(I209), 'Processed closing data'!D$1:D$750, 'Processed closing data'!E$1:E$750, "")</f>
        <v>2.52</v>
      </c>
      <c r="L209" s="55">
        <f>_xlfn.XLOOKUP(VALUE(I209), 'Processed closing data'!O$1:O$750, 'Processed closing data'!P$1:P$750, "")</f>
        <v>25.7</v>
      </c>
      <c r="M209" s="41"/>
      <c r="N209" s="41"/>
      <c r="O209" s="42">
        <v>44869</v>
      </c>
      <c r="P209" s="56">
        <v>28.04</v>
      </c>
      <c r="Q209" s="41"/>
      <c r="R209" s="41"/>
      <c r="S209" s="41"/>
      <c r="T209" s="41"/>
      <c r="U209" s="41"/>
      <c r="V209" s="41"/>
      <c r="W209" s="41"/>
      <c r="X209" s="41"/>
      <c r="Y209" s="41"/>
      <c r="Z209" s="41"/>
    </row>
    <row r="210" spans="1:26" ht="15.75" customHeight="1">
      <c r="A210" s="39">
        <v>44855</v>
      </c>
      <c r="B210" s="40">
        <v>3834.12</v>
      </c>
      <c r="C210" s="41"/>
      <c r="D210" s="42">
        <v>44872</v>
      </c>
      <c r="E210" s="43">
        <v>2.83</v>
      </c>
      <c r="F210" s="44"/>
      <c r="G210" s="44"/>
      <c r="H210" s="41"/>
      <c r="I210" s="52">
        <f t="shared" ref="I210:J210" si="209">A210</f>
        <v>44855</v>
      </c>
      <c r="J210" s="53">
        <f t="shared" si="209"/>
        <v>3834.12</v>
      </c>
      <c r="K210" s="54">
        <f>_xlfn.XLOOKUP(VALUE(I210), 'Processed closing data'!D$1:D$750, 'Processed closing data'!E$1:E$750, "")</f>
        <v>2.5</v>
      </c>
      <c r="L210" s="55">
        <f>_xlfn.XLOOKUP(VALUE(I210), 'Processed closing data'!O$1:O$750, 'Processed closing data'!P$1:P$750, "")</f>
        <v>26.08</v>
      </c>
      <c r="M210" s="41"/>
      <c r="N210" s="41"/>
      <c r="O210" s="42">
        <v>44872</v>
      </c>
      <c r="P210" s="56">
        <v>29.22</v>
      </c>
      <c r="Q210" s="41"/>
      <c r="R210" s="41"/>
      <c r="S210" s="41"/>
      <c r="T210" s="41"/>
      <c r="U210" s="41"/>
      <c r="V210" s="41"/>
      <c r="W210" s="41"/>
      <c r="X210" s="41"/>
      <c r="Y210" s="41"/>
      <c r="Z210" s="41"/>
    </row>
    <row r="211" spans="1:26" ht="15.75" customHeight="1">
      <c r="A211" s="39">
        <v>44858</v>
      </c>
      <c r="B211" s="40">
        <v>3859.16</v>
      </c>
      <c r="C211" s="41"/>
      <c r="D211" s="42">
        <v>44873</v>
      </c>
      <c r="E211" s="43">
        <v>2.83</v>
      </c>
      <c r="F211" s="44"/>
      <c r="G211" s="44"/>
      <c r="H211" s="41"/>
      <c r="I211" s="52">
        <f t="shared" ref="I211:J211" si="210">A211</f>
        <v>44858</v>
      </c>
      <c r="J211" s="53">
        <f t="shared" si="210"/>
        <v>3859.16</v>
      </c>
      <c r="K211" s="54">
        <v>2.5</v>
      </c>
      <c r="L211" s="55">
        <v>26.08</v>
      </c>
      <c r="M211" s="41"/>
      <c r="N211" s="41"/>
      <c r="O211" s="42">
        <v>44873</v>
      </c>
      <c r="P211" s="56">
        <v>29.5</v>
      </c>
      <c r="Q211" s="41"/>
      <c r="R211" s="41"/>
      <c r="S211" s="41"/>
      <c r="T211" s="41"/>
      <c r="U211" s="41"/>
      <c r="V211" s="41"/>
      <c r="W211" s="41"/>
      <c r="X211" s="41"/>
      <c r="Y211" s="41"/>
      <c r="Z211" s="41"/>
    </row>
    <row r="212" spans="1:26" ht="15.75" customHeight="1">
      <c r="A212" s="39">
        <v>44859</v>
      </c>
      <c r="B212" s="40">
        <v>3874.61</v>
      </c>
      <c r="C212" s="41"/>
      <c r="D212" s="42">
        <v>44874</v>
      </c>
      <c r="E212" s="43">
        <v>2.8</v>
      </c>
      <c r="F212" s="44"/>
      <c r="G212" s="44"/>
      <c r="H212" s="41"/>
      <c r="I212" s="52">
        <f t="shared" ref="I212:J212" si="211">A212</f>
        <v>44859</v>
      </c>
      <c r="J212" s="53">
        <f t="shared" si="211"/>
        <v>3874.61</v>
      </c>
      <c r="K212" s="54">
        <f>_xlfn.XLOOKUP(VALUE(I212), 'Processed closing data'!D$1:D$750, 'Processed closing data'!E$1:E$750, "")</f>
        <v>2.63</v>
      </c>
      <c r="L212" s="55">
        <f>_xlfn.XLOOKUP(VALUE(I212), 'Processed closing data'!O$1:O$750, 'Processed closing data'!P$1:P$750, "")</f>
        <v>26.36</v>
      </c>
      <c r="M212" s="41"/>
      <c r="N212" s="41"/>
      <c r="O212" s="42">
        <v>44874</v>
      </c>
      <c r="P212" s="56">
        <v>30.02</v>
      </c>
      <c r="Q212" s="41"/>
      <c r="R212" s="41"/>
      <c r="S212" s="41"/>
      <c r="T212" s="41"/>
      <c r="U212" s="41"/>
      <c r="V212" s="41"/>
      <c r="W212" s="41"/>
      <c r="X212" s="41"/>
      <c r="Y212" s="41"/>
      <c r="Z212" s="41"/>
    </row>
    <row r="213" spans="1:26" ht="15.75" customHeight="1">
      <c r="A213" s="39">
        <v>44860</v>
      </c>
      <c r="B213" s="40">
        <v>3903.4</v>
      </c>
      <c r="C213" s="41"/>
      <c r="D213" s="42">
        <v>44875</v>
      </c>
      <c r="E213" s="43">
        <v>2.97</v>
      </c>
      <c r="F213" s="44"/>
      <c r="G213" s="44"/>
      <c r="H213" s="41"/>
      <c r="I213" s="52">
        <f t="shared" ref="I213:J213" si="212">A213</f>
        <v>44860</v>
      </c>
      <c r="J213" s="53">
        <f t="shared" si="212"/>
        <v>3903.4</v>
      </c>
      <c r="K213" s="54">
        <f>_xlfn.XLOOKUP(VALUE(I213), 'Processed closing data'!D$1:D$750, 'Processed closing data'!E$1:E$750, "")</f>
        <v>2.8</v>
      </c>
      <c r="L213" s="55">
        <f>_xlfn.XLOOKUP(VALUE(I213), 'Processed closing data'!O$1:O$750, 'Processed closing data'!P$1:P$750, "")</f>
        <v>27.18</v>
      </c>
      <c r="M213" s="41"/>
      <c r="N213" s="41"/>
      <c r="O213" s="59">
        <v>44875</v>
      </c>
      <c r="P213" s="56">
        <v>32.159999999999997</v>
      </c>
      <c r="Q213" s="41"/>
      <c r="R213" s="41"/>
      <c r="S213" s="41"/>
      <c r="T213" s="41"/>
      <c r="U213" s="41"/>
      <c r="V213" s="41"/>
      <c r="W213" s="41"/>
      <c r="X213" s="41"/>
      <c r="Y213" s="41"/>
      <c r="Z213" s="41"/>
    </row>
    <row r="214" spans="1:26" ht="15.75" customHeight="1">
      <c r="A214" s="39">
        <v>44861</v>
      </c>
      <c r="B214" s="40">
        <v>3910.95</v>
      </c>
      <c r="C214" s="41"/>
      <c r="D214" s="42">
        <v>44876</v>
      </c>
      <c r="E214" s="43">
        <v>2.9</v>
      </c>
      <c r="F214" s="44"/>
      <c r="G214" s="44"/>
      <c r="H214" s="41"/>
      <c r="I214" s="52">
        <f t="shared" ref="I214:J214" si="213">A214</f>
        <v>44861</v>
      </c>
      <c r="J214" s="53">
        <f t="shared" si="213"/>
        <v>3910.95</v>
      </c>
      <c r="K214" s="54">
        <f>_xlfn.XLOOKUP(VALUE(I214), 'Processed closing data'!D$1:D$750, 'Processed closing data'!E$1:E$750, "")</f>
        <v>2.76</v>
      </c>
      <c r="L214" s="55">
        <f>_xlfn.XLOOKUP(VALUE(I214), 'Processed closing data'!O$1:O$750, 'Processed closing data'!P$1:P$750, "")</f>
        <v>26.96</v>
      </c>
      <c r="M214" s="41"/>
      <c r="N214" s="41"/>
      <c r="O214" s="59">
        <v>44876</v>
      </c>
      <c r="P214" s="56">
        <v>32.72</v>
      </c>
      <c r="Q214" s="41"/>
      <c r="R214" s="41"/>
      <c r="S214" s="41"/>
      <c r="T214" s="41"/>
      <c r="U214" s="41"/>
      <c r="V214" s="41"/>
      <c r="W214" s="41"/>
      <c r="X214" s="41"/>
      <c r="Y214" s="41"/>
      <c r="Z214" s="41"/>
    </row>
    <row r="215" spans="1:26" ht="15.75" customHeight="1">
      <c r="A215" s="39">
        <v>44862</v>
      </c>
      <c r="B215" s="40">
        <v>3893.43</v>
      </c>
      <c r="C215" s="41"/>
      <c r="D215" s="42">
        <v>44879</v>
      </c>
      <c r="E215" s="43">
        <v>2.78</v>
      </c>
      <c r="F215" s="44"/>
      <c r="G215" s="44"/>
      <c r="H215" s="41"/>
      <c r="I215" s="52">
        <f t="shared" ref="I215:J215" si="214">A215</f>
        <v>44862</v>
      </c>
      <c r="J215" s="53">
        <f t="shared" si="214"/>
        <v>3893.43</v>
      </c>
      <c r="K215" s="54">
        <f>_xlfn.XLOOKUP(VALUE(I215), 'Processed closing data'!D$1:D$750, 'Processed closing data'!E$1:E$750, "")</f>
        <v>2.71</v>
      </c>
      <c r="L215" s="55">
        <f>_xlfn.XLOOKUP(VALUE(I215), 'Processed closing data'!O$1:O$750, 'Processed closing data'!P$1:P$750, "")</f>
        <v>26.52</v>
      </c>
      <c r="M215" s="41"/>
      <c r="N215" s="41"/>
      <c r="O215" s="59">
        <v>44879</v>
      </c>
      <c r="P215" s="56">
        <v>32.5</v>
      </c>
      <c r="Q215" s="41"/>
      <c r="R215" s="41"/>
      <c r="S215" s="41"/>
      <c r="T215" s="41"/>
      <c r="U215" s="41"/>
      <c r="V215" s="41"/>
      <c r="W215" s="41"/>
      <c r="X215" s="41"/>
      <c r="Y215" s="41"/>
      <c r="Z215" s="41"/>
    </row>
    <row r="216" spans="1:26" ht="15.75" customHeight="1">
      <c r="A216" s="39">
        <v>44865</v>
      </c>
      <c r="B216" s="40">
        <v>3914.69</v>
      </c>
      <c r="C216" s="41"/>
      <c r="D216" s="42">
        <v>44880</v>
      </c>
      <c r="E216" s="43">
        <v>2.79</v>
      </c>
      <c r="F216" s="44"/>
      <c r="G216" s="44"/>
      <c r="H216" s="41"/>
      <c r="I216" s="52">
        <f t="shared" ref="I216:J216" si="215">A216</f>
        <v>44865</v>
      </c>
      <c r="J216" s="53">
        <f t="shared" si="215"/>
        <v>3914.69</v>
      </c>
      <c r="K216" s="54">
        <f>_xlfn.XLOOKUP(VALUE(I216), 'Processed closing data'!D$1:D$750, 'Processed closing data'!E$1:E$750, "")</f>
        <v>2.63</v>
      </c>
      <c r="L216" s="55">
        <f>_xlfn.XLOOKUP(VALUE(I216), 'Processed closing data'!O$1:O$750, 'Processed closing data'!P$1:P$750, "")</f>
        <v>25.54</v>
      </c>
      <c r="M216" s="41"/>
      <c r="N216" s="41"/>
      <c r="O216" s="59">
        <v>44880</v>
      </c>
      <c r="P216" s="56">
        <v>32.18</v>
      </c>
      <c r="Q216" s="41"/>
      <c r="R216" s="41"/>
      <c r="S216" s="41"/>
      <c r="T216" s="41"/>
      <c r="U216" s="41"/>
      <c r="V216" s="41"/>
      <c r="W216" s="41"/>
      <c r="X216" s="41"/>
      <c r="Y216" s="41"/>
      <c r="Z216" s="41"/>
    </row>
    <row r="217" spans="1:26" ht="15.75" customHeight="1">
      <c r="A217" s="39">
        <v>44866</v>
      </c>
      <c r="B217" s="40">
        <v>3967.63</v>
      </c>
      <c r="C217" s="41"/>
      <c r="D217" s="42">
        <v>44881</v>
      </c>
      <c r="E217" s="43">
        <v>2.72</v>
      </c>
      <c r="F217" s="44"/>
      <c r="G217" s="44"/>
      <c r="H217" s="41"/>
      <c r="I217" s="52">
        <f t="shared" ref="I217:J217" si="216">A217</f>
        <v>44866</v>
      </c>
      <c r="J217" s="53">
        <f t="shared" si="216"/>
        <v>3967.63</v>
      </c>
      <c r="K217" s="54">
        <f>_xlfn.XLOOKUP(VALUE(I217), 'Processed closing data'!D$1:D$750, 'Processed closing data'!E$1:E$750, "")</f>
        <v>2.83</v>
      </c>
      <c r="L217" s="55">
        <f>_xlfn.XLOOKUP(VALUE(I217), 'Processed closing data'!O$1:O$750, 'Processed closing data'!P$1:P$750, "")</f>
        <v>26.18</v>
      </c>
      <c r="M217" s="41"/>
      <c r="N217" s="41"/>
      <c r="O217" s="59">
        <v>44881</v>
      </c>
      <c r="P217" s="56">
        <v>30.7</v>
      </c>
      <c r="Q217" s="41"/>
      <c r="R217" s="41"/>
      <c r="S217" s="41"/>
      <c r="T217" s="41"/>
      <c r="U217" s="41"/>
      <c r="V217" s="41"/>
      <c r="W217" s="41"/>
      <c r="X217" s="41"/>
      <c r="Y217" s="41"/>
      <c r="Z217" s="41"/>
    </row>
    <row r="218" spans="1:26" ht="15.75" customHeight="1">
      <c r="A218" s="39">
        <v>44867</v>
      </c>
      <c r="B218" s="40">
        <v>3948.5</v>
      </c>
      <c r="C218" s="41"/>
      <c r="D218" s="42">
        <v>44882</v>
      </c>
      <c r="E218" s="43">
        <v>2.4900000000000002</v>
      </c>
      <c r="F218" s="44"/>
      <c r="G218" s="44"/>
      <c r="H218" s="41"/>
      <c r="I218" s="52">
        <f t="shared" ref="I218:J218" si="217">A218</f>
        <v>44867</v>
      </c>
      <c r="J218" s="53">
        <f t="shared" si="217"/>
        <v>3948.5</v>
      </c>
      <c r="K218" s="54">
        <f>_xlfn.XLOOKUP(VALUE(I218), 'Processed closing data'!D$1:D$750, 'Processed closing data'!E$1:E$750, "")</f>
        <v>2.89</v>
      </c>
      <c r="L218" s="55">
        <f>_xlfn.XLOOKUP(VALUE(I218), 'Processed closing data'!O$1:O$750, 'Processed closing data'!P$1:P$750, "")</f>
        <v>26.44</v>
      </c>
      <c r="M218" s="41"/>
      <c r="N218" s="41"/>
      <c r="O218" s="59">
        <v>44882</v>
      </c>
      <c r="P218" s="56">
        <v>30.9</v>
      </c>
      <c r="Q218" s="41"/>
      <c r="R218" s="41"/>
      <c r="S218" s="41"/>
      <c r="T218" s="41"/>
      <c r="U218" s="41"/>
      <c r="V218" s="41"/>
      <c r="W218" s="41"/>
      <c r="X218" s="41"/>
      <c r="Y218" s="41"/>
      <c r="Z218" s="41"/>
    </row>
    <row r="219" spans="1:26" ht="15.75" customHeight="1">
      <c r="A219" s="39">
        <v>44868</v>
      </c>
      <c r="B219" s="40">
        <v>3966.05</v>
      </c>
      <c r="C219" s="41"/>
      <c r="D219" s="42">
        <v>44883</v>
      </c>
      <c r="E219" s="43">
        <v>2.58</v>
      </c>
      <c r="F219" s="44"/>
      <c r="G219" s="44"/>
      <c r="H219" s="41"/>
      <c r="I219" s="52">
        <f t="shared" ref="I219:J219" si="218">A219</f>
        <v>44868</v>
      </c>
      <c r="J219" s="53">
        <f t="shared" si="218"/>
        <v>3966.05</v>
      </c>
      <c r="K219" s="54">
        <f>_xlfn.XLOOKUP(VALUE(I219), 'Processed closing data'!D$1:D$750, 'Processed closing data'!E$1:E$750, "")</f>
        <v>2.8</v>
      </c>
      <c r="L219" s="55">
        <f>_xlfn.XLOOKUP(VALUE(I219), 'Processed closing data'!O$1:O$750, 'Processed closing data'!P$1:P$750, "")</f>
        <v>26.68</v>
      </c>
      <c r="M219" s="41"/>
      <c r="N219" s="41"/>
      <c r="O219" s="59">
        <v>44883</v>
      </c>
      <c r="P219" s="56">
        <v>31.3</v>
      </c>
      <c r="Q219" s="41"/>
      <c r="R219" s="41"/>
      <c r="S219" s="41"/>
      <c r="T219" s="41"/>
      <c r="U219" s="41"/>
      <c r="V219" s="41"/>
      <c r="W219" s="41"/>
      <c r="X219" s="41"/>
      <c r="Y219" s="41"/>
      <c r="Z219" s="41"/>
    </row>
    <row r="220" spans="1:26" ht="15.75" customHeight="1">
      <c r="A220" s="39">
        <v>44869</v>
      </c>
      <c r="B220" s="40">
        <v>4042.39</v>
      </c>
      <c r="C220" s="41"/>
      <c r="D220" s="42">
        <v>44886</v>
      </c>
      <c r="E220" s="43">
        <v>2.65</v>
      </c>
      <c r="F220" s="44"/>
      <c r="G220" s="44"/>
      <c r="H220" s="41"/>
      <c r="I220" s="52">
        <f t="shared" ref="I220:J220" si="219">A220</f>
        <v>44869</v>
      </c>
      <c r="J220" s="53">
        <f t="shared" si="219"/>
        <v>4042.39</v>
      </c>
      <c r="K220" s="54">
        <f>_xlfn.XLOOKUP(VALUE(I220), 'Processed closing data'!D$1:D$750, 'Processed closing data'!E$1:E$750, "")</f>
        <v>2.87</v>
      </c>
      <c r="L220" s="55">
        <f>_xlfn.XLOOKUP(VALUE(I220), 'Processed closing data'!O$1:O$750, 'Processed closing data'!P$1:P$750, "")</f>
        <v>28.04</v>
      </c>
      <c r="M220" s="41"/>
      <c r="N220" s="41"/>
      <c r="O220" s="59">
        <v>44886</v>
      </c>
      <c r="P220" s="56">
        <v>31.42</v>
      </c>
      <c r="Q220" s="41"/>
      <c r="R220" s="41"/>
      <c r="S220" s="41"/>
      <c r="T220" s="41"/>
      <c r="U220" s="41"/>
      <c r="V220" s="41"/>
      <c r="W220" s="41"/>
      <c r="X220" s="41"/>
      <c r="Y220" s="41"/>
      <c r="Z220" s="41"/>
    </row>
    <row r="221" spans="1:26" ht="15.75" customHeight="1">
      <c r="A221" s="39">
        <v>44872</v>
      </c>
      <c r="B221" s="40">
        <v>4032.87</v>
      </c>
      <c r="C221" s="41"/>
      <c r="D221" s="42">
        <v>44887</v>
      </c>
      <c r="E221" s="43">
        <v>2.58</v>
      </c>
      <c r="F221" s="44"/>
      <c r="G221" s="44"/>
      <c r="H221" s="41"/>
      <c r="I221" s="52">
        <f t="shared" ref="I221:J221" si="220">A221</f>
        <v>44872</v>
      </c>
      <c r="J221" s="53">
        <f t="shared" si="220"/>
        <v>4032.87</v>
      </c>
      <c r="K221" s="54">
        <f>_xlfn.XLOOKUP(VALUE(I221), 'Processed closing data'!D$1:D$750, 'Processed closing data'!E$1:E$750, "")</f>
        <v>2.83</v>
      </c>
      <c r="L221" s="55">
        <f>_xlfn.XLOOKUP(VALUE(I221), 'Processed closing data'!O$1:O$750, 'Processed closing data'!P$1:P$750, "")</f>
        <v>29.22</v>
      </c>
      <c r="M221" s="41"/>
      <c r="N221" s="41"/>
      <c r="O221" s="59">
        <v>44887</v>
      </c>
      <c r="P221" s="56">
        <v>31.04</v>
      </c>
      <c r="Q221" s="41"/>
      <c r="R221" s="41"/>
      <c r="S221" s="41"/>
      <c r="T221" s="41"/>
      <c r="U221" s="41"/>
      <c r="V221" s="41"/>
      <c r="W221" s="41"/>
      <c r="X221" s="41"/>
      <c r="Y221" s="41"/>
      <c r="Z221" s="41"/>
    </row>
    <row r="222" spans="1:26" ht="15.75" customHeight="1">
      <c r="A222" s="39">
        <v>44873</v>
      </c>
      <c r="B222" s="40">
        <v>4040.16</v>
      </c>
      <c r="C222" s="41"/>
      <c r="D222" s="42">
        <v>44888</v>
      </c>
      <c r="E222" s="43">
        <v>2.59</v>
      </c>
      <c r="F222" s="44"/>
      <c r="G222" s="44"/>
      <c r="H222" s="41"/>
      <c r="I222" s="52">
        <f t="shared" ref="I222:J222" si="221">A222</f>
        <v>44873</v>
      </c>
      <c r="J222" s="53">
        <f t="shared" si="221"/>
        <v>4040.16</v>
      </c>
      <c r="K222" s="54">
        <f>_xlfn.XLOOKUP(VALUE(I222), 'Processed closing data'!D$1:D$750, 'Processed closing data'!E$1:E$750, "")</f>
        <v>2.83</v>
      </c>
      <c r="L222" s="55">
        <f>_xlfn.XLOOKUP(VALUE(I222), 'Processed closing data'!O$1:O$750, 'Processed closing data'!P$1:P$750, "")</f>
        <v>29.5</v>
      </c>
      <c r="M222" s="41"/>
      <c r="N222" s="41"/>
      <c r="O222" s="59">
        <v>44888</v>
      </c>
      <c r="P222" s="56">
        <v>30.46</v>
      </c>
      <c r="Q222" s="41"/>
      <c r="R222" s="41"/>
      <c r="S222" s="41"/>
      <c r="T222" s="41"/>
      <c r="U222" s="41"/>
      <c r="V222" s="41"/>
      <c r="W222" s="41"/>
      <c r="X222" s="41"/>
      <c r="Y222" s="41"/>
      <c r="Z222" s="41"/>
    </row>
    <row r="223" spans="1:26" ht="15.75" customHeight="1">
      <c r="A223" s="39">
        <v>44874</v>
      </c>
      <c r="B223" s="40">
        <v>4033.95</v>
      </c>
      <c r="C223" s="41"/>
      <c r="D223" s="42">
        <v>44889</v>
      </c>
      <c r="E223" s="43">
        <v>2.62</v>
      </c>
      <c r="F223" s="44"/>
      <c r="G223" s="44"/>
      <c r="H223" s="41"/>
      <c r="I223" s="52">
        <f t="shared" ref="I223:J223" si="222">A223</f>
        <v>44874</v>
      </c>
      <c r="J223" s="53">
        <f t="shared" si="222"/>
        <v>4033.95</v>
      </c>
      <c r="K223" s="54">
        <f>_xlfn.XLOOKUP(VALUE(I223), 'Processed closing data'!D$1:D$750, 'Processed closing data'!E$1:E$750, "")</f>
        <v>2.8</v>
      </c>
      <c r="L223" s="55">
        <f>_xlfn.XLOOKUP(VALUE(I223), 'Processed closing data'!O$1:O$750, 'Processed closing data'!P$1:P$750, "")</f>
        <v>30.02</v>
      </c>
      <c r="M223" s="41"/>
      <c r="N223" s="41"/>
      <c r="O223" s="59">
        <v>44889</v>
      </c>
      <c r="P223" s="56">
        <v>30.82</v>
      </c>
      <c r="Q223" s="41"/>
      <c r="R223" s="41"/>
      <c r="S223" s="41"/>
      <c r="T223" s="41"/>
      <c r="U223" s="41"/>
      <c r="V223" s="41"/>
      <c r="W223" s="41"/>
      <c r="X223" s="41"/>
      <c r="Y223" s="41"/>
      <c r="Z223" s="41"/>
    </row>
    <row r="224" spans="1:26" ht="15.75" customHeight="1">
      <c r="A224" s="39">
        <v>44875</v>
      </c>
      <c r="B224" s="40">
        <v>4094.38</v>
      </c>
      <c r="C224" s="41"/>
      <c r="D224" s="42">
        <v>44890</v>
      </c>
      <c r="E224" s="43">
        <v>2.58</v>
      </c>
      <c r="F224" s="44"/>
      <c r="G224" s="44"/>
      <c r="H224" s="41"/>
      <c r="I224" s="52">
        <f t="shared" ref="I224:J224" si="223">A224</f>
        <v>44875</v>
      </c>
      <c r="J224" s="53">
        <f t="shared" si="223"/>
        <v>4094.38</v>
      </c>
      <c r="K224" s="54">
        <f>_xlfn.XLOOKUP(VALUE(I224), 'Processed closing data'!D$1:D$750, 'Processed closing data'!E$1:E$750, "")</f>
        <v>2.97</v>
      </c>
      <c r="L224" s="55">
        <f>_xlfn.XLOOKUP(VALUE(I224), 'Processed closing data'!O$1:O$750, 'Processed closing data'!P$1:P$750, "")</f>
        <v>32.159999999999997</v>
      </c>
      <c r="M224" s="41"/>
      <c r="N224" s="41"/>
      <c r="O224" s="59">
        <v>44890</v>
      </c>
      <c r="P224" s="56">
        <v>30.9</v>
      </c>
      <c r="Q224" s="41"/>
      <c r="R224" s="41"/>
      <c r="S224" s="41"/>
      <c r="T224" s="41"/>
      <c r="U224" s="41"/>
      <c r="V224" s="41"/>
      <c r="W224" s="41"/>
      <c r="X224" s="41"/>
      <c r="Y224" s="41"/>
      <c r="Z224" s="41"/>
    </row>
    <row r="225" spans="1:26" ht="15.75" customHeight="1">
      <c r="A225" s="39">
        <v>44876</v>
      </c>
      <c r="B225" s="40">
        <v>4074.95</v>
      </c>
      <c r="C225" s="41"/>
      <c r="D225" s="42">
        <v>44893</v>
      </c>
      <c r="E225" s="43">
        <v>2.57</v>
      </c>
      <c r="F225" s="44"/>
      <c r="G225" s="44"/>
      <c r="H225" s="41"/>
      <c r="I225" s="52">
        <f t="shared" ref="I225:J225" si="224">A225</f>
        <v>44876</v>
      </c>
      <c r="J225" s="53">
        <f t="shared" si="224"/>
        <v>4074.95</v>
      </c>
      <c r="K225" s="54">
        <f>_xlfn.XLOOKUP(VALUE(I225), 'Processed closing data'!D$1:D$750, 'Processed closing data'!E$1:E$750, "")</f>
        <v>2.9</v>
      </c>
      <c r="L225" s="55">
        <f>_xlfn.XLOOKUP(VALUE(I225), 'Processed closing data'!O$1:O$750, 'Processed closing data'!P$1:P$750, "")</f>
        <v>32.72</v>
      </c>
      <c r="M225" s="41"/>
      <c r="N225" s="41"/>
      <c r="O225" s="59">
        <v>44893</v>
      </c>
      <c r="P225" s="56">
        <v>30.68</v>
      </c>
      <c r="Q225" s="41"/>
      <c r="R225" s="41"/>
      <c r="S225" s="41"/>
      <c r="T225" s="41"/>
      <c r="U225" s="41"/>
      <c r="V225" s="41"/>
      <c r="W225" s="41"/>
      <c r="X225" s="41"/>
      <c r="Y225" s="41"/>
      <c r="Z225" s="41"/>
    </row>
    <row r="226" spans="1:26" ht="15.75" customHeight="1">
      <c r="A226" s="39">
        <v>44879</v>
      </c>
      <c r="B226" s="40">
        <v>4106.8</v>
      </c>
      <c r="C226" s="41"/>
      <c r="D226" s="42">
        <v>44894</v>
      </c>
      <c r="E226" s="43">
        <v>2.5299999999999998</v>
      </c>
      <c r="F226" s="44"/>
      <c r="G226" s="44"/>
      <c r="H226" s="41"/>
      <c r="I226" s="52">
        <f t="shared" ref="I226:J226" si="225">A226</f>
        <v>44879</v>
      </c>
      <c r="J226" s="53">
        <f t="shared" si="225"/>
        <v>4106.8</v>
      </c>
      <c r="K226" s="54">
        <f>_xlfn.XLOOKUP(VALUE(I226), 'Processed closing data'!D$1:D$750, 'Processed closing data'!E$1:E$750, "")</f>
        <v>2.78</v>
      </c>
      <c r="L226" s="55">
        <f>_xlfn.XLOOKUP(VALUE(I226), 'Processed closing data'!O$1:O$750, 'Processed closing data'!P$1:P$750, "")</f>
        <v>32.5</v>
      </c>
      <c r="M226" s="41"/>
      <c r="N226" s="41"/>
      <c r="O226" s="59">
        <v>44894</v>
      </c>
      <c r="P226" s="56">
        <v>28.98</v>
      </c>
      <c r="Q226" s="41"/>
      <c r="R226" s="41"/>
      <c r="S226" s="41"/>
      <c r="T226" s="41"/>
      <c r="U226" s="41"/>
      <c r="V226" s="41"/>
      <c r="W226" s="41"/>
      <c r="X226" s="41"/>
      <c r="Y226" s="41"/>
      <c r="Z226" s="41"/>
    </row>
    <row r="227" spans="1:26" ht="15.75" customHeight="1">
      <c r="A227" s="39">
        <v>44880</v>
      </c>
      <c r="B227" s="40">
        <v>4094.09</v>
      </c>
      <c r="C227" s="41"/>
      <c r="D227" s="42">
        <v>44895</v>
      </c>
      <c r="E227" s="43">
        <v>2.56</v>
      </c>
      <c r="F227" s="44"/>
      <c r="G227" s="44"/>
      <c r="H227" s="41"/>
      <c r="I227" s="52">
        <f t="shared" ref="I227:J227" si="226">A227</f>
        <v>44880</v>
      </c>
      <c r="J227" s="53">
        <f t="shared" si="226"/>
        <v>4094.09</v>
      </c>
      <c r="K227" s="54">
        <f>_xlfn.XLOOKUP(VALUE(I227), 'Processed closing data'!D$1:D$750, 'Processed closing data'!E$1:E$750, "")</f>
        <v>2.79</v>
      </c>
      <c r="L227" s="55">
        <f>_xlfn.XLOOKUP(VALUE(I227), 'Processed closing data'!O$1:O$750, 'Processed closing data'!P$1:P$750, "")</f>
        <v>32.18</v>
      </c>
      <c r="M227" s="41"/>
      <c r="N227" s="41"/>
      <c r="O227" s="59">
        <v>44895</v>
      </c>
      <c r="P227" s="56">
        <v>29.12</v>
      </c>
      <c r="Q227" s="41"/>
      <c r="R227" s="41"/>
      <c r="S227" s="41"/>
      <c r="T227" s="41"/>
      <c r="U227" s="41"/>
      <c r="V227" s="41"/>
      <c r="W227" s="41"/>
      <c r="X227" s="41"/>
      <c r="Y227" s="41"/>
      <c r="Z227" s="41"/>
    </row>
    <row r="228" spans="1:26" ht="15.75" customHeight="1">
      <c r="A228" s="39">
        <v>44881</v>
      </c>
      <c r="B228" s="40">
        <v>4074.57</v>
      </c>
      <c r="C228" s="41"/>
      <c r="D228" s="42">
        <v>44896</v>
      </c>
      <c r="E228" s="43">
        <v>2.61</v>
      </c>
      <c r="F228" s="44"/>
      <c r="G228" s="44"/>
      <c r="H228" s="41"/>
      <c r="I228" s="52">
        <f t="shared" ref="I228:J228" si="227">A228</f>
        <v>44881</v>
      </c>
      <c r="J228" s="53">
        <f t="shared" si="227"/>
        <v>4074.57</v>
      </c>
      <c r="K228" s="54">
        <f>_xlfn.XLOOKUP(VALUE(I228), 'Processed closing data'!D$1:D$750, 'Processed closing data'!E$1:E$750, "")</f>
        <v>2.72</v>
      </c>
      <c r="L228" s="55">
        <f>_xlfn.XLOOKUP(VALUE(I228), 'Processed closing data'!O$1:O$750, 'Processed closing data'!P$1:P$750, "")</f>
        <v>30.7</v>
      </c>
      <c r="M228" s="41"/>
      <c r="N228" s="41"/>
      <c r="O228" s="42">
        <v>44896</v>
      </c>
      <c r="P228" s="56">
        <v>29.7</v>
      </c>
      <c r="Q228" s="41"/>
      <c r="R228" s="41"/>
      <c r="S228" s="41"/>
      <c r="T228" s="41"/>
      <c r="U228" s="41"/>
      <c r="V228" s="41"/>
      <c r="W228" s="41"/>
      <c r="X228" s="41"/>
      <c r="Y228" s="41"/>
      <c r="Z228" s="41"/>
    </row>
    <row r="229" spans="1:26" ht="15.75" customHeight="1">
      <c r="A229" s="39">
        <v>44882</v>
      </c>
      <c r="B229" s="40">
        <v>4072.69</v>
      </c>
      <c r="C229" s="41"/>
      <c r="D229" s="42">
        <v>44897</v>
      </c>
      <c r="E229" s="43">
        <v>2.75</v>
      </c>
      <c r="F229" s="44"/>
      <c r="G229" s="44"/>
      <c r="H229" s="41"/>
      <c r="I229" s="52">
        <f t="shared" ref="I229:J229" si="228">A229</f>
        <v>44882</v>
      </c>
      <c r="J229" s="53">
        <f t="shared" si="228"/>
        <v>4072.69</v>
      </c>
      <c r="K229" s="54">
        <f>_xlfn.XLOOKUP(VALUE(I229), 'Processed closing data'!D$1:D$750, 'Processed closing data'!E$1:E$750, "")</f>
        <v>2.4900000000000002</v>
      </c>
      <c r="L229" s="55">
        <f>_xlfn.XLOOKUP(VALUE(I229), 'Processed closing data'!O$1:O$750, 'Processed closing data'!P$1:P$750, "")</f>
        <v>30.9</v>
      </c>
      <c r="M229" s="41"/>
      <c r="N229" s="41"/>
      <c r="O229" s="42">
        <v>44897</v>
      </c>
      <c r="P229" s="56">
        <v>30.2</v>
      </c>
      <c r="Q229" s="41"/>
      <c r="R229" s="41"/>
      <c r="S229" s="41"/>
      <c r="T229" s="41"/>
      <c r="U229" s="41"/>
      <c r="V229" s="41"/>
      <c r="W229" s="41"/>
      <c r="X229" s="41"/>
      <c r="Y229" s="41"/>
      <c r="Z229" s="41"/>
    </row>
    <row r="230" spans="1:26" ht="15.75" customHeight="1">
      <c r="A230" s="39">
        <v>44883</v>
      </c>
      <c r="B230" s="40">
        <v>4096.1899999999996</v>
      </c>
      <c r="C230" s="41"/>
      <c r="D230" s="42">
        <v>44900</v>
      </c>
      <c r="E230" s="43">
        <v>2.72</v>
      </c>
      <c r="F230" s="44"/>
      <c r="G230" s="44"/>
      <c r="H230" s="41"/>
      <c r="I230" s="52">
        <f t="shared" ref="I230:J230" si="229">A230</f>
        <v>44883</v>
      </c>
      <c r="J230" s="53">
        <f t="shared" si="229"/>
        <v>4096.1899999999996</v>
      </c>
      <c r="K230" s="54">
        <f>_xlfn.XLOOKUP(VALUE(I230), 'Processed closing data'!D$1:D$750, 'Processed closing data'!E$1:E$750, "")</f>
        <v>2.58</v>
      </c>
      <c r="L230" s="55">
        <f>_xlfn.XLOOKUP(VALUE(I230), 'Processed closing data'!O$1:O$750, 'Processed closing data'!P$1:P$750, "")</f>
        <v>31.3</v>
      </c>
      <c r="M230" s="41"/>
      <c r="N230" s="41"/>
      <c r="O230" s="42">
        <v>44900</v>
      </c>
      <c r="P230" s="56">
        <v>30.52</v>
      </c>
      <c r="Q230" s="41"/>
      <c r="R230" s="41"/>
      <c r="S230" s="41"/>
      <c r="T230" s="41"/>
      <c r="U230" s="41"/>
      <c r="V230" s="41"/>
      <c r="W230" s="41"/>
      <c r="X230" s="41"/>
      <c r="Y230" s="41"/>
      <c r="Z230" s="41"/>
    </row>
    <row r="231" spans="1:26" ht="15.75" customHeight="1">
      <c r="A231" s="39">
        <v>44886</v>
      </c>
      <c r="B231" s="40">
        <v>4096.24</v>
      </c>
      <c r="C231" s="41"/>
      <c r="D231" s="42">
        <v>44901</v>
      </c>
      <c r="E231" s="43">
        <v>2.52</v>
      </c>
      <c r="F231" s="44"/>
      <c r="G231" s="44"/>
      <c r="H231" s="41"/>
      <c r="I231" s="52">
        <f t="shared" ref="I231:J231" si="230">A231</f>
        <v>44886</v>
      </c>
      <c r="J231" s="53">
        <f t="shared" si="230"/>
        <v>4096.24</v>
      </c>
      <c r="K231" s="54">
        <f>_xlfn.XLOOKUP(VALUE(I231), 'Processed closing data'!D$1:D$750, 'Processed closing data'!E$1:E$750, "")</f>
        <v>2.65</v>
      </c>
      <c r="L231" s="55">
        <f>_xlfn.XLOOKUP(VALUE(I231), 'Processed closing data'!O$1:O$750, 'Processed closing data'!P$1:P$750, "")</f>
        <v>31.42</v>
      </c>
      <c r="M231" s="41"/>
      <c r="N231" s="41"/>
      <c r="O231" s="42">
        <v>44901</v>
      </c>
      <c r="P231" s="56">
        <v>30.06</v>
      </c>
      <c r="Q231" s="41"/>
      <c r="R231" s="41"/>
      <c r="S231" s="41"/>
      <c r="T231" s="41"/>
      <c r="U231" s="41"/>
      <c r="V231" s="41"/>
      <c r="W231" s="41"/>
      <c r="X231" s="41"/>
      <c r="Y231" s="41"/>
      <c r="Z231" s="41"/>
    </row>
    <row r="232" spans="1:26" ht="15.75" customHeight="1">
      <c r="A232" s="39">
        <v>44887</v>
      </c>
      <c r="B232" s="40">
        <v>4132.3599999999997</v>
      </c>
      <c r="C232" s="41"/>
      <c r="D232" s="42">
        <v>44902</v>
      </c>
      <c r="E232" s="43">
        <v>2.4900000000000002</v>
      </c>
      <c r="F232" s="44"/>
      <c r="G232" s="44"/>
      <c r="H232" s="41"/>
      <c r="I232" s="52">
        <f t="shared" ref="I232:J232" si="231">A232</f>
        <v>44887</v>
      </c>
      <c r="J232" s="53">
        <f t="shared" si="231"/>
        <v>4132.3599999999997</v>
      </c>
      <c r="K232" s="54">
        <f>_xlfn.XLOOKUP(VALUE(I232), 'Processed closing data'!D$1:D$750, 'Processed closing data'!E$1:E$750, "")</f>
        <v>2.58</v>
      </c>
      <c r="L232" s="55">
        <f>_xlfn.XLOOKUP(VALUE(I232), 'Processed closing data'!O$1:O$750, 'Processed closing data'!P$1:P$750, "")</f>
        <v>31.04</v>
      </c>
      <c r="M232" s="41"/>
      <c r="N232" s="41"/>
      <c r="O232" s="42">
        <v>44902</v>
      </c>
      <c r="P232" s="56">
        <v>30.16</v>
      </c>
      <c r="Q232" s="41"/>
      <c r="R232" s="41"/>
      <c r="S232" s="41"/>
      <c r="T232" s="41"/>
      <c r="U232" s="41"/>
      <c r="V232" s="41"/>
      <c r="W232" s="41"/>
      <c r="X232" s="41"/>
      <c r="Y232" s="41"/>
      <c r="Z232" s="41"/>
    </row>
    <row r="233" spans="1:26" ht="15.75" customHeight="1">
      <c r="A233" s="39">
        <v>44888</v>
      </c>
      <c r="B233" s="40">
        <v>4140.6899999999996</v>
      </c>
      <c r="C233" s="41"/>
      <c r="D233" s="42">
        <v>44903</v>
      </c>
      <c r="E233" s="43">
        <v>2.41</v>
      </c>
      <c r="F233" s="44"/>
      <c r="G233" s="44"/>
      <c r="H233" s="41"/>
      <c r="I233" s="52">
        <f t="shared" ref="I233:J233" si="232">A233</f>
        <v>44888</v>
      </c>
      <c r="J233" s="53">
        <f t="shared" si="232"/>
        <v>4140.6899999999996</v>
      </c>
      <c r="K233" s="54">
        <f>_xlfn.XLOOKUP(VALUE(I233), 'Processed closing data'!D$1:D$750, 'Processed closing data'!E$1:E$750, "")</f>
        <v>2.59</v>
      </c>
      <c r="L233" s="55">
        <f>_xlfn.XLOOKUP(VALUE(I233), 'Processed closing data'!O$1:O$750, 'Processed closing data'!P$1:P$750, "")</f>
        <v>30.46</v>
      </c>
      <c r="M233" s="41"/>
      <c r="N233" s="41"/>
      <c r="O233" s="42">
        <v>44903</v>
      </c>
      <c r="P233" s="56">
        <v>29.52</v>
      </c>
      <c r="Q233" s="41"/>
      <c r="R233" s="41"/>
      <c r="S233" s="41"/>
      <c r="T233" s="41"/>
      <c r="U233" s="41"/>
      <c r="V233" s="41"/>
      <c r="W233" s="41"/>
      <c r="X233" s="41"/>
      <c r="Y233" s="41"/>
      <c r="Z233" s="41"/>
    </row>
    <row r="234" spans="1:26" ht="15.75" customHeight="1">
      <c r="A234" s="39">
        <v>44889</v>
      </c>
      <c r="B234" s="40">
        <v>4142.6000000000004</v>
      </c>
      <c r="C234" s="41"/>
      <c r="D234" s="42">
        <v>44904</v>
      </c>
      <c r="E234" s="43">
        <v>2.39</v>
      </c>
      <c r="F234" s="44"/>
      <c r="G234" s="44"/>
      <c r="H234" s="41"/>
      <c r="I234" s="52">
        <f t="shared" ref="I234:J234" si="233">A234</f>
        <v>44889</v>
      </c>
      <c r="J234" s="53">
        <f t="shared" si="233"/>
        <v>4142.6000000000004</v>
      </c>
      <c r="K234" s="54">
        <f>_xlfn.XLOOKUP(VALUE(I234), 'Processed closing data'!D$1:D$750, 'Processed closing data'!E$1:E$750, "")</f>
        <v>2.62</v>
      </c>
      <c r="L234" s="55">
        <f>_xlfn.XLOOKUP(VALUE(I234), 'Processed closing data'!O$1:O$750, 'Processed closing data'!P$1:P$750, "")</f>
        <v>30.82</v>
      </c>
      <c r="M234" s="41"/>
      <c r="N234" s="41"/>
      <c r="O234" s="42">
        <v>44904</v>
      </c>
      <c r="P234" s="56">
        <v>29.8</v>
      </c>
      <c r="Q234" s="41"/>
      <c r="R234" s="41"/>
      <c r="S234" s="41"/>
      <c r="T234" s="41"/>
      <c r="U234" s="41"/>
      <c r="V234" s="41"/>
      <c r="W234" s="41"/>
      <c r="X234" s="41"/>
      <c r="Y234" s="41"/>
      <c r="Z234" s="41"/>
    </row>
    <row r="235" spans="1:26" ht="15.75" customHeight="1">
      <c r="A235" s="39">
        <v>44890</v>
      </c>
      <c r="B235" s="40">
        <v>4152.24</v>
      </c>
      <c r="C235" s="41"/>
      <c r="D235" s="42">
        <v>44907</v>
      </c>
      <c r="E235" s="43">
        <v>2.41</v>
      </c>
      <c r="F235" s="44"/>
      <c r="G235" s="44"/>
      <c r="H235" s="41"/>
      <c r="I235" s="52">
        <f t="shared" ref="I235:J235" si="234">A235</f>
        <v>44890</v>
      </c>
      <c r="J235" s="53">
        <f t="shared" si="234"/>
        <v>4152.24</v>
      </c>
      <c r="K235" s="54">
        <f>_xlfn.XLOOKUP(VALUE(I235), 'Processed closing data'!D$1:D$750, 'Processed closing data'!E$1:E$750, "")</f>
        <v>2.58</v>
      </c>
      <c r="L235" s="55">
        <f>_xlfn.XLOOKUP(VALUE(I235), 'Processed closing data'!O$1:O$750, 'Processed closing data'!P$1:P$750, "")</f>
        <v>30.9</v>
      </c>
      <c r="M235" s="41"/>
      <c r="N235" s="41"/>
      <c r="O235" s="59">
        <v>44907</v>
      </c>
      <c r="P235" s="56">
        <v>29.74</v>
      </c>
      <c r="Q235" s="41"/>
      <c r="R235" s="41"/>
      <c r="S235" s="41"/>
      <c r="T235" s="41"/>
      <c r="U235" s="41"/>
      <c r="V235" s="41"/>
      <c r="W235" s="41"/>
      <c r="X235" s="41"/>
      <c r="Y235" s="41"/>
      <c r="Z235" s="41"/>
    </row>
    <row r="236" spans="1:26" ht="15.75" customHeight="1">
      <c r="A236" s="39">
        <v>44893</v>
      </c>
      <c r="B236" s="40">
        <v>4138.2299999999996</v>
      </c>
      <c r="C236" s="41"/>
      <c r="D236" s="42">
        <v>44908</v>
      </c>
      <c r="E236" s="43">
        <v>2.4500000000000002</v>
      </c>
      <c r="F236" s="44"/>
      <c r="G236" s="44"/>
      <c r="H236" s="41"/>
      <c r="I236" s="52">
        <f t="shared" ref="I236:J236" si="235">A236</f>
        <v>44893</v>
      </c>
      <c r="J236" s="53">
        <f t="shared" si="235"/>
        <v>4138.2299999999996</v>
      </c>
      <c r="K236" s="54">
        <f>_xlfn.XLOOKUP(VALUE(I236), 'Processed closing data'!D$1:D$750, 'Processed closing data'!E$1:E$750, "")</f>
        <v>2.57</v>
      </c>
      <c r="L236" s="55">
        <f>_xlfn.XLOOKUP(VALUE(I236), 'Processed closing data'!O$1:O$750, 'Processed closing data'!P$1:P$750, "")</f>
        <v>30.68</v>
      </c>
      <c r="M236" s="41"/>
      <c r="N236" s="41"/>
      <c r="O236" s="59">
        <v>44908</v>
      </c>
      <c r="P236" s="56">
        <v>30.5</v>
      </c>
      <c r="Q236" s="41"/>
      <c r="R236" s="41"/>
      <c r="S236" s="41"/>
      <c r="T236" s="41"/>
      <c r="U236" s="41"/>
      <c r="V236" s="41"/>
      <c r="W236" s="41"/>
      <c r="X236" s="41"/>
      <c r="Y236" s="41"/>
      <c r="Z236" s="41"/>
    </row>
    <row r="237" spans="1:26" ht="15.75" customHeight="1">
      <c r="A237" s="39">
        <v>44894</v>
      </c>
      <c r="B237" s="40">
        <v>4152.78</v>
      </c>
      <c r="C237" s="41"/>
      <c r="D237" s="42">
        <v>44909</v>
      </c>
      <c r="E237" s="43">
        <v>2.44</v>
      </c>
      <c r="F237" s="44"/>
      <c r="G237" s="44"/>
      <c r="H237" s="41"/>
      <c r="I237" s="52">
        <f t="shared" ref="I237:J237" si="236">A237</f>
        <v>44894</v>
      </c>
      <c r="J237" s="53">
        <f t="shared" si="236"/>
        <v>4152.78</v>
      </c>
      <c r="K237" s="54">
        <f>_xlfn.XLOOKUP(VALUE(I237), 'Processed closing data'!D$1:D$750, 'Processed closing data'!E$1:E$750, "")</f>
        <v>2.5299999999999998</v>
      </c>
      <c r="L237" s="55">
        <f>_xlfn.XLOOKUP(VALUE(I237), 'Processed closing data'!O$1:O$750, 'Processed closing data'!P$1:P$750, "")</f>
        <v>28.98</v>
      </c>
      <c r="M237" s="41"/>
      <c r="N237" s="41"/>
      <c r="O237" s="59">
        <v>44909</v>
      </c>
      <c r="P237" s="56">
        <v>30.26</v>
      </c>
      <c r="Q237" s="41"/>
      <c r="R237" s="41"/>
      <c r="S237" s="41"/>
      <c r="T237" s="41"/>
      <c r="U237" s="41"/>
      <c r="V237" s="41"/>
      <c r="W237" s="41"/>
      <c r="X237" s="41"/>
      <c r="Y237" s="41"/>
      <c r="Z237" s="41"/>
    </row>
    <row r="238" spans="1:26" ht="15.75" customHeight="1">
      <c r="A238" s="39">
        <v>44895</v>
      </c>
      <c r="B238" s="40">
        <v>4180.8500000000004</v>
      </c>
      <c r="C238" s="41"/>
      <c r="D238" s="42">
        <v>44910</v>
      </c>
      <c r="E238" s="43">
        <v>2.4500000000000002</v>
      </c>
      <c r="F238" s="44"/>
      <c r="G238" s="44"/>
      <c r="H238" s="41"/>
      <c r="I238" s="52">
        <f t="shared" ref="I238:J238" si="237">A238</f>
        <v>44895</v>
      </c>
      <c r="J238" s="53">
        <f t="shared" si="237"/>
        <v>4180.8500000000004</v>
      </c>
      <c r="K238" s="54">
        <f>_xlfn.XLOOKUP(VALUE(I238), 'Processed closing data'!D$1:D$750, 'Processed closing data'!E$1:E$750, "")</f>
        <v>2.56</v>
      </c>
      <c r="L238" s="55">
        <f>_xlfn.XLOOKUP(VALUE(I238), 'Processed closing data'!O$1:O$750, 'Processed closing data'!P$1:P$750, "")</f>
        <v>29.12</v>
      </c>
      <c r="M238" s="41"/>
      <c r="N238" s="41"/>
      <c r="O238" s="59">
        <v>44910</v>
      </c>
      <c r="P238" s="56">
        <v>30.12</v>
      </c>
      <c r="Q238" s="41"/>
      <c r="R238" s="41"/>
      <c r="S238" s="41"/>
      <c r="T238" s="41"/>
      <c r="U238" s="41"/>
      <c r="V238" s="41"/>
      <c r="W238" s="41"/>
      <c r="X238" s="41"/>
      <c r="Y238" s="41"/>
      <c r="Z238" s="41"/>
    </row>
    <row r="239" spans="1:26" ht="15.75" customHeight="1">
      <c r="A239" s="39">
        <v>44896</v>
      </c>
      <c r="B239" s="40">
        <v>4181.79</v>
      </c>
      <c r="C239" s="41"/>
      <c r="D239" s="42">
        <v>44911</v>
      </c>
      <c r="E239" s="43">
        <v>2.33</v>
      </c>
      <c r="F239" s="44"/>
      <c r="G239" s="44"/>
      <c r="H239" s="41"/>
      <c r="I239" s="52">
        <f t="shared" ref="I239:J239" si="238">A239</f>
        <v>44896</v>
      </c>
      <c r="J239" s="53">
        <f t="shared" si="238"/>
        <v>4181.79</v>
      </c>
      <c r="K239" s="54">
        <f>_xlfn.XLOOKUP(VALUE(I239), 'Processed closing data'!D$1:D$750, 'Processed closing data'!E$1:E$750, "")</f>
        <v>2.61</v>
      </c>
      <c r="L239" s="55">
        <f>_xlfn.XLOOKUP(VALUE(I239), 'Processed closing data'!O$1:O$750, 'Processed closing data'!P$1:P$750, "")</f>
        <v>29.7</v>
      </c>
      <c r="M239" s="41"/>
      <c r="N239" s="41"/>
      <c r="O239" s="59">
        <v>44911</v>
      </c>
      <c r="P239" s="56">
        <v>29.76</v>
      </c>
      <c r="Q239" s="41"/>
      <c r="R239" s="41"/>
      <c r="S239" s="41"/>
      <c r="T239" s="41"/>
      <c r="U239" s="41"/>
      <c r="V239" s="41"/>
      <c r="W239" s="41"/>
      <c r="X239" s="41"/>
      <c r="Y239" s="41"/>
      <c r="Z239" s="41"/>
    </row>
    <row r="240" spans="1:26" ht="15.75" customHeight="1">
      <c r="A240" s="39">
        <v>44897</v>
      </c>
      <c r="B240" s="40">
        <v>4179.26</v>
      </c>
      <c r="C240" s="41"/>
      <c r="D240" s="42">
        <v>44914</v>
      </c>
      <c r="E240" s="43">
        <v>2.42</v>
      </c>
      <c r="F240" s="44"/>
      <c r="G240" s="44"/>
      <c r="H240" s="41"/>
      <c r="I240" s="52">
        <f t="shared" ref="I240:J240" si="239">A240</f>
        <v>44897</v>
      </c>
      <c r="J240" s="53">
        <f t="shared" si="239"/>
        <v>4179.26</v>
      </c>
      <c r="K240" s="54">
        <f>_xlfn.XLOOKUP(VALUE(I240), 'Processed closing data'!D$1:D$750, 'Processed closing data'!E$1:E$750, "")</f>
        <v>2.75</v>
      </c>
      <c r="L240" s="55">
        <f>_xlfn.XLOOKUP(VALUE(I240), 'Processed closing data'!O$1:O$750, 'Processed closing data'!P$1:P$750, "")</f>
        <v>30.2</v>
      </c>
      <c r="M240" s="41"/>
      <c r="N240" s="41"/>
      <c r="O240" s="59">
        <v>44914</v>
      </c>
      <c r="P240" s="56">
        <v>29.18</v>
      </c>
      <c r="Q240" s="41"/>
      <c r="R240" s="41"/>
      <c r="S240" s="41"/>
      <c r="T240" s="41"/>
      <c r="U240" s="41"/>
      <c r="V240" s="41"/>
      <c r="W240" s="41"/>
      <c r="X240" s="41"/>
      <c r="Y240" s="41"/>
      <c r="Z240" s="41"/>
    </row>
    <row r="241" spans="1:26" ht="15.75" customHeight="1">
      <c r="A241" s="39">
        <v>44900</v>
      </c>
      <c r="B241" s="40">
        <v>4183.53</v>
      </c>
      <c r="C241" s="41"/>
      <c r="D241" s="42">
        <v>44915</v>
      </c>
      <c r="E241" s="43">
        <v>2.46</v>
      </c>
      <c r="F241" s="44"/>
      <c r="G241" s="44"/>
      <c r="H241" s="41"/>
      <c r="I241" s="52">
        <f t="shared" ref="I241:J241" si="240">A241</f>
        <v>44900</v>
      </c>
      <c r="J241" s="53">
        <f t="shared" si="240"/>
        <v>4183.53</v>
      </c>
      <c r="K241" s="54">
        <f>_xlfn.XLOOKUP(VALUE(I241), 'Processed closing data'!D$1:D$750, 'Processed closing data'!E$1:E$750, "")</f>
        <v>2.72</v>
      </c>
      <c r="L241" s="55">
        <f>_xlfn.XLOOKUP(VALUE(I241), 'Processed closing data'!O$1:O$750, 'Processed closing data'!P$1:P$750, "")</f>
        <v>30.52</v>
      </c>
      <c r="M241" s="41"/>
      <c r="N241" s="41"/>
      <c r="O241" s="59">
        <v>44915</v>
      </c>
      <c r="P241" s="56">
        <v>28.84</v>
      </c>
      <c r="Q241" s="41"/>
      <c r="R241" s="41"/>
      <c r="S241" s="41"/>
      <c r="T241" s="41"/>
      <c r="U241" s="41"/>
      <c r="V241" s="41"/>
      <c r="W241" s="41"/>
      <c r="X241" s="41"/>
      <c r="Y241" s="41"/>
      <c r="Z241" s="41"/>
    </row>
    <row r="242" spans="1:26" ht="15.75" customHeight="1">
      <c r="A242" s="39">
        <v>44901</v>
      </c>
      <c r="B242" s="40">
        <v>4154.47</v>
      </c>
      <c r="C242" s="41"/>
      <c r="D242" s="42">
        <v>44916</v>
      </c>
      <c r="E242" s="43">
        <v>2.52</v>
      </c>
      <c r="F242" s="44"/>
      <c r="G242" s="44"/>
      <c r="H242" s="41"/>
      <c r="I242" s="52">
        <f t="shared" ref="I242:J242" si="241">A242</f>
        <v>44901</v>
      </c>
      <c r="J242" s="53">
        <f t="shared" si="241"/>
        <v>4154.47</v>
      </c>
      <c r="K242" s="54">
        <f>_xlfn.XLOOKUP(VALUE(I242), 'Processed closing data'!D$1:D$750, 'Processed closing data'!E$1:E$750, "")</f>
        <v>2.52</v>
      </c>
      <c r="L242" s="55">
        <f>_xlfn.XLOOKUP(VALUE(I242), 'Processed closing data'!O$1:O$750, 'Processed closing data'!P$1:P$750, "")</f>
        <v>30.06</v>
      </c>
      <c r="M242" s="41"/>
      <c r="N242" s="41"/>
      <c r="O242" s="59">
        <v>44916</v>
      </c>
      <c r="P242" s="56">
        <v>29.88</v>
      </c>
      <c r="Q242" s="41"/>
      <c r="R242" s="41"/>
      <c r="S242" s="41"/>
      <c r="T242" s="41"/>
      <c r="U242" s="41"/>
      <c r="V242" s="41"/>
      <c r="W242" s="41"/>
      <c r="X242" s="41"/>
      <c r="Y242" s="41"/>
      <c r="Z242" s="41"/>
    </row>
    <row r="243" spans="1:26" ht="15.75" customHeight="1">
      <c r="A243" s="39">
        <v>44902</v>
      </c>
      <c r="B243" s="40">
        <v>4133.91</v>
      </c>
      <c r="C243" s="41"/>
      <c r="D243" s="42">
        <v>44917</v>
      </c>
      <c r="E243" s="43">
        <v>2.56</v>
      </c>
      <c r="F243" s="44"/>
      <c r="G243" s="44"/>
      <c r="H243" s="41"/>
      <c r="I243" s="52">
        <f t="shared" ref="I243:J243" si="242">A243</f>
        <v>44902</v>
      </c>
      <c r="J243" s="53">
        <f t="shared" si="242"/>
        <v>4133.91</v>
      </c>
      <c r="K243" s="54">
        <f>_xlfn.XLOOKUP(VALUE(I243), 'Processed closing data'!D$1:D$750, 'Processed closing data'!E$1:E$750, "")</f>
        <v>2.4900000000000002</v>
      </c>
      <c r="L243" s="55">
        <f>_xlfn.XLOOKUP(VALUE(I243), 'Processed closing data'!O$1:O$750, 'Processed closing data'!P$1:P$750, "")</f>
        <v>30.16</v>
      </c>
      <c r="M243" s="41"/>
      <c r="N243" s="41"/>
      <c r="O243" s="59">
        <v>44917</v>
      </c>
      <c r="P243" s="56">
        <v>29.92</v>
      </c>
      <c r="Q243" s="41"/>
      <c r="R243" s="41"/>
      <c r="S243" s="41"/>
      <c r="T243" s="41"/>
      <c r="U243" s="41"/>
      <c r="V243" s="41"/>
      <c r="W243" s="41"/>
      <c r="X243" s="41"/>
      <c r="Y243" s="41"/>
      <c r="Z243" s="41"/>
    </row>
    <row r="244" spans="1:26" ht="15.75" customHeight="1">
      <c r="A244" s="39">
        <v>44903</v>
      </c>
      <c r="B244" s="40">
        <v>4122.49</v>
      </c>
      <c r="C244" s="41"/>
      <c r="D244" s="42">
        <v>44918</v>
      </c>
      <c r="E244" s="43">
        <v>2.4700000000000002</v>
      </c>
      <c r="F244" s="44"/>
      <c r="G244" s="44"/>
      <c r="H244" s="41"/>
      <c r="I244" s="52">
        <f t="shared" ref="I244:J244" si="243">A244</f>
        <v>44903</v>
      </c>
      <c r="J244" s="53">
        <f t="shared" si="243"/>
        <v>4122.49</v>
      </c>
      <c r="K244" s="54">
        <f>_xlfn.XLOOKUP(VALUE(I244), 'Processed closing data'!D$1:D$750, 'Processed closing data'!E$1:E$750, "")</f>
        <v>2.41</v>
      </c>
      <c r="L244" s="55">
        <f>_xlfn.XLOOKUP(VALUE(I244), 'Processed closing data'!O$1:O$750, 'Processed closing data'!P$1:P$750, "")</f>
        <v>29.52</v>
      </c>
      <c r="M244" s="41"/>
      <c r="N244" s="41"/>
      <c r="O244" s="59">
        <v>44918</v>
      </c>
      <c r="P244" s="56">
        <v>30</v>
      </c>
      <c r="Q244" s="41"/>
      <c r="R244" s="41"/>
      <c r="S244" s="41"/>
      <c r="T244" s="41"/>
      <c r="U244" s="41"/>
      <c r="V244" s="41"/>
      <c r="W244" s="41"/>
      <c r="X244" s="41"/>
      <c r="Y244" s="41"/>
      <c r="Z244" s="41"/>
    </row>
    <row r="245" spans="1:26" ht="15.75" customHeight="1">
      <c r="A245" s="39">
        <v>44904</v>
      </c>
      <c r="B245" s="40">
        <v>4127.5200000000004</v>
      </c>
      <c r="C245" s="41"/>
      <c r="D245" s="42">
        <v>44923</v>
      </c>
      <c r="E245" s="43">
        <v>2.41</v>
      </c>
      <c r="F245" s="44"/>
      <c r="G245" s="44"/>
      <c r="H245" s="41"/>
      <c r="I245" s="52">
        <f t="shared" ref="I245:J245" si="244">A245</f>
        <v>44904</v>
      </c>
      <c r="J245" s="53">
        <f t="shared" si="244"/>
        <v>4127.5200000000004</v>
      </c>
      <c r="K245" s="54">
        <f>_xlfn.XLOOKUP(VALUE(I245), 'Processed closing data'!D$1:D$750, 'Processed closing data'!E$1:E$750, "")</f>
        <v>2.39</v>
      </c>
      <c r="L245" s="55">
        <f>_xlfn.XLOOKUP(VALUE(I245), 'Processed closing data'!O$1:O$750, 'Processed closing data'!P$1:P$750, "")</f>
        <v>29.8</v>
      </c>
      <c r="M245" s="41"/>
      <c r="N245" s="41"/>
      <c r="O245" s="59">
        <v>44923</v>
      </c>
      <c r="P245" s="56">
        <v>30.22</v>
      </c>
      <c r="Q245" s="41"/>
      <c r="R245" s="41"/>
      <c r="S245" s="41"/>
      <c r="T245" s="41"/>
      <c r="U245" s="41"/>
      <c r="V245" s="41"/>
      <c r="W245" s="41"/>
      <c r="X245" s="41"/>
      <c r="Y245" s="41"/>
      <c r="Z245" s="41"/>
    </row>
    <row r="246" spans="1:26" ht="15.75" customHeight="1">
      <c r="A246" s="39">
        <v>44907</v>
      </c>
      <c r="B246" s="40">
        <v>4109.99</v>
      </c>
      <c r="C246" s="41"/>
      <c r="D246" s="42">
        <v>44924</v>
      </c>
      <c r="E246" s="43">
        <v>2.4900000000000002</v>
      </c>
      <c r="F246" s="44"/>
      <c r="G246" s="44"/>
      <c r="H246" s="41"/>
      <c r="I246" s="52">
        <f t="shared" ref="I246:J246" si="245">A246</f>
        <v>44907</v>
      </c>
      <c r="J246" s="53">
        <f t="shared" si="245"/>
        <v>4109.99</v>
      </c>
      <c r="K246" s="54">
        <f>_xlfn.XLOOKUP(VALUE(I246), 'Processed closing data'!D$1:D$750, 'Processed closing data'!E$1:E$750, "")</f>
        <v>2.41</v>
      </c>
      <c r="L246" s="55">
        <f>_xlfn.XLOOKUP(VALUE(I246), 'Processed closing data'!O$1:O$750, 'Processed closing data'!P$1:P$750, "")</f>
        <v>29.74</v>
      </c>
      <c r="M246" s="41"/>
      <c r="N246" s="41"/>
      <c r="O246" s="59">
        <v>44924</v>
      </c>
      <c r="P246" s="56">
        <v>30.48</v>
      </c>
      <c r="Q246" s="41"/>
      <c r="R246" s="41"/>
      <c r="S246" s="41"/>
      <c r="T246" s="41"/>
      <c r="U246" s="41"/>
      <c r="V246" s="41"/>
      <c r="W246" s="41"/>
      <c r="X246" s="41"/>
      <c r="Y246" s="41"/>
      <c r="Z246" s="41"/>
    </row>
    <row r="247" spans="1:26" ht="15.75" customHeight="1">
      <c r="A247" s="39">
        <v>44908</v>
      </c>
      <c r="B247" s="40">
        <v>4145.3100000000004</v>
      </c>
      <c r="C247" s="41"/>
      <c r="D247" s="42">
        <v>44925</v>
      </c>
      <c r="E247" s="43">
        <v>2.4700000000000002</v>
      </c>
      <c r="F247" s="44"/>
      <c r="G247" s="44"/>
      <c r="H247" s="41"/>
      <c r="I247" s="52">
        <f t="shared" ref="I247:J247" si="246">A247</f>
        <v>44908</v>
      </c>
      <c r="J247" s="53">
        <f t="shared" si="246"/>
        <v>4145.3100000000004</v>
      </c>
      <c r="K247" s="54">
        <f>_xlfn.XLOOKUP(VALUE(I247), 'Processed closing data'!D$1:D$750, 'Processed closing data'!E$1:E$750, "")</f>
        <v>2.4500000000000002</v>
      </c>
      <c r="L247" s="55">
        <f>_xlfn.XLOOKUP(VALUE(I247), 'Processed closing data'!O$1:O$750, 'Processed closing data'!P$1:P$750, "")</f>
        <v>30.5</v>
      </c>
      <c r="M247" s="41"/>
      <c r="N247" s="41"/>
      <c r="O247" s="59">
        <v>44925</v>
      </c>
      <c r="P247" s="56">
        <v>29.84</v>
      </c>
      <c r="Q247" s="41"/>
      <c r="R247" s="41"/>
      <c r="S247" s="41"/>
      <c r="T247" s="41"/>
      <c r="U247" s="41"/>
      <c r="V247" s="41"/>
      <c r="W247" s="41"/>
      <c r="X247" s="41"/>
      <c r="Y247" s="41"/>
      <c r="Z247" s="41"/>
    </row>
    <row r="248" spans="1:26" ht="15.75" customHeight="1">
      <c r="A248" s="39">
        <v>44909</v>
      </c>
      <c r="B248" s="40">
        <v>4140.49</v>
      </c>
      <c r="C248" s="41"/>
      <c r="D248" s="42">
        <v>44929</v>
      </c>
      <c r="E248" s="43">
        <v>2.56</v>
      </c>
      <c r="F248" s="44"/>
      <c r="G248" s="44"/>
      <c r="H248" s="41"/>
      <c r="I248" s="52">
        <f t="shared" ref="I248:J248" si="247">A248</f>
        <v>44909</v>
      </c>
      <c r="J248" s="53">
        <f t="shared" si="247"/>
        <v>4140.49</v>
      </c>
      <c r="K248" s="54">
        <f>_xlfn.XLOOKUP(VALUE(I248), 'Processed closing data'!D$1:D$750, 'Processed closing data'!E$1:E$750, "")</f>
        <v>2.44</v>
      </c>
      <c r="L248" s="55">
        <f>_xlfn.XLOOKUP(VALUE(I248), 'Processed closing data'!O$1:O$750, 'Processed closing data'!P$1:P$750, "")</f>
        <v>30.26</v>
      </c>
      <c r="M248" s="41"/>
      <c r="N248" s="41"/>
      <c r="O248" s="42">
        <v>44929</v>
      </c>
      <c r="P248" s="56">
        <v>30.28</v>
      </c>
      <c r="Q248" s="41"/>
      <c r="R248" s="41"/>
      <c r="S248" s="41"/>
      <c r="T248" s="41"/>
      <c r="U248" s="41"/>
      <c r="V248" s="41"/>
      <c r="W248" s="41"/>
      <c r="X248" s="41"/>
      <c r="Y248" s="41"/>
      <c r="Z248" s="41"/>
    </row>
    <row r="249" spans="1:26" ht="15.75" customHeight="1">
      <c r="A249" s="39">
        <v>44910</v>
      </c>
      <c r="B249" s="40">
        <v>4103.01</v>
      </c>
      <c r="C249" s="41"/>
      <c r="D249" s="42">
        <v>44930</v>
      </c>
      <c r="E249" s="43">
        <v>2.54</v>
      </c>
      <c r="F249" s="44"/>
      <c r="G249" s="44"/>
      <c r="H249" s="41"/>
      <c r="I249" s="52">
        <f t="shared" ref="I249:J249" si="248">A249</f>
        <v>44910</v>
      </c>
      <c r="J249" s="53">
        <f t="shared" si="248"/>
        <v>4103.01</v>
      </c>
      <c r="K249" s="54">
        <f>_xlfn.XLOOKUP(VALUE(I249), 'Processed closing data'!D$1:D$750, 'Processed closing data'!E$1:E$750, "")</f>
        <v>2.4500000000000002</v>
      </c>
      <c r="L249" s="55">
        <f>_xlfn.XLOOKUP(VALUE(I249), 'Processed closing data'!O$1:O$750, 'Processed closing data'!P$1:P$750, "")</f>
        <v>30.12</v>
      </c>
      <c r="M249" s="41"/>
      <c r="N249" s="41"/>
      <c r="O249" s="42">
        <v>44930</v>
      </c>
      <c r="P249" s="56">
        <v>30.96</v>
      </c>
      <c r="Q249" s="41"/>
      <c r="R249" s="41"/>
      <c r="S249" s="41"/>
      <c r="T249" s="41"/>
      <c r="U249" s="41"/>
      <c r="V249" s="41"/>
      <c r="W249" s="41"/>
      <c r="X249" s="41"/>
      <c r="Y249" s="41"/>
      <c r="Z249" s="41"/>
    </row>
    <row r="250" spans="1:26" ht="15.75" customHeight="1">
      <c r="A250" s="39">
        <v>44911</v>
      </c>
      <c r="B250" s="40">
        <v>4048.95</v>
      </c>
      <c r="C250" s="41"/>
      <c r="D250" s="42">
        <v>44931</v>
      </c>
      <c r="E250" s="43">
        <v>2.63</v>
      </c>
      <c r="F250" s="44"/>
      <c r="G250" s="44"/>
      <c r="H250" s="41"/>
      <c r="I250" s="52">
        <f t="shared" ref="I250:J250" si="249">A250</f>
        <v>44911</v>
      </c>
      <c r="J250" s="53">
        <f t="shared" si="249"/>
        <v>4048.95</v>
      </c>
      <c r="K250" s="54">
        <f>_xlfn.XLOOKUP(VALUE(I250), 'Processed closing data'!D$1:D$750, 'Processed closing data'!E$1:E$750, "")</f>
        <v>2.33</v>
      </c>
      <c r="L250" s="55">
        <f>_xlfn.XLOOKUP(VALUE(I250), 'Processed closing data'!O$1:O$750, 'Processed closing data'!P$1:P$750, "")</f>
        <v>29.76</v>
      </c>
      <c r="M250" s="41"/>
      <c r="N250" s="41"/>
      <c r="O250" s="42">
        <v>44931</v>
      </c>
      <c r="P250" s="56">
        <v>30.8</v>
      </c>
      <c r="Q250" s="41"/>
      <c r="R250" s="41"/>
      <c r="S250" s="41"/>
      <c r="T250" s="41"/>
      <c r="U250" s="41"/>
      <c r="V250" s="41"/>
      <c r="W250" s="41"/>
      <c r="X250" s="41"/>
      <c r="Y250" s="41"/>
      <c r="Z250" s="41"/>
    </row>
    <row r="251" spans="1:26" ht="15.75" customHeight="1">
      <c r="A251" s="39">
        <v>44914</v>
      </c>
      <c r="B251" s="40">
        <v>4064.64</v>
      </c>
      <c r="C251" s="41"/>
      <c r="D251" s="42">
        <v>44932</v>
      </c>
      <c r="E251" s="43">
        <v>2.6</v>
      </c>
      <c r="F251" s="44"/>
      <c r="G251" s="44"/>
      <c r="H251" s="41"/>
      <c r="I251" s="52">
        <f t="shared" ref="I251:J251" si="250">A251</f>
        <v>44914</v>
      </c>
      <c r="J251" s="53">
        <f t="shared" si="250"/>
        <v>4064.64</v>
      </c>
      <c r="K251" s="54">
        <f>_xlfn.XLOOKUP(VALUE(I251), 'Processed closing data'!D$1:D$750, 'Processed closing data'!E$1:E$750, "")</f>
        <v>2.42</v>
      </c>
      <c r="L251" s="55">
        <f>_xlfn.XLOOKUP(VALUE(I251), 'Processed closing data'!O$1:O$750, 'Processed closing data'!P$1:P$750, "")</f>
        <v>29.18</v>
      </c>
      <c r="M251" s="41"/>
      <c r="N251" s="41"/>
      <c r="O251" s="42">
        <v>44932</v>
      </c>
      <c r="P251" s="56">
        <v>30.66</v>
      </c>
      <c r="Q251" s="41"/>
      <c r="R251" s="41"/>
      <c r="S251" s="41"/>
      <c r="T251" s="41"/>
      <c r="U251" s="41"/>
      <c r="V251" s="41"/>
      <c r="W251" s="41"/>
      <c r="X251" s="41"/>
      <c r="Y251" s="41"/>
      <c r="Z251" s="41"/>
    </row>
    <row r="252" spans="1:26" ht="15.75" customHeight="1">
      <c r="A252" s="39">
        <v>44915</v>
      </c>
      <c r="B252" s="40">
        <v>4065.75</v>
      </c>
      <c r="C252" s="41"/>
      <c r="D252" s="42">
        <v>44935</v>
      </c>
      <c r="E252" s="43">
        <v>2.76</v>
      </c>
      <c r="F252" s="44"/>
      <c r="G252" s="44"/>
      <c r="H252" s="41"/>
      <c r="I252" s="52">
        <f t="shared" ref="I252:J252" si="251">A252</f>
        <v>44915</v>
      </c>
      <c r="J252" s="53">
        <f t="shared" si="251"/>
        <v>4065.75</v>
      </c>
      <c r="K252" s="54">
        <f>_xlfn.XLOOKUP(VALUE(I252), 'Processed closing data'!D$1:D$750, 'Processed closing data'!E$1:E$750, "")</f>
        <v>2.46</v>
      </c>
      <c r="L252" s="55">
        <f>_xlfn.XLOOKUP(VALUE(I252), 'Processed closing data'!O$1:O$750, 'Processed closing data'!P$1:P$750, "")</f>
        <v>28.84</v>
      </c>
      <c r="M252" s="41"/>
      <c r="N252" s="41"/>
      <c r="O252" s="42">
        <v>44935</v>
      </c>
      <c r="P252" s="56">
        <v>30.24</v>
      </c>
      <c r="Q252" s="41"/>
      <c r="R252" s="41"/>
      <c r="S252" s="41"/>
      <c r="T252" s="41"/>
      <c r="U252" s="41"/>
      <c r="V252" s="41"/>
      <c r="W252" s="41"/>
      <c r="X252" s="41"/>
      <c r="Y252" s="41"/>
      <c r="Z252" s="41"/>
    </row>
    <row r="253" spans="1:26" ht="15.75" customHeight="1">
      <c r="A253" s="39">
        <v>44916</v>
      </c>
      <c r="B253" s="40">
        <v>4135.6400000000003</v>
      </c>
      <c r="C253" s="41"/>
      <c r="D253" s="42">
        <v>44936</v>
      </c>
      <c r="E253" s="43">
        <v>2.75</v>
      </c>
      <c r="F253" s="44"/>
      <c r="G253" s="44"/>
      <c r="H253" s="41"/>
      <c r="I253" s="52">
        <f t="shared" ref="I253:J253" si="252">A253</f>
        <v>44916</v>
      </c>
      <c r="J253" s="53">
        <f t="shared" si="252"/>
        <v>4135.6400000000003</v>
      </c>
      <c r="K253" s="54">
        <f>_xlfn.XLOOKUP(VALUE(I253), 'Processed closing data'!D$1:D$750, 'Processed closing data'!E$1:E$750, "")</f>
        <v>2.52</v>
      </c>
      <c r="L253" s="55">
        <f>_xlfn.XLOOKUP(VALUE(I253), 'Processed closing data'!O$1:O$750, 'Processed closing data'!P$1:P$750, "")</f>
        <v>29.88</v>
      </c>
      <c r="M253" s="41"/>
      <c r="N253" s="41"/>
      <c r="O253" s="42">
        <v>44936</v>
      </c>
      <c r="P253" s="56">
        <v>30.22</v>
      </c>
      <c r="Q253" s="41"/>
      <c r="R253" s="41"/>
      <c r="S253" s="41"/>
      <c r="T253" s="41"/>
      <c r="U253" s="41"/>
      <c r="V253" s="41"/>
      <c r="W253" s="41"/>
      <c r="X253" s="41"/>
      <c r="Y253" s="41"/>
      <c r="Z253" s="41"/>
    </row>
    <row r="254" spans="1:26" ht="15.75" customHeight="1">
      <c r="A254" s="39">
        <v>44917</v>
      </c>
      <c r="B254" s="40">
        <v>4119.1899999999996</v>
      </c>
      <c r="C254" s="41"/>
      <c r="D254" s="42">
        <v>44937</v>
      </c>
      <c r="E254" s="43">
        <v>2.74</v>
      </c>
      <c r="F254" s="44"/>
      <c r="G254" s="44"/>
      <c r="H254" s="41"/>
      <c r="I254" s="52">
        <f t="shared" ref="I254:J254" si="253">A254</f>
        <v>44917</v>
      </c>
      <c r="J254" s="53">
        <f t="shared" si="253"/>
        <v>4119.1899999999996</v>
      </c>
      <c r="K254" s="54">
        <f>_xlfn.XLOOKUP(VALUE(I254), 'Processed closing data'!D$1:D$750, 'Processed closing data'!E$1:E$750, "")</f>
        <v>2.56</v>
      </c>
      <c r="L254" s="55">
        <f>_xlfn.XLOOKUP(VALUE(I254), 'Processed closing data'!O$1:O$750, 'Processed closing data'!P$1:P$750, "")</f>
        <v>29.92</v>
      </c>
      <c r="M254" s="41"/>
      <c r="N254" s="41"/>
      <c r="O254" s="42">
        <v>44937</v>
      </c>
      <c r="P254" s="56">
        <v>31.26</v>
      </c>
      <c r="Q254" s="41"/>
      <c r="R254" s="41"/>
      <c r="S254" s="41"/>
      <c r="T254" s="41"/>
      <c r="U254" s="41"/>
      <c r="V254" s="41"/>
      <c r="W254" s="41"/>
      <c r="X254" s="41"/>
      <c r="Y254" s="41"/>
      <c r="Z254" s="41"/>
    </row>
    <row r="255" spans="1:26" ht="15.75" customHeight="1">
      <c r="A255" s="39">
        <v>44918</v>
      </c>
      <c r="B255" s="40">
        <v>4123.1000000000004</v>
      </c>
      <c r="C255" s="41"/>
      <c r="D255" s="42">
        <v>44938</v>
      </c>
      <c r="E255" s="43">
        <v>2.8</v>
      </c>
      <c r="F255" s="44"/>
      <c r="G255" s="44"/>
      <c r="H255" s="41"/>
      <c r="I255" s="52">
        <f t="shared" ref="I255:J255" si="254">A255</f>
        <v>44918</v>
      </c>
      <c r="J255" s="53">
        <f t="shared" si="254"/>
        <v>4123.1000000000004</v>
      </c>
      <c r="K255" s="54">
        <f>_xlfn.XLOOKUP(VALUE(I255), 'Processed closing data'!D$1:D$750, 'Processed closing data'!E$1:E$750, "")</f>
        <v>2.4700000000000002</v>
      </c>
      <c r="L255" s="55">
        <f>_xlfn.XLOOKUP(VALUE(I255), 'Processed closing data'!O$1:O$750, 'Processed closing data'!P$1:P$750, "")</f>
        <v>30</v>
      </c>
      <c r="M255" s="41"/>
      <c r="N255" s="41"/>
      <c r="O255" s="42">
        <v>44938</v>
      </c>
      <c r="P255" s="56">
        <v>31.62</v>
      </c>
      <c r="Q255" s="41"/>
      <c r="R255" s="41"/>
      <c r="S255" s="41"/>
      <c r="T255" s="41"/>
      <c r="U255" s="41"/>
      <c r="V255" s="41"/>
      <c r="W255" s="41"/>
      <c r="X255" s="41"/>
      <c r="Y255" s="41"/>
      <c r="Z255" s="41"/>
    </row>
    <row r="256" spans="1:26" ht="15.75" customHeight="1">
      <c r="A256" s="39">
        <v>44921</v>
      </c>
      <c r="B256" s="40">
        <v>4123.1000000000004</v>
      </c>
      <c r="C256" s="41"/>
      <c r="D256" s="42">
        <v>44939</v>
      </c>
      <c r="E256" s="43">
        <v>2.89</v>
      </c>
      <c r="F256" s="44"/>
      <c r="G256" s="44"/>
      <c r="H256" s="41"/>
      <c r="I256" s="52">
        <f t="shared" ref="I256:J256" si="255">A256</f>
        <v>44921</v>
      </c>
      <c r="J256" s="53">
        <f t="shared" si="255"/>
        <v>4123.1000000000004</v>
      </c>
      <c r="K256" s="54">
        <v>2.4700000000000002</v>
      </c>
      <c r="L256" s="55">
        <v>30</v>
      </c>
      <c r="M256" s="41"/>
      <c r="N256" s="41"/>
      <c r="O256" s="42">
        <v>44939</v>
      </c>
      <c r="P256" s="56">
        <v>31.62</v>
      </c>
      <c r="Q256" s="41"/>
      <c r="R256" s="41"/>
      <c r="S256" s="41"/>
      <c r="T256" s="41"/>
      <c r="U256" s="41"/>
      <c r="V256" s="41"/>
      <c r="W256" s="41"/>
      <c r="X256" s="41"/>
      <c r="Y256" s="41"/>
      <c r="Z256" s="41"/>
    </row>
    <row r="257" spans="1:26" ht="15.75" customHeight="1">
      <c r="A257" s="39">
        <v>44922</v>
      </c>
      <c r="B257" s="40">
        <v>4123.1000000000004</v>
      </c>
      <c r="C257" s="41"/>
      <c r="D257" s="42">
        <v>44942</v>
      </c>
      <c r="E257" s="43">
        <v>2.92</v>
      </c>
      <c r="F257" s="44"/>
      <c r="G257" s="44"/>
      <c r="H257" s="41"/>
      <c r="I257" s="52">
        <f t="shared" ref="I257:J257" si="256">A257</f>
        <v>44922</v>
      </c>
      <c r="J257" s="53">
        <f t="shared" si="256"/>
        <v>4123.1000000000004</v>
      </c>
      <c r="K257" s="54">
        <v>2.4700000000000002</v>
      </c>
      <c r="L257" s="55">
        <v>30</v>
      </c>
      <c r="M257" s="41"/>
      <c r="N257" s="41"/>
      <c r="O257" s="42">
        <v>44942</v>
      </c>
      <c r="P257" s="56">
        <v>31.96</v>
      </c>
      <c r="Q257" s="41"/>
      <c r="R257" s="41"/>
      <c r="S257" s="41"/>
      <c r="T257" s="41"/>
      <c r="U257" s="41"/>
      <c r="V257" s="41"/>
      <c r="W257" s="41"/>
      <c r="X257" s="41"/>
      <c r="Y257" s="41"/>
      <c r="Z257" s="41"/>
    </row>
    <row r="258" spans="1:26" ht="15.75" customHeight="1">
      <c r="A258" s="39">
        <v>44923</v>
      </c>
      <c r="B258" s="40">
        <v>4136.2700000000004</v>
      </c>
      <c r="C258" s="41"/>
      <c r="D258" s="42">
        <v>44943</v>
      </c>
      <c r="E258" s="43">
        <v>2.69</v>
      </c>
      <c r="F258" s="44"/>
      <c r="G258" s="44"/>
      <c r="H258" s="41"/>
      <c r="I258" s="52">
        <f t="shared" ref="I258:J258" si="257">A258</f>
        <v>44923</v>
      </c>
      <c r="J258" s="53">
        <f t="shared" si="257"/>
        <v>4136.2700000000004</v>
      </c>
      <c r="K258" s="54">
        <f>_xlfn.XLOOKUP(VALUE(I258), 'Processed closing data'!D$1:D$750, 'Processed closing data'!E$1:E$750, "")</f>
        <v>2.41</v>
      </c>
      <c r="L258" s="55">
        <f>_xlfn.XLOOKUP(VALUE(I258), 'Processed closing data'!O$1:O$750, 'Processed closing data'!P$1:P$750, "")</f>
        <v>30.22</v>
      </c>
      <c r="M258" s="41"/>
      <c r="N258" s="41"/>
      <c r="O258" s="42">
        <v>44943</v>
      </c>
      <c r="P258" s="56">
        <v>31.06</v>
      </c>
      <c r="Q258" s="41"/>
      <c r="R258" s="41"/>
      <c r="S258" s="41"/>
      <c r="T258" s="41"/>
      <c r="U258" s="41"/>
      <c r="V258" s="41"/>
      <c r="W258" s="41"/>
      <c r="X258" s="41"/>
      <c r="Y258" s="41"/>
      <c r="Z258" s="41"/>
    </row>
    <row r="259" spans="1:26" ht="15.75" customHeight="1">
      <c r="A259" s="39">
        <v>44924</v>
      </c>
      <c r="B259" s="40">
        <v>4147.1099999999997</v>
      </c>
      <c r="C259" s="41"/>
      <c r="D259" s="42">
        <v>44944</v>
      </c>
      <c r="E259" s="43">
        <v>2.69</v>
      </c>
      <c r="F259" s="44"/>
      <c r="G259" s="44"/>
      <c r="H259" s="41"/>
      <c r="I259" s="52">
        <f t="shared" ref="I259:J259" si="258">A259</f>
        <v>44924</v>
      </c>
      <c r="J259" s="53">
        <f t="shared" si="258"/>
        <v>4147.1099999999997</v>
      </c>
      <c r="K259" s="54">
        <f>_xlfn.XLOOKUP(VALUE(I259), 'Processed closing data'!D$1:D$750, 'Processed closing data'!E$1:E$750, "")</f>
        <v>2.4900000000000002</v>
      </c>
      <c r="L259" s="55">
        <f>_xlfn.XLOOKUP(VALUE(I259), 'Processed closing data'!O$1:O$750, 'Processed closing data'!P$1:P$750, "")</f>
        <v>30.48</v>
      </c>
      <c r="M259" s="41"/>
      <c r="N259" s="41"/>
      <c r="O259" s="42">
        <v>44944</v>
      </c>
      <c r="P259" s="56">
        <v>30.54</v>
      </c>
      <c r="Q259" s="41"/>
      <c r="R259" s="41"/>
      <c r="S259" s="41"/>
      <c r="T259" s="41"/>
      <c r="U259" s="41"/>
      <c r="V259" s="41"/>
      <c r="W259" s="41"/>
      <c r="X259" s="41"/>
      <c r="Y259" s="41"/>
      <c r="Z259" s="41"/>
    </row>
    <row r="260" spans="1:26" ht="15.75" customHeight="1">
      <c r="A260" s="39">
        <v>44925</v>
      </c>
      <c r="B260" s="40">
        <v>4113.78</v>
      </c>
      <c r="C260" s="41"/>
      <c r="D260" s="42">
        <v>44945</v>
      </c>
      <c r="E260" s="43">
        <v>2.5299999999999998</v>
      </c>
      <c r="F260" s="44"/>
      <c r="G260" s="44"/>
      <c r="H260" s="41"/>
      <c r="I260" s="52">
        <f t="shared" ref="I260:J260" si="259">A260</f>
        <v>44925</v>
      </c>
      <c r="J260" s="53">
        <f t="shared" si="259"/>
        <v>4113.78</v>
      </c>
      <c r="K260" s="54">
        <f>_xlfn.XLOOKUP(VALUE(I260), 'Processed closing data'!D$1:D$750, 'Processed closing data'!E$1:E$750, "")</f>
        <v>2.4700000000000002</v>
      </c>
      <c r="L260" s="55">
        <f>_xlfn.XLOOKUP(VALUE(I260), 'Processed closing data'!O$1:O$750, 'Processed closing data'!P$1:P$750, "")</f>
        <v>29.84</v>
      </c>
      <c r="M260" s="41"/>
      <c r="N260" s="41"/>
      <c r="O260" s="42">
        <v>44945</v>
      </c>
      <c r="P260" s="56">
        <v>30.28</v>
      </c>
      <c r="Q260" s="41"/>
      <c r="R260" s="41"/>
      <c r="S260" s="41"/>
      <c r="T260" s="41"/>
      <c r="U260" s="41"/>
      <c r="V260" s="41"/>
      <c r="W260" s="41"/>
      <c r="X260" s="41"/>
      <c r="Y260" s="41"/>
      <c r="Z260" s="41"/>
    </row>
    <row r="261" spans="1:26" ht="15.75" customHeight="1">
      <c r="A261" s="39">
        <v>44928</v>
      </c>
      <c r="B261" s="40">
        <v>4113.78</v>
      </c>
      <c r="C261" s="41"/>
      <c r="D261" s="42">
        <v>44946</v>
      </c>
      <c r="E261" s="43">
        <v>2.4900000000000002</v>
      </c>
      <c r="F261" s="44"/>
      <c r="G261" s="44"/>
      <c r="H261" s="41"/>
      <c r="I261" s="52">
        <f t="shared" ref="I261:J261" si="260">A261</f>
        <v>44928</v>
      </c>
      <c r="J261" s="53">
        <f t="shared" si="260"/>
        <v>4113.78</v>
      </c>
      <c r="K261" s="54">
        <v>2.4700000000000002</v>
      </c>
      <c r="L261" s="55">
        <v>29.84</v>
      </c>
      <c r="M261" s="41"/>
      <c r="N261" s="41"/>
      <c r="O261" s="42">
        <v>44946</v>
      </c>
      <c r="P261" s="56">
        <v>30.5</v>
      </c>
      <c r="Q261" s="41"/>
      <c r="R261" s="41"/>
      <c r="S261" s="41"/>
      <c r="T261" s="41"/>
      <c r="U261" s="41"/>
      <c r="V261" s="41"/>
      <c r="W261" s="41"/>
      <c r="X261" s="41"/>
      <c r="Y261" s="41"/>
      <c r="Z261" s="41"/>
    </row>
    <row r="262" spans="1:26" ht="15.75" customHeight="1">
      <c r="A262" s="39">
        <v>44929</v>
      </c>
      <c r="B262" s="40">
        <v>4170.99</v>
      </c>
      <c r="C262" s="41"/>
      <c r="D262" s="42">
        <v>44949</v>
      </c>
      <c r="E262" s="43">
        <v>2.5099999999999998</v>
      </c>
      <c r="F262" s="44"/>
      <c r="G262" s="44"/>
      <c r="H262" s="41"/>
      <c r="I262" s="52">
        <f t="shared" ref="I262:J262" si="261">A262</f>
        <v>44929</v>
      </c>
      <c r="J262" s="53">
        <f t="shared" si="261"/>
        <v>4170.99</v>
      </c>
      <c r="K262" s="54">
        <f>_xlfn.XLOOKUP(VALUE(I262), 'Processed closing data'!D$1:D$750, 'Processed closing data'!E$1:E$750, "")</f>
        <v>2.56</v>
      </c>
      <c r="L262" s="55">
        <f>_xlfn.XLOOKUP(VALUE(I262), 'Processed closing data'!O$1:O$750, 'Processed closing data'!P$1:P$750, "")</f>
        <v>30.28</v>
      </c>
      <c r="M262" s="41"/>
      <c r="N262" s="41"/>
      <c r="O262" s="42">
        <v>44949</v>
      </c>
      <c r="P262" s="56">
        <v>30.4</v>
      </c>
      <c r="Q262" s="41"/>
      <c r="R262" s="41"/>
      <c r="S262" s="41"/>
      <c r="T262" s="41"/>
      <c r="U262" s="41"/>
      <c r="V262" s="41"/>
      <c r="W262" s="41"/>
      <c r="X262" s="41"/>
      <c r="Y262" s="41"/>
      <c r="Z262" s="41"/>
    </row>
    <row r="263" spans="1:26" ht="15.75" customHeight="1">
      <c r="A263" s="39">
        <v>44930</v>
      </c>
      <c r="B263" s="40">
        <v>4193.7299999999996</v>
      </c>
      <c r="C263" s="41"/>
      <c r="D263" s="42">
        <v>44950</v>
      </c>
      <c r="E263" s="43">
        <v>2.52</v>
      </c>
      <c r="F263" s="44"/>
      <c r="G263" s="44"/>
      <c r="H263" s="41"/>
      <c r="I263" s="52">
        <f t="shared" ref="I263:J263" si="262">A263</f>
        <v>44930</v>
      </c>
      <c r="J263" s="53">
        <f t="shared" si="262"/>
        <v>4193.7299999999996</v>
      </c>
      <c r="K263" s="54">
        <f>_xlfn.XLOOKUP(VALUE(I263), 'Processed closing data'!D$1:D$750, 'Processed closing data'!E$1:E$750, "")</f>
        <v>2.54</v>
      </c>
      <c r="L263" s="55">
        <f>_xlfn.XLOOKUP(VALUE(I263), 'Processed closing data'!O$1:O$750, 'Processed closing data'!P$1:P$750, "")</f>
        <v>30.96</v>
      </c>
      <c r="M263" s="41"/>
      <c r="N263" s="41"/>
      <c r="O263" s="42">
        <v>44950</v>
      </c>
      <c r="P263" s="56">
        <v>29.86</v>
      </c>
      <c r="Q263" s="41"/>
      <c r="R263" s="41"/>
      <c r="S263" s="41"/>
      <c r="T263" s="41"/>
      <c r="U263" s="41"/>
      <c r="V263" s="41"/>
      <c r="W263" s="41"/>
      <c r="X263" s="41"/>
      <c r="Y263" s="41"/>
      <c r="Z263" s="41"/>
    </row>
    <row r="264" spans="1:26" ht="15.75" customHeight="1">
      <c r="A264" s="39">
        <v>44931</v>
      </c>
      <c r="B264" s="40">
        <v>4218.82</v>
      </c>
      <c r="C264" s="41"/>
      <c r="D264" s="42">
        <v>44951</v>
      </c>
      <c r="E264" s="43">
        <v>2.39</v>
      </c>
      <c r="F264" s="44"/>
      <c r="G264" s="44"/>
      <c r="H264" s="41"/>
      <c r="I264" s="52">
        <f t="shared" ref="I264:J264" si="263">A264</f>
        <v>44931</v>
      </c>
      <c r="J264" s="53">
        <f t="shared" si="263"/>
        <v>4218.82</v>
      </c>
      <c r="K264" s="54">
        <f>_xlfn.XLOOKUP(VALUE(I264), 'Processed closing data'!D$1:D$750, 'Processed closing data'!E$1:E$750, "")</f>
        <v>2.63</v>
      </c>
      <c r="L264" s="55">
        <f>_xlfn.XLOOKUP(VALUE(I264), 'Processed closing data'!O$1:O$750, 'Processed closing data'!P$1:P$750, "")</f>
        <v>30.8</v>
      </c>
      <c r="M264" s="41"/>
      <c r="N264" s="41"/>
      <c r="O264" s="42">
        <v>44951</v>
      </c>
      <c r="P264" s="56">
        <v>28.96</v>
      </c>
      <c r="Q264" s="41"/>
      <c r="R264" s="41"/>
      <c r="S264" s="41"/>
      <c r="T264" s="41"/>
      <c r="U264" s="41"/>
      <c r="V264" s="41"/>
      <c r="W264" s="41"/>
      <c r="X264" s="41"/>
      <c r="Y264" s="41"/>
      <c r="Z264" s="41"/>
    </row>
    <row r="265" spans="1:26" ht="15.75" customHeight="1">
      <c r="A265" s="39">
        <v>44932</v>
      </c>
      <c r="B265" s="40">
        <v>4251.34</v>
      </c>
      <c r="C265" s="41"/>
      <c r="D265" s="42">
        <v>44952</v>
      </c>
      <c r="E265" s="43">
        <v>2.38</v>
      </c>
      <c r="F265" s="44"/>
      <c r="G265" s="44"/>
      <c r="H265" s="41"/>
      <c r="I265" s="52">
        <f t="shared" ref="I265:J265" si="264">A265</f>
        <v>44932</v>
      </c>
      <c r="J265" s="53">
        <f t="shared" si="264"/>
        <v>4251.34</v>
      </c>
      <c r="K265" s="54">
        <f>_xlfn.XLOOKUP(VALUE(I265), 'Processed closing data'!D$1:D$750, 'Processed closing data'!E$1:E$750, "")</f>
        <v>2.6</v>
      </c>
      <c r="L265" s="55">
        <f>_xlfn.XLOOKUP(VALUE(I265), 'Processed closing data'!O$1:O$750, 'Processed closing data'!P$1:P$750, "")</f>
        <v>30.66</v>
      </c>
      <c r="M265" s="41"/>
      <c r="N265" s="41"/>
      <c r="O265" s="42">
        <v>44952</v>
      </c>
      <c r="P265" s="56">
        <v>28.72</v>
      </c>
      <c r="Q265" s="41"/>
      <c r="R265" s="41"/>
      <c r="S265" s="41"/>
      <c r="T265" s="41"/>
      <c r="U265" s="41"/>
      <c r="V265" s="41"/>
      <c r="W265" s="41"/>
      <c r="X265" s="41"/>
      <c r="Y265" s="41"/>
      <c r="Z265" s="41"/>
    </row>
    <row r="266" spans="1:26" ht="15.75" customHeight="1">
      <c r="A266" s="39">
        <v>44935</v>
      </c>
      <c r="B266" s="40">
        <v>4262.58</v>
      </c>
      <c r="C266" s="41"/>
      <c r="D266" s="42">
        <v>44953</v>
      </c>
      <c r="E266" s="43">
        <v>2.4500000000000002</v>
      </c>
      <c r="F266" s="44"/>
      <c r="G266" s="44"/>
      <c r="H266" s="41"/>
      <c r="I266" s="52">
        <f t="shared" ref="I266:J266" si="265">A266</f>
        <v>44935</v>
      </c>
      <c r="J266" s="53">
        <f t="shared" si="265"/>
        <v>4262.58</v>
      </c>
      <c r="K266" s="54">
        <f>_xlfn.XLOOKUP(VALUE(I266), 'Processed closing data'!D$1:D$750, 'Processed closing data'!E$1:E$750, "")</f>
        <v>2.76</v>
      </c>
      <c r="L266" s="55">
        <f>_xlfn.XLOOKUP(VALUE(I266), 'Processed closing data'!O$1:O$750, 'Processed closing data'!P$1:P$750, "")</f>
        <v>30.24</v>
      </c>
      <c r="M266" s="41"/>
      <c r="N266" s="41"/>
      <c r="O266" s="42">
        <v>44953</v>
      </c>
      <c r="P266" s="56">
        <v>28.9</v>
      </c>
      <c r="Q266" s="41"/>
      <c r="R266" s="41"/>
      <c r="S266" s="41"/>
      <c r="T266" s="41"/>
      <c r="U266" s="41"/>
      <c r="V266" s="41"/>
      <c r="W266" s="41"/>
      <c r="X266" s="41"/>
      <c r="Y266" s="41"/>
      <c r="Z266" s="41"/>
    </row>
    <row r="267" spans="1:26" ht="15.75" customHeight="1">
      <c r="A267" s="39">
        <v>44936</v>
      </c>
      <c r="B267" s="40">
        <v>4245.42</v>
      </c>
      <c r="C267" s="41"/>
      <c r="D267" s="42">
        <v>44956</v>
      </c>
      <c r="E267" s="43">
        <v>2.42</v>
      </c>
      <c r="F267" s="44"/>
      <c r="G267" s="44"/>
      <c r="H267" s="41"/>
      <c r="I267" s="52">
        <f t="shared" ref="I267:J267" si="266">A267</f>
        <v>44936</v>
      </c>
      <c r="J267" s="53">
        <f t="shared" si="266"/>
        <v>4245.42</v>
      </c>
      <c r="K267" s="54">
        <f>_xlfn.XLOOKUP(VALUE(I267), 'Processed closing data'!D$1:D$750, 'Processed closing data'!E$1:E$750, "")</f>
        <v>2.75</v>
      </c>
      <c r="L267" s="55">
        <f>_xlfn.XLOOKUP(VALUE(I267), 'Processed closing data'!O$1:O$750, 'Processed closing data'!P$1:P$750, "")</f>
        <v>30.22</v>
      </c>
      <c r="M267" s="41"/>
      <c r="N267" s="41"/>
      <c r="O267" s="42">
        <v>44956</v>
      </c>
      <c r="P267" s="56">
        <v>28.76</v>
      </c>
      <c r="Q267" s="41"/>
      <c r="R267" s="41"/>
      <c r="S267" s="41"/>
      <c r="T267" s="41"/>
      <c r="U267" s="41"/>
      <c r="V267" s="41"/>
      <c r="W267" s="41"/>
      <c r="X267" s="41"/>
      <c r="Y267" s="41"/>
      <c r="Z267" s="41"/>
    </row>
    <row r="268" spans="1:26" ht="15.75" customHeight="1">
      <c r="A268" s="39">
        <v>44937</v>
      </c>
      <c r="B268" s="40">
        <v>4263.93</v>
      </c>
      <c r="C268" s="41"/>
      <c r="D268" s="42">
        <v>44957</v>
      </c>
      <c r="E268" s="43">
        <v>2.37</v>
      </c>
      <c r="F268" s="44"/>
      <c r="G268" s="44"/>
      <c r="H268" s="41"/>
      <c r="I268" s="52">
        <f t="shared" ref="I268:J268" si="267">A268</f>
        <v>44937</v>
      </c>
      <c r="J268" s="53">
        <f t="shared" si="267"/>
        <v>4263.93</v>
      </c>
      <c r="K268" s="54">
        <f>_xlfn.XLOOKUP(VALUE(I268), 'Processed closing data'!D$1:D$750, 'Processed closing data'!E$1:E$750, "")</f>
        <v>2.74</v>
      </c>
      <c r="L268" s="55">
        <f>_xlfn.XLOOKUP(VALUE(I268), 'Processed closing data'!O$1:O$750, 'Processed closing data'!P$1:P$750, "")</f>
        <v>31.26</v>
      </c>
      <c r="M268" s="41"/>
      <c r="N268" s="41"/>
      <c r="O268" s="42">
        <v>44957</v>
      </c>
      <c r="P268" s="56">
        <v>28.96</v>
      </c>
      <c r="Q268" s="41"/>
      <c r="R268" s="41"/>
      <c r="S268" s="41"/>
      <c r="T268" s="41"/>
      <c r="U268" s="41"/>
      <c r="V268" s="41"/>
      <c r="W268" s="41"/>
      <c r="X268" s="41"/>
      <c r="Y268" s="41"/>
      <c r="Z268" s="41"/>
    </row>
    <row r="269" spans="1:26" ht="15.75" customHeight="1">
      <c r="A269" s="39">
        <v>44938</v>
      </c>
      <c r="B269" s="40">
        <v>4306.58</v>
      </c>
      <c r="C269" s="41"/>
      <c r="D269" s="42">
        <v>44958</v>
      </c>
      <c r="E269" s="43">
        <v>2.38</v>
      </c>
      <c r="F269" s="44"/>
      <c r="G269" s="44"/>
      <c r="H269" s="41"/>
      <c r="I269" s="52">
        <f t="shared" ref="I269:J269" si="268">A269</f>
        <v>44938</v>
      </c>
      <c r="J269" s="53">
        <f t="shared" si="268"/>
        <v>4306.58</v>
      </c>
      <c r="K269" s="54">
        <f>_xlfn.XLOOKUP(VALUE(I269), 'Processed closing data'!D$1:D$750, 'Processed closing data'!E$1:E$750, "")</f>
        <v>2.8</v>
      </c>
      <c r="L269" s="55">
        <f>_xlfn.XLOOKUP(VALUE(I269), 'Processed closing data'!O$1:O$750, 'Processed closing data'!P$1:P$750, "")</f>
        <v>31.62</v>
      </c>
      <c r="M269" s="41"/>
      <c r="N269" s="41"/>
      <c r="O269" s="42">
        <v>44958</v>
      </c>
      <c r="P269" s="56">
        <v>28.5</v>
      </c>
      <c r="Q269" s="41"/>
      <c r="R269" s="41"/>
      <c r="S269" s="41"/>
      <c r="T269" s="41"/>
      <c r="U269" s="41"/>
      <c r="V269" s="41"/>
      <c r="W269" s="41"/>
      <c r="X269" s="41"/>
      <c r="Y269" s="41"/>
      <c r="Z269" s="41"/>
    </row>
    <row r="270" spans="1:26" ht="15.75" customHeight="1">
      <c r="A270" s="39">
        <v>44939</v>
      </c>
      <c r="B270" s="40">
        <v>4333.7299999999996</v>
      </c>
      <c r="C270" s="41"/>
      <c r="D270" s="42">
        <v>44959</v>
      </c>
      <c r="E270" s="43">
        <v>2.5499999999999998</v>
      </c>
      <c r="F270" s="44"/>
      <c r="G270" s="44"/>
      <c r="H270" s="41"/>
      <c r="I270" s="52">
        <f t="shared" ref="I270:J270" si="269">A270</f>
        <v>44939</v>
      </c>
      <c r="J270" s="53">
        <f t="shared" si="269"/>
        <v>4333.7299999999996</v>
      </c>
      <c r="K270" s="54">
        <f>_xlfn.XLOOKUP(VALUE(I270), 'Processed closing data'!D$1:D$750, 'Processed closing data'!E$1:E$750, "")</f>
        <v>2.89</v>
      </c>
      <c r="L270" s="55">
        <f>_xlfn.XLOOKUP(VALUE(I270), 'Processed closing data'!O$1:O$750, 'Processed closing data'!P$1:P$750, "")</f>
        <v>31.62</v>
      </c>
      <c r="M270" s="41"/>
      <c r="N270" s="41"/>
      <c r="O270" s="42">
        <v>44959</v>
      </c>
      <c r="P270" s="56">
        <v>28.86</v>
      </c>
      <c r="Q270" s="41"/>
      <c r="R270" s="41"/>
      <c r="S270" s="41"/>
      <c r="T270" s="41"/>
      <c r="U270" s="41"/>
      <c r="V270" s="41"/>
      <c r="W270" s="41"/>
      <c r="X270" s="41"/>
      <c r="Y270" s="41"/>
      <c r="Z270" s="41"/>
    </row>
    <row r="271" spans="1:26" ht="15.75" customHeight="1">
      <c r="A271" s="39">
        <v>44942</v>
      </c>
      <c r="B271" s="40">
        <v>4345.3500000000004</v>
      </c>
      <c r="C271" s="41"/>
      <c r="D271" s="42">
        <v>44960</v>
      </c>
      <c r="E271" s="43">
        <v>2.59</v>
      </c>
      <c r="F271" s="44"/>
      <c r="G271" s="44"/>
      <c r="H271" s="41"/>
      <c r="I271" s="52">
        <f t="shared" ref="I271:J271" si="270">A271</f>
        <v>44942</v>
      </c>
      <c r="J271" s="53">
        <f t="shared" si="270"/>
        <v>4345.3500000000004</v>
      </c>
      <c r="K271" s="54">
        <f>_xlfn.XLOOKUP(VALUE(I271), 'Processed closing data'!D$1:D$750, 'Processed closing data'!E$1:E$750, "")</f>
        <v>2.92</v>
      </c>
      <c r="L271" s="55">
        <f>_xlfn.XLOOKUP(VALUE(I271), 'Processed closing data'!O$1:O$750, 'Processed closing data'!P$1:P$750, "")</f>
        <v>31.96</v>
      </c>
      <c r="M271" s="41"/>
      <c r="N271" s="41"/>
      <c r="O271" s="42">
        <v>44960</v>
      </c>
      <c r="P271" s="56">
        <v>28.78</v>
      </c>
      <c r="Q271" s="41"/>
      <c r="R271" s="41"/>
      <c r="S271" s="41"/>
      <c r="T271" s="41"/>
      <c r="U271" s="41"/>
      <c r="V271" s="41"/>
      <c r="W271" s="41"/>
      <c r="X271" s="41"/>
      <c r="Y271" s="41"/>
      <c r="Z271" s="41"/>
    </row>
    <row r="272" spans="1:26" ht="15.75" customHeight="1">
      <c r="A272" s="39">
        <v>44943</v>
      </c>
      <c r="B272" s="40">
        <v>4336.87</v>
      </c>
      <c r="C272" s="41"/>
      <c r="D272" s="42">
        <v>44963</v>
      </c>
      <c r="E272" s="43">
        <v>2.5</v>
      </c>
      <c r="F272" s="44"/>
      <c r="G272" s="44"/>
      <c r="H272" s="41"/>
      <c r="I272" s="52">
        <f t="shared" ref="I272:J272" si="271">A272</f>
        <v>44943</v>
      </c>
      <c r="J272" s="53">
        <f t="shared" si="271"/>
        <v>4336.87</v>
      </c>
      <c r="K272" s="54">
        <f>_xlfn.XLOOKUP(VALUE(I272), 'Processed closing data'!D$1:D$750, 'Processed closing data'!E$1:E$750, "")</f>
        <v>2.69</v>
      </c>
      <c r="L272" s="55">
        <f>_xlfn.XLOOKUP(VALUE(I272), 'Processed closing data'!O$1:O$750, 'Processed closing data'!P$1:P$750, "")</f>
        <v>31.06</v>
      </c>
      <c r="M272" s="41"/>
      <c r="N272" s="41"/>
      <c r="O272" s="42">
        <v>44963</v>
      </c>
      <c r="P272" s="56">
        <v>28.82</v>
      </c>
      <c r="Q272" s="41"/>
      <c r="R272" s="41"/>
      <c r="S272" s="41"/>
      <c r="T272" s="41"/>
      <c r="U272" s="41"/>
      <c r="V272" s="41"/>
      <c r="W272" s="41"/>
      <c r="X272" s="41"/>
      <c r="Y272" s="41"/>
      <c r="Z272" s="41"/>
    </row>
    <row r="273" spans="1:26" ht="15.75" customHeight="1">
      <c r="A273" s="39">
        <v>44944</v>
      </c>
      <c r="B273" s="40">
        <v>4325.47</v>
      </c>
      <c r="C273" s="41"/>
      <c r="D273" s="42">
        <v>44964</v>
      </c>
      <c r="E273" s="43">
        <v>2.39</v>
      </c>
      <c r="F273" s="44"/>
      <c r="G273" s="44"/>
      <c r="H273" s="41"/>
      <c r="I273" s="52">
        <f t="shared" ref="I273:J273" si="272">A273</f>
        <v>44944</v>
      </c>
      <c r="J273" s="53">
        <f t="shared" si="272"/>
        <v>4325.47</v>
      </c>
      <c r="K273" s="54">
        <f>_xlfn.XLOOKUP(VALUE(I273), 'Processed closing data'!D$1:D$750, 'Processed closing data'!E$1:E$750, "")</f>
        <v>2.69</v>
      </c>
      <c r="L273" s="55">
        <f>_xlfn.XLOOKUP(VALUE(I273), 'Processed closing data'!O$1:O$750, 'Processed closing data'!P$1:P$750, "")</f>
        <v>30.54</v>
      </c>
      <c r="M273" s="41"/>
      <c r="N273" s="41"/>
      <c r="O273" s="42">
        <v>44964</v>
      </c>
      <c r="P273" s="56">
        <v>29</v>
      </c>
      <c r="Q273" s="41"/>
      <c r="R273" s="41"/>
      <c r="S273" s="41"/>
      <c r="T273" s="41"/>
      <c r="U273" s="41"/>
      <c r="V273" s="41"/>
      <c r="W273" s="41"/>
      <c r="X273" s="41"/>
      <c r="Y273" s="41"/>
      <c r="Z273" s="41"/>
    </row>
    <row r="274" spans="1:26" ht="15.75" customHeight="1">
      <c r="A274" s="39">
        <v>44945</v>
      </c>
      <c r="B274" s="40">
        <v>4276.1400000000003</v>
      </c>
      <c r="C274" s="41"/>
      <c r="D274" s="42">
        <v>44965</v>
      </c>
      <c r="E274" s="43">
        <v>2.39</v>
      </c>
      <c r="F274" s="44"/>
      <c r="G274" s="44"/>
      <c r="H274" s="41"/>
      <c r="I274" s="52">
        <f t="shared" ref="I274:J274" si="273">A274</f>
        <v>44945</v>
      </c>
      <c r="J274" s="53">
        <f t="shared" si="273"/>
        <v>4276.1400000000003</v>
      </c>
      <c r="K274" s="54">
        <f>_xlfn.XLOOKUP(VALUE(I274), 'Processed closing data'!D$1:D$750, 'Processed closing data'!E$1:E$750, "")</f>
        <v>2.5299999999999998</v>
      </c>
      <c r="L274" s="55">
        <f>_xlfn.XLOOKUP(VALUE(I274), 'Processed closing data'!O$1:O$750, 'Processed closing data'!P$1:P$750, "")</f>
        <v>30.28</v>
      </c>
      <c r="M274" s="41"/>
      <c r="N274" s="41"/>
      <c r="O274" s="42">
        <v>44965</v>
      </c>
      <c r="P274" s="56">
        <v>28.9</v>
      </c>
      <c r="Q274" s="41"/>
      <c r="R274" s="41"/>
      <c r="S274" s="41"/>
      <c r="T274" s="41"/>
      <c r="U274" s="41"/>
      <c r="V274" s="41"/>
      <c r="W274" s="41"/>
      <c r="X274" s="41"/>
      <c r="Y274" s="41"/>
      <c r="Z274" s="41"/>
    </row>
    <row r="275" spans="1:26" ht="15.75" customHeight="1">
      <c r="A275" s="39">
        <v>44946</v>
      </c>
      <c r="B275" s="40">
        <v>4291.17</v>
      </c>
      <c r="C275" s="41"/>
      <c r="D275" s="42">
        <v>44966</v>
      </c>
      <c r="E275" s="43">
        <v>2.29</v>
      </c>
      <c r="F275" s="44"/>
      <c r="G275" s="44"/>
      <c r="H275" s="41"/>
      <c r="I275" s="52">
        <f t="shared" ref="I275:J275" si="274">A275</f>
        <v>44946</v>
      </c>
      <c r="J275" s="53">
        <f t="shared" si="274"/>
        <v>4291.17</v>
      </c>
      <c r="K275" s="54">
        <f>_xlfn.XLOOKUP(VALUE(I275), 'Processed closing data'!D$1:D$750, 'Processed closing data'!E$1:E$750, "")</f>
        <v>2.4900000000000002</v>
      </c>
      <c r="L275" s="55">
        <f>_xlfn.XLOOKUP(VALUE(I275), 'Processed closing data'!O$1:O$750, 'Processed closing data'!P$1:P$750, "")</f>
        <v>30.5</v>
      </c>
      <c r="M275" s="41"/>
      <c r="N275" s="41"/>
      <c r="O275" s="42">
        <v>44966</v>
      </c>
      <c r="P275" s="56">
        <v>28.58</v>
      </c>
      <c r="Q275" s="41"/>
      <c r="R275" s="41"/>
      <c r="S275" s="41"/>
      <c r="T275" s="41"/>
      <c r="U275" s="41"/>
      <c r="V275" s="41"/>
      <c r="W275" s="41"/>
      <c r="X275" s="41"/>
      <c r="Y275" s="41"/>
      <c r="Z275" s="41"/>
    </row>
    <row r="276" spans="1:26" ht="15.75" customHeight="1">
      <c r="A276" s="39">
        <v>44949</v>
      </c>
      <c r="B276" s="40">
        <v>4300.8999999999996</v>
      </c>
      <c r="C276" s="41"/>
      <c r="D276" s="42">
        <v>44967</v>
      </c>
      <c r="E276" s="43">
        <v>2.25</v>
      </c>
      <c r="F276" s="44"/>
      <c r="G276" s="44"/>
      <c r="H276" s="41"/>
      <c r="I276" s="52">
        <f t="shared" ref="I276:J276" si="275">A276</f>
        <v>44949</v>
      </c>
      <c r="J276" s="53">
        <f t="shared" si="275"/>
        <v>4300.8999999999996</v>
      </c>
      <c r="K276" s="54">
        <f>_xlfn.XLOOKUP(VALUE(I276), 'Processed closing data'!D$1:D$750, 'Processed closing data'!E$1:E$750, "")</f>
        <v>2.5099999999999998</v>
      </c>
      <c r="L276" s="55">
        <f>_xlfn.XLOOKUP(VALUE(I276), 'Processed closing data'!O$1:O$750, 'Processed closing data'!P$1:P$750, "")</f>
        <v>30.4</v>
      </c>
      <c r="M276" s="41"/>
      <c r="N276" s="41"/>
      <c r="O276" s="42">
        <v>44967</v>
      </c>
      <c r="P276" s="56">
        <v>28.16</v>
      </c>
      <c r="Q276" s="41"/>
      <c r="R276" s="41"/>
      <c r="S276" s="41"/>
      <c r="T276" s="41"/>
      <c r="U276" s="41"/>
      <c r="V276" s="41"/>
      <c r="W276" s="41"/>
      <c r="X276" s="41"/>
      <c r="Y276" s="41"/>
      <c r="Z276" s="41"/>
    </row>
    <row r="277" spans="1:26" ht="15.75" customHeight="1">
      <c r="A277" s="39">
        <v>44950</v>
      </c>
      <c r="B277" s="40">
        <v>4289.63</v>
      </c>
      <c r="C277" s="41"/>
      <c r="D277" s="42">
        <v>44970</v>
      </c>
      <c r="E277" s="43">
        <v>2.25</v>
      </c>
      <c r="F277" s="44"/>
      <c r="G277" s="44"/>
      <c r="H277" s="41"/>
      <c r="I277" s="52">
        <f t="shared" ref="I277:J277" si="276">A277</f>
        <v>44950</v>
      </c>
      <c r="J277" s="53">
        <f t="shared" si="276"/>
        <v>4289.63</v>
      </c>
      <c r="K277" s="54">
        <f>_xlfn.XLOOKUP(VALUE(I277), 'Processed closing data'!D$1:D$750, 'Processed closing data'!E$1:E$750, "")</f>
        <v>2.52</v>
      </c>
      <c r="L277" s="55">
        <f>_xlfn.XLOOKUP(VALUE(I277), 'Processed closing data'!O$1:O$750, 'Processed closing data'!P$1:P$750, "")</f>
        <v>29.86</v>
      </c>
      <c r="M277" s="41"/>
      <c r="N277" s="41"/>
      <c r="O277" s="42">
        <v>44970</v>
      </c>
      <c r="P277" s="56">
        <v>27.66</v>
      </c>
      <c r="Q277" s="41"/>
      <c r="R277" s="41"/>
      <c r="S277" s="41"/>
      <c r="T277" s="41"/>
      <c r="U277" s="41"/>
      <c r="V277" s="41"/>
      <c r="W277" s="41"/>
      <c r="X277" s="41"/>
      <c r="Y277" s="41"/>
      <c r="Z277" s="41"/>
    </row>
    <row r="278" spans="1:26" ht="15.75" customHeight="1">
      <c r="A278" s="39">
        <v>44951</v>
      </c>
      <c r="B278" s="40">
        <v>4282.13</v>
      </c>
      <c r="C278" s="41"/>
      <c r="D278" s="42">
        <v>44971</v>
      </c>
      <c r="E278" s="43">
        <v>2.25</v>
      </c>
      <c r="F278" s="44"/>
      <c r="G278" s="44"/>
      <c r="H278" s="41"/>
      <c r="I278" s="52">
        <f t="shared" ref="I278:J278" si="277">A278</f>
        <v>44951</v>
      </c>
      <c r="J278" s="53">
        <f t="shared" si="277"/>
        <v>4282.13</v>
      </c>
      <c r="K278" s="54">
        <f>_xlfn.XLOOKUP(VALUE(I278), 'Processed closing data'!D$1:D$750, 'Processed closing data'!E$1:E$750, "")</f>
        <v>2.39</v>
      </c>
      <c r="L278" s="55">
        <f>_xlfn.XLOOKUP(VALUE(I278), 'Processed closing data'!O$1:O$750, 'Processed closing data'!P$1:P$750, "")</f>
        <v>28.96</v>
      </c>
      <c r="M278" s="41"/>
      <c r="N278" s="41"/>
      <c r="O278" s="42">
        <v>44971</v>
      </c>
      <c r="P278" s="56">
        <v>27.28</v>
      </c>
      <c r="Q278" s="41"/>
      <c r="R278" s="41"/>
      <c r="S278" s="41"/>
      <c r="T278" s="41"/>
      <c r="U278" s="41"/>
      <c r="V278" s="41"/>
      <c r="W278" s="41"/>
      <c r="X278" s="41"/>
      <c r="Y278" s="41"/>
      <c r="Z278" s="41"/>
    </row>
    <row r="279" spans="1:26" ht="15.75" customHeight="1">
      <c r="A279" s="39">
        <v>44952</v>
      </c>
      <c r="B279" s="40">
        <v>4293.2700000000004</v>
      </c>
      <c r="C279" s="41"/>
      <c r="D279" s="42">
        <v>44972</v>
      </c>
      <c r="E279" s="43">
        <v>2.27</v>
      </c>
      <c r="F279" s="44"/>
      <c r="G279" s="44"/>
      <c r="H279" s="41"/>
      <c r="I279" s="52">
        <f t="shared" ref="I279:J279" si="278">A279</f>
        <v>44952</v>
      </c>
      <c r="J279" s="53">
        <f t="shared" si="278"/>
        <v>4293.2700000000004</v>
      </c>
      <c r="K279" s="54">
        <f>_xlfn.XLOOKUP(VALUE(I279), 'Processed closing data'!D$1:D$750, 'Processed closing data'!E$1:E$750, "")</f>
        <v>2.38</v>
      </c>
      <c r="L279" s="55">
        <f>_xlfn.XLOOKUP(VALUE(I279), 'Processed closing data'!O$1:O$750, 'Processed closing data'!P$1:P$750, "")</f>
        <v>28.72</v>
      </c>
      <c r="M279" s="41"/>
      <c r="N279" s="41"/>
      <c r="O279" s="42">
        <v>44972</v>
      </c>
      <c r="P279" s="56">
        <v>27.34</v>
      </c>
      <c r="Q279" s="41"/>
      <c r="R279" s="41"/>
      <c r="S279" s="41"/>
      <c r="T279" s="41"/>
      <c r="U279" s="41"/>
      <c r="V279" s="41"/>
      <c r="W279" s="41"/>
      <c r="X279" s="41"/>
      <c r="Y279" s="41"/>
      <c r="Z279" s="41"/>
    </row>
    <row r="280" spans="1:26" ht="15.75" customHeight="1">
      <c r="A280" s="39">
        <v>44953</v>
      </c>
      <c r="B280" s="40">
        <v>4298.8999999999996</v>
      </c>
      <c r="C280" s="41"/>
      <c r="D280" s="42">
        <v>44973</v>
      </c>
      <c r="E280" s="43">
        <v>2.33</v>
      </c>
      <c r="F280" s="44"/>
      <c r="G280" s="44"/>
      <c r="H280" s="41"/>
      <c r="I280" s="52">
        <f t="shared" ref="I280:J280" si="279">A280</f>
        <v>44953</v>
      </c>
      <c r="J280" s="53">
        <f t="shared" si="279"/>
        <v>4298.8999999999996</v>
      </c>
      <c r="K280" s="54">
        <f>_xlfn.XLOOKUP(VALUE(I280), 'Processed closing data'!D$1:D$750, 'Processed closing data'!E$1:E$750, "")</f>
        <v>2.4500000000000002</v>
      </c>
      <c r="L280" s="55">
        <f>_xlfn.XLOOKUP(VALUE(I280), 'Processed closing data'!O$1:O$750, 'Processed closing data'!P$1:P$750, "")</f>
        <v>28.9</v>
      </c>
      <c r="M280" s="41"/>
      <c r="N280" s="41"/>
      <c r="O280" s="42">
        <v>44973</v>
      </c>
      <c r="P280" s="56">
        <v>27.12</v>
      </c>
      <c r="Q280" s="41"/>
      <c r="R280" s="41"/>
      <c r="S280" s="41"/>
      <c r="T280" s="41"/>
      <c r="U280" s="41"/>
      <c r="V280" s="41"/>
      <c r="W280" s="41"/>
      <c r="X280" s="41"/>
      <c r="Y280" s="41"/>
      <c r="Z280" s="41"/>
    </row>
    <row r="281" spans="1:26" ht="15.75" customHeight="1">
      <c r="A281" s="39">
        <v>44956</v>
      </c>
      <c r="B281" s="40">
        <v>4305.2</v>
      </c>
      <c r="C281" s="41"/>
      <c r="D281" s="42">
        <v>44974</v>
      </c>
      <c r="E281" s="43">
        <v>2.2999999999999998</v>
      </c>
      <c r="F281" s="44"/>
      <c r="G281" s="44"/>
      <c r="H281" s="41"/>
      <c r="I281" s="52">
        <f t="shared" ref="I281:J281" si="280">A281</f>
        <v>44956</v>
      </c>
      <c r="J281" s="53">
        <f t="shared" si="280"/>
        <v>4305.2</v>
      </c>
      <c r="K281" s="54">
        <f>_xlfn.XLOOKUP(VALUE(I281), 'Processed closing data'!D$1:D$750, 'Processed closing data'!E$1:E$750, "")</f>
        <v>2.42</v>
      </c>
      <c r="L281" s="55">
        <f>_xlfn.XLOOKUP(VALUE(I281), 'Processed closing data'!O$1:O$750, 'Processed closing data'!P$1:P$750, "")</f>
        <v>28.76</v>
      </c>
      <c r="M281" s="41"/>
      <c r="N281" s="41"/>
      <c r="O281" s="42">
        <v>44974</v>
      </c>
      <c r="P281" s="56">
        <v>27.2</v>
      </c>
      <c r="Q281" s="41"/>
      <c r="R281" s="41"/>
      <c r="S281" s="41"/>
      <c r="T281" s="41"/>
      <c r="U281" s="41"/>
      <c r="V281" s="41"/>
      <c r="W281" s="41"/>
      <c r="X281" s="41"/>
      <c r="Y281" s="41"/>
      <c r="Z281" s="41"/>
    </row>
    <row r="282" spans="1:26" ht="15.75" customHeight="1">
      <c r="A282" s="39">
        <v>44957</v>
      </c>
      <c r="B282" s="40">
        <v>4296.38</v>
      </c>
      <c r="C282" s="41"/>
      <c r="D282" s="42">
        <v>44977</v>
      </c>
      <c r="E282" s="43">
        <v>2.29</v>
      </c>
      <c r="F282" s="44"/>
      <c r="G282" s="44"/>
      <c r="H282" s="41"/>
      <c r="I282" s="52">
        <f t="shared" ref="I282:J282" si="281">A282</f>
        <v>44957</v>
      </c>
      <c r="J282" s="53">
        <f t="shared" si="281"/>
        <v>4296.38</v>
      </c>
      <c r="K282" s="54">
        <f>_xlfn.XLOOKUP(VALUE(I282), 'Processed closing data'!D$1:D$750, 'Processed closing data'!E$1:E$750, "")</f>
        <v>2.37</v>
      </c>
      <c r="L282" s="55">
        <f>_xlfn.XLOOKUP(VALUE(I282), 'Processed closing data'!O$1:O$750, 'Processed closing data'!P$1:P$750, "")</f>
        <v>28.96</v>
      </c>
      <c r="M282" s="41"/>
      <c r="N282" s="41"/>
      <c r="O282" s="42">
        <v>44977</v>
      </c>
      <c r="P282" s="56">
        <v>27.16</v>
      </c>
      <c r="Q282" s="41"/>
      <c r="R282" s="41"/>
      <c r="S282" s="41"/>
      <c r="T282" s="41"/>
      <c r="U282" s="41"/>
      <c r="V282" s="41"/>
      <c r="W282" s="41"/>
      <c r="X282" s="41"/>
      <c r="Y282" s="41"/>
      <c r="Z282" s="41"/>
    </row>
    <row r="283" spans="1:26" ht="15.75" customHeight="1">
      <c r="A283" s="39">
        <v>44958</v>
      </c>
      <c r="B283" s="40">
        <v>4292.75</v>
      </c>
      <c r="C283" s="41"/>
      <c r="D283" s="42">
        <v>44978</v>
      </c>
      <c r="E283" s="43">
        <v>2.2200000000000002</v>
      </c>
      <c r="F283" s="44"/>
      <c r="G283" s="44"/>
      <c r="H283" s="41"/>
      <c r="I283" s="52">
        <f t="shared" ref="I283:J283" si="282">A283</f>
        <v>44958</v>
      </c>
      <c r="J283" s="53">
        <f t="shared" si="282"/>
        <v>4292.75</v>
      </c>
      <c r="K283" s="54">
        <f>_xlfn.XLOOKUP(VALUE(I283), 'Processed closing data'!D$1:D$750, 'Processed closing data'!E$1:E$750, "")</f>
        <v>2.38</v>
      </c>
      <c r="L283" s="55">
        <f>_xlfn.XLOOKUP(VALUE(I283), 'Processed closing data'!O$1:O$750, 'Processed closing data'!P$1:P$750, "")</f>
        <v>28.5</v>
      </c>
      <c r="M283" s="41"/>
      <c r="N283" s="41"/>
      <c r="O283" s="42">
        <v>44978</v>
      </c>
      <c r="P283" s="56">
        <v>26.5</v>
      </c>
      <c r="Q283" s="41"/>
      <c r="R283" s="41"/>
      <c r="S283" s="41"/>
      <c r="T283" s="41"/>
      <c r="U283" s="41"/>
      <c r="V283" s="41"/>
      <c r="W283" s="41"/>
      <c r="X283" s="41"/>
      <c r="Y283" s="41"/>
      <c r="Z283" s="41"/>
    </row>
    <row r="284" spans="1:26" ht="15.75" customHeight="1">
      <c r="A284" s="39">
        <v>44959</v>
      </c>
      <c r="B284" s="40">
        <v>4342.8500000000004</v>
      </c>
      <c r="C284" s="41"/>
      <c r="D284" s="42">
        <v>44979</v>
      </c>
      <c r="E284" s="43">
        <v>2.16</v>
      </c>
      <c r="F284" s="44"/>
      <c r="G284" s="44"/>
      <c r="H284" s="41"/>
      <c r="I284" s="52">
        <f t="shared" ref="I284:J284" si="283">A284</f>
        <v>44959</v>
      </c>
      <c r="J284" s="53">
        <f t="shared" si="283"/>
        <v>4342.8500000000004</v>
      </c>
      <c r="K284" s="54">
        <f>_xlfn.XLOOKUP(VALUE(I284), 'Processed closing data'!D$1:D$750, 'Processed closing data'!E$1:E$750, "")</f>
        <v>2.5499999999999998</v>
      </c>
      <c r="L284" s="55">
        <f>_xlfn.XLOOKUP(VALUE(I284), 'Processed closing data'!O$1:O$750, 'Processed closing data'!P$1:P$750, "")</f>
        <v>28.86</v>
      </c>
      <c r="M284" s="41"/>
      <c r="N284" s="41"/>
      <c r="O284" s="42">
        <v>44979</v>
      </c>
      <c r="P284" s="56">
        <v>27.04</v>
      </c>
      <c r="Q284" s="41"/>
      <c r="R284" s="41"/>
      <c r="S284" s="41"/>
      <c r="T284" s="41"/>
      <c r="U284" s="41"/>
      <c r="V284" s="41"/>
      <c r="W284" s="41"/>
      <c r="X284" s="41"/>
      <c r="Y284" s="41"/>
      <c r="Z284" s="41"/>
    </row>
    <row r="285" spans="1:26" ht="15.75" customHeight="1">
      <c r="A285" s="39">
        <v>44960</v>
      </c>
      <c r="B285" s="40">
        <v>4380.88</v>
      </c>
      <c r="C285" s="41"/>
      <c r="D285" s="42">
        <v>44980</v>
      </c>
      <c r="E285" s="43">
        <v>2.19</v>
      </c>
      <c r="F285" s="44"/>
      <c r="G285" s="44"/>
      <c r="H285" s="41"/>
      <c r="I285" s="52">
        <f t="shared" ref="I285:J285" si="284">A285</f>
        <v>44960</v>
      </c>
      <c r="J285" s="53">
        <f t="shared" si="284"/>
        <v>4380.88</v>
      </c>
      <c r="K285" s="54">
        <f>_xlfn.XLOOKUP(VALUE(I285), 'Processed closing data'!D$1:D$750, 'Processed closing data'!E$1:E$750, "")</f>
        <v>2.59</v>
      </c>
      <c r="L285" s="55">
        <f>_xlfn.XLOOKUP(VALUE(I285), 'Processed closing data'!O$1:O$750, 'Processed closing data'!P$1:P$750, "")</f>
        <v>28.78</v>
      </c>
      <c r="M285" s="41"/>
      <c r="N285" s="41"/>
      <c r="O285" s="42">
        <v>44980</v>
      </c>
      <c r="P285" s="56">
        <v>29.38</v>
      </c>
      <c r="Q285" s="41"/>
      <c r="R285" s="41"/>
      <c r="S285" s="41"/>
      <c r="T285" s="41"/>
      <c r="U285" s="41"/>
      <c r="V285" s="41"/>
      <c r="W285" s="41"/>
      <c r="X285" s="41"/>
      <c r="Y285" s="41"/>
      <c r="Z285" s="41"/>
    </row>
    <row r="286" spans="1:26" ht="15.75" customHeight="1">
      <c r="A286" s="39">
        <v>44963</v>
      </c>
      <c r="B286" s="40">
        <v>4344.3500000000004</v>
      </c>
      <c r="C286" s="41"/>
      <c r="D286" s="42">
        <v>44981</v>
      </c>
      <c r="E286" s="43">
        <v>2.14</v>
      </c>
      <c r="F286" s="44"/>
      <c r="G286" s="44"/>
      <c r="H286" s="41"/>
      <c r="I286" s="52">
        <f t="shared" ref="I286:J286" si="285">A286</f>
        <v>44963</v>
      </c>
      <c r="J286" s="53">
        <f t="shared" si="285"/>
        <v>4344.3500000000004</v>
      </c>
      <c r="K286" s="54">
        <f>_xlfn.XLOOKUP(VALUE(I286), 'Processed closing data'!D$1:D$750, 'Processed closing data'!E$1:E$750, "")</f>
        <v>2.5</v>
      </c>
      <c r="L286" s="55">
        <f>_xlfn.XLOOKUP(VALUE(I286), 'Processed closing data'!O$1:O$750, 'Processed closing data'!P$1:P$750, "")</f>
        <v>28.82</v>
      </c>
      <c r="M286" s="41"/>
      <c r="N286" s="41"/>
      <c r="O286" s="42">
        <v>44981</v>
      </c>
      <c r="P286" s="56">
        <v>28.4</v>
      </c>
      <c r="Q286" s="41"/>
      <c r="R286" s="41"/>
      <c r="S286" s="41"/>
      <c r="T286" s="41"/>
      <c r="U286" s="41"/>
      <c r="V286" s="41"/>
      <c r="W286" s="41"/>
      <c r="X286" s="41"/>
      <c r="Y286" s="41"/>
      <c r="Z286" s="41"/>
    </row>
    <row r="287" spans="1:26" ht="15.75" customHeight="1">
      <c r="A287" s="39">
        <v>44964</v>
      </c>
      <c r="B287" s="40">
        <v>4350.82</v>
      </c>
      <c r="C287" s="41"/>
      <c r="D287" s="42">
        <v>44984</v>
      </c>
      <c r="E287" s="43">
        <v>2.13</v>
      </c>
      <c r="F287" s="44"/>
      <c r="G287" s="44"/>
      <c r="H287" s="41"/>
      <c r="I287" s="52">
        <f t="shared" ref="I287:J287" si="286">A287</f>
        <v>44964</v>
      </c>
      <c r="J287" s="53">
        <f t="shared" si="286"/>
        <v>4350.82</v>
      </c>
      <c r="K287" s="54">
        <f>_xlfn.XLOOKUP(VALUE(I287), 'Processed closing data'!D$1:D$750, 'Processed closing data'!E$1:E$750, "")</f>
        <v>2.39</v>
      </c>
      <c r="L287" s="55">
        <f>_xlfn.XLOOKUP(VALUE(I287), 'Processed closing data'!O$1:O$750, 'Processed closing data'!P$1:P$750, "")</f>
        <v>29</v>
      </c>
      <c r="M287" s="41"/>
      <c r="N287" s="41"/>
      <c r="O287" s="42">
        <v>44984</v>
      </c>
      <c r="P287" s="56">
        <v>29.36</v>
      </c>
      <c r="Q287" s="41"/>
      <c r="R287" s="41"/>
      <c r="S287" s="41"/>
      <c r="T287" s="41"/>
      <c r="U287" s="41"/>
      <c r="V287" s="41"/>
      <c r="W287" s="41"/>
      <c r="X287" s="41"/>
      <c r="Y287" s="41"/>
      <c r="Z287" s="41"/>
    </row>
    <row r="288" spans="1:26" ht="15.75" customHeight="1">
      <c r="A288" s="39">
        <v>44965</v>
      </c>
      <c r="B288" s="40">
        <v>4364.0600000000004</v>
      </c>
      <c r="C288" s="41"/>
      <c r="D288" s="42">
        <v>44985</v>
      </c>
      <c r="E288" s="43">
        <v>2.09</v>
      </c>
      <c r="F288" s="57"/>
      <c r="G288" s="44"/>
      <c r="H288" s="41"/>
      <c r="I288" s="52">
        <f t="shared" ref="I288:J288" si="287">A288</f>
        <v>44965</v>
      </c>
      <c r="J288" s="53">
        <f t="shared" si="287"/>
        <v>4364.0600000000004</v>
      </c>
      <c r="K288" s="54">
        <f>_xlfn.XLOOKUP(VALUE(I288), 'Processed closing data'!D$1:D$750, 'Processed closing data'!E$1:E$750, "")</f>
        <v>2.39</v>
      </c>
      <c r="L288" s="55">
        <f>_xlfn.XLOOKUP(VALUE(I288), 'Processed closing data'!O$1:O$750, 'Processed closing data'!P$1:P$750, "")</f>
        <v>28.9</v>
      </c>
      <c r="M288" s="41"/>
      <c r="N288" s="41"/>
      <c r="O288" s="42">
        <v>44985</v>
      </c>
      <c r="P288" s="56">
        <v>29.62</v>
      </c>
      <c r="Q288" s="41"/>
      <c r="R288" s="41"/>
      <c r="S288" s="41"/>
      <c r="T288" s="41"/>
      <c r="U288" s="41"/>
      <c r="V288" s="41"/>
      <c r="W288" s="41"/>
      <c r="X288" s="41"/>
      <c r="Y288" s="41"/>
      <c r="Z288" s="41"/>
    </row>
    <row r="289" spans="1:26" ht="15.75" customHeight="1">
      <c r="A289" s="39">
        <v>44966</v>
      </c>
      <c r="B289" s="40">
        <v>4375.55</v>
      </c>
      <c r="C289" s="41"/>
      <c r="D289" s="42">
        <v>44986</v>
      </c>
      <c r="E289" s="43">
        <v>2.1</v>
      </c>
      <c r="F289" s="58"/>
      <c r="G289" s="44"/>
      <c r="H289" s="41"/>
      <c r="I289" s="52">
        <f t="shared" ref="I289:J289" si="288">A289</f>
        <v>44966</v>
      </c>
      <c r="J289" s="53">
        <f t="shared" si="288"/>
        <v>4375.55</v>
      </c>
      <c r="K289" s="54">
        <f>_xlfn.XLOOKUP(VALUE(I289), 'Processed closing data'!D$1:D$750, 'Processed closing data'!E$1:E$750, "")</f>
        <v>2.29</v>
      </c>
      <c r="L289" s="55">
        <f>_xlfn.XLOOKUP(VALUE(I289), 'Processed closing data'!O$1:O$750, 'Processed closing data'!P$1:P$750, "")</f>
        <v>28.58</v>
      </c>
      <c r="M289" s="41"/>
      <c r="N289" s="41"/>
      <c r="O289" s="42">
        <v>44986</v>
      </c>
      <c r="P289" s="56">
        <v>29.98</v>
      </c>
      <c r="Q289" s="41"/>
      <c r="R289" s="41"/>
      <c r="S289" s="41"/>
      <c r="T289" s="41"/>
      <c r="U289" s="41"/>
      <c r="V289" s="41"/>
      <c r="W289" s="41"/>
      <c r="X289" s="41"/>
      <c r="Y289" s="41"/>
      <c r="Z289" s="41"/>
    </row>
    <row r="290" spans="1:26" ht="15.75" customHeight="1">
      <c r="A290" s="39">
        <v>44967</v>
      </c>
      <c r="B290" s="40">
        <v>4354.32</v>
      </c>
      <c r="C290" s="41"/>
      <c r="D290" s="42">
        <v>44987</v>
      </c>
      <c r="E290" s="43">
        <v>2.08</v>
      </c>
      <c r="F290" s="57"/>
      <c r="G290" s="44"/>
      <c r="H290" s="41"/>
      <c r="I290" s="52">
        <f t="shared" ref="I290:J290" si="289">A290</f>
        <v>44967</v>
      </c>
      <c r="J290" s="53">
        <f t="shared" si="289"/>
        <v>4354.32</v>
      </c>
      <c r="K290" s="54">
        <f>_xlfn.XLOOKUP(VALUE(I290), 'Processed closing data'!D$1:D$750, 'Processed closing data'!E$1:E$750, "")</f>
        <v>2.25</v>
      </c>
      <c r="L290" s="55">
        <f>_xlfn.XLOOKUP(VALUE(I290), 'Processed closing data'!O$1:O$750, 'Processed closing data'!P$1:P$750, "")</f>
        <v>28.16</v>
      </c>
      <c r="M290" s="41"/>
      <c r="N290" s="41"/>
      <c r="O290" s="42">
        <v>44987</v>
      </c>
      <c r="P290" s="56">
        <v>29.76</v>
      </c>
      <c r="Q290" s="41"/>
      <c r="R290" s="41"/>
      <c r="S290" s="41"/>
      <c r="T290" s="41"/>
      <c r="U290" s="41"/>
      <c r="V290" s="41"/>
      <c r="W290" s="41"/>
      <c r="X290" s="41"/>
      <c r="Y290" s="41"/>
      <c r="Z290" s="41"/>
    </row>
    <row r="291" spans="1:26" ht="15.75" customHeight="1">
      <c r="A291" s="39">
        <v>44970</v>
      </c>
      <c r="B291" s="40">
        <v>4388.1099999999997</v>
      </c>
      <c r="C291" s="41"/>
      <c r="D291" s="42">
        <v>44988</v>
      </c>
      <c r="E291" s="43">
        <v>2.12</v>
      </c>
      <c r="F291" s="58"/>
      <c r="G291" s="44"/>
      <c r="H291" s="41"/>
      <c r="I291" s="52">
        <f t="shared" ref="I291:J291" si="290">A291</f>
        <v>44970</v>
      </c>
      <c r="J291" s="53">
        <f t="shared" si="290"/>
        <v>4388.1099999999997</v>
      </c>
      <c r="K291" s="54">
        <f>_xlfn.XLOOKUP(VALUE(I291), 'Processed closing data'!D$1:D$750, 'Processed closing data'!E$1:E$750, "")</f>
        <v>2.25</v>
      </c>
      <c r="L291" s="55">
        <f>_xlfn.XLOOKUP(VALUE(I291), 'Processed closing data'!O$1:O$750, 'Processed closing data'!P$1:P$750, "")</f>
        <v>27.66</v>
      </c>
      <c r="M291" s="41"/>
      <c r="N291" s="41"/>
      <c r="O291" s="42">
        <v>44988</v>
      </c>
      <c r="P291" s="56">
        <v>30.58</v>
      </c>
      <c r="Q291" s="41"/>
      <c r="R291" s="41"/>
      <c r="S291" s="41"/>
      <c r="T291" s="41"/>
      <c r="U291" s="41"/>
      <c r="V291" s="41"/>
      <c r="W291" s="41"/>
      <c r="X291" s="41"/>
      <c r="Y291" s="41"/>
      <c r="Z291" s="41"/>
    </row>
    <row r="292" spans="1:26" ht="15.75" customHeight="1">
      <c r="A292" s="39">
        <v>44971</v>
      </c>
      <c r="B292" s="40">
        <v>4387.79</v>
      </c>
      <c r="C292" s="41"/>
      <c r="D292" s="42">
        <v>44991</v>
      </c>
      <c r="E292" s="43">
        <v>2.13</v>
      </c>
      <c r="F292" s="44"/>
      <c r="G292" s="44"/>
      <c r="H292" s="41"/>
      <c r="I292" s="52">
        <f t="shared" ref="I292:J292" si="291">A292</f>
        <v>44971</v>
      </c>
      <c r="J292" s="53">
        <f t="shared" si="291"/>
        <v>4387.79</v>
      </c>
      <c r="K292" s="54">
        <f>_xlfn.XLOOKUP(VALUE(I292), 'Processed closing data'!D$1:D$750, 'Processed closing data'!E$1:E$750, "")</f>
        <v>2.25</v>
      </c>
      <c r="L292" s="55">
        <f>_xlfn.XLOOKUP(VALUE(I292), 'Processed closing data'!O$1:O$750, 'Processed closing data'!P$1:P$750, "")</f>
        <v>27.28</v>
      </c>
      <c r="M292" s="41"/>
      <c r="N292" s="41"/>
      <c r="O292" s="42">
        <v>44991</v>
      </c>
      <c r="P292" s="56">
        <v>31</v>
      </c>
      <c r="Q292" s="41"/>
      <c r="R292" s="41"/>
      <c r="S292" s="41"/>
      <c r="T292" s="41"/>
      <c r="U292" s="41"/>
      <c r="V292" s="41"/>
      <c r="W292" s="41"/>
      <c r="X292" s="41"/>
      <c r="Y292" s="41"/>
      <c r="Z292" s="41"/>
    </row>
    <row r="293" spans="1:26" ht="15.75" customHeight="1">
      <c r="A293" s="39">
        <v>44972</v>
      </c>
      <c r="B293" s="40">
        <v>4413.3999999999996</v>
      </c>
      <c r="C293" s="41"/>
      <c r="D293" s="42">
        <v>44992</v>
      </c>
      <c r="E293" s="43">
        <v>2.09</v>
      </c>
      <c r="F293" s="57"/>
      <c r="G293" s="44"/>
      <c r="H293" s="41"/>
      <c r="I293" s="52">
        <f t="shared" ref="I293:J293" si="292">A293</f>
        <v>44972</v>
      </c>
      <c r="J293" s="53">
        <f t="shared" si="292"/>
        <v>4413.3999999999996</v>
      </c>
      <c r="K293" s="54">
        <f>_xlfn.XLOOKUP(VALUE(I293), 'Processed closing data'!D$1:D$750, 'Processed closing data'!E$1:E$750, "")</f>
        <v>2.27</v>
      </c>
      <c r="L293" s="55">
        <f>_xlfn.XLOOKUP(VALUE(I293), 'Processed closing data'!O$1:O$750, 'Processed closing data'!P$1:P$750, "")</f>
        <v>27.34</v>
      </c>
      <c r="M293" s="41"/>
      <c r="N293" s="41"/>
      <c r="O293" s="42">
        <v>44992</v>
      </c>
      <c r="P293" s="56">
        <v>31.68</v>
      </c>
      <c r="Q293" s="41"/>
      <c r="R293" s="41"/>
      <c r="S293" s="41"/>
      <c r="T293" s="41"/>
      <c r="U293" s="41"/>
      <c r="V293" s="41"/>
      <c r="W293" s="41"/>
      <c r="X293" s="41"/>
      <c r="Y293" s="41"/>
      <c r="Z293" s="41"/>
    </row>
    <row r="294" spans="1:26" ht="15.75" customHeight="1">
      <c r="A294" s="39">
        <v>44973</v>
      </c>
      <c r="B294" s="40">
        <v>4420.6400000000003</v>
      </c>
      <c r="C294" s="41"/>
      <c r="D294" s="42">
        <v>44993</v>
      </c>
      <c r="E294" s="43">
        <v>2.04</v>
      </c>
      <c r="F294" s="57"/>
      <c r="G294" s="44"/>
      <c r="H294" s="41"/>
      <c r="I294" s="52">
        <f t="shared" ref="I294:J294" si="293">A294</f>
        <v>44973</v>
      </c>
      <c r="J294" s="53">
        <f t="shared" si="293"/>
        <v>4420.6400000000003</v>
      </c>
      <c r="K294" s="54">
        <f>_xlfn.XLOOKUP(VALUE(I294), 'Processed closing data'!D$1:D$750, 'Processed closing data'!E$1:E$750, "")</f>
        <v>2.33</v>
      </c>
      <c r="L294" s="55">
        <f>_xlfn.XLOOKUP(VALUE(I294), 'Processed closing data'!O$1:O$750, 'Processed closing data'!P$1:P$750, "")</f>
        <v>27.12</v>
      </c>
      <c r="M294" s="41"/>
      <c r="N294" s="41"/>
      <c r="O294" s="42">
        <v>44993</v>
      </c>
      <c r="P294" s="56">
        <v>31.24</v>
      </c>
      <c r="Q294" s="41"/>
      <c r="R294" s="41"/>
      <c r="S294" s="41"/>
      <c r="T294" s="41"/>
      <c r="U294" s="41"/>
      <c r="V294" s="41"/>
      <c r="W294" s="41"/>
      <c r="X294" s="41"/>
      <c r="Y294" s="41"/>
      <c r="Z294" s="41"/>
    </row>
    <row r="295" spans="1:26" ht="15.75" customHeight="1">
      <c r="A295" s="39">
        <v>44974</v>
      </c>
      <c r="B295" s="40">
        <v>4413.91</v>
      </c>
      <c r="C295" s="41"/>
      <c r="D295" s="42">
        <v>44994</v>
      </c>
      <c r="E295" s="43">
        <v>2.06</v>
      </c>
      <c r="F295" s="57"/>
      <c r="G295" s="44"/>
      <c r="H295" s="41"/>
      <c r="I295" s="52">
        <f t="shared" ref="I295:J295" si="294">A295</f>
        <v>44974</v>
      </c>
      <c r="J295" s="53">
        <f t="shared" si="294"/>
        <v>4413.91</v>
      </c>
      <c r="K295" s="54">
        <f>_xlfn.XLOOKUP(VALUE(I295), 'Processed closing data'!D$1:D$750, 'Processed closing data'!E$1:E$750, "")</f>
        <v>2.2999999999999998</v>
      </c>
      <c r="L295" s="55">
        <f>_xlfn.XLOOKUP(VALUE(I295), 'Processed closing data'!O$1:O$750, 'Processed closing data'!P$1:P$750, "")</f>
        <v>27.2</v>
      </c>
      <c r="M295" s="41"/>
      <c r="N295" s="41"/>
      <c r="O295" s="42">
        <v>44994</v>
      </c>
      <c r="P295" s="56">
        <v>31.06</v>
      </c>
      <c r="Q295" s="41"/>
      <c r="R295" s="41"/>
      <c r="S295" s="41"/>
      <c r="T295" s="41"/>
      <c r="U295" s="41"/>
      <c r="V295" s="41"/>
      <c r="W295" s="41"/>
      <c r="X295" s="41"/>
      <c r="Y295" s="41"/>
      <c r="Z295" s="41"/>
    </row>
    <row r="296" spans="1:26" ht="15.75" customHeight="1">
      <c r="A296" s="39">
        <v>44977</v>
      </c>
      <c r="B296" s="40">
        <v>4418.92</v>
      </c>
      <c r="C296" s="41"/>
      <c r="D296" s="42">
        <v>44995</v>
      </c>
      <c r="E296" s="43">
        <v>1.99</v>
      </c>
      <c r="F296" s="44"/>
      <c r="G296" s="44"/>
      <c r="H296" s="41"/>
      <c r="I296" s="52">
        <f t="shared" ref="I296:J296" si="295">A296</f>
        <v>44977</v>
      </c>
      <c r="J296" s="53">
        <f t="shared" si="295"/>
        <v>4418.92</v>
      </c>
      <c r="K296" s="54">
        <f>_xlfn.XLOOKUP(VALUE(I296), 'Processed closing data'!D$1:D$750, 'Processed closing data'!E$1:E$750, "")</f>
        <v>2.29</v>
      </c>
      <c r="L296" s="55">
        <f>_xlfn.XLOOKUP(VALUE(I296), 'Processed closing data'!O$1:O$750, 'Processed closing data'!P$1:P$750, "")</f>
        <v>27.16</v>
      </c>
      <c r="M296" s="41"/>
      <c r="N296" s="41"/>
      <c r="O296" s="42">
        <v>44995</v>
      </c>
      <c r="P296" s="56">
        <v>29.38</v>
      </c>
      <c r="Q296" s="41"/>
      <c r="R296" s="41"/>
      <c r="S296" s="41"/>
      <c r="T296" s="41"/>
      <c r="U296" s="41"/>
      <c r="V296" s="41"/>
      <c r="W296" s="41"/>
      <c r="X296" s="41"/>
      <c r="Y296" s="41"/>
      <c r="Z296" s="41"/>
    </row>
    <row r="297" spans="1:26" ht="15.75" customHeight="1">
      <c r="A297" s="39">
        <v>44978</v>
      </c>
      <c r="B297" s="40">
        <v>4393.9399999999996</v>
      </c>
      <c r="C297" s="41"/>
      <c r="D297" s="42">
        <v>44998</v>
      </c>
      <c r="E297" s="43">
        <v>1.94</v>
      </c>
      <c r="F297" s="44"/>
      <c r="G297" s="44"/>
      <c r="H297" s="41"/>
      <c r="I297" s="52">
        <f t="shared" ref="I297:J297" si="296">A297</f>
        <v>44978</v>
      </c>
      <c r="J297" s="53">
        <f t="shared" si="296"/>
        <v>4393.9399999999996</v>
      </c>
      <c r="K297" s="54">
        <f>_xlfn.XLOOKUP(VALUE(I297), 'Processed closing data'!D$1:D$750, 'Processed closing data'!E$1:E$750, "")</f>
        <v>2.2200000000000002</v>
      </c>
      <c r="L297" s="55">
        <f>_xlfn.XLOOKUP(VALUE(I297), 'Processed closing data'!O$1:O$750, 'Processed closing data'!P$1:P$750, "")</f>
        <v>26.5</v>
      </c>
      <c r="M297" s="41"/>
      <c r="N297" s="41"/>
      <c r="O297" s="42">
        <v>44998</v>
      </c>
      <c r="P297" s="56">
        <v>28.32</v>
      </c>
      <c r="Q297" s="41"/>
      <c r="R297" s="41"/>
      <c r="S297" s="41"/>
      <c r="T297" s="41"/>
      <c r="U297" s="41"/>
      <c r="V297" s="41"/>
      <c r="W297" s="41"/>
      <c r="X297" s="41"/>
      <c r="Y297" s="41"/>
      <c r="Z297" s="41"/>
    </row>
    <row r="298" spans="1:26" ht="15.75" customHeight="1">
      <c r="A298" s="39">
        <v>44979</v>
      </c>
      <c r="B298" s="40">
        <v>4366.34</v>
      </c>
      <c r="C298" s="41"/>
      <c r="D298" s="42">
        <v>44999</v>
      </c>
      <c r="E298" s="43">
        <v>2.0099999999999998</v>
      </c>
      <c r="F298" s="57"/>
      <c r="G298" s="44"/>
      <c r="H298" s="41"/>
      <c r="I298" s="52">
        <f t="shared" ref="I298:J298" si="297">A298</f>
        <v>44979</v>
      </c>
      <c r="J298" s="53">
        <f t="shared" si="297"/>
        <v>4366.34</v>
      </c>
      <c r="K298" s="54">
        <f>_xlfn.XLOOKUP(VALUE(I298), 'Processed closing data'!D$1:D$750, 'Processed closing data'!E$1:E$750, "")</f>
        <v>2.16</v>
      </c>
      <c r="L298" s="55">
        <f>_xlfn.XLOOKUP(VALUE(I298), 'Processed closing data'!O$1:O$750, 'Processed closing data'!P$1:P$750, "")</f>
        <v>27.04</v>
      </c>
      <c r="M298" s="41"/>
      <c r="N298" s="41"/>
      <c r="O298" s="42">
        <v>44999</v>
      </c>
      <c r="P298" s="56">
        <v>28.76</v>
      </c>
      <c r="Q298" s="41"/>
      <c r="R298" s="41"/>
      <c r="S298" s="41"/>
      <c r="T298" s="41"/>
      <c r="U298" s="41"/>
      <c r="V298" s="41"/>
      <c r="W298" s="41"/>
      <c r="X298" s="41"/>
      <c r="Y298" s="41"/>
      <c r="Z298" s="41"/>
    </row>
    <row r="299" spans="1:26" ht="15.75" customHeight="1">
      <c r="A299" s="39">
        <v>44980</v>
      </c>
      <c r="B299" s="40">
        <v>4358.8900000000003</v>
      </c>
      <c r="C299" s="41"/>
      <c r="D299" s="42">
        <v>45000</v>
      </c>
      <c r="E299" s="43">
        <v>1.9</v>
      </c>
      <c r="F299" s="44"/>
      <c r="G299" s="44"/>
      <c r="H299" s="41"/>
      <c r="I299" s="52">
        <f t="shared" ref="I299:J299" si="298">A299</f>
        <v>44980</v>
      </c>
      <c r="J299" s="53">
        <f t="shared" si="298"/>
        <v>4358.8900000000003</v>
      </c>
      <c r="K299" s="54">
        <f>_xlfn.XLOOKUP(VALUE(I299), 'Processed closing data'!D$1:D$750, 'Processed closing data'!E$1:E$750, "")</f>
        <v>2.19</v>
      </c>
      <c r="L299" s="55">
        <f>_xlfn.XLOOKUP(VALUE(I299), 'Processed closing data'!O$1:O$750, 'Processed closing data'!P$1:P$750, "")</f>
        <v>29.38</v>
      </c>
      <c r="M299" s="41"/>
      <c r="N299" s="41"/>
      <c r="O299" s="42">
        <v>45000</v>
      </c>
      <c r="P299" s="56">
        <v>28.64</v>
      </c>
      <c r="Q299" s="41"/>
      <c r="R299" s="41"/>
      <c r="S299" s="41"/>
      <c r="T299" s="41"/>
      <c r="U299" s="41"/>
      <c r="V299" s="41"/>
      <c r="W299" s="41"/>
      <c r="X299" s="41"/>
      <c r="Y299" s="41"/>
      <c r="Z299" s="41"/>
    </row>
    <row r="300" spans="1:26" ht="15.75" customHeight="1">
      <c r="A300" s="39">
        <v>44981</v>
      </c>
      <c r="B300" s="40">
        <v>4342.22</v>
      </c>
      <c r="C300" s="41"/>
      <c r="D300" s="42">
        <v>45001</v>
      </c>
      <c r="E300" s="43">
        <v>1.97</v>
      </c>
      <c r="F300" s="44"/>
      <c r="G300" s="44"/>
      <c r="H300" s="41"/>
      <c r="I300" s="52">
        <f t="shared" ref="I300:J300" si="299">A300</f>
        <v>44981</v>
      </c>
      <c r="J300" s="53">
        <f t="shared" si="299"/>
        <v>4342.22</v>
      </c>
      <c r="K300" s="54">
        <f>_xlfn.XLOOKUP(VALUE(I300), 'Processed closing data'!D$1:D$750, 'Processed closing data'!E$1:E$750, "")</f>
        <v>2.14</v>
      </c>
      <c r="L300" s="55">
        <f>_xlfn.XLOOKUP(VALUE(I300), 'Processed closing data'!O$1:O$750, 'Processed closing data'!P$1:P$750, "")</f>
        <v>28.4</v>
      </c>
      <c r="M300" s="41"/>
      <c r="N300" s="41"/>
      <c r="O300" s="42">
        <v>45001</v>
      </c>
      <c r="P300" s="56">
        <v>29.3</v>
      </c>
      <c r="Q300" s="41"/>
      <c r="R300" s="41"/>
      <c r="S300" s="41"/>
      <c r="T300" s="41"/>
      <c r="U300" s="41"/>
      <c r="V300" s="41"/>
      <c r="W300" s="41"/>
      <c r="X300" s="41"/>
      <c r="Y300" s="41"/>
      <c r="Z300" s="41"/>
    </row>
    <row r="301" spans="1:26" ht="15.75" customHeight="1">
      <c r="A301" s="39">
        <v>44984</v>
      </c>
      <c r="B301" s="40">
        <v>4374.83</v>
      </c>
      <c r="C301" s="41"/>
      <c r="D301" s="42">
        <v>45002</v>
      </c>
      <c r="E301" s="43">
        <v>1.88</v>
      </c>
      <c r="F301" s="44"/>
      <c r="G301" s="44"/>
      <c r="H301" s="41"/>
      <c r="I301" s="52">
        <f t="shared" ref="I301:J301" si="300">A301</f>
        <v>44984</v>
      </c>
      <c r="J301" s="53">
        <f t="shared" si="300"/>
        <v>4374.83</v>
      </c>
      <c r="K301" s="54">
        <f>_xlfn.XLOOKUP(VALUE(I301), 'Processed closing data'!D$1:D$750, 'Processed closing data'!E$1:E$750, "")</f>
        <v>2.13</v>
      </c>
      <c r="L301" s="55">
        <f>_xlfn.XLOOKUP(VALUE(I301), 'Processed closing data'!O$1:O$750, 'Processed closing data'!P$1:P$750, "")</f>
        <v>29.36</v>
      </c>
      <c r="M301" s="41"/>
      <c r="N301" s="41"/>
      <c r="O301" s="42">
        <v>45002</v>
      </c>
      <c r="P301" s="56">
        <v>29.18</v>
      </c>
      <c r="Q301" s="41"/>
      <c r="R301" s="41"/>
      <c r="S301" s="41"/>
      <c r="T301" s="41"/>
      <c r="U301" s="41"/>
      <c r="V301" s="41"/>
      <c r="W301" s="41"/>
      <c r="X301" s="41"/>
      <c r="Y301" s="41"/>
      <c r="Z301" s="41"/>
    </row>
    <row r="302" spans="1:26" ht="15.75" customHeight="1">
      <c r="A302" s="39">
        <v>44985</v>
      </c>
      <c r="B302" s="40">
        <v>4347.4799999999996</v>
      </c>
      <c r="C302" s="41"/>
      <c r="D302" s="42">
        <v>45005</v>
      </c>
      <c r="E302" s="43">
        <v>1.77</v>
      </c>
      <c r="F302" s="44"/>
      <c r="G302" s="44"/>
      <c r="H302" s="41"/>
      <c r="I302" s="52">
        <f t="shared" ref="I302:J302" si="301">A302</f>
        <v>44985</v>
      </c>
      <c r="J302" s="53">
        <f t="shared" si="301"/>
        <v>4347.4799999999996</v>
      </c>
      <c r="K302" s="54">
        <f>_xlfn.XLOOKUP(VALUE(I302), 'Processed closing data'!D$1:D$750, 'Processed closing data'!E$1:E$750, "")</f>
        <v>2.09</v>
      </c>
      <c r="L302" s="55">
        <f>_xlfn.XLOOKUP(VALUE(I302), 'Processed closing data'!O$1:O$750, 'Processed closing data'!P$1:P$750, "")</f>
        <v>29.62</v>
      </c>
      <c r="M302" s="41"/>
      <c r="N302" s="41"/>
      <c r="O302" s="42">
        <v>45005</v>
      </c>
      <c r="P302" s="56">
        <v>28.82</v>
      </c>
      <c r="Q302" s="41"/>
      <c r="R302" s="41"/>
      <c r="S302" s="41"/>
      <c r="T302" s="41"/>
      <c r="U302" s="41"/>
      <c r="V302" s="41"/>
      <c r="W302" s="41"/>
      <c r="X302" s="41"/>
      <c r="Y302" s="41"/>
      <c r="Z302" s="41"/>
    </row>
    <row r="303" spans="1:26" ht="15.75" customHeight="1">
      <c r="A303" s="39">
        <v>44986</v>
      </c>
      <c r="B303" s="40">
        <v>4364.78</v>
      </c>
      <c r="C303" s="41"/>
      <c r="D303" s="42">
        <v>45006</v>
      </c>
      <c r="E303" s="43">
        <v>2.0099999999999998</v>
      </c>
      <c r="F303" s="57"/>
      <c r="G303" s="44"/>
      <c r="H303" s="41"/>
      <c r="I303" s="52">
        <f t="shared" ref="I303:J303" si="302">A303</f>
        <v>44986</v>
      </c>
      <c r="J303" s="53">
        <f t="shared" si="302"/>
        <v>4364.78</v>
      </c>
      <c r="K303" s="54">
        <f>_xlfn.XLOOKUP(VALUE(I303), 'Processed closing data'!D$1:D$750, 'Processed closing data'!E$1:E$750, "")</f>
        <v>2.1</v>
      </c>
      <c r="L303" s="55">
        <f>_xlfn.XLOOKUP(VALUE(I303), 'Processed closing data'!O$1:O$750, 'Processed closing data'!P$1:P$750, "")</f>
        <v>29.98</v>
      </c>
      <c r="M303" s="41"/>
      <c r="N303" s="41"/>
      <c r="O303" s="42">
        <v>45006</v>
      </c>
      <c r="P303" s="56">
        <v>29.2</v>
      </c>
      <c r="Q303" s="41"/>
      <c r="R303" s="41"/>
      <c r="S303" s="41"/>
      <c r="T303" s="41"/>
      <c r="U303" s="41"/>
      <c r="V303" s="41"/>
      <c r="W303" s="41"/>
      <c r="X303" s="41"/>
      <c r="Y303" s="41"/>
      <c r="Z303" s="41"/>
    </row>
    <row r="304" spans="1:26" ht="15.75" customHeight="1">
      <c r="A304" s="39">
        <v>44987</v>
      </c>
      <c r="B304" s="40">
        <v>4377.99</v>
      </c>
      <c r="C304" s="41"/>
      <c r="D304" s="42">
        <v>45007</v>
      </c>
      <c r="E304" s="43">
        <v>1.98</v>
      </c>
      <c r="F304" s="44"/>
      <c r="G304" s="44"/>
      <c r="H304" s="41"/>
      <c r="I304" s="52">
        <f t="shared" ref="I304:J304" si="303">A304</f>
        <v>44987</v>
      </c>
      <c r="J304" s="53">
        <f t="shared" si="303"/>
        <v>4377.99</v>
      </c>
      <c r="K304" s="54">
        <f>_xlfn.XLOOKUP(VALUE(I304), 'Processed closing data'!D$1:D$750, 'Processed closing data'!E$1:E$750, "")</f>
        <v>2.08</v>
      </c>
      <c r="L304" s="55">
        <f>_xlfn.XLOOKUP(VALUE(I304), 'Processed closing data'!O$1:O$750, 'Processed closing data'!P$1:P$750, "")</f>
        <v>29.76</v>
      </c>
      <c r="M304" s="41"/>
      <c r="N304" s="41"/>
      <c r="O304" s="42">
        <v>45007</v>
      </c>
      <c r="P304" s="56">
        <v>29.12</v>
      </c>
      <c r="Q304" s="41"/>
      <c r="R304" s="41"/>
      <c r="S304" s="41"/>
      <c r="T304" s="41"/>
      <c r="U304" s="41"/>
      <c r="V304" s="41"/>
      <c r="W304" s="41"/>
      <c r="X304" s="41"/>
      <c r="Y304" s="41"/>
      <c r="Z304" s="41"/>
    </row>
    <row r="305" spans="1:26" ht="15.75" customHeight="1">
      <c r="A305" s="39">
        <v>44988</v>
      </c>
      <c r="B305" s="40">
        <v>4381.74</v>
      </c>
      <c r="C305" s="41"/>
      <c r="D305" s="42">
        <v>45008</v>
      </c>
      <c r="E305" s="43">
        <v>2.0099999999999998</v>
      </c>
      <c r="F305" s="57"/>
      <c r="G305" s="44"/>
      <c r="H305" s="41"/>
      <c r="I305" s="52">
        <f t="shared" ref="I305:J305" si="304">A305</f>
        <v>44988</v>
      </c>
      <c r="J305" s="53">
        <f t="shared" si="304"/>
        <v>4381.74</v>
      </c>
      <c r="K305" s="54">
        <f>_xlfn.XLOOKUP(VALUE(I305), 'Processed closing data'!D$1:D$750, 'Processed closing data'!E$1:E$750, "")</f>
        <v>2.12</v>
      </c>
      <c r="L305" s="55">
        <f>_xlfn.XLOOKUP(VALUE(I305), 'Processed closing data'!O$1:O$750, 'Processed closing data'!P$1:P$750, "")</f>
        <v>30.58</v>
      </c>
      <c r="M305" s="41"/>
      <c r="N305" s="41"/>
      <c r="O305" s="42">
        <v>45008</v>
      </c>
      <c r="P305" s="56">
        <v>29.42</v>
      </c>
      <c r="Q305" s="41"/>
      <c r="R305" s="41"/>
      <c r="S305" s="41"/>
      <c r="T305" s="41"/>
      <c r="U305" s="41"/>
      <c r="V305" s="41"/>
      <c r="W305" s="41"/>
      <c r="X305" s="41"/>
      <c r="Y305" s="41"/>
      <c r="Z305" s="41"/>
    </row>
    <row r="306" spans="1:26" ht="15.75" customHeight="1">
      <c r="A306" s="39">
        <v>44991</v>
      </c>
      <c r="B306" s="40">
        <v>4377.82</v>
      </c>
      <c r="C306" s="41"/>
      <c r="D306" s="42">
        <v>45009</v>
      </c>
      <c r="E306" s="43">
        <v>2.0099999999999998</v>
      </c>
      <c r="F306" s="57"/>
      <c r="G306" s="44"/>
      <c r="H306" s="41"/>
      <c r="I306" s="52">
        <f t="shared" ref="I306:J306" si="305">A306</f>
        <v>44991</v>
      </c>
      <c r="J306" s="53">
        <f t="shared" si="305"/>
        <v>4377.82</v>
      </c>
      <c r="K306" s="54">
        <f>_xlfn.XLOOKUP(VALUE(I306), 'Processed closing data'!D$1:D$750, 'Processed closing data'!E$1:E$750, "")</f>
        <v>2.13</v>
      </c>
      <c r="L306" s="55">
        <f>_xlfn.XLOOKUP(VALUE(I306), 'Processed closing data'!O$1:O$750, 'Processed closing data'!P$1:P$750, "")</f>
        <v>31</v>
      </c>
      <c r="M306" s="41"/>
      <c r="N306" s="41"/>
      <c r="O306" s="42">
        <v>45009</v>
      </c>
      <c r="P306" s="56">
        <v>29.24</v>
      </c>
      <c r="Q306" s="41"/>
      <c r="R306" s="41"/>
      <c r="S306" s="41"/>
      <c r="T306" s="41"/>
      <c r="U306" s="41"/>
      <c r="V306" s="41"/>
      <c r="W306" s="41"/>
      <c r="X306" s="41"/>
      <c r="Y306" s="41"/>
      <c r="Z306" s="41"/>
    </row>
    <row r="307" spans="1:26" ht="15.75" customHeight="1">
      <c r="A307" s="39">
        <v>44992</v>
      </c>
      <c r="B307" s="40">
        <v>4369.6000000000004</v>
      </c>
      <c r="C307" s="41"/>
      <c r="D307" s="42">
        <v>45012</v>
      </c>
      <c r="E307" s="43">
        <v>1.97</v>
      </c>
      <c r="F307" s="44"/>
      <c r="G307" s="44"/>
      <c r="H307" s="41"/>
      <c r="I307" s="52">
        <f t="shared" ref="I307:J307" si="306">A307</f>
        <v>44992</v>
      </c>
      <c r="J307" s="53">
        <f t="shared" si="306"/>
        <v>4369.6000000000004</v>
      </c>
      <c r="K307" s="54">
        <f>_xlfn.XLOOKUP(VALUE(I307), 'Processed closing data'!D$1:D$750, 'Processed closing data'!E$1:E$750, "")</f>
        <v>2.09</v>
      </c>
      <c r="L307" s="55">
        <f>_xlfn.XLOOKUP(VALUE(I307), 'Processed closing data'!O$1:O$750, 'Processed closing data'!P$1:P$750, "")</f>
        <v>31.68</v>
      </c>
      <c r="M307" s="41"/>
      <c r="N307" s="41"/>
      <c r="O307" s="42">
        <v>45012</v>
      </c>
      <c r="P307" s="56">
        <v>29.44</v>
      </c>
      <c r="Q307" s="41"/>
      <c r="R307" s="41"/>
      <c r="S307" s="41"/>
      <c r="T307" s="41"/>
      <c r="U307" s="41"/>
      <c r="V307" s="41"/>
      <c r="W307" s="41"/>
      <c r="X307" s="41"/>
      <c r="Y307" s="41"/>
      <c r="Z307" s="41"/>
    </row>
    <row r="308" spans="1:26" ht="15.75" customHeight="1">
      <c r="A308" s="39">
        <v>44993</v>
      </c>
      <c r="B308" s="40">
        <v>4371.3100000000004</v>
      </c>
      <c r="C308" s="41"/>
      <c r="D308" s="42">
        <v>45013</v>
      </c>
      <c r="E308" s="43">
        <v>1.9</v>
      </c>
      <c r="F308" s="44"/>
      <c r="G308" s="44"/>
      <c r="H308" s="41"/>
      <c r="I308" s="52">
        <f t="shared" ref="I308:J308" si="307">A308</f>
        <v>44993</v>
      </c>
      <c r="J308" s="53">
        <f t="shared" si="307"/>
        <v>4371.3100000000004</v>
      </c>
      <c r="K308" s="54">
        <f>_xlfn.XLOOKUP(VALUE(I308), 'Processed closing data'!D$1:D$750, 'Processed closing data'!E$1:E$750, "")</f>
        <v>2.04</v>
      </c>
      <c r="L308" s="55">
        <f>_xlfn.XLOOKUP(VALUE(I308), 'Processed closing data'!O$1:O$750, 'Processed closing data'!P$1:P$750, "")</f>
        <v>31.24</v>
      </c>
      <c r="M308" s="41"/>
      <c r="N308" s="41"/>
      <c r="O308" s="42">
        <v>45013</v>
      </c>
      <c r="P308" s="56">
        <v>28.36</v>
      </c>
      <c r="Q308" s="41"/>
      <c r="R308" s="41"/>
      <c r="S308" s="41"/>
      <c r="T308" s="41"/>
      <c r="U308" s="41"/>
      <c r="V308" s="41"/>
      <c r="W308" s="41"/>
      <c r="X308" s="41"/>
      <c r="Y308" s="41"/>
      <c r="Z308" s="41"/>
    </row>
    <row r="309" spans="1:26" ht="15.75" customHeight="1">
      <c r="A309" s="39">
        <v>44994</v>
      </c>
      <c r="B309" s="40">
        <v>4342.7299999999996</v>
      </c>
      <c r="C309" s="41"/>
      <c r="D309" s="42">
        <v>45014</v>
      </c>
      <c r="E309" s="43">
        <v>1.98</v>
      </c>
      <c r="F309" s="44"/>
      <c r="G309" s="44"/>
      <c r="H309" s="41"/>
      <c r="I309" s="52">
        <f t="shared" ref="I309:J309" si="308">A309</f>
        <v>44994</v>
      </c>
      <c r="J309" s="53">
        <f t="shared" si="308"/>
        <v>4342.7299999999996</v>
      </c>
      <c r="K309" s="54">
        <f>_xlfn.XLOOKUP(VALUE(I309), 'Processed closing data'!D$1:D$750, 'Processed closing data'!E$1:E$750, "")</f>
        <v>2.06</v>
      </c>
      <c r="L309" s="55">
        <f>_xlfn.XLOOKUP(VALUE(I309), 'Processed closing data'!O$1:O$750, 'Processed closing data'!P$1:P$750, "")</f>
        <v>31.06</v>
      </c>
      <c r="M309" s="41"/>
      <c r="N309" s="41"/>
      <c r="O309" s="42">
        <v>45014</v>
      </c>
      <c r="P309" s="56">
        <v>28</v>
      </c>
      <c r="Q309" s="41"/>
      <c r="R309" s="41"/>
      <c r="S309" s="41"/>
      <c r="T309" s="41"/>
      <c r="U309" s="41"/>
      <c r="V309" s="41"/>
      <c r="W309" s="41"/>
      <c r="X309" s="41"/>
      <c r="Y309" s="41"/>
      <c r="Z309" s="41"/>
    </row>
    <row r="310" spans="1:26" ht="15.75" customHeight="1">
      <c r="A310" s="39">
        <v>44995</v>
      </c>
      <c r="B310" s="40">
        <v>4269.9799999999996</v>
      </c>
      <c r="C310" s="41"/>
      <c r="D310" s="42">
        <v>45015</v>
      </c>
      <c r="E310" s="43">
        <v>2.13</v>
      </c>
      <c r="F310" s="44"/>
      <c r="G310" s="44"/>
      <c r="H310" s="41"/>
      <c r="I310" s="52">
        <f t="shared" ref="I310:J310" si="309">A310</f>
        <v>44995</v>
      </c>
      <c r="J310" s="53">
        <f t="shared" si="309"/>
        <v>4269.9799999999996</v>
      </c>
      <c r="K310" s="54">
        <f>_xlfn.XLOOKUP(VALUE(I310), 'Processed closing data'!D$1:D$750, 'Processed closing data'!E$1:E$750, "")</f>
        <v>1.99</v>
      </c>
      <c r="L310" s="55">
        <f>_xlfn.XLOOKUP(VALUE(I310), 'Processed closing data'!O$1:O$750, 'Processed closing data'!P$1:P$750, "")</f>
        <v>29.38</v>
      </c>
      <c r="M310" s="41"/>
      <c r="N310" s="41"/>
      <c r="O310" s="42">
        <v>45015</v>
      </c>
      <c r="P310" s="56">
        <v>28.38</v>
      </c>
      <c r="Q310" s="41"/>
      <c r="R310" s="41"/>
      <c r="S310" s="41"/>
      <c r="T310" s="41"/>
      <c r="U310" s="41"/>
      <c r="V310" s="41"/>
      <c r="W310" s="41"/>
      <c r="X310" s="41"/>
      <c r="Y310" s="41"/>
      <c r="Z310" s="41"/>
    </row>
    <row r="311" spans="1:26" ht="15.75" customHeight="1">
      <c r="A311" s="39">
        <v>44998</v>
      </c>
      <c r="B311" s="40">
        <v>4158.8900000000003</v>
      </c>
      <c r="C311" s="41"/>
      <c r="D311" s="42">
        <v>45016</v>
      </c>
      <c r="E311" s="43">
        <v>2.23</v>
      </c>
      <c r="F311" s="44"/>
      <c r="G311" s="44"/>
      <c r="H311" s="41"/>
      <c r="I311" s="52">
        <f t="shared" ref="I311:J311" si="310">A311</f>
        <v>44998</v>
      </c>
      <c r="J311" s="53">
        <f t="shared" si="310"/>
        <v>4158.8900000000003</v>
      </c>
      <c r="K311" s="54">
        <f>_xlfn.XLOOKUP(VALUE(I311), 'Processed closing data'!D$1:D$750, 'Processed closing data'!E$1:E$750, "")</f>
        <v>1.94</v>
      </c>
      <c r="L311" s="55">
        <f>_xlfn.XLOOKUP(VALUE(I311), 'Processed closing data'!O$1:O$750, 'Processed closing data'!P$1:P$750, "")</f>
        <v>28.32</v>
      </c>
      <c r="M311" s="41"/>
      <c r="N311" s="41"/>
      <c r="O311" s="42">
        <v>45016</v>
      </c>
      <c r="P311" s="56">
        <v>28.74</v>
      </c>
      <c r="Q311" s="41"/>
      <c r="R311" s="41"/>
      <c r="S311" s="41"/>
      <c r="T311" s="41"/>
      <c r="U311" s="41"/>
      <c r="V311" s="41"/>
      <c r="W311" s="41"/>
      <c r="X311" s="41"/>
      <c r="Y311" s="41"/>
      <c r="Z311" s="41"/>
    </row>
    <row r="312" spans="1:26" ht="15.75" customHeight="1">
      <c r="A312" s="39">
        <v>44999</v>
      </c>
      <c r="B312" s="40">
        <v>4210.2299999999996</v>
      </c>
      <c r="C312" s="41"/>
      <c r="D312" s="42">
        <v>45019</v>
      </c>
      <c r="E312" s="43">
        <v>2.14</v>
      </c>
      <c r="F312" s="44"/>
      <c r="G312" s="44"/>
      <c r="H312" s="41"/>
      <c r="I312" s="52">
        <f t="shared" ref="I312:J312" si="311">A312</f>
        <v>44999</v>
      </c>
      <c r="J312" s="53">
        <f t="shared" si="311"/>
        <v>4210.2299999999996</v>
      </c>
      <c r="K312" s="54">
        <f>_xlfn.XLOOKUP(VALUE(I312), 'Processed closing data'!D$1:D$750, 'Processed closing data'!E$1:E$750, "")</f>
        <v>2.0099999999999998</v>
      </c>
      <c r="L312" s="55">
        <f>_xlfn.XLOOKUP(VALUE(I312), 'Processed closing data'!O$1:O$750, 'Processed closing data'!P$1:P$750, "")</f>
        <v>28.76</v>
      </c>
      <c r="M312" s="41"/>
      <c r="N312" s="41"/>
      <c r="O312" s="42">
        <v>45019</v>
      </c>
      <c r="P312" s="56">
        <v>28.82</v>
      </c>
      <c r="Q312" s="41"/>
      <c r="R312" s="41"/>
      <c r="S312" s="41"/>
      <c r="T312" s="41"/>
      <c r="U312" s="41"/>
      <c r="V312" s="41"/>
      <c r="W312" s="41"/>
      <c r="X312" s="41"/>
      <c r="Y312" s="41"/>
      <c r="Z312" s="41"/>
    </row>
    <row r="313" spans="1:26" ht="15.75" customHeight="1">
      <c r="A313" s="39">
        <v>45000</v>
      </c>
      <c r="B313" s="40">
        <v>4055.98</v>
      </c>
      <c r="C313" s="41"/>
      <c r="D313" s="42">
        <v>45020</v>
      </c>
      <c r="E313" s="43">
        <v>2.09</v>
      </c>
      <c r="F313" s="57"/>
      <c r="G313" s="44"/>
      <c r="H313" s="41"/>
      <c r="I313" s="52">
        <f t="shared" ref="I313:J313" si="312">A313</f>
        <v>45000</v>
      </c>
      <c r="J313" s="53">
        <f t="shared" si="312"/>
        <v>4055.98</v>
      </c>
      <c r="K313" s="54">
        <f>_xlfn.XLOOKUP(VALUE(I313), 'Processed closing data'!D$1:D$750, 'Processed closing data'!E$1:E$750, "")</f>
        <v>1.9</v>
      </c>
      <c r="L313" s="55">
        <f>_xlfn.XLOOKUP(VALUE(I313), 'Processed closing data'!O$1:O$750, 'Processed closing data'!P$1:P$750, "")</f>
        <v>28.64</v>
      </c>
      <c r="M313" s="41"/>
      <c r="N313" s="41"/>
      <c r="O313" s="42">
        <v>45020</v>
      </c>
      <c r="P313" s="56">
        <v>28.46</v>
      </c>
      <c r="Q313" s="41"/>
      <c r="R313" s="41"/>
      <c r="S313" s="41"/>
      <c r="T313" s="41"/>
      <c r="U313" s="41"/>
      <c r="V313" s="41"/>
      <c r="W313" s="41"/>
      <c r="X313" s="41"/>
      <c r="Y313" s="41"/>
      <c r="Z313" s="41"/>
    </row>
    <row r="314" spans="1:26" ht="15.75" customHeight="1">
      <c r="A314" s="39">
        <v>45001</v>
      </c>
      <c r="B314" s="40">
        <v>4091.16</v>
      </c>
      <c r="C314" s="41"/>
      <c r="D314" s="42">
        <v>45021</v>
      </c>
      <c r="E314" s="43">
        <v>2.08</v>
      </c>
      <c r="F314" s="57"/>
      <c r="G314" s="44"/>
      <c r="H314" s="41"/>
      <c r="I314" s="52">
        <f t="shared" ref="I314:J314" si="313">A314</f>
        <v>45001</v>
      </c>
      <c r="J314" s="53">
        <f t="shared" si="313"/>
        <v>4091.16</v>
      </c>
      <c r="K314" s="54">
        <f>_xlfn.XLOOKUP(VALUE(I314), 'Processed closing data'!D$1:D$750, 'Processed closing data'!E$1:E$750, "")</f>
        <v>1.97</v>
      </c>
      <c r="L314" s="55">
        <f>_xlfn.XLOOKUP(VALUE(I314), 'Processed closing data'!O$1:O$750, 'Processed closing data'!P$1:P$750, "")</f>
        <v>29.3</v>
      </c>
      <c r="M314" s="41"/>
      <c r="N314" s="41"/>
      <c r="O314" s="42">
        <v>45021</v>
      </c>
      <c r="P314" s="56">
        <v>27.46</v>
      </c>
      <c r="Q314" s="41"/>
      <c r="R314" s="41"/>
      <c r="S314" s="41"/>
      <c r="T314" s="41"/>
      <c r="U314" s="41"/>
      <c r="V314" s="41"/>
      <c r="W314" s="41"/>
      <c r="X314" s="41"/>
      <c r="Y314" s="41"/>
      <c r="Z314" s="41"/>
    </row>
    <row r="315" spans="1:26" ht="15.75" customHeight="1">
      <c r="A315" s="39">
        <v>45002</v>
      </c>
      <c r="B315" s="40">
        <v>4046.9</v>
      </c>
      <c r="C315" s="41"/>
      <c r="D315" s="42">
        <v>45022</v>
      </c>
      <c r="E315" s="43">
        <v>2.16</v>
      </c>
      <c r="F315" s="44"/>
      <c r="G315" s="44"/>
      <c r="H315" s="41"/>
      <c r="I315" s="52">
        <f t="shared" ref="I315:J315" si="314">A315</f>
        <v>45002</v>
      </c>
      <c r="J315" s="53">
        <f t="shared" si="314"/>
        <v>4046.9</v>
      </c>
      <c r="K315" s="54">
        <f>_xlfn.XLOOKUP(VALUE(I315), 'Processed closing data'!D$1:D$750, 'Processed closing data'!E$1:E$750, "")</f>
        <v>1.88</v>
      </c>
      <c r="L315" s="55">
        <f>_xlfn.XLOOKUP(VALUE(I315), 'Processed closing data'!O$1:O$750, 'Processed closing data'!P$1:P$750, "")</f>
        <v>29.18</v>
      </c>
      <c r="M315" s="41"/>
      <c r="N315" s="41"/>
      <c r="O315" s="42">
        <v>45022</v>
      </c>
      <c r="P315" s="56">
        <v>28.36</v>
      </c>
      <c r="Q315" s="41"/>
      <c r="R315" s="41"/>
      <c r="S315" s="41"/>
      <c r="T315" s="41"/>
      <c r="U315" s="41"/>
      <c r="V315" s="41"/>
      <c r="W315" s="41"/>
      <c r="X315" s="41"/>
      <c r="Y315" s="41"/>
      <c r="Z315" s="41"/>
    </row>
    <row r="316" spans="1:26" ht="15.75" customHeight="1">
      <c r="A316" s="39">
        <v>45005</v>
      </c>
      <c r="B316" s="40">
        <v>4080.06</v>
      </c>
      <c r="C316" s="41"/>
      <c r="D316" s="42">
        <v>45027</v>
      </c>
      <c r="E316" s="43">
        <v>2.19</v>
      </c>
      <c r="F316" s="44"/>
      <c r="G316" s="44"/>
      <c r="H316" s="41"/>
      <c r="I316" s="52">
        <f t="shared" ref="I316:J316" si="315">A316</f>
        <v>45005</v>
      </c>
      <c r="J316" s="53">
        <f t="shared" si="315"/>
        <v>4080.06</v>
      </c>
      <c r="K316" s="54">
        <f>_xlfn.XLOOKUP(VALUE(I316), 'Processed closing data'!D$1:D$750, 'Processed closing data'!E$1:E$750, "")</f>
        <v>1.77</v>
      </c>
      <c r="L316" s="55">
        <f>_xlfn.XLOOKUP(VALUE(I316), 'Processed closing data'!O$1:O$750, 'Processed closing data'!P$1:P$750, "")</f>
        <v>28.82</v>
      </c>
      <c r="M316" s="41"/>
      <c r="N316" s="41"/>
      <c r="O316" s="42">
        <v>45027</v>
      </c>
      <c r="P316" s="56">
        <v>29.02</v>
      </c>
      <c r="Q316" s="41"/>
      <c r="R316" s="41"/>
      <c r="S316" s="41"/>
      <c r="T316" s="41"/>
      <c r="U316" s="41"/>
      <c r="V316" s="41"/>
      <c r="W316" s="41"/>
      <c r="X316" s="41"/>
      <c r="Y316" s="41"/>
      <c r="Z316" s="41"/>
    </row>
    <row r="317" spans="1:26" ht="15.75" customHeight="1">
      <c r="A317" s="39">
        <v>45006</v>
      </c>
      <c r="B317" s="40">
        <v>4151.5600000000004</v>
      </c>
      <c r="C317" s="41"/>
      <c r="D317" s="42">
        <v>45028</v>
      </c>
      <c r="E317" s="43">
        <v>2.13</v>
      </c>
      <c r="F317" s="44"/>
      <c r="G317" s="44"/>
      <c r="H317" s="41"/>
      <c r="I317" s="52">
        <f t="shared" ref="I317:J317" si="316">A317</f>
        <v>45006</v>
      </c>
      <c r="J317" s="53">
        <f t="shared" si="316"/>
        <v>4151.5600000000004</v>
      </c>
      <c r="K317" s="54">
        <f>_xlfn.XLOOKUP(VALUE(I317), 'Processed closing data'!D$1:D$750, 'Processed closing data'!E$1:E$750, "")</f>
        <v>2.0099999999999998</v>
      </c>
      <c r="L317" s="55">
        <f>_xlfn.XLOOKUP(VALUE(I317), 'Processed closing data'!O$1:O$750, 'Processed closing data'!P$1:P$750, "")</f>
        <v>29.2</v>
      </c>
      <c r="M317" s="41"/>
      <c r="N317" s="41"/>
      <c r="O317" s="42">
        <v>45028</v>
      </c>
      <c r="P317" s="56">
        <v>28.48</v>
      </c>
      <c r="Q317" s="41"/>
      <c r="R317" s="41"/>
      <c r="S317" s="41"/>
      <c r="T317" s="41"/>
      <c r="U317" s="41"/>
      <c r="V317" s="41"/>
      <c r="W317" s="41"/>
      <c r="X317" s="41"/>
      <c r="Y317" s="41"/>
      <c r="Z317" s="41"/>
    </row>
    <row r="318" spans="1:26" ht="15.75" customHeight="1">
      <c r="A318" s="39">
        <v>45007</v>
      </c>
      <c r="B318" s="40">
        <v>4165.3900000000003</v>
      </c>
      <c r="C318" s="41"/>
      <c r="D318" s="42">
        <v>45029</v>
      </c>
      <c r="E318" s="43">
        <v>2.19</v>
      </c>
      <c r="F318" s="44"/>
      <c r="G318" s="44"/>
      <c r="H318" s="41"/>
      <c r="I318" s="52">
        <f t="shared" ref="I318:J318" si="317">A318</f>
        <v>45007</v>
      </c>
      <c r="J318" s="53">
        <f t="shared" si="317"/>
        <v>4165.3900000000003</v>
      </c>
      <c r="K318" s="54">
        <f>_xlfn.XLOOKUP(VALUE(I318), 'Processed closing data'!D$1:D$750, 'Processed closing data'!E$1:E$750, "")</f>
        <v>1.98</v>
      </c>
      <c r="L318" s="55">
        <f>_xlfn.XLOOKUP(VALUE(I318), 'Processed closing data'!O$1:O$750, 'Processed closing data'!P$1:P$750, "")</f>
        <v>29.12</v>
      </c>
      <c r="M318" s="41"/>
      <c r="N318" s="41"/>
      <c r="O318" s="42">
        <v>45029</v>
      </c>
      <c r="P318" s="56">
        <v>28.7</v>
      </c>
      <c r="Q318" s="41"/>
      <c r="R318" s="41"/>
      <c r="S318" s="41"/>
      <c r="T318" s="41"/>
      <c r="U318" s="41"/>
      <c r="V318" s="41"/>
      <c r="W318" s="41"/>
      <c r="X318" s="41"/>
      <c r="Y318" s="41"/>
      <c r="Z318" s="41"/>
    </row>
    <row r="319" spans="1:26" ht="15.75" customHeight="1">
      <c r="A319" s="39">
        <v>45008</v>
      </c>
      <c r="B319" s="40">
        <v>4132.7</v>
      </c>
      <c r="C319" s="41"/>
      <c r="D319" s="42">
        <v>45030</v>
      </c>
      <c r="E319" s="43">
        <v>2.37</v>
      </c>
      <c r="F319" s="44"/>
      <c r="G319" s="44"/>
      <c r="H319" s="41"/>
      <c r="I319" s="52">
        <f t="shared" ref="I319:J319" si="318">A319</f>
        <v>45008</v>
      </c>
      <c r="J319" s="53">
        <f t="shared" si="318"/>
        <v>4132.7</v>
      </c>
      <c r="K319" s="54">
        <f>_xlfn.XLOOKUP(VALUE(I319), 'Processed closing data'!D$1:D$750, 'Processed closing data'!E$1:E$750, "")</f>
        <v>2.0099999999999998</v>
      </c>
      <c r="L319" s="55">
        <f>_xlfn.XLOOKUP(VALUE(I319), 'Processed closing data'!O$1:O$750, 'Processed closing data'!P$1:P$750, "")</f>
        <v>29.42</v>
      </c>
      <c r="M319" s="41"/>
      <c r="N319" s="41"/>
      <c r="O319" s="42">
        <v>45030</v>
      </c>
      <c r="P319" s="56">
        <v>28</v>
      </c>
      <c r="Q319" s="41"/>
      <c r="R319" s="41"/>
      <c r="S319" s="41"/>
      <c r="T319" s="41"/>
      <c r="U319" s="41"/>
      <c r="V319" s="41"/>
      <c r="W319" s="41"/>
      <c r="X319" s="41"/>
      <c r="Y319" s="41"/>
      <c r="Z319" s="41"/>
    </row>
    <row r="320" spans="1:26" ht="15.75" customHeight="1">
      <c r="A320" s="39">
        <v>45009</v>
      </c>
      <c r="B320" s="40">
        <v>4080.78</v>
      </c>
      <c r="C320" s="41"/>
      <c r="D320" s="42">
        <v>45033</v>
      </c>
      <c r="E320" s="43">
        <v>2.29</v>
      </c>
      <c r="F320" s="44"/>
      <c r="G320" s="44"/>
      <c r="H320" s="41"/>
      <c r="I320" s="52">
        <f t="shared" ref="I320:J320" si="319">A320</f>
        <v>45009</v>
      </c>
      <c r="J320" s="53">
        <f t="shared" si="319"/>
        <v>4080.78</v>
      </c>
      <c r="K320" s="54">
        <f>_xlfn.XLOOKUP(VALUE(I320), 'Processed closing data'!D$1:D$750, 'Processed closing data'!E$1:E$750, "")</f>
        <v>2.0099999999999998</v>
      </c>
      <c r="L320" s="55">
        <f>_xlfn.XLOOKUP(VALUE(I320), 'Processed closing data'!O$1:O$750, 'Processed closing data'!P$1:P$750, "")</f>
        <v>29.24</v>
      </c>
      <c r="M320" s="41"/>
      <c r="N320" s="41"/>
      <c r="O320" s="42">
        <v>45033</v>
      </c>
      <c r="P320" s="56">
        <v>27.94</v>
      </c>
      <c r="Q320" s="41"/>
      <c r="R320" s="41"/>
      <c r="S320" s="41"/>
      <c r="T320" s="41"/>
      <c r="U320" s="41"/>
      <c r="V320" s="41"/>
      <c r="W320" s="41"/>
      <c r="X320" s="41"/>
      <c r="Y320" s="41"/>
      <c r="Z320" s="41"/>
    </row>
    <row r="321" spans="1:26" ht="15.75" customHeight="1">
      <c r="A321" s="39">
        <v>45012</v>
      </c>
      <c r="B321" s="40">
        <v>4113.29</v>
      </c>
      <c r="C321" s="41"/>
      <c r="D321" s="42">
        <v>45034</v>
      </c>
      <c r="E321" s="43">
        <v>2.21</v>
      </c>
      <c r="F321" s="44"/>
      <c r="G321" s="44"/>
      <c r="H321" s="41"/>
      <c r="I321" s="52">
        <f t="shared" ref="I321:J321" si="320">A321</f>
        <v>45012</v>
      </c>
      <c r="J321" s="53">
        <f t="shared" si="320"/>
        <v>4113.29</v>
      </c>
      <c r="K321" s="54">
        <f>_xlfn.XLOOKUP(VALUE(I321), 'Processed closing data'!D$1:D$750, 'Processed closing data'!E$1:E$750, "")</f>
        <v>1.97</v>
      </c>
      <c r="L321" s="55">
        <f>_xlfn.XLOOKUP(VALUE(I321), 'Processed closing data'!O$1:O$750, 'Processed closing data'!P$1:P$750, "")</f>
        <v>29.44</v>
      </c>
      <c r="M321" s="41"/>
      <c r="N321" s="41"/>
      <c r="O321" s="42">
        <v>45034</v>
      </c>
      <c r="P321" s="56">
        <v>27.2</v>
      </c>
      <c r="Q321" s="41"/>
      <c r="R321" s="41"/>
      <c r="S321" s="41"/>
      <c r="T321" s="41"/>
      <c r="U321" s="41"/>
      <c r="V321" s="41"/>
      <c r="W321" s="41"/>
      <c r="X321" s="41"/>
      <c r="Y321" s="41"/>
      <c r="Z321" s="41"/>
    </row>
    <row r="322" spans="1:26" ht="15.75" customHeight="1">
      <c r="A322" s="39">
        <v>45013</v>
      </c>
      <c r="B322" s="40">
        <v>4115.04</v>
      </c>
      <c r="C322" s="41"/>
      <c r="D322" s="42">
        <v>45035</v>
      </c>
      <c r="E322" s="43">
        <v>2.16</v>
      </c>
      <c r="F322" s="44"/>
      <c r="G322" s="44"/>
      <c r="H322" s="41"/>
      <c r="I322" s="52">
        <f t="shared" ref="I322:J322" si="321">A322</f>
        <v>45013</v>
      </c>
      <c r="J322" s="53">
        <f t="shared" si="321"/>
        <v>4115.04</v>
      </c>
      <c r="K322" s="54">
        <f>_xlfn.XLOOKUP(VALUE(I322), 'Processed closing data'!D$1:D$750, 'Processed closing data'!E$1:E$750, "")</f>
        <v>1.9</v>
      </c>
      <c r="L322" s="55">
        <f>_xlfn.XLOOKUP(VALUE(I322), 'Processed closing data'!O$1:O$750, 'Processed closing data'!P$1:P$750, "")</f>
        <v>28.36</v>
      </c>
      <c r="M322" s="41"/>
      <c r="N322" s="41"/>
      <c r="O322" s="42">
        <v>45035</v>
      </c>
      <c r="P322" s="56">
        <v>27.66</v>
      </c>
      <c r="Q322" s="41"/>
      <c r="R322" s="41"/>
      <c r="S322" s="41"/>
      <c r="T322" s="41"/>
      <c r="U322" s="41"/>
      <c r="V322" s="41"/>
      <c r="W322" s="41"/>
      <c r="X322" s="41"/>
      <c r="Y322" s="41"/>
      <c r="Z322" s="41"/>
    </row>
    <row r="323" spans="1:26" ht="15.75" customHeight="1">
      <c r="A323" s="39">
        <v>45014</v>
      </c>
      <c r="B323" s="40">
        <v>4160.28</v>
      </c>
      <c r="C323" s="41"/>
      <c r="D323" s="42">
        <v>45036</v>
      </c>
      <c r="E323" s="43">
        <v>2.16</v>
      </c>
      <c r="F323" s="44"/>
      <c r="G323" s="44"/>
      <c r="H323" s="41"/>
      <c r="I323" s="52">
        <f t="shared" ref="I323:J323" si="322">A323</f>
        <v>45014</v>
      </c>
      <c r="J323" s="53">
        <f t="shared" si="322"/>
        <v>4160.28</v>
      </c>
      <c r="K323" s="54">
        <f>_xlfn.XLOOKUP(VALUE(I323), 'Processed closing data'!D$1:D$750, 'Processed closing data'!E$1:E$750, "")</f>
        <v>1.98</v>
      </c>
      <c r="L323" s="55">
        <f>_xlfn.XLOOKUP(VALUE(I323), 'Processed closing data'!O$1:O$750, 'Processed closing data'!P$1:P$750, "")</f>
        <v>28</v>
      </c>
      <c r="M323" s="41"/>
      <c r="N323" s="41"/>
      <c r="O323" s="42">
        <v>45036</v>
      </c>
      <c r="P323" s="56">
        <v>27.6</v>
      </c>
      <c r="Q323" s="41"/>
      <c r="R323" s="41"/>
      <c r="S323" s="41"/>
      <c r="T323" s="41"/>
      <c r="U323" s="41"/>
      <c r="V323" s="41"/>
      <c r="W323" s="41"/>
      <c r="X323" s="41"/>
      <c r="Y323" s="41"/>
      <c r="Z323" s="41"/>
    </row>
    <row r="324" spans="1:26" ht="15.75" customHeight="1">
      <c r="A324" s="39">
        <v>45015</v>
      </c>
      <c r="B324" s="40">
        <v>4195.43</v>
      </c>
      <c r="C324" s="41"/>
      <c r="D324" s="42">
        <v>45037</v>
      </c>
      <c r="E324" s="43">
        <v>2.17</v>
      </c>
      <c r="F324" s="44"/>
      <c r="G324" s="44"/>
      <c r="H324" s="41"/>
      <c r="I324" s="52">
        <f t="shared" ref="I324:J324" si="323">A324</f>
        <v>45015</v>
      </c>
      <c r="J324" s="53">
        <f t="shared" si="323"/>
        <v>4195.43</v>
      </c>
      <c r="K324" s="54">
        <f>_xlfn.XLOOKUP(VALUE(I324), 'Processed closing data'!D$1:D$750, 'Processed closing data'!E$1:E$750, "")</f>
        <v>2.13</v>
      </c>
      <c r="L324" s="55">
        <f>_xlfn.XLOOKUP(VALUE(I324), 'Processed closing data'!O$1:O$750, 'Processed closing data'!P$1:P$750, "")</f>
        <v>28.38</v>
      </c>
      <c r="M324" s="41"/>
      <c r="N324" s="41"/>
      <c r="O324" s="42">
        <v>45037</v>
      </c>
      <c r="P324" s="56">
        <v>27.92</v>
      </c>
      <c r="Q324" s="41"/>
      <c r="R324" s="41"/>
      <c r="S324" s="41"/>
      <c r="T324" s="41"/>
      <c r="U324" s="41"/>
      <c r="V324" s="41"/>
      <c r="W324" s="41"/>
      <c r="X324" s="41"/>
      <c r="Y324" s="41"/>
      <c r="Z324" s="41"/>
    </row>
    <row r="325" spans="1:26" ht="15.75" customHeight="1">
      <c r="A325" s="39">
        <v>45016</v>
      </c>
      <c r="B325" s="40">
        <v>4201.42</v>
      </c>
      <c r="C325" s="41"/>
      <c r="D325" s="42">
        <v>45040</v>
      </c>
      <c r="E325" s="43">
        <v>2.2000000000000002</v>
      </c>
      <c r="F325" s="44"/>
      <c r="G325" s="44"/>
      <c r="H325" s="41"/>
      <c r="I325" s="52">
        <f t="shared" ref="I325:J325" si="324">A325</f>
        <v>45016</v>
      </c>
      <c r="J325" s="53">
        <f t="shared" si="324"/>
        <v>4201.42</v>
      </c>
      <c r="K325" s="54">
        <f>_xlfn.XLOOKUP(VALUE(I325), 'Processed closing data'!D$1:D$750, 'Processed closing data'!E$1:E$750, "")</f>
        <v>2.23</v>
      </c>
      <c r="L325" s="55">
        <f>_xlfn.XLOOKUP(VALUE(I325), 'Processed closing data'!O$1:O$750, 'Processed closing data'!P$1:P$750, "")</f>
        <v>28.74</v>
      </c>
      <c r="M325" s="41"/>
      <c r="N325" s="41"/>
      <c r="O325" s="42">
        <v>45040</v>
      </c>
      <c r="P325" s="56">
        <v>27.74</v>
      </c>
      <c r="Q325" s="41"/>
      <c r="R325" s="41"/>
      <c r="S325" s="41"/>
      <c r="T325" s="41"/>
      <c r="U325" s="41"/>
      <c r="V325" s="41"/>
      <c r="W325" s="41"/>
      <c r="X325" s="41"/>
      <c r="Y325" s="41"/>
      <c r="Z325" s="41"/>
    </row>
    <row r="326" spans="1:26" ht="15.75" customHeight="1">
      <c r="A326" s="39">
        <v>45019</v>
      </c>
      <c r="B326" s="40">
        <v>4219.41</v>
      </c>
      <c r="C326" s="41"/>
      <c r="D326" s="42">
        <v>45041</v>
      </c>
      <c r="E326" s="43">
        <v>2.1800000000000002</v>
      </c>
      <c r="F326" s="44"/>
      <c r="G326" s="44"/>
      <c r="H326" s="41"/>
      <c r="I326" s="52">
        <f t="shared" ref="I326:J326" si="325">A326</f>
        <v>45019</v>
      </c>
      <c r="J326" s="53">
        <f t="shared" si="325"/>
        <v>4219.41</v>
      </c>
      <c r="K326" s="54">
        <f>_xlfn.XLOOKUP(VALUE(I326), 'Processed closing data'!D$1:D$750, 'Processed closing data'!E$1:E$750, "")</f>
        <v>2.14</v>
      </c>
      <c r="L326" s="55">
        <f>_xlfn.XLOOKUP(VALUE(I326), 'Processed closing data'!O$1:O$750, 'Processed closing data'!P$1:P$750, "")</f>
        <v>28.82</v>
      </c>
      <c r="M326" s="41"/>
      <c r="N326" s="41"/>
      <c r="O326" s="42">
        <v>45041</v>
      </c>
      <c r="P326" s="56">
        <v>27.24</v>
      </c>
      <c r="Q326" s="41"/>
      <c r="R326" s="41"/>
      <c r="S326" s="41"/>
      <c r="T326" s="41"/>
      <c r="U326" s="41"/>
      <c r="V326" s="41"/>
      <c r="W326" s="41"/>
      <c r="X326" s="41"/>
      <c r="Y326" s="41"/>
      <c r="Z326" s="41"/>
    </row>
    <row r="327" spans="1:26" ht="15.75" customHeight="1">
      <c r="A327" s="39">
        <v>45020</v>
      </c>
      <c r="B327" s="40">
        <v>4199.2</v>
      </c>
      <c r="C327" s="41"/>
      <c r="D327" s="42">
        <v>45042</v>
      </c>
      <c r="E327" s="43">
        <v>2.2200000000000002</v>
      </c>
      <c r="F327" s="44"/>
      <c r="G327" s="44"/>
      <c r="H327" s="41"/>
      <c r="I327" s="52">
        <f t="shared" ref="I327:J327" si="326">A327</f>
        <v>45020</v>
      </c>
      <c r="J327" s="53">
        <f t="shared" si="326"/>
        <v>4199.2</v>
      </c>
      <c r="K327" s="54">
        <f>_xlfn.XLOOKUP(VALUE(I327), 'Processed closing data'!D$1:D$750, 'Processed closing data'!E$1:E$750, "")</f>
        <v>2.09</v>
      </c>
      <c r="L327" s="55">
        <f>_xlfn.XLOOKUP(VALUE(I327), 'Processed closing data'!O$1:O$750, 'Processed closing data'!P$1:P$750, "")</f>
        <v>28.46</v>
      </c>
      <c r="M327" s="41"/>
      <c r="N327" s="41"/>
      <c r="O327" s="42">
        <v>45042</v>
      </c>
      <c r="P327" s="56">
        <v>27.14</v>
      </c>
      <c r="Q327" s="41"/>
      <c r="R327" s="41"/>
      <c r="S327" s="41"/>
      <c r="T327" s="41"/>
      <c r="U327" s="41"/>
      <c r="V327" s="41"/>
      <c r="W327" s="41"/>
      <c r="X327" s="41"/>
      <c r="Y327" s="41"/>
      <c r="Z327" s="41"/>
    </row>
    <row r="328" spans="1:26" ht="15.75" customHeight="1">
      <c r="A328" s="39">
        <v>45021</v>
      </c>
      <c r="B328" s="40">
        <v>4205.97</v>
      </c>
      <c r="C328" s="41"/>
      <c r="D328" s="42">
        <v>45043</v>
      </c>
      <c r="E328" s="43">
        <v>2.33</v>
      </c>
      <c r="F328" s="44"/>
      <c r="G328" s="44"/>
      <c r="H328" s="41"/>
      <c r="I328" s="52">
        <f t="shared" ref="I328:J328" si="327">A328</f>
        <v>45021</v>
      </c>
      <c r="J328" s="53">
        <f t="shared" si="327"/>
        <v>4205.97</v>
      </c>
      <c r="K328" s="54">
        <f>_xlfn.XLOOKUP(VALUE(I328), 'Processed closing data'!D$1:D$750, 'Processed closing data'!E$1:E$750, "")</f>
        <v>2.08</v>
      </c>
      <c r="L328" s="55">
        <f>_xlfn.XLOOKUP(VALUE(I328), 'Processed closing data'!O$1:O$750, 'Processed closing data'!P$1:P$750, "")</f>
        <v>27.46</v>
      </c>
      <c r="M328" s="41"/>
      <c r="N328" s="41"/>
      <c r="O328" s="42">
        <v>45043</v>
      </c>
      <c r="P328" s="56">
        <v>27</v>
      </c>
      <c r="Q328" s="41"/>
      <c r="R328" s="41"/>
      <c r="S328" s="41"/>
      <c r="T328" s="41"/>
      <c r="U328" s="41"/>
      <c r="V328" s="41"/>
      <c r="W328" s="41"/>
      <c r="X328" s="41"/>
      <c r="Y328" s="41"/>
      <c r="Z328" s="41"/>
    </row>
    <row r="329" spans="1:26" ht="15.75" customHeight="1">
      <c r="A329" s="39">
        <v>45022</v>
      </c>
      <c r="B329" s="40">
        <v>4249.2700000000004</v>
      </c>
      <c r="C329" s="41"/>
      <c r="D329" s="42">
        <v>45044</v>
      </c>
      <c r="E329" s="43">
        <v>2.2999999999999998</v>
      </c>
      <c r="F329" s="44"/>
      <c r="G329" s="44"/>
      <c r="H329" s="41"/>
      <c r="I329" s="52">
        <f t="shared" ref="I329:J329" si="328">A329</f>
        <v>45022</v>
      </c>
      <c r="J329" s="53">
        <f t="shared" si="328"/>
        <v>4249.2700000000004</v>
      </c>
      <c r="K329" s="54">
        <f>_xlfn.XLOOKUP(VALUE(I329), 'Processed closing data'!D$1:D$750, 'Processed closing data'!E$1:E$750, "")</f>
        <v>2.16</v>
      </c>
      <c r="L329" s="55">
        <f>_xlfn.XLOOKUP(VALUE(I329), 'Processed closing data'!O$1:O$750, 'Processed closing data'!P$1:P$750, "")</f>
        <v>28.36</v>
      </c>
      <c r="M329" s="41"/>
      <c r="N329" s="41"/>
      <c r="O329" s="42">
        <v>45044</v>
      </c>
      <c r="P329" s="56">
        <v>26.88</v>
      </c>
      <c r="Q329" s="41"/>
      <c r="R329" s="41"/>
      <c r="S329" s="41"/>
      <c r="T329" s="41"/>
      <c r="U329" s="41"/>
      <c r="V329" s="41"/>
      <c r="W329" s="41"/>
      <c r="X329" s="41"/>
      <c r="Y329" s="41"/>
      <c r="Z329" s="41"/>
    </row>
    <row r="330" spans="1:26" ht="15.75" customHeight="1">
      <c r="A330" s="39">
        <v>45023</v>
      </c>
      <c r="B330" s="40">
        <v>4249.2700000000004</v>
      </c>
      <c r="C330" s="41"/>
      <c r="D330" s="42">
        <v>45048</v>
      </c>
      <c r="E330" s="43">
        <v>2.3199999999999998</v>
      </c>
      <c r="F330" s="44"/>
      <c r="G330" s="44"/>
      <c r="H330" s="41"/>
      <c r="I330" s="52">
        <f t="shared" ref="I330:J330" si="329">A330</f>
        <v>45023</v>
      </c>
      <c r="J330" s="53">
        <f t="shared" si="329"/>
        <v>4249.2700000000004</v>
      </c>
      <c r="K330" s="54">
        <v>2.16</v>
      </c>
      <c r="L330" s="55">
        <v>28.36</v>
      </c>
      <c r="M330" s="41"/>
      <c r="N330" s="41"/>
      <c r="O330" s="42">
        <v>45048</v>
      </c>
      <c r="P330" s="56">
        <v>26.8</v>
      </c>
      <c r="Q330" s="41"/>
      <c r="R330" s="41"/>
      <c r="S330" s="41"/>
      <c r="T330" s="41"/>
      <c r="U330" s="41"/>
      <c r="V330" s="41"/>
      <c r="W330" s="41"/>
      <c r="X330" s="41"/>
      <c r="Y330" s="41"/>
      <c r="Z330" s="41"/>
    </row>
    <row r="331" spans="1:26" ht="15.75" customHeight="1">
      <c r="A331" s="39">
        <v>45026</v>
      </c>
      <c r="B331" s="40">
        <v>4249.2700000000004</v>
      </c>
      <c r="C331" s="41"/>
      <c r="D331" s="42">
        <v>45049</v>
      </c>
      <c r="E331" s="43">
        <v>2.2799999999999998</v>
      </c>
      <c r="F331" s="44"/>
      <c r="G331" s="44"/>
      <c r="H331" s="41"/>
      <c r="I331" s="52">
        <f t="shared" ref="I331:J331" si="330">A331</f>
        <v>45026</v>
      </c>
      <c r="J331" s="53">
        <f t="shared" si="330"/>
        <v>4249.2700000000004</v>
      </c>
      <c r="K331" s="54">
        <v>2.16</v>
      </c>
      <c r="L331" s="55">
        <v>28.36</v>
      </c>
      <c r="M331" s="41"/>
      <c r="N331" s="41"/>
      <c r="O331" s="42">
        <v>45049</v>
      </c>
      <c r="P331" s="56">
        <v>26.52</v>
      </c>
      <c r="Q331" s="41"/>
      <c r="R331" s="41"/>
      <c r="S331" s="41"/>
      <c r="T331" s="41"/>
      <c r="U331" s="41"/>
      <c r="V331" s="41"/>
      <c r="W331" s="41"/>
      <c r="X331" s="41"/>
      <c r="Y331" s="41"/>
      <c r="Z331" s="41"/>
    </row>
    <row r="332" spans="1:26" ht="15.75" customHeight="1">
      <c r="A332" s="39">
        <v>45027</v>
      </c>
      <c r="B332" s="40">
        <v>4275.12</v>
      </c>
      <c r="C332" s="41"/>
      <c r="D332" s="42">
        <v>45050</v>
      </c>
      <c r="E332" s="43">
        <v>2.2799999999999998</v>
      </c>
      <c r="F332" s="44"/>
      <c r="G332" s="44"/>
      <c r="H332" s="41"/>
      <c r="I332" s="52">
        <f t="shared" ref="I332:J332" si="331">A332</f>
        <v>45027</v>
      </c>
      <c r="J332" s="53">
        <f t="shared" si="331"/>
        <v>4275.12</v>
      </c>
      <c r="K332" s="54">
        <f>_xlfn.XLOOKUP(VALUE(I332), 'Processed closing data'!D$1:D$750, 'Processed closing data'!E$1:E$750, "")</f>
        <v>2.19</v>
      </c>
      <c r="L332" s="55">
        <f>_xlfn.XLOOKUP(VALUE(I332), 'Processed closing data'!O$1:O$750, 'Processed closing data'!P$1:P$750, "")</f>
        <v>29.02</v>
      </c>
      <c r="M332" s="41"/>
      <c r="N332" s="41"/>
      <c r="O332" s="42">
        <v>45050</v>
      </c>
      <c r="P332" s="56">
        <v>26.92</v>
      </c>
      <c r="Q332" s="41"/>
      <c r="R332" s="41"/>
      <c r="S332" s="41"/>
      <c r="T332" s="41"/>
      <c r="U332" s="41"/>
      <c r="V332" s="41"/>
      <c r="W332" s="41"/>
      <c r="X332" s="41"/>
      <c r="Y332" s="41"/>
      <c r="Z332" s="41"/>
    </row>
    <row r="333" spans="1:26" ht="15.75" customHeight="1">
      <c r="A333" s="39">
        <v>45028</v>
      </c>
      <c r="B333" s="40">
        <v>4295.09</v>
      </c>
      <c r="C333" s="41"/>
      <c r="D333" s="42">
        <v>45051</v>
      </c>
      <c r="E333" s="43">
        <v>2.31</v>
      </c>
      <c r="F333" s="44"/>
      <c r="G333" s="44"/>
      <c r="H333" s="41"/>
      <c r="I333" s="52">
        <f t="shared" ref="I333:J333" si="332">A333</f>
        <v>45028</v>
      </c>
      <c r="J333" s="53">
        <f t="shared" si="332"/>
        <v>4295.09</v>
      </c>
      <c r="K333" s="54">
        <f>_xlfn.XLOOKUP(VALUE(I333), 'Processed closing data'!D$1:D$750, 'Processed closing data'!E$1:E$750, "")</f>
        <v>2.13</v>
      </c>
      <c r="L333" s="55">
        <f>_xlfn.XLOOKUP(VALUE(I333), 'Processed closing data'!O$1:O$750, 'Processed closing data'!P$1:P$750, "")</f>
        <v>28.48</v>
      </c>
      <c r="M333" s="41"/>
      <c r="N333" s="41"/>
      <c r="O333" s="42">
        <v>45051</v>
      </c>
      <c r="P333" s="56">
        <v>27.74</v>
      </c>
      <c r="Q333" s="41"/>
      <c r="R333" s="41"/>
      <c r="S333" s="41"/>
      <c r="T333" s="41"/>
      <c r="U333" s="41"/>
      <c r="V333" s="41"/>
      <c r="W333" s="41"/>
      <c r="X333" s="41"/>
      <c r="Y333" s="41"/>
      <c r="Z333" s="41"/>
    </row>
    <row r="334" spans="1:26" ht="15.75" customHeight="1">
      <c r="A334" s="39">
        <v>45029</v>
      </c>
      <c r="B334" s="40">
        <v>4305.96</v>
      </c>
      <c r="C334" s="41"/>
      <c r="D334" s="42">
        <v>45055</v>
      </c>
      <c r="E334" s="43">
        <v>2.35</v>
      </c>
      <c r="F334" s="44"/>
      <c r="G334" s="44"/>
      <c r="H334" s="41"/>
      <c r="I334" s="52">
        <f t="shared" ref="I334:J334" si="333">A334</f>
        <v>45029</v>
      </c>
      <c r="J334" s="53">
        <f t="shared" si="333"/>
        <v>4305.96</v>
      </c>
      <c r="K334" s="54">
        <f>_xlfn.XLOOKUP(VALUE(I334), 'Processed closing data'!D$1:D$750, 'Processed closing data'!E$1:E$750, "")</f>
        <v>2.19</v>
      </c>
      <c r="L334" s="55">
        <f>_xlfn.XLOOKUP(VALUE(I334), 'Processed closing data'!O$1:O$750, 'Processed closing data'!P$1:P$750, "")</f>
        <v>28.7</v>
      </c>
      <c r="M334" s="41"/>
      <c r="N334" s="41"/>
      <c r="O334" s="42">
        <v>45055</v>
      </c>
      <c r="P334" s="56">
        <v>25.74</v>
      </c>
      <c r="Q334" s="41"/>
      <c r="R334" s="41"/>
      <c r="S334" s="41"/>
      <c r="T334" s="41"/>
      <c r="U334" s="41"/>
      <c r="V334" s="41"/>
      <c r="W334" s="41"/>
      <c r="X334" s="41"/>
      <c r="Y334" s="41"/>
      <c r="Z334" s="41"/>
    </row>
    <row r="335" spans="1:26" ht="15.75" customHeight="1">
      <c r="A335" s="39">
        <v>45030</v>
      </c>
      <c r="B335" s="40">
        <v>4324.8500000000004</v>
      </c>
      <c r="C335" s="41"/>
      <c r="D335" s="42">
        <v>45056</v>
      </c>
      <c r="E335" s="43">
        <v>2.39</v>
      </c>
      <c r="F335" s="44"/>
      <c r="G335" s="44"/>
      <c r="H335" s="41"/>
      <c r="I335" s="52">
        <f t="shared" ref="I335:J335" si="334">A335</f>
        <v>45030</v>
      </c>
      <c r="J335" s="53">
        <f t="shared" si="334"/>
        <v>4324.8500000000004</v>
      </c>
      <c r="K335" s="54">
        <f>_xlfn.XLOOKUP(VALUE(I335), 'Processed closing data'!D$1:D$750, 'Processed closing data'!E$1:E$750, "")</f>
        <v>2.37</v>
      </c>
      <c r="L335" s="55">
        <f>_xlfn.XLOOKUP(VALUE(I335), 'Processed closing data'!O$1:O$750, 'Processed closing data'!P$1:P$750, "")</f>
        <v>28</v>
      </c>
      <c r="M335" s="41"/>
      <c r="N335" s="41"/>
      <c r="O335" s="42">
        <v>45056</v>
      </c>
      <c r="P335" s="56">
        <v>26.26</v>
      </c>
      <c r="Q335" s="41"/>
      <c r="R335" s="41"/>
      <c r="S335" s="41"/>
      <c r="T335" s="41"/>
      <c r="U335" s="41"/>
      <c r="V335" s="41"/>
      <c r="W335" s="41"/>
      <c r="X335" s="41"/>
      <c r="Y335" s="41"/>
      <c r="Z335" s="41"/>
    </row>
    <row r="336" spans="1:26" ht="15.75" customHeight="1">
      <c r="A336" s="39">
        <v>45033</v>
      </c>
      <c r="B336" s="40">
        <v>4329.83</v>
      </c>
      <c r="C336" s="41"/>
      <c r="D336" s="42">
        <v>45057</v>
      </c>
      <c r="E336" s="43">
        <v>2.4900000000000002</v>
      </c>
      <c r="F336" s="44"/>
      <c r="G336" s="44"/>
      <c r="H336" s="41"/>
      <c r="I336" s="52">
        <f t="shared" ref="I336:J336" si="335">A336</f>
        <v>45033</v>
      </c>
      <c r="J336" s="53">
        <f t="shared" si="335"/>
        <v>4329.83</v>
      </c>
      <c r="K336" s="54">
        <f>_xlfn.XLOOKUP(VALUE(I336), 'Processed closing data'!D$1:D$750, 'Processed closing data'!E$1:E$750, "")</f>
        <v>2.29</v>
      </c>
      <c r="L336" s="55">
        <f>_xlfn.XLOOKUP(VALUE(I336), 'Processed closing data'!O$1:O$750, 'Processed closing data'!P$1:P$750, "")</f>
        <v>27.94</v>
      </c>
      <c r="M336" s="41"/>
      <c r="N336" s="41"/>
      <c r="O336" s="42">
        <v>45057</v>
      </c>
      <c r="P336" s="56">
        <v>26.04</v>
      </c>
      <c r="Q336" s="41"/>
      <c r="R336" s="41"/>
      <c r="S336" s="41"/>
      <c r="T336" s="41"/>
      <c r="U336" s="41"/>
      <c r="V336" s="41"/>
      <c r="W336" s="41"/>
      <c r="X336" s="41"/>
      <c r="Y336" s="41"/>
      <c r="Z336" s="41"/>
    </row>
    <row r="337" spans="1:26" ht="15.75" customHeight="1">
      <c r="A337" s="39">
        <v>45034</v>
      </c>
      <c r="B337" s="40">
        <v>4344.28</v>
      </c>
      <c r="C337" s="41"/>
      <c r="D337" s="42">
        <v>45058</v>
      </c>
      <c r="E337" s="43">
        <v>2.44</v>
      </c>
      <c r="F337" s="44"/>
      <c r="G337" s="44"/>
      <c r="H337" s="41"/>
      <c r="I337" s="52">
        <f t="shared" ref="I337:J337" si="336">A337</f>
        <v>45034</v>
      </c>
      <c r="J337" s="53">
        <f t="shared" si="336"/>
        <v>4344.28</v>
      </c>
      <c r="K337" s="54">
        <f>_xlfn.XLOOKUP(VALUE(I337), 'Processed closing data'!D$1:D$750, 'Processed closing data'!E$1:E$750, "")</f>
        <v>2.21</v>
      </c>
      <c r="L337" s="55">
        <f>_xlfn.XLOOKUP(VALUE(I337), 'Processed closing data'!O$1:O$750, 'Processed closing data'!P$1:P$750, "")</f>
        <v>27.2</v>
      </c>
      <c r="M337" s="41"/>
      <c r="N337" s="41"/>
      <c r="O337" s="42">
        <v>45058</v>
      </c>
      <c r="P337" s="56">
        <v>25.9</v>
      </c>
      <c r="Q337" s="41"/>
      <c r="R337" s="41"/>
      <c r="S337" s="41"/>
      <c r="T337" s="41"/>
      <c r="U337" s="41"/>
      <c r="V337" s="41"/>
      <c r="W337" s="41"/>
      <c r="X337" s="41"/>
      <c r="Y337" s="41"/>
      <c r="Z337" s="41"/>
    </row>
    <row r="338" spans="1:26" ht="15.75" customHeight="1">
      <c r="A338" s="39">
        <v>45035</v>
      </c>
      <c r="B338" s="40">
        <v>4336.25</v>
      </c>
      <c r="C338" s="41"/>
      <c r="D338" s="42">
        <v>45061</v>
      </c>
      <c r="E338" s="43">
        <v>2.41</v>
      </c>
      <c r="F338" s="44"/>
      <c r="G338" s="44"/>
      <c r="H338" s="41"/>
      <c r="I338" s="52">
        <f t="shared" ref="I338:J338" si="337">A338</f>
        <v>45035</v>
      </c>
      <c r="J338" s="53">
        <f t="shared" si="337"/>
        <v>4336.25</v>
      </c>
      <c r="K338" s="54">
        <f>_xlfn.XLOOKUP(VALUE(I338), 'Processed closing data'!D$1:D$750, 'Processed closing data'!E$1:E$750, "")</f>
        <v>2.16</v>
      </c>
      <c r="L338" s="55">
        <f>_xlfn.XLOOKUP(VALUE(I338), 'Processed closing data'!O$1:O$750, 'Processed closing data'!P$1:P$750, "")</f>
        <v>27.66</v>
      </c>
      <c r="M338" s="41"/>
      <c r="N338" s="41"/>
      <c r="O338" s="42">
        <v>45061</v>
      </c>
      <c r="P338" s="56">
        <v>25.68</v>
      </c>
      <c r="Q338" s="41"/>
      <c r="R338" s="41"/>
      <c r="S338" s="41"/>
      <c r="T338" s="41"/>
      <c r="U338" s="41"/>
      <c r="V338" s="41"/>
      <c r="W338" s="41"/>
      <c r="X338" s="41"/>
      <c r="Y338" s="41"/>
      <c r="Z338" s="41"/>
    </row>
    <row r="339" spans="1:26" ht="15.75" customHeight="1">
      <c r="A339" s="39">
        <v>45036</v>
      </c>
      <c r="B339" s="40">
        <v>4336.04</v>
      </c>
      <c r="C339" s="41"/>
      <c r="D339" s="42">
        <v>45062</v>
      </c>
      <c r="E339" s="43">
        <v>2.4</v>
      </c>
      <c r="F339" s="44"/>
      <c r="G339" s="44"/>
      <c r="H339" s="41"/>
      <c r="I339" s="52">
        <f t="shared" ref="I339:J339" si="338">A339</f>
        <v>45036</v>
      </c>
      <c r="J339" s="53">
        <f t="shared" si="338"/>
        <v>4336.04</v>
      </c>
      <c r="K339" s="54">
        <f>_xlfn.XLOOKUP(VALUE(I339), 'Processed closing data'!D$1:D$750, 'Processed closing data'!E$1:E$750, "")</f>
        <v>2.16</v>
      </c>
      <c r="L339" s="55">
        <f>_xlfn.XLOOKUP(VALUE(I339), 'Processed closing data'!O$1:O$750, 'Processed closing data'!P$1:P$750, "")</f>
        <v>27.6</v>
      </c>
      <c r="M339" s="41"/>
      <c r="N339" s="41"/>
      <c r="O339" s="42">
        <v>45062</v>
      </c>
      <c r="P339" s="56">
        <v>25.44</v>
      </c>
      <c r="Q339" s="41"/>
      <c r="R339" s="41"/>
      <c r="S339" s="41"/>
      <c r="T339" s="41"/>
      <c r="U339" s="41"/>
      <c r="V339" s="41"/>
      <c r="W339" s="41"/>
      <c r="X339" s="41"/>
      <c r="Y339" s="41"/>
      <c r="Z339" s="41"/>
    </row>
    <row r="340" spans="1:26" ht="15.75" customHeight="1">
      <c r="A340" s="39">
        <v>45037</v>
      </c>
      <c r="B340" s="40">
        <v>4345.68</v>
      </c>
      <c r="C340" s="41"/>
      <c r="D340" s="42">
        <v>45063</v>
      </c>
      <c r="E340" s="43">
        <v>2.4</v>
      </c>
      <c r="F340" s="44"/>
      <c r="G340" s="44"/>
      <c r="H340" s="41"/>
      <c r="I340" s="52">
        <f t="shared" ref="I340:J340" si="339">A340</f>
        <v>45037</v>
      </c>
      <c r="J340" s="53">
        <f t="shared" si="339"/>
        <v>4345.68</v>
      </c>
      <c r="K340" s="54">
        <f>_xlfn.XLOOKUP(VALUE(I340), 'Processed closing data'!D$1:D$750, 'Processed closing data'!E$1:E$750, "")</f>
        <v>2.17</v>
      </c>
      <c r="L340" s="55">
        <f>_xlfn.XLOOKUP(VALUE(I340), 'Processed closing data'!O$1:O$750, 'Processed closing data'!P$1:P$750, "")</f>
        <v>27.92</v>
      </c>
      <c r="M340" s="41"/>
      <c r="N340" s="41"/>
      <c r="O340" s="42">
        <v>45063</v>
      </c>
      <c r="P340" s="56">
        <v>24.84</v>
      </c>
      <c r="Q340" s="41"/>
      <c r="R340" s="41"/>
      <c r="S340" s="41"/>
      <c r="T340" s="41"/>
      <c r="U340" s="41"/>
      <c r="V340" s="41"/>
      <c r="W340" s="41"/>
      <c r="X340" s="41"/>
      <c r="Y340" s="41"/>
      <c r="Z340" s="41"/>
    </row>
    <row r="341" spans="1:26" ht="15.75" customHeight="1">
      <c r="A341" s="39">
        <v>45040</v>
      </c>
      <c r="B341" s="40">
        <v>4343.42</v>
      </c>
      <c r="C341" s="41"/>
      <c r="D341" s="42">
        <v>45064</v>
      </c>
      <c r="E341" s="43">
        <v>2.37</v>
      </c>
      <c r="F341" s="44"/>
      <c r="G341" s="44"/>
      <c r="H341" s="41"/>
      <c r="I341" s="52">
        <f t="shared" ref="I341:J341" si="340">A341</f>
        <v>45040</v>
      </c>
      <c r="J341" s="53">
        <f t="shared" si="340"/>
        <v>4343.42</v>
      </c>
      <c r="K341" s="54">
        <f>_xlfn.XLOOKUP(VALUE(I341), 'Processed closing data'!D$1:D$750, 'Processed closing data'!E$1:E$750, "")</f>
        <v>2.2000000000000002</v>
      </c>
      <c r="L341" s="55">
        <f>_xlfn.XLOOKUP(VALUE(I341), 'Processed closing data'!O$1:O$750, 'Processed closing data'!P$1:P$750, "")</f>
        <v>27.74</v>
      </c>
      <c r="M341" s="41"/>
      <c r="N341" s="41"/>
      <c r="O341" s="42">
        <v>45064</v>
      </c>
      <c r="P341" s="56">
        <v>24.58</v>
      </c>
      <c r="Q341" s="41"/>
      <c r="R341" s="41"/>
      <c r="S341" s="41"/>
      <c r="T341" s="41"/>
      <c r="U341" s="41"/>
      <c r="V341" s="41"/>
      <c r="W341" s="41"/>
      <c r="X341" s="41"/>
      <c r="Y341" s="41"/>
      <c r="Z341" s="41"/>
    </row>
    <row r="342" spans="1:26" ht="15.75" customHeight="1">
      <c r="A342" s="39">
        <v>45041</v>
      </c>
      <c r="B342" s="40">
        <v>4333.1000000000004</v>
      </c>
      <c r="C342" s="41"/>
      <c r="D342" s="42">
        <v>45065</v>
      </c>
      <c r="E342" s="43">
        <v>2.48</v>
      </c>
      <c r="F342" s="44"/>
      <c r="G342" s="44"/>
      <c r="H342" s="41"/>
      <c r="I342" s="52">
        <f t="shared" ref="I342:J342" si="341">A342</f>
        <v>45041</v>
      </c>
      <c r="J342" s="53">
        <f t="shared" si="341"/>
        <v>4333.1000000000004</v>
      </c>
      <c r="K342" s="54">
        <f>_xlfn.XLOOKUP(VALUE(I342), 'Processed closing data'!D$1:D$750, 'Processed closing data'!E$1:E$750, "")</f>
        <v>2.1800000000000002</v>
      </c>
      <c r="L342" s="55">
        <f>_xlfn.XLOOKUP(VALUE(I342), 'Processed closing data'!O$1:O$750, 'Processed closing data'!P$1:P$750, "")</f>
        <v>27.24</v>
      </c>
      <c r="M342" s="41"/>
      <c r="N342" s="41"/>
      <c r="O342" s="42">
        <v>45065</v>
      </c>
      <c r="P342" s="56">
        <v>25.18</v>
      </c>
      <c r="Q342" s="41"/>
      <c r="R342" s="41"/>
      <c r="S342" s="41"/>
      <c r="T342" s="41"/>
      <c r="U342" s="41"/>
      <c r="V342" s="41"/>
      <c r="W342" s="41"/>
      <c r="X342" s="41"/>
      <c r="Y342" s="41"/>
      <c r="Z342" s="41"/>
    </row>
    <row r="343" spans="1:26" ht="15.75" customHeight="1">
      <c r="A343" s="39">
        <v>45042</v>
      </c>
      <c r="B343" s="40">
        <v>4314.67</v>
      </c>
      <c r="C343" s="41"/>
      <c r="D343" s="42">
        <v>45068</v>
      </c>
      <c r="E343" s="43">
        <v>2.4900000000000002</v>
      </c>
      <c r="F343" s="44"/>
      <c r="G343" s="44"/>
      <c r="H343" s="41"/>
      <c r="I343" s="52">
        <f t="shared" ref="I343:J343" si="342">A343</f>
        <v>45042</v>
      </c>
      <c r="J343" s="53">
        <f t="shared" si="342"/>
        <v>4314.67</v>
      </c>
      <c r="K343" s="54">
        <f>_xlfn.XLOOKUP(VALUE(I343), 'Processed closing data'!D$1:D$750, 'Processed closing data'!E$1:E$750, "")</f>
        <v>2.2200000000000002</v>
      </c>
      <c r="L343" s="55">
        <f>_xlfn.XLOOKUP(VALUE(I343), 'Processed closing data'!O$1:O$750, 'Processed closing data'!P$1:P$750, "")</f>
        <v>27.14</v>
      </c>
      <c r="M343" s="41"/>
      <c r="N343" s="41"/>
      <c r="O343" s="42">
        <v>45068</v>
      </c>
      <c r="P343" s="56">
        <v>25.1</v>
      </c>
      <c r="Q343" s="41"/>
      <c r="R343" s="41"/>
      <c r="S343" s="41"/>
      <c r="T343" s="41"/>
      <c r="U343" s="41"/>
      <c r="V343" s="41"/>
      <c r="W343" s="41"/>
      <c r="X343" s="41"/>
      <c r="Y343" s="41"/>
      <c r="Z343" s="41"/>
    </row>
    <row r="344" spans="1:26" ht="15.75" customHeight="1">
      <c r="A344" s="39">
        <v>45043</v>
      </c>
      <c r="B344" s="40">
        <v>4305.97</v>
      </c>
      <c r="C344" s="41"/>
      <c r="D344" s="42">
        <v>45069</v>
      </c>
      <c r="E344" s="43">
        <v>2.4900000000000002</v>
      </c>
      <c r="F344" s="44"/>
      <c r="G344" s="44"/>
      <c r="H344" s="41"/>
      <c r="I344" s="52">
        <f t="shared" ref="I344:J344" si="343">A344</f>
        <v>45043</v>
      </c>
      <c r="J344" s="53">
        <f t="shared" si="343"/>
        <v>4305.97</v>
      </c>
      <c r="K344" s="54">
        <f>_xlfn.XLOOKUP(VALUE(I344), 'Processed closing data'!D$1:D$750, 'Processed closing data'!E$1:E$750, "")</f>
        <v>2.33</v>
      </c>
      <c r="L344" s="55">
        <f>_xlfn.XLOOKUP(VALUE(I344), 'Processed closing data'!O$1:O$750, 'Processed closing data'!P$1:P$750, "")</f>
        <v>27</v>
      </c>
      <c r="M344" s="41"/>
      <c r="N344" s="41"/>
      <c r="O344" s="42">
        <v>45069</v>
      </c>
      <c r="P344" s="56">
        <v>25.2</v>
      </c>
      <c r="Q344" s="41"/>
      <c r="R344" s="41"/>
      <c r="S344" s="41"/>
      <c r="T344" s="41"/>
      <c r="U344" s="41"/>
      <c r="V344" s="41"/>
      <c r="W344" s="41"/>
      <c r="X344" s="41"/>
      <c r="Y344" s="41"/>
      <c r="Z344" s="41"/>
    </row>
    <row r="345" spans="1:26" ht="15.75" customHeight="1">
      <c r="A345" s="39">
        <v>45044</v>
      </c>
      <c r="B345" s="40">
        <v>4329.96</v>
      </c>
      <c r="C345" s="41"/>
      <c r="D345" s="42">
        <v>45070</v>
      </c>
      <c r="E345" s="43">
        <v>2.4900000000000002</v>
      </c>
      <c r="F345" s="44"/>
      <c r="G345" s="44"/>
      <c r="H345" s="41"/>
      <c r="I345" s="52">
        <f t="shared" ref="I345:J345" si="344">A345</f>
        <v>45044</v>
      </c>
      <c r="J345" s="53">
        <f t="shared" si="344"/>
        <v>4329.96</v>
      </c>
      <c r="K345" s="54">
        <f>_xlfn.XLOOKUP(VALUE(I345), 'Processed closing data'!D$1:D$750, 'Processed closing data'!E$1:E$750, "")</f>
        <v>2.2999999999999998</v>
      </c>
      <c r="L345" s="55">
        <f>_xlfn.XLOOKUP(VALUE(I345), 'Processed closing data'!O$1:O$750, 'Processed closing data'!P$1:P$750, "")</f>
        <v>26.88</v>
      </c>
      <c r="M345" s="41"/>
      <c r="N345" s="41"/>
      <c r="O345" s="42">
        <v>45070</v>
      </c>
      <c r="P345" s="56">
        <v>25.12</v>
      </c>
      <c r="Q345" s="41"/>
      <c r="R345" s="41"/>
      <c r="S345" s="41"/>
      <c r="T345" s="41"/>
      <c r="U345" s="41"/>
      <c r="V345" s="41"/>
      <c r="W345" s="41"/>
      <c r="X345" s="41"/>
      <c r="Y345" s="41"/>
      <c r="Z345" s="41"/>
    </row>
    <row r="346" spans="1:26" ht="15.75" customHeight="1">
      <c r="A346" s="39">
        <v>45047</v>
      </c>
      <c r="B346" s="40">
        <v>4329.96</v>
      </c>
      <c r="C346" s="41"/>
      <c r="D346" s="42">
        <v>45072</v>
      </c>
      <c r="E346" s="43">
        <v>2.62</v>
      </c>
      <c r="F346" s="44"/>
      <c r="G346" s="44"/>
      <c r="H346" s="41"/>
      <c r="I346" s="52">
        <f t="shared" ref="I346:J346" si="345">A346</f>
        <v>45047</v>
      </c>
      <c r="J346" s="53">
        <f t="shared" si="345"/>
        <v>4329.96</v>
      </c>
      <c r="K346" s="54">
        <v>2.2999999999999998</v>
      </c>
      <c r="L346" s="55">
        <v>26.88</v>
      </c>
      <c r="M346" s="41"/>
      <c r="N346" s="41"/>
      <c r="O346" s="42">
        <v>45072</v>
      </c>
      <c r="P346" s="56">
        <v>25.02</v>
      </c>
      <c r="Q346" s="41"/>
      <c r="R346" s="41"/>
      <c r="S346" s="41"/>
      <c r="T346" s="41"/>
      <c r="U346" s="41"/>
      <c r="V346" s="41"/>
      <c r="W346" s="41"/>
      <c r="X346" s="41"/>
      <c r="Y346" s="41"/>
      <c r="Z346" s="41"/>
    </row>
    <row r="347" spans="1:26" ht="15.75" customHeight="1">
      <c r="A347" s="39">
        <v>45048</v>
      </c>
      <c r="B347" s="40">
        <v>4280.37</v>
      </c>
      <c r="C347" s="41"/>
      <c r="D347" s="42">
        <v>45076</v>
      </c>
      <c r="E347" s="43">
        <v>2.61</v>
      </c>
      <c r="F347" s="44"/>
      <c r="G347" s="44"/>
      <c r="H347" s="41"/>
      <c r="I347" s="52">
        <f t="shared" ref="I347:J347" si="346">A347</f>
        <v>45048</v>
      </c>
      <c r="J347" s="53">
        <f t="shared" si="346"/>
        <v>4280.37</v>
      </c>
      <c r="K347" s="54">
        <f>_xlfn.XLOOKUP(VALUE(I347), 'Processed closing data'!D$1:D$750, 'Processed closing data'!E$1:E$750, "")</f>
        <v>2.3199999999999998</v>
      </c>
      <c r="L347" s="55">
        <f>_xlfn.XLOOKUP(VALUE(I347), 'Processed closing data'!O$1:O$750, 'Processed closing data'!P$1:P$750, "")</f>
        <v>26.8</v>
      </c>
      <c r="M347" s="41"/>
      <c r="N347" s="41"/>
      <c r="O347" s="42">
        <v>45076</v>
      </c>
      <c r="P347" s="56">
        <v>24.96</v>
      </c>
      <c r="Q347" s="41"/>
      <c r="R347" s="41"/>
      <c r="S347" s="41"/>
      <c r="T347" s="41"/>
      <c r="U347" s="41"/>
      <c r="V347" s="41"/>
      <c r="W347" s="41"/>
      <c r="X347" s="41"/>
      <c r="Y347" s="41"/>
      <c r="Z347" s="41"/>
    </row>
    <row r="348" spans="1:26" ht="15.75" customHeight="1">
      <c r="A348" s="39">
        <v>45049</v>
      </c>
      <c r="B348" s="40">
        <v>4289.2299999999996</v>
      </c>
      <c r="C348" s="41"/>
      <c r="D348" s="42">
        <v>45077</v>
      </c>
      <c r="E348" s="43">
        <v>2.7</v>
      </c>
      <c r="F348" s="44"/>
      <c r="G348" s="44"/>
      <c r="H348" s="41"/>
      <c r="I348" s="52">
        <f t="shared" ref="I348:J348" si="347">A348</f>
        <v>45049</v>
      </c>
      <c r="J348" s="53">
        <f t="shared" si="347"/>
        <v>4289.2299999999996</v>
      </c>
      <c r="K348" s="54">
        <f>_xlfn.XLOOKUP(VALUE(I348), 'Processed closing data'!D$1:D$750, 'Processed closing data'!E$1:E$750, "")</f>
        <v>2.2799999999999998</v>
      </c>
      <c r="L348" s="55">
        <f>_xlfn.XLOOKUP(VALUE(I348), 'Processed closing data'!O$1:O$750, 'Processed closing data'!P$1:P$750, "")</f>
        <v>26.52</v>
      </c>
      <c r="M348" s="41"/>
      <c r="N348" s="41"/>
      <c r="O348" s="42">
        <v>45077</v>
      </c>
      <c r="P348" s="56">
        <v>25.28</v>
      </c>
      <c r="Q348" s="41"/>
      <c r="R348" s="41"/>
      <c r="S348" s="41"/>
      <c r="T348" s="41"/>
      <c r="U348" s="41"/>
      <c r="V348" s="41"/>
      <c r="W348" s="41"/>
      <c r="X348" s="41"/>
      <c r="Y348" s="41"/>
      <c r="Z348" s="41"/>
    </row>
    <row r="349" spans="1:26" ht="15.75" customHeight="1">
      <c r="A349" s="39">
        <v>45050</v>
      </c>
      <c r="B349" s="40">
        <v>4244.92</v>
      </c>
      <c r="C349" s="41"/>
      <c r="D349" s="42">
        <v>45078</v>
      </c>
      <c r="E349" s="43">
        <v>2.69</v>
      </c>
      <c r="F349" s="44"/>
      <c r="G349" s="44"/>
      <c r="H349" s="41"/>
      <c r="I349" s="52">
        <f t="shared" ref="I349:J349" si="348">A349</f>
        <v>45050</v>
      </c>
      <c r="J349" s="53">
        <f t="shared" si="348"/>
        <v>4244.92</v>
      </c>
      <c r="K349" s="54">
        <f>_xlfn.XLOOKUP(VALUE(I349), 'Processed closing data'!D$1:D$750, 'Processed closing data'!E$1:E$750, "")</f>
        <v>2.2799999999999998</v>
      </c>
      <c r="L349" s="55">
        <f>_xlfn.XLOOKUP(VALUE(I349), 'Processed closing data'!O$1:O$750, 'Processed closing data'!P$1:P$750, "")</f>
        <v>26.92</v>
      </c>
      <c r="M349" s="41"/>
      <c r="N349" s="41"/>
      <c r="O349" s="42">
        <v>45078</v>
      </c>
      <c r="P349" s="56">
        <v>25.18</v>
      </c>
      <c r="Q349" s="41"/>
      <c r="R349" s="41"/>
      <c r="S349" s="41"/>
      <c r="T349" s="41"/>
      <c r="U349" s="41"/>
      <c r="V349" s="41"/>
      <c r="W349" s="41"/>
      <c r="X349" s="41"/>
      <c r="Y349" s="41"/>
      <c r="Z349" s="41"/>
    </row>
    <row r="350" spans="1:26" ht="15.75" customHeight="1">
      <c r="A350" s="39">
        <v>45051</v>
      </c>
      <c r="B350" s="40">
        <v>4287.24</v>
      </c>
      <c r="C350" s="41"/>
      <c r="D350" s="42">
        <v>45079</v>
      </c>
      <c r="E350" s="43">
        <v>2.72</v>
      </c>
      <c r="F350" s="44"/>
      <c r="G350" s="44"/>
      <c r="H350" s="41"/>
      <c r="I350" s="52">
        <f t="shared" ref="I350:J350" si="349">A350</f>
        <v>45051</v>
      </c>
      <c r="J350" s="53">
        <f t="shared" si="349"/>
        <v>4287.24</v>
      </c>
      <c r="K350" s="54">
        <f>_xlfn.XLOOKUP(VALUE(I350), 'Processed closing data'!D$1:D$750, 'Processed closing data'!E$1:E$750, "")</f>
        <v>2.31</v>
      </c>
      <c r="L350" s="55">
        <f>_xlfn.XLOOKUP(VALUE(I350), 'Processed closing data'!O$1:O$750, 'Processed closing data'!P$1:P$750, "")</f>
        <v>27.74</v>
      </c>
      <c r="M350" s="41"/>
      <c r="N350" s="41"/>
      <c r="O350" s="42">
        <v>45079</v>
      </c>
      <c r="P350" s="56">
        <v>25.44</v>
      </c>
      <c r="Q350" s="41"/>
      <c r="R350" s="41"/>
      <c r="S350" s="41"/>
      <c r="T350" s="41"/>
      <c r="U350" s="41"/>
      <c r="V350" s="41"/>
      <c r="W350" s="41"/>
      <c r="X350" s="41"/>
      <c r="Y350" s="41"/>
      <c r="Z350" s="41"/>
    </row>
    <row r="351" spans="1:26" ht="15.75" customHeight="1">
      <c r="A351" s="39">
        <v>45054</v>
      </c>
      <c r="B351" s="40">
        <v>4287.24</v>
      </c>
      <c r="C351" s="41"/>
      <c r="D351" s="42">
        <v>45082</v>
      </c>
      <c r="E351" s="43">
        <v>2.72</v>
      </c>
      <c r="F351" s="44"/>
      <c r="G351" s="44"/>
      <c r="H351" s="41"/>
      <c r="I351" s="52">
        <f t="shared" ref="I351:J351" si="350">A351</f>
        <v>45054</v>
      </c>
      <c r="J351" s="53">
        <f t="shared" si="350"/>
        <v>4287.24</v>
      </c>
      <c r="K351" s="54">
        <v>2.31</v>
      </c>
      <c r="L351" s="55">
        <v>27.74</v>
      </c>
      <c r="M351" s="41"/>
      <c r="N351" s="41"/>
      <c r="O351" s="42">
        <v>45082</v>
      </c>
      <c r="P351" s="56">
        <v>24.48</v>
      </c>
      <c r="Q351" s="41"/>
      <c r="R351" s="41"/>
      <c r="S351" s="41"/>
      <c r="T351" s="41"/>
      <c r="U351" s="41"/>
      <c r="V351" s="41"/>
      <c r="W351" s="41"/>
      <c r="X351" s="41"/>
      <c r="Y351" s="41"/>
      <c r="Z351" s="41"/>
    </row>
    <row r="352" spans="1:26" ht="15.75" customHeight="1">
      <c r="A352" s="39">
        <v>45055</v>
      </c>
      <c r="B352" s="40">
        <v>4274.9799999999996</v>
      </c>
      <c r="C352" s="41"/>
      <c r="D352" s="42">
        <v>45084</v>
      </c>
      <c r="E352" s="43">
        <v>2.64</v>
      </c>
      <c r="F352" s="44"/>
      <c r="G352" s="44"/>
      <c r="H352" s="41"/>
      <c r="I352" s="52">
        <f t="shared" ref="I352:J352" si="351">A352</f>
        <v>45055</v>
      </c>
      <c r="J352" s="53">
        <f t="shared" si="351"/>
        <v>4274.9799999999996</v>
      </c>
      <c r="K352" s="54">
        <f>_xlfn.XLOOKUP(VALUE(I352), 'Processed closing data'!D$1:D$750, 'Processed closing data'!E$1:E$750, "")</f>
        <v>2.35</v>
      </c>
      <c r="L352" s="55">
        <f>_xlfn.XLOOKUP(VALUE(I352), 'Processed closing data'!O$1:O$750, 'Processed closing data'!P$1:P$750, "")</f>
        <v>25.74</v>
      </c>
      <c r="M352" s="41"/>
      <c r="N352" s="41"/>
      <c r="O352" s="42">
        <v>45084</v>
      </c>
      <c r="P352" s="56">
        <v>24.58</v>
      </c>
      <c r="Q352" s="41"/>
      <c r="R352" s="41"/>
      <c r="S352" s="41"/>
      <c r="T352" s="41"/>
      <c r="U352" s="41"/>
      <c r="V352" s="41"/>
      <c r="W352" s="41"/>
      <c r="X352" s="41"/>
      <c r="Y352" s="41"/>
      <c r="Z352" s="41"/>
    </row>
    <row r="353" spans="1:26" ht="15.75" customHeight="1">
      <c r="A353" s="39">
        <v>45056</v>
      </c>
      <c r="B353" s="40">
        <v>4264.1000000000004</v>
      </c>
      <c r="C353" s="41"/>
      <c r="D353" s="42">
        <v>45085</v>
      </c>
      <c r="E353" s="43">
        <v>2.69</v>
      </c>
      <c r="F353" s="44"/>
      <c r="G353" s="44"/>
      <c r="H353" s="41"/>
      <c r="I353" s="52">
        <f t="shared" ref="I353:J353" si="352">A353</f>
        <v>45056</v>
      </c>
      <c r="J353" s="53">
        <f t="shared" si="352"/>
        <v>4264.1000000000004</v>
      </c>
      <c r="K353" s="54">
        <f>_xlfn.XLOOKUP(VALUE(I353), 'Processed closing data'!D$1:D$750, 'Processed closing data'!E$1:E$750, "")</f>
        <v>2.39</v>
      </c>
      <c r="L353" s="55">
        <f>_xlfn.XLOOKUP(VALUE(I353), 'Processed closing data'!O$1:O$750, 'Processed closing data'!P$1:P$750, "")</f>
        <v>26.26</v>
      </c>
      <c r="M353" s="41"/>
      <c r="N353" s="41"/>
      <c r="O353" s="42">
        <v>45085</v>
      </c>
      <c r="P353" s="56">
        <v>24.34</v>
      </c>
      <c r="Q353" s="41"/>
      <c r="R353" s="41"/>
      <c r="S353" s="41"/>
      <c r="T353" s="41"/>
      <c r="U353" s="41"/>
      <c r="V353" s="41"/>
      <c r="W353" s="41"/>
      <c r="X353" s="41"/>
      <c r="Y353" s="41"/>
      <c r="Z353" s="41"/>
    </row>
    <row r="354" spans="1:26" ht="15.75" customHeight="1">
      <c r="A354" s="39">
        <v>45057</v>
      </c>
      <c r="B354" s="40">
        <v>4258.8</v>
      </c>
      <c r="C354" s="41"/>
      <c r="D354" s="42">
        <v>45086</v>
      </c>
      <c r="E354" s="43">
        <v>2.46</v>
      </c>
      <c r="F354" s="44"/>
      <c r="G354" s="44"/>
      <c r="H354" s="41"/>
      <c r="I354" s="52">
        <f t="shared" ref="I354:J354" si="353">A354</f>
        <v>45057</v>
      </c>
      <c r="J354" s="53">
        <f t="shared" si="353"/>
        <v>4258.8</v>
      </c>
      <c r="K354" s="54">
        <f>_xlfn.XLOOKUP(VALUE(I354), 'Processed closing data'!D$1:D$750, 'Processed closing data'!E$1:E$750, "")</f>
        <v>2.4900000000000002</v>
      </c>
      <c r="L354" s="55">
        <f>_xlfn.XLOOKUP(VALUE(I354), 'Processed closing data'!O$1:O$750, 'Processed closing data'!P$1:P$750, "")</f>
        <v>26.04</v>
      </c>
      <c r="M354" s="41"/>
      <c r="N354" s="41"/>
      <c r="O354" s="42">
        <v>45086</v>
      </c>
      <c r="P354" s="56">
        <v>24.3</v>
      </c>
      <c r="Q354" s="41"/>
      <c r="R354" s="41"/>
      <c r="S354" s="41"/>
      <c r="T354" s="41"/>
      <c r="U354" s="41"/>
      <c r="V354" s="41"/>
      <c r="W354" s="41"/>
      <c r="X354" s="41"/>
      <c r="Y354" s="41"/>
      <c r="Z354" s="41"/>
    </row>
    <row r="355" spans="1:26" ht="15.75" customHeight="1">
      <c r="A355" s="39">
        <v>45058</v>
      </c>
      <c r="B355" s="40">
        <v>4267.72</v>
      </c>
      <c r="C355" s="41"/>
      <c r="D355" s="42">
        <v>45089</v>
      </c>
      <c r="E355" s="43">
        <v>2.4</v>
      </c>
      <c r="F355" s="44"/>
      <c r="G355" s="44"/>
      <c r="H355" s="41"/>
      <c r="I355" s="52">
        <f t="shared" ref="I355:J355" si="354">A355</f>
        <v>45058</v>
      </c>
      <c r="J355" s="53">
        <f t="shared" si="354"/>
        <v>4267.72</v>
      </c>
      <c r="K355" s="54">
        <f>_xlfn.XLOOKUP(VALUE(I355), 'Processed closing data'!D$1:D$750, 'Processed closing data'!E$1:E$750, "")</f>
        <v>2.44</v>
      </c>
      <c r="L355" s="55">
        <f>_xlfn.XLOOKUP(VALUE(I355), 'Processed closing data'!O$1:O$750, 'Processed closing data'!P$1:P$750, "")</f>
        <v>25.9</v>
      </c>
      <c r="M355" s="41"/>
      <c r="N355" s="41"/>
      <c r="O355" s="42">
        <v>45089</v>
      </c>
      <c r="P355" s="56">
        <v>24.62</v>
      </c>
      <c r="Q355" s="41"/>
      <c r="R355" s="41"/>
      <c r="S355" s="41"/>
      <c r="T355" s="41"/>
      <c r="U355" s="41"/>
      <c r="V355" s="41"/>
      <c r="W355" s="41"/>
      <c r="X355" s="41"/>
      <c r="Y355" s="41"/>
      <c r="Z355" s="41"/>
    </row>
    <row r="356" spans="1:26" ht="15.75" customHeight="1">
      <c r="A356" s="39">
        <v>45061</v>
      </c>
      <c r="B356" s="40">
        <v>4280.84</v>
      </c>
      <c r="C356" s="41"/>
      <c r="D356" s="42">
        <v>45090</v>
      </c>
      <c r="E356" s="43">
        <v>2.3199999999999998</v>
      </c>
      <c r="F356" s="44"/>
      <c r="G356" s="44"/>
      <c r="H356" s="41"/>
      <c r="I356" s="52">
        <f t="shared" ref="I356:J356" si="355">A356</f>
        <v>45061</v>
      </c>
      <c r="J356" s="53">
        <f t="shared" si="355"/>
        <v>4280.84</v>
      </c>
      <c r="K356" s="54">
        <f>_xlfn.XLOOKUP(VALUE(I356), 'Processed closing data'!D$1:D$750, 'Processed closing data'!E$1:E$750, "")</f>
        <v>2.41</v>
      </c>
      <c r="L356" s="55">
        <f>_xlfn.XLOOKUP(VALUE(I356), 'Processed closing data'!O$1:O$750, 'Processed closing data'!P$1:P$750, "")</f>
        <v>25.68</v>
      </c>
      <c r="M356" s="41"/>
      <c r="N356" s="41"/>
      <c r="O356" s="42">
        <v>45090</v>
      </c>
      <c r="P356" s="56">
        <v>24.5</v>
      </c>
      <c r="Q356" s="41"/>
      <c r="R356" s="41"/>
      <c r="S356" s="41"/>
      <c r="T356" s="41"/>
      <c r="U356" s="41"/>
      <c r="V356" s="41"/>
      <c r="W356" s="41"/>
      <c r="X356" s="41"/>
      <c r="Y356" s="41"/>
      <c r="Z356" s="41"/>
    </row>
    <row r="357" spans="1:26" ht="15.75" customHeight="1">
      <c r="A357" s="39">
        <v>45062</v>
      </c>
      <c r="B357" s="40">
        <v>4268.6899999999996</v>
      </c>
      <c r="C357" s="41"/>
      <c r="D357" s="42">
        <v>45091</v>
      </c>
      <c r="E357" s="43">
        <v>2.27</v>
      </c>
      <c r="F357" s="44"/>
      <c r="G357" s="44"/>
      <c r="H357" s="41"/>
      <c r="I357" s="52">
        <f t="shared" ref="I357:J357" si="356">A357</f>
        <v>45062</v>
      </c>
      <c r="J357" s="53">
        <f t="shared" si="356"/>
        <v>4268.6899999999996</v>
      </c>
      <c r="K357" s="54">
        <f>_xlfn.XLOOKUP(VALUE(I357), 'Processed closing data'!D$1:D$750, 'Processed closing data'!E$1:E$750, "")</f>
        <v>2.4</v>
      </c>
      <c r="L357" s="55">
        <f>_xlfn.XLOOKUP(VALUE(I357), 'Processed closing data'!O$1:O$750, 'Processed closing data'!P$1:P$750, "")</f>
        <v>25.44</v>
      </c>
      <c r="M357" s="41"/>
      <c r="N357" s="41"/>
      <c r="O357" s="42">
        <v>45091</v>
      </c>
      <c r="P357" s="56">
        <v>24.5</v>
      </c>
      <c r="Q357" s="41"/>
      <c r="R357" s="41"/>
      <c r="S357" s="41"/>
      <c r="T357" s="41"/>
      <c r="U357" s="41"/>
      <c r="V357" s="41"/>
      <c r="W357" s="41"/>
      <c r="X357" s="41"/>
      <c r="Y357" s="41"/>
      <c r="Z357" s="41"/>
    </row>
    <row r="358" spans="1:26" ht="15.75" customHeight="1">
      <c r="A358" s="39">
        <v>45063</v>
      </c>
      <c r="B358" s="40">
        <v>4253.7299999999996</v>
      </c>
      <c r="C358" s="41"/>
      <c r="D358" s="42">
        <v>45092</v>
      </c>
      <c r="E358" s="43">
        <v>2.2400000000000002</v>
      </c>
      <c r="F358" s="44"/>
      <c r="G358" s="44"/>
      <c r="H358" s="41"/>
      <c r="I358" s="52">
        <f t="shared" ref="I358:J358" si="357">A358</f>
        <v>45063</v>
      </c>
      <c r="J358" s="53">
        <f t="shared" si="357"/>
        <v>4253.7299999999996</v>
      </c>
      <c r="K358" s="54">
        <f>_xlfn.XLOOKUP(VALUE(I358), 'Processed closing data'!D$1:D$750, 'Processed closing data'!E$1:E$750, "")</f>
        <v>2.4</v>
      </c>
      <c r="L358" s="55">
        <f>_xlfn.XLOOKUP(VALUE(I358), 'Processed closing data'!O$1:O$750, 'Processed closing data'!P$1:P$750, "")</f>
        <v>24.84</v>
      </c>
      <c r="M358" s="41"/>
      <c r="N358" s="41"/>
      <c r="O358" s="42">
        <v>45092</v>
      </c>
      <c r="P358" s="56">
        <v>24.48</v>
      </c>
      <c r="Q358" s="41"/>
      <c r="R358" s="41"/>
      <c r="S358" s="41"/>
      <c r="T358" s="41"/>
      <c r="U358" s="41"/>
      <c r="V358" s="41"/>
      <c r="W358" s="41"/>
      <c r="X358" s="41"/>
      <c r="Y358" s="41"/>
      <c r="Z358" s="41"/>
    </row>
    <row r="359" spans="1:26" ht="15.75" customHeight="1">
      <c r="A359" s="39">
        <v>45064</v>
      </c>
      <c r="B359" s="40">
        <v>4265.34</v>
      </c>
      <c r="C359" s="41"/>
      <c r="D359" s="42">
        <v>45093</v>
      </c>
      <c r="E359" s="43">
        <v>2.2400000000000002</v>
      </c>
      <c r="F359" s="44"/>
      <c r="G359" s="44"/>
      <c r="H359" s="41"/>
      <c r="I359" s="52">
        <f t="shared" ref="I359:J359" si="358">A359</f>
        <v>45064</v>
      </c>
      <c r="J359" s="53">
        <f t="shared" si="358"/>
        <v>4265.34</v>
      </c>
      <c r="K359" s="54">
        <f>_xlfn.XLOOKUP(VALUE(I359), 'Processed closing data'!D$1:D$750, 'Processed closing data'!E$1:E$750, "")</f>
        <v>2.37</v>
      </c>
      <c r="L359" s="55">
        <f>_xlfn.XLOOKUP(VALUE(I359), 'Processed closing data'!O$1:O$750, 'Processed closing data'!P$1:P$750, "")</f>
        <v>24.58</v>
      </c>
      <c r="M359" s="41"/>
      <c r="N359" s="41"/>
      <c r="O359" s="42">
        <v>45093</v>
      </c>
      <c r="P359" s="56">
        <v>24.88</v>
      </c>
      <c r="Q359" s="41"/>
      <c r="R359" s="41"/>
      <c r="S359" s="41"/>
      <c r="T359" s="41"/>
      <c r="U359" s="41"/>
      <c r="V359" s="41"/>
      <c r="W359" s="41"/>
      <c r="X359" s="41"/>
      <c r="Y359" s="41"/>
      <c r="Z359" s="41"/>
    </row>
    <row r="360" spans="1:26" ht="15.75" customHeight="1">
      <c r="A360" s="39">
        <v>45065</v>
      </c>
      <c r="B360" s="40">
        <v>4271.9399999999996</v>
      </c>
      <c r="C360" s="41"/>
      <c r="D360" s="42">
        <v>45096</v>
      </c>
      <c r="E360" s="43">
        <v>2.19</v>
      </c>
      <c r="F360" s="44"/>
      <c r="G360" s="44"/>
      <c r="H360" s="41"/>
      <c r="I360" s="52">
        <f t="shared" ref="I360:J360" si="359">A360</f>
        <v>45065</v>
      </c>
      <c r="J360" s="53">
        <f t="shared" si="359"/>
        <v>4271.9399999999996</v>
      </c>
      <c r="K360" s="54">
        <f>_xlfn.XLOOKUP(VALUE(I360), 'Processed closing data'!D$1:D$750, 'Processed closing data'!E$1:E$750, "")</f>
        <v>2.48</v>
      </c>
      <c r="L360" s="55">
        <f>_xlfn.XLOOKUP(VALUE(I360), 'Processed closing data'!O$1:O$750, 'Processed closing data'!P$1:P$750, "")</f>
        <v>25.18</v>
      </c>
      <c r="M360" s="41"/>
      <c r="N360" s="41"/>
      <c r="O360" s="42">
        <v>45096</v>
      </c>
      <c r="P360" s="56">
        <v>24.52</v>
      </c>
      <c r="Q360" s="41"/>
      <c r="R360" s="41"/>
      <c r="S360" s="41"/>
      <c r="T360" s="41"/>
      <c r="U360" s="41"/>
      <c r="V360" s="41"/>
      <c r="W360" s="41"/>
      <c r="X360" s="41"/>
      <c r="Y360" s="41"/>
      <c r="Z360" s="41"/>
    </row>
    <row r="361" spans="1:26" ht="15.75" customHeight="1">
      <c r="A361" s="39">
        <v>45068</v>
      </c>
      <c r="B361" s="40">
        <v>4278.13</v>
      </c>
      <c r="C361" s="41"/>
      <c r="D361" s="42">
        <v>45097</v>
      </c>
      <c r="E361" s="43">
        <v>2.1800000000000002</v>
      </c>
      <c r="F361" s="44"/>
      <c r="G361" s="44"/>
      <c r="H361" s="41"/>
      <c r="I361" s="52">
        <f t="shared" ref="I361:J361" si="360">A361</f>
        <v>45068</v>
      </c>
      <c r="J361" s="53">
        <f t="shared" si="360"/>
        <v>4278.13</v>
      </c>
      <c r="K361" s="54">
        <f>_xlfn.XLOOKUP(VALUE(I361), 'Processed closing data'!D$1:D$750, 'Processed closing data'!E$1:E$750, "")</f>
        <v>2.4900000000000002</v>
      </c>
      <c r="L361" s="55">
        <f>_xlfn.XLOOKUP(VALUE(I361), 'Processed closing data'!O$1:O$750, 'Processed closing data'!P$1:P$750, "")</f>
        <v>25.1</v>
      </c>
      <c r="M361" s="41"/>
      <c r="N361" s="41"/>
      <c r="O361" s="42">
        <v>45097</v>
      </c>
      <c r="P361" s="56">
        <v>23.56</v>
      </c>
      <c r="Q361" s="41"/>
      <c r="R361" s="41"/>
      <c r="S361" s="41"/>
      <c r="T361" s="41"/>
      <c r="U361" s="41"/>
      <c r="V361" s="41"/>
      <c r="W361" s="41"/>
      <c r="X361" s="41"/>
      <c r="Y361" s="41"/>
      <c r="Z361" s="41"/>
    </row>
    <row r="362" spans="1:26" ht="15.75" customHeight="1">
      <c r="A362" s="39">
        <v>45069</v>
      </c>
      <c r="B362" s="40">
        <v>4272.29</v>
      </c>
      <c r="C362" s="41"/>
      <c r="D362" s="42">
        <v>45098</v>
      </c>
      <c r="E362" s="43">
        <v>2.19</v>
      </c>
      <c r="F362" s="44"/>
      <c r="G362" s="44"/>
      <c r="H362" s="41"/>
      <c r="I362" s="52">
        <f t="shared" ref="I362:J362" si="361">A362</f>
        <v>45069</v>
      </c>
      <c r="J362" s="53">
        <f t="shared" si="361"/>
        <v>4272.29</v>
      </c>
      <c r="K362" s="54">
        <f>_xlfn.XLOOKUP(VALUE(I362), 'Processed closing data'!D$1:D$750, 'Processed closing data'!E$1:E$750, "")</f>
        <v>2.4900000000000002</v>
      </c>
      <c r="L362" s="55">
        <f>_xlfn.XLOOKUP(VALUE(I362), 'Processed closing data'!O$1:O$750, 'Processed closing data'!P$1:P$750, "")</f>
        <v>25.2</v>
      </c>
      <c r="M362" s="41"/>
      <c r="N362" s="41"/>
      <c r="O362" s="42">
        <v>45098</v>
      </c>
      <c r="P362" s="56">
        <v>22.82</v>
      </c>
      <c r="Q362" s="41"/>
      <c r="R362" s="41"/>
      <c r="S362" s="41"/>
      <c r="T362" s="41"/>
      <c r="U362" s="41"/>
      <c r="V362" s="41"/>
      <c r="W362" s="41"/>
      <c r="X362" s="41"/>
      <c r="Y362" s="41"/>
      <c r="Z362" s="41"/>
    </row>
    <row r="363" spans="1:26" ht="15.75" customHeight="1">
      <c r="A363" s="39">
        <v>45070</v>
      </c>
      <c r="B363" s="40">
        <v>4199.37</v>
      </c>
      <c r="C363" s="41"/>
      <c r="D363" s="42">
        <v>45099</v>
      </c>
      <c r="E363" s="43">
        <v>2.2200000000000002</v>
      </c>
      <c r="F363" s="44"/>
      <c r="G363" s="44"/>
      <c r="H363" s="41"/>
      <c r="I363" s="52">
        <f t="shared" ref="I363:J363" si="362">A363</f>
        <v>45070</v>
      </c>
      <c r="J363" s="53">
        <f t="shared" si="362"/>
        <v>4199.37</v>
      </c>
      <c r="K363" s="54">
        <f>_xlfn.XLOOKUP(VALUE(I363), 'Processed closing data'!D$1:D$750, 'Processed closing data'!E$1:E$750, "")</f>
        <v>2.4900000000000002</v>
      </c>
      <c r="L363" s="55">
        <f>_xlfn.XLOOKUP(VALUE(I363), 'Processed closing data'!O$1:O$750, 'Processed closing data'!P$1:P$750, "")</f>
        <v>25.12</v>
      </c>
      <c r="M363" s="41"/>
      <c r="N363" s="41"/>
      <c r="O363" s="42">
        <v>45099</v>
      </c>
      <c r="P363" s="56">
        <v>22.78</v>
      </c>
      <c r="Q363" s="41"/>
      <c r="R363" s="41"/>
      <c r="S363" s="41"/>
      <c r="T363" s="41"/>
      <c r="U363" s="41"/>
      <c r="V363" s="41"/>
      <c r="W363" s="41"/>
      <c r="X363" s="41"/>
      <c r="Y363" s="41"/>
      <c r="Z363" s="41"/>
    </row>
    <row r="364" spans="1:26" ht="15.75" customHeight="1">
      <c r="A364" s="39">
        <v>45071</v>
      </c>
      <c r="B364" s="40">
        <v>4169.9399999999996</v>
      </c>
      <c r="C364" s="41"/>
      <c r="D364" s="42">
        <v>45100</v>
      </c>
      <c r="E364" s="43">
        <v>2.21</v>
      </c>
      <c r="F364" s="44"/>
      <c r="G364" s="44"/>
      <c r="H364" s="41"/>
      <c r="I364" s="52">
        <f t="shared" ref="I364:J364" si="363">A364</f>
        <v>45071</v>
      </c>
      <c r="J364" s="53">
        <f t="shared" si="363"/>
        <v>4169.9399999999996</v>
      </c>
      <c r="K364" s="54">
        <v>2.4900000000000002</v>
      </c>
      <c r="L364" s="55">
        <v>25.12</v>
      </c>
      <c r="M364" s="41"/>
      <c r="N364" s="41"/>
      <c r="O364" s="42">
        <v>45100</v>
      </c>
      <c r="P364" s="56">
        <v>22.4</v>
      </c>
      <c r="Q364" s="41"/>
      <c r="R364" s="41"/>
      <c r="S364" s="41"/>
      <c r="T364" s="41"/>
      <c r="U364" s="41"/>
      <c r="V364" s="41"/>
      <c r="W364" s="41"/>
      <c r="X364" s="41"/>
      <c r="Y364" s="41"/>
      <c r="Z364" s="41"/>
    </row>
    <row r="365" spans="1:26" ht="15.75" customHeight="1">
      <c r="A365" s="39">
        <v>45072</v>
      </c>
      <c r="B365" s="40">
        <v>4195.1400000000003</v>
      </c>
      <c r="C365" s="41"/>
      <c r="D365" s="42">
        <v>45103</v>
      </c>
      <c r="E365" s="43">
        <v>2.1800000000000002</v>
      </c>
      <c r="F365" s="44"/>
      <c r="G365" s="44"/>
      <c r="H365" s="41"/>
      <c r="I365" s="52">
        <f t="shared" ref="I365:J365" si="364">A365</f>
        <v>45072</v>
      </c>
      <c r="J365" s="53">
        <f t="shared" si="364"/>
        <v>4195.1400000000003</v>
      </c>
      <c r="K365" s="54">
        <f>_xlfn.XLOOKUP(VALUE(I365), 'Processed closing data'!D$1:D$750, 'Processed closing data'!E$1:E$750, "")</f>
        <v>2.62</v>
      </c>
      <c r="L365" s="55">
        <f>_xlfn.XLOOKUP(VALUE(I365), 'Processed closing data'!O$1:O$750, 'Processed closing data'!P$1:P$750, "")</f>
        <v>25.02</v>
      </c>
      <c r="M365" s="41"/>
      <c r="N365" s="41"/>
      <c r="O365" s="42">
        <v>45103</v>
      </c>
      <c r="P365" s="56">
        <v>21.82</v>
      </c>
      <c r="Q365" s="41"/>
      <c r="R365" s="41"/>
      <c r="S365" s="41"/>
      <c r="T365" s="41"/>
      <c r="U365" s="41"/>
      <c r="V365" s="41"/>
      <c r="W365" s="41"/>
      <c r="X365" s="41"/>
      <c r="Y365" s="41"/>
      <c r="Z365" s="41"/>
    </row>
    <row r="366" spans="1:26" ht="15.75" customHeight="1">
      <c r="A366" s="39">
        <v>45075</v>
      </c>
      <c r="B366" s="40">
        <v>4195.1400000000003</v>
      </c>
      <c r="C366" s="41"/>
      <c r="D366" s="42">
        <v>45104</v>
      </c>
      <c r="E366" s="43">
        <v>2.13</v>
      </c>
      <c r="F366" s="44"/>
      <c r="G366" s="44"/>
      <c r="H366" s="41"/>
      <c r="I366" s="52">
        <f t="shared" ref="I366:J366" si="365">A366</f>
        <v>45075</v>
      </c>
      <c r="J366" s="53">
        <f t="shared" si="365"/>
        <v>4195.1400000000003</v>
      </c>
      <c r="K366" s="54">
        <v>2.62</v>
      </c>
      <c r="L366" s="55">
        <v>25.02</v>
      </c>
      <c r="M366" s="41"/>
      <c r="N366" s="41"/>
      <c r="O366" s="42">
        <v>45104</v>
      </c>
      <c r="P366" s="56">
        <v>21.32</v>
      </c>
      <c r="Q366" s="41"/>
      <c r="R366" s="41"/>
      <c r="S366" s="41"/>
      <c r="T366" s="41"/>
      <c r="U366" s="41"/>
      <c r="V366" s="41"/>
      <c r="W366" s="41"/>
      <c r="X366" s="41"/>
      <c r="Y366" s="41"/>
      <c r="Z366" s="41"/>
    </row>
    <row r="367" spans="1:26" ht="15.75" customHeight="1">
      <c r="A367" s="39">
        <v>45076</v>
      </c>
      <c r="B367" s="40">
        <v>4145.8100000000004</v>
      </c>
      <c r="C367" s="41"/>
      <c r="D367" s="42">
        <v>45105</v>
      </c>
      <c r="E367" s="43">
        <v>2.17</v>
      </c>
      <c r="F367" s="44"/>
      <c r="G367" s="44"/>
      <c r="H367" s="41"/>
      <c r="I367" s="52">
        <f t="shared" ref="I367:J367" si="366">A367</f>
        <v>45076</v>
      </c>
      <c r="J367" s="53">
        <f t="shared" si="366"/>
        <v>4145.8100000000004</v>
      </c>
      <c r="K367" s="54">
        <f>_xlfn.XLOOKUP(VALUE(I367), 'Processed closing data'!D$1:D$750, 'Processed closing data'!E$1:E$750, "")</f>
        <v>2.61</v>
      </c>
      <c r="L367" s="55">
        <f>_xlfn.XLOOKUP(VALUE(I367), 'Processed closing data'!O$1:O$750, 'Processed closing data'!P$1:P$750, "")</f>
        <v>24.96</v>
      </c>
      <c r="M367" s="41"/>
      <c r="N367" s="41"/>
      <c r="O367" s="42">
        <v>45105</v>
      </c>
      <c r="P367" s="56">
        <v>21.7</v>
      </c>
      <c r="Q367" s="41"/>
      <c r="R367" s="41"/>
      <c r="S367" s="41"/>
      <c r="T367" s="41"/>
      <c r="U367" s="41"/>
      <c r="V367" s="41"/>
      <c r="W367" s="41"/>
      <c r="X367" s="41"/>
      <c r="Y367" s="41"/>
      <c r="Z367" s="41"/>
    </row>
    <row r="368" spans="1:26" ht="15.75" customHeight="1">
      <c r="A368" s="39">
        <v>45077</v>
      </c>
      <c r="B368" s="40">
        <v>4107.24</v>
      </c>
      <c r="C368" s="41"/>
      <c r="D368" s="42">
        <v>45106</v>
      </c>
      <c r="E368" s="43">
        <v>2.14</v>
      </c>
      <c r="F368" s="44"/>
      <c r="G368" s="44"/>
      <c r="H368" s="41"/>
      <c r="I368" s="52">
        <f t="shared" ref="I368:J368" si="367">A368</f>
        <v>45077</v>
      </c>
      <c r="J368" s="53">
        <f t="shared" si="367"/>
        <v>4107.24</v>
      </c>
      <c r="K368" s="54">
        <f>_xlfn.XLOOKUP(VALUE(I368), 'Processed closing data'!D$1:D$750, 'Processed closing data'!E$1:E$750, "")</f>
        <v>2.7</v>
      </c>
      <c r="L368" s="55">
        <f>_xlfn.XLOOKUP(VALUE(I368), 'Processed closing data'!O$1:O$750, 'Processed closing data'!P$1:P$750, "")</f>
        <v>25.28</v>
      </c>
      <c r="M368" s="41"/>
      <c r="N368" s="41"/>
      <c r="O368" s="42">
        <v>45106</v>
      </c>
      <c r="P368" s="56">
        <v>21.56</v>
      </c>
      <c r="Q368" s="41"/>
      <c r="R368" s="41"/>
      <c r="S368" s="41"/>
      <c r="T368" s="41"/>
      <c r="U368" s="41"/>
      <c r="V368" s="41"/>
      <c r="W368" s="41"/>
      <c r="X368" s="41"/>
      <c r="Y368" s="41"/>
      <c r="Z368" s="41"/>
    </row>
    <row r="369" spans="1:26" ht="15.75" customHeight="1">
      <c r="A369" s="39">
        <v>45078</v>
      </c>
      <c r="B369" s="40">
        <v>4131.3999999999996</v>
      </c>
      <c r="C369" s="41"/>
      <c r="D369" s="42">
        <v>45107</v>
      </c>
      <c r="E369" s="43">
        <v>2.13</v>
      </c>
      <c r="F369" s="44"/>
      <c r="G369" s="44"/>
      <c r="H369" s="41"/>
      <c r="I369" s="52">
        <f t="shared" ref="I369:J369" si="368">A369</f>
        <v>45078</v>
      </c>
      <c r="J369" s="53">
        <f t="shared" si="368"/>
        <v>4131.3999999999996</v>
      </c>
      <c r="K369" s="54">
        <f>_xlfn.XLOOKUP(VALUE(I369), 'Processed closing data'!D$1:D$750, 'Processed closing data'!E$1:E$750, "")</f>
        <v>2.69</v>
      </c>
      <c r="L369" s="55">
        <f>_xlfn.XLOOKUP(VALUE(I369), 'Processed closing data'!O$1:O$750, 'Processed closing data'!P$1:P$750, "")</f>
        <v>25.18</v>
      </c>
      <c r="M369" s="41"/>
      <c r="N369" s="41"/>
      <c r="O369" s="42">
        <v>45107</v>
      </c>
      <c r="P369" s="56">
        <v>21.66</v>
      </c>
      <c r="Q369" s="41"/>
      <c r="R369" s="41"/>
      <c r="S369" s="41"/>
      <c r="T369" s="41"/>
      <c r="U369" s="41"/>
      <c r="V369" s="41"/>
      <c r="W369" s="41"/>
      <c r="X369" s="41"/>
      <c r="Y369" s="41"/>
      <c r="Z369" s="41"/>
    </row>
    <row r="370" spans="1:26" ht="15.75" customHeight="1">
      <c r="A370" s="39">
        <v>45079</v>
      </c>
      <c r="B370" s="40">
        <v>4196.79</v>
      </c>
      <c r="C370" s="41"/>
      <c r="D370" s="42">
        <v>45110</v>
      </c>
      <c r="E370" s="43">
        <v>2.13</v>
      </c>
      <c r="F370" s="44"/>
      <c r="G370" s="44"/>
      <c r="H370" s="41"/>
      <c r="I370" s="52">
        <f t="shared" ref="I370:J370" si="369">A370</f>
        <v>45079</v>
      </c>
      <c r="J370" s="53">
        <f t="shared" si="369"/>
        <v>4196.79</v>
      </c>
      <c r="K370" s="54">
        <f>_xlfn.XLOOKUP(VALUE(I370), 'Processed closing data'!D$1:D$750, 'Processed closing data'!E$1:E$750, "")</f>
        <v>2.72</v>
      </c>
      <c r="L370" s="55">
        <f>_xlfn.XLOOKUP(VALUE(I370), 'Processed closing data'!O$1:O$750, 'Processed closing data'!P$1:P$750, "")</f>
        <v>25.44</v>
      </c>
      <c r="M370" s="41"/>
      <c r="N370" s="41"/>
      <c r="O370" s="42">
        <v>45110</v>
      </c>
      <c r="P370" s="56">
        <v>22.12</v>
      </c>
      <c r="Q370" s="41"/>
      <c r="R370" s="41"/>
      <c r="S370" s="41"/>
      <c r="T370" s="41"/>
      <c r="U370" s="41"/>
      <c r="V370" s="41"/>
      <c r="W370" s="41"/>
      <c r="X370" s="41"/>
      <c r="Y370" s="41"/>
      <c r="Z370" s="41"/>
    </row>
    <row r="371" spans="1:26" ht="15.75" customHeight="1">
      <c r="A371" s="39">
        <v>45082</v>
      </c>
      <c r="B371" s="40">
        <v>4192.2299999999996</v>
      </c>
      <c r="C371" s="41"/>
      <c r="D371" s="42">
        <v>45111</v>
      </c>
      <c r="E371" s="43">
        <v>2.1800000000000002</v>
      </c>
      <c r="F371" s="44"/>
      <c r="G371" s="44"/>
      <c r="H371" s="41"/>
      <c r="I371" s="52">
        <f t="shared" ref="I371:J371" si="370">A371</f>
        <v>45082</v>
      </c>
      <c r="J371" s="53">
        <f t="shared" si="370"/>
        <v>4192.2299999999996</v>
      </c>
      <c r="K371" s="54">
        <f>_xlfn.XLOOKUP(VALUE(I371), 'Processed closing data'!D$1:D$750, 'Processed closing data'!E$1:E$750, "")</f>
        <v>2.72</v>
      </c>
      <c r="L371" s="55">
        <f>_xlfn.XLOOKUP(VALUE(I371), 'Processed closing data'!O$1:O$750, 'Processed closing data'!P$1:P$750, "")</f>
        <v>24.48</v>
      </c>
      <c r="M371" s="41"/>
      <c r="N371" s="41"/>
      <c r="O371" s="42">
        <v>45111</v>
      </c>
      <c r="P371" s="56">
        <v>22.44</v>
      </c>
      <c r="Q371" s="41"/>
      <c r="R371" s="41"/>
      <c r="S371" s="41"/>
      <c r="T371" s="41"/>
      <c r="U371" s="41"/>
      <c r="V371" s="41"/>
      <c r="W371" s="41"/>
      <c r="X371" s="41"/>
      <c r="Y371" s="41"/>
      <c r="Z371" s="41"/>
    </row>
    <row r="372" spans="1:26" ht="15.75" customHeight="1">
      <c r="A372" s="39">
        <v>45083</v>
      </c>
      <c r="B372" s="40">
        <v>4208.76</v>
      </c>
      <c r="C372" s="41"/>
      <c r="D372" s="42">
        <v>45112</v>
      </c>
      <c r="E372" s="43">
        <v>2.1800000000000002</v>
      </c>
      <c r="F372" s="44"/>
      <c r="G372" s="44"/>
      <c r="H372" s="41"/>
      <c r="I372" s="52">
        <f t="shared" ref="I372:J372" si="371">A372</f>
        <v>45083</v>
      </c>
      <c r="J372" s="53">
        <f t="shared" si="371"/>
        <v>4208.76</v>
      </c>
      <c r="K372" s="54">
        <v>2.72</v>
      </c>
      <c r="L372" s="55">
        <v>24.48</v>
      </c>
      <c r="M372" s="41"/>
      <c r="N372" s="41"/>
      <c r="O372" s="42">
        <v>45112</v>
      </c>
      <c r="P372" s="56">
        <v>22.26</v>
      </c>
      <c r="Q372" s="41"/>
      <c r="R372" s="41"/>
      <c r="S372" s="41"/>
      <c r="T372" s="41"/>
      <c r="U372" s="41"/>
      <c r="V372" s="41"/>
      <c r="W372" s="41"/>
      <c r="X372" s="41"/>
      <c r="Y372" s="41"/>
      <c r="Z372" s="41"/>
    </row>
    <row r="373" spans="1:26" ht="15.75" customHeight="1">
      <c r="A373" s="39">
        <v>45084</v>
      </c>
      <c r="B373" s="40">
        <v>4204.96</v>
      </c>
      <c r="C373" s="41"/>
      <c r="D373" s="42">
        <v>45113</v>
      </c>
      <c r="E373" s="43">
        <v>2.16</v>
      </c>
      <c r="F373" s="44"/>
      <c r="G373" s="44"/>
      <c r="H373" s="41"/>
      <c r="I373" s="52">
        <f t="shared" ref="I373:J373" si="372">A373</f>
        <v>45084</v>
      </c>
      <c r="J373" s="53">
        <f t="shared" si="372"/>
        <v>4204.96</v>
      </c>
      <c r="K373" s="54">
        <f>_xlfn.XLOOKUP(VALUE(I373), 'Processed closing data'!D$1:D$750, 'Processed closing data'!E$1:E$750, "")</f>
        <v>2.64</v>
      </c>
      <c r="L373" s="55">
        <f>_xlfn.XLOOKUP(VALUE(I373), 'Processed closing data'!O$1:O$750, 'Processed closing data'!P$1:P$750, "")</f>
        <v>24.58</v>
      </c>
      <c r="M373" s="41"/>
      <c r="N373" s="41"/>
      <c r="O373" s="42">
        <v>45113</v>
      </c>
      <c r="P373" s="56">
        <v>22.12</v>
      </c>
      <c r="Q373" s="41"/>
      <c r="R373" s="41"/>
      <c r="S373" s="41"/>
      <c r="T373" s="41"/>
      <c r="U373" s="41"/>
      <c r="V373" s="41"/>
      <c r="W373" s="41"/>
      <c r="X373" s="41"/>
      <c r="Y373" s="41"/>
      <c r="Z373" s="41"/>
    </row>
    <row r="374" spans="1:26" ht="15.75" customHeight="1">
      <c r="A374" s="39">
        <v>45085</v>
      </c>
      <c r="B374" s="40">
        <v>4191.92</v>
      </c>
      <c r="C374" s="41"/>
      <c r="D374" s="42">
        <v>45114</v>
      </c>
      <c r="E374" s="43">
        <v>2.15</v>
      </c>
      <c r="F374" s="44"/>
      <c r="G374" s="44"/>
      <c r="H374" s="41"/>
      <c r="I374" s="52">
        <f t="shared" ref="I374:J374" si="373">A374</f>
        <v>45085</v>
      </c>
      <c r="J374" s="53">
        <f t="shared" si="373"/>
        <v>4191.92</v>
      </c>
      <c r="K374" s="54">
        <f>_xlfn.XLOOKUP(VALUE(I374), 'Processed closing data'!D$1:D$750, 'Processed closing data'!E$1:E$750, "")</f>
        <v>2.69</v>
      </c>
      <c r="L374" s="55">
        <f>_xlfn.XLOOKUP(VALUE(I374), 'Processed closing data'!O$1:O$750, 'Processed closing data'!P$1:P$750, "")</f>
        <v>24.34</v>
      </c>
      <c r="M374" s="41"/>
      <c r="N374" s="41"/>
      <c r="O374" s="42">
        <v>45114</v>
      </c>
      <c r="P374" s="56">
        <v>22.48</v>
      </c>
      <c r="Q374" s="41"/>
      <c r="R374" s="41"/>
      <c r="S374" s="41"/>
      <c r="T374" s="41"/>
      <c r="U374" s="41"/>
      <c r="V374" s="41"/>
      <c r="W374" s="41"/>
      <c r="X374" s="41"/>
      <c r="Y374" s="41"/>
      <c r="Z374" s="41"/>
    </row>
    <row r="375" spans="1:26" ht="15.75" customHeight="1">
      <c r="A375" s="39">
        <v>45086</v>
      </c>
      <c r="B375" s="40">
        <v>4173.74</v>
      </c>
      <c r="C375" s="41"/>
      <c r="D375" s="42">
        <v>45117</v>
      </c>
      <c r="E375" s="43">
        <v>2.14</v>
      </c>
      <c r="F375" s="44"/>
      <c r="G375" s="44"/>
      <c r="H375" s="41"/>
      <c r="I375" s="52">
        <f t="shared" ref="I375:J375" si="374">A375</f>
        <v>45086</v>
      </c>
      <c r="J375" s="53">
        <f t="shared" si="374"/>
        <v>4173.74</v>
      </c>
      <c r="K375" s="54">
        <f>_xlfn.XLOOKUP(VALUE(I375), 'Processed closing data'!D$1:D$750, 'Processed closing data'!E$1:E$750, "")</f>
        <v>2.46</v>
      </c>
      <c r="L375" s="55">
        <f>_xlfn.XLOOKUP(VALUE(I375), 'Processed closing data'!O$1:O$750, 'Processed closing data'!P$1:P$750, "")</f>
        <v>24.3</v>
      </c>
      <c r="M375" s="41"/>
      <c r="N375" s="41"/>
      <c r="O375" s="42">
        <v>45117</v>
      </c>
      <c r="P375" s="56">
        <v>22.58</v>
      </c>
      <c r="Q375" s="41"/>
      <c r="R375" s="41"/>
      <c r="S375" s="41"/>
      <c r="T375" s="41"/>
      <c r="U375" s="41"/>
      <c r="V375" s="41"/>
      <c r="W375" s="41"/>
      <c r="X375" s="41"/>
      <c r="Y375" s="41"/>
      <c r="Z375" s="41"/>
    </row>
    <row r="376" spans="1:26" ht="15.75" customHeight="1">
      <c r="A376" s="39">
        <v>45089</v>
      </c>
      <c r="B376" s="40">
        <v>4180.7700000000004</v>
      </c>
      <c r="C376" s="41"/>
      <c r="D376" s="42">
        <v>45118</v>
      </c>
      <c r="E376" s="43">
        <v>2.23</v>
      </c>
      <c r="F376" s="44"/>
      <c r="G376" s="44"/>
      <c r="H376" s="41"/>
      <c r="I376" s="52">
        <f t="shared" ref="I376:J376" si="375">A376</f>
        <v>45089</v>
      </c>
      <c r="J376" s="53">
        <f t="shared" si="375"/>
        <v>4180.7700000000004</v>
      </c>
      <c r="K376" s="54">
        <f>_xlfn.XLOOKUP(VALUE(I376), 'Processed closing data'!D$1:D$750, 'Processed closing data'!E$1:E$750, "")</f>
        <v>2.4</v>
      </c>
      <c r="L376" s="55">
        <f>_xlfn.XLOOKUP(VALUE(I376), 'Processed closing data'!O$1:O$750, 'Processed closing data'!P$1:P$750, "")</f>
        <v>24.62</v>
      </c>
      <c r="M376" s="41"/>
      <c r="N376" s="41"/>
      <c r="O376" s="42">
        <v>45118</v>
      </c>
      <c r="P376" s="56">
        <v>23.18</v>
      </c>
      <c r="Q376" s="41"/>
      <c r="R376" s="41"/>
      <c r="S376" s="41"/>
      <c r="T376" s="41"/>
      <c r="U376" s="41"/>
      <c r="V376" s="41"/>
      <c r="W376" s="41"/>
      <c r="X376" s="41"/>
      <c r="Y376" s="41"/>
      <c r="Z376" s="41"/>
    </row>
    <row r="377" spans="1:26" ht="15.75" customHeight="1">
      <c r="A377" s="39">
        <v>45090</v>
      </c>
      <c r="B377" s="40">
        <v>4192.1000000000004</v>
      </c>
      <c r="C377" s="41"/>
      <c r="D377" s="42">
        <v>45119</v>
      </c>
      <c r="E377" s="43">
        <v>2.2999999999999998</v>
      </c>
      <c r="F377" s="44"/>
      <c r="G377" s="44"/>
      <c r="H377" s="41"/>
      <c r="I377" s="52">
        <f t="shared" ref="I377:J377" si="376">A377</f>
        <v>45090</v>
      </c>
      <c r="J377" s="53">
        <f t="shared" si="376"/>
        <v>4192.1000000000004</v>
      </c>
      <c r="K377" s="54">
        <f>_xlfn.XLOOKUP(VALUE(I377), 'Processed closing data'!D$1:D$750, 'Processed closing data'!E$1:E$750, "")</f>
        <v>2.3199999999999998</v>
      </c>
      <c r="L377" s="55">
        <f>_xlfn.XLOOKUP(VALUE(I377), 'Processed closing data'!O$1:O$750, 'Processed closing data'!P$1:P$750, "")</f>
        <v>24.5</v>
      </c>
      <c r="M377" s="41"/>
      <c r="N377" s="41"/>
      <c r="O377" s="42">
        <v>45119</v>
      </c>
      <c r="P377" s="56">
        <v>23.82</v>
      </c>
      <c r="Q377" s="41"/>
      <c r="R377" s="41"/>
      <c r="S377" s="41"/>
      <c r="T377" s="41"/>
      <c r="U377" s="41"/>
      <c r="V377" s="41"/>
      <c r="W377" s="41"/>
      <c r="X377" s="41"/>
      <c r="Y377" s="41"/>
      <c r="Z377" s="41"/>
    </row>
    <row r="378" spans="1:26" ht="15.75" customHeight="1">
      <c r="A378" s="39">
        <v>45091</v>
      </c>
      <c r="B378" s="40">
        <v>4195.46</v>
      </c>
      <c r="C378" s="41"/>
      <c r="D378" s="42">
        <v>45120</v>
      </c>
      <c r="E378" s="43">
        <v>2.25</v>
      </c>
      <c r="F378" s="44"/>
      <c r="G378" s="44"/>
      <c r="H378" s="41"/>
      <c r="I378" s="52">
        <f t="shared" ref="I378:J378" si="377">A378</f>
        <v>45091</v>
      </c>
      <c r="J378" s="53">
        <f t="shared" si="377"/>
        <v>4195.46</v>
      </c>
      <c r="K378" s="54">
        <f>_xlfn.XLOOKUP(VALUE(I378), 'Processed closing data'!D$1:D$750, 'Processed closing data'!E$1:E$750, "")</f>
        <v>2.27</v>
      </c>
      <c r="L378" s="55">
        <f>_xlfn.XLOOKUP(VALUE(I378), 'Processed closing data'!O$1:O$750, 'Processed closing data'!P$1:P$750, "")</f>
        <v>24.5</v>
      </c>
      <c r="M378" s="41"/>
      <c r="N378" s="41"/>
      <c r="O378" s="42">
        <v>45120</v>
      </c>
      <c r="P378" s="56">
        <v>23.7</v>
      </c>
      <c r="Q378" s="41"/>
      <c r="R378" s="41"/>
      <c r="S378" s="41"/>
      <c r="T378" s="41"/>
      <c r="U378" s="41"/>
      <c r="V378" s="41"/>
      <c r="W378" s="41"/>
      <c r="X378" s="41"/>
      <c r="Y378" s="41"/>
      <c r="Z378" s="41"/>
    </row>
    <row r="379" spans="1:26" ht="15.75" customHeight="1">
      <c r="A379" s="39">
        <v>45092</v>
      </c>
      <c r="B379" s="40">
        <v>4203.29</v>
      </c>
      <c r="C379" s="41"/>
      <c r="D379" s="42">
        <v>45121</v>
      </c>
      <c r="E379" s="43">
        <v>2.23</v>
      </c>
      <c r="F379" s="44"/>
      <c r="G379" s="44"/>
      <c r="H379" s="41"/>
      <c r="I379" s="52">
        <f t="shared" ref="I379:J379" si="378">A379</f>
        <v>45092</v>
      </c>
      <c r="J379" s="53">
        <f t="shared" si="378"/>
        <v>4203.29</v>
      </c>
      <c r="K379" s="54">
        <f>_xlfn.XLOOKUP(VALUE(I379), 'Processed closing data'!D$1:D$750, 'Processed closing data'!E$1:E$750, "")</f>
        <v>2.2400000000000002</v>
      </c>
      <c r="L379" s="55">
        <f>_xlfn.XLOOKUP(VALUE(I379), 'Processed closing data'!O$1:O$750, 'Processed closing data'!P$1:P$750, "")</f>
        <v>24.48</v>
      </c>
      <c r="M379" s="41"/>
      <c r="N379" s="41"/>
      <c r="O379" s="42">
        <v>45121</v>
      </c>
      <c r="P379" s="56">
        <v>23.86</v>
      </c>
      <c r="Q379" s="41"/>
      <c r="R379" s="41"/>
      <c r="S379" s="41"/>
      <c r="T379" s="41"/>
      <c r="U379" s="41"/>
      <c r="V379" s="41"/>
      <c r="W379" s="41"/>
      <c r="X379" s="41"/>
      <c r="Y379" s="41"/>
      <c r="Z379" s="41"/>
    </row>
    <row r="380" spans="1:26" ht="15.75" customHeight="1">
      <c r="A380" s="39">
        <v>45093</v>
      </c>
      <c r="B380" s="40">
        <v>4209.87</v>
      </c>
      <c r="C380" s="41"/>
      <c r="D380" s="42">
        <v>45124</v>
      </c>
      <c r="E380" s="43">
        <v>2.5499999999999998</v>
      </c>
      <c r="F380" s="44"/>
      <c r="G380" s="44"/>
      <c r="H380" s="41"/>
      <c r="I380" s="52">
        <f t="shared" ref="I380:J380" si="379">A380</f>
        <v>45093</v>
      </c>
      <c r="J380" s="53">
        <f t="shared" si="379"/>
        <v>4209.87</v>
      </c>
      <c r="K380" s="54">
        <f>_xlfn.XLOOKUP(VALUE(I380), 'Processed closing data'!D$1:D$750, 'Processed closing data'!E$1:E$750, "")</f>
        <v>2.2400000000000002</v>
      </c>
      <c r="L380" s="55">
        <f>_xlfn.XLOOKUP(VALUE(I380), 'Processed closing data'!O$1:O$750, 'Processed closing data'!P$1:P$750, "")</f>
        <v>24.88</v>
      </c>
      <c r="M380" s="41"/>
      <c r="N380" s="41"/>
      <c r="O380" s="42">
        <v>45124</v>
      </c>
      <c r="P380" s="56">
        <v>23.44</v>
      </c>
      <c r="Q380" s="41"/>
      <c r="R380" s="41"/>
      <c r="S380" s="41"/>
      <c r="T380" s="41"/>
      <c r="U380" s="41"/>
      <c r="V380" s="41"/>
      <c r="W380" s="41"/>
      <c r="X380" s="41"/>
      <c r="Y380" s="41"/>
      <c r="Z380" s="41"/>
    </row>
    <row r="381" spans="1:26" ht="15.75" customHeight="1">
      <c r="A381" s="39">
        <v>45096</v>
      </c>
      <c r="B381" s="40">
        <v>4178.7</v>
      </c>
      <c r="C381" s="41"/>
      <c r="D381" s="42">
        <v>45125</v>
      </c>
      <c r="E381" s="43">
        <v>2.52</v>
      </c>
      <c r="F381" s="44"/>
      <c r="G381" s="44"/>
      <c r="H381" s="41"/>
      <c r="I381" s="52">
        <f t="shared" ref="I381:J381" si="380">A381</f>
        <v>45096</v>
      </c>
      <c r="J381" s="53">
        <f t="shared" si="380"/>
        <v>4178.7</v>
      </c>
      <c r="K381" s="54">
        <f>_xlfn.XLOOKUP(VALUE(I381), 'Processed closing data'!D$1:D$750, 'Processed closing data'!E$1:E$750, "")</f>
        <v>2.19</v>
      </c>
      <c r="L381" s="55">
        <f>_xlfn.XLOOKUP(VALUE(I381), 'Processed closing data'!O$1:O$750, 'Processed closing data'!P$1:P$750, "")</f>
        <v>24.52</v>
      </c>
      <c r="M381" s="41"/>
      <c r="N381" s="41"/>
      <c r="O381" s="42">
        <v>45125</v>
      </c>
      <c r="P381" s="56">
        <v>23.9</v>
      </c>
      <c r="Q381" s="41"/>
      <c r="R381" s="41"/>
      <c r="S381" s="41"/>
      <c r="T381" s="41"/>
      <c r="U381" s="41"/>
      <c r="V381" s="41"/>
      <c r="W381" s="41"/>
      <c r="X381" s="41"/>
      <c r="Y381" s="41"/>
      <c r="Z381" s="41"/>
    </row>
    <row r="382" spans="1:26" ht="15.75" customHeight="1">
      <c r="A382" s="39">
        <v>45097</v>
      </c>
      <c r="B382" s="40">
        <v>4166.25</v>
      </c>
      <c r="C382" s="41"/>
      <c r="D382" s="42">
        <v>45126</v>
      </c>
      <c r="E382" s="43">
        <v>2.5099999999999998</v>
      </c>
      <c r="F382" s="44"/>
      <c r="G382" s="44"/>
      <c r="H382" s="41"/>
      <c r="I382" s="52">
        <f t="shared" ref="I382:J382" si="381">A382</f>
        <v>45097</v>
      </c>
      <c r="J382" s="53">
        <f t="shared" si="381"/>
        <v>4166.25</v>
      </c>
      <c r="K382" s="54">
        <f>_xlfn.XLOOKUP(VALUE(I382), 'Processed closing data'!D$1:D$750, 'Processed closing data'!E$1:E$750, "")</f>
        <v>2.1800000000000002</v>
      </c>
      <c r="L382" s="55">
        <f>_xlfn.XLOOKUP(VALUE(I382), 'Processed closing data'!O$1:O$750, 'Processed closing data'!P$1:P$750, "")</f>
        <v>23.56</v>
      </c>
      <c r="M382" s="41"/>
      <c r="N382" s="41"/>
      <c r="O382" s="42">
        <v>45126</v>
      </c>
      <c r="P382" s="56">
        <v>24.96</v>
      </c>
      <c r="Q382" s="41"/>
      <c r="R382" s="41"/>
      <c r="S382" s="41"/>
      <c r="T382" s="41"/>
      <c r="U382" s="41"/>
      <c r="V382" s="41"/>
      <c r="W382" s="41"/>
      <c r="X382" s="41"/>
      <c r="Y382" s="41"/>
      <c r="Z382" s="41"/>
    </row>
    <row r="383" spans="1:26" ht="15.75" customHeight="1">
      <c r="A383" s="39">
        <v>45098</v>
      </c>
      <c r="B383" s="40">
        <v>4156</v>
      </c>
      <c r="C383" s="41"/>
      <c r="D383" s="42">
        <v>45127</v>
      </c>
      <c r="E383" s="43">
        <v>2.68</v>
      </c>
      <c r="F383" s="44"/>
      <c r="G383" s="44"/>
      <c r="H383" s="41"/>
      <c r="I383" s="52">
        <f t="shared" ref="I383:J383" si="382">A383</f>
        <v>45098</v>
      </c>
      <c r="J383" s="53">
        <f t="shared" si="382"/>
        <v>4156</v>
      </c>
      <c r="K383" s="54">
        <f>_xlfn.XLOOKUP(VALUE(I383), 'Processed closing data'!D$1:D$750, 'Processed closing data'!E$1:E$750, "")</f>
        <v>2.19</v>
      </c>
      <c r="L383" s="55">
        <f>_xlfn.XLOOKUP(VALUE(I383), 'Processed closing data'!O$1:O$750, 'Processed closing data'!P$1:P$750, "")</f>
        <v>22.82</v>
      </c>
      <c r="M383" s="41"/>
      <c r="N383" s="41"/>
      <c r="O383" s="42">
        <v>45127</v>
      </c>
      <c r="P383" s="56">
        <v>25</v>
      </c>
      <c r="Q383" s="41"/>
      <c r="R383" s="41"/>
      <c r="S383" s="41"/>
      <c r="T383" s="41"/>
      <c r="U383" s="41"/>
      <c r="V383" s="41"/>
      <c r="W383" s="41"/>
      <c r="X383" s="41"/>
      <c r="Y383" s="41"/>
      <c r="Z383" s="41"/>
    </row>
    <row r="384" spans="1:26" ht="15.75" customHeight="1">
      <c r="A384" s="39">
        <v>45099</v>
      </c>
      <c r="B384" s="40">
        <v>4121.3599999999997</v>
      </c>
      <c r="C384" s="41"/>
      <c r="D384" s="42">
        <v>45128</v>
      </c>
      <c r="E384" s="43">
        <v>2.72</v>
      </c>
      <c r="F384" s="44"/>
      <c r="G384" s="44"/>
      <c r="H384" s="41"/>
      <c r="I384" s="52">
        <f t="shared" ref="I384:J384" si="383">A384</f>
        <v>45099</v>
      </c>
      <c r="J384" s="53">
        <f t="shared" si="383"/>
        <v>4121.3599999999997</v>
      </c>
      <c r="K384" s="54">
        <f>_xlfn.XLOOKUP(VALUE(I384), 'Processed closing data'!D$1:D$750, 'Processed closing data'!E$1:E$750, "")</f>
        <v>2.2200000000000002</v>
      </c>
      <c r="L384" s="55">
        <f>_xlfn.XLOOKUP(VALUE(I384), 'Processed closing data'!O$1:O$750, 'Processed closing data'!P$1:P$750, "")</f>
        <v>22.78</v>
      </c>
      <c r="M384" s="41"/>
      <c r="N384" s="41"/>
      <c r="O384" s="42">
        <v>45128</v>
      </c>
      <c r="P384" s="56">
        <v>25.02</v>
      </c>
      <c r="Q384" s="41"/>
      <c r="R384" s="41"/>
      <c r="S384" s="41"/>
      <c r="T384" s="41"/>
      <c r="U384" s="41"/>
      <c r="V384" s="41"/>
      <c r="W384" s="41"/>
      <c r="X384" s="41"/>
      <c r="Y384" s="41"/>
      <c r="Z384" s="41"/>
    </row>
    <row r="385" spans="1:26" ht="15.75" customHeight="1">
      <c r="A385" s="39">
        <v>45100</v>
      </c>
      <c r="B385" s="40">
        <v>4094.07</v>
      </c>
      <c r="C385" s="41"/>
      <c r="D385" s="42">
        <v>45131</v>
      </c>
      <c r="E385" s="43">
        <v>2.75</v>
      </c>
      <c r="F385" s="44"/>
      <c r="G385" s="44"/>
      <c r="H385" s="41"/>
      <c r="I385" s="52">
        <f t="shared" ref="I385:J385" si="384">A385</f>
        <v>45100</v>
      </c>
      <c r="J385" s="53">
        <f t="shared" si="384"/>
        <v>4094.07</v>
      </c>
      <c r="K385" s="54">
        <f>_xlfn.XLOOKUP(VALUE(I385), 'Processed closing data'!D$1:D$750, 'Processed closing data'!E$1:E$750, "")</f>
        <v>2.21</v>
      </c>
      <c r="L385" s="55">
        <f>_xlfn.XLOOKUP(VALUE(I385), 'Processed closing data'!O$1:O$750, 'Processed closing data'!P$1:P$750, "")</f>
        <v>22.4</v>
      </c>
      <c r="M385" s="41"/>
      <c r="N385" s="41"/>
      <c r="O385" s="42">
        <v>45131</v>
      </c>
      <c r="P385" s="56">
        <v>25.06</v>
      </c>
      <c r="Q385" s="41"/>
      <c r="R385" s="41"/>
      <c r="S385" s="41"/>
      <c r="T385" s="41"/>
      <c r="U385" s="41"/>
      <c r="V385" s="41"/>
      <c r="W385" s="41"/>
      <c r="X385" s="41"/>
      <c r="Y385" s="41"/>
      <c r="Z385" s="41"/>
    </row>
    <row r="386" spans="1:26" ht="15.75" customHeight="1">
      <c r="A386" s="39">
        <v>45103</v>
      </c>
      <c r="B386" s="40">
        <v>4087.41</v>
      </c>
      <c r="C386" s="41"/>
      <c r="D386" s="42">
        <v>45132</v>
      </c>
      <c r="E386" s="43">
        <v>2.69</v>
      </c>
      <c r="F386" s="44"/>
      <c r="G386" s="44"/>
      <c r="H386" s="41"/>
      <c r="I386" s="52">
        <f t="shared" ref="I386:J386" si="385">A386</f>
        <v>45103</v>
      </c>
      <c r="J386" s="53">
        <f t="shared" si="385"/>
        <v>4087.41</v>
      </c>
      <c r="K386" s="54">
        <f>_xlfn.XLOOKUP(VALUE(I386), 'Processed closing data'!D$1:D$750, 'Processed closing data'!E$1:E$750, "")</f>
        <v>2.1800000000000002</v>
      </c>
      <c r="L386" s="55">
        <f>_xlfn.XLOOKUP(VALUE(I386), 'Processed closing data'!O$1:O$750, 'Processed closing data'!P$1:P$750, "")</f>
        <v>21.82</v>
      </c>
      <c r="M386" s="41"/>
      <c r="N386" s="41"/>
      <c r="O386" s="42">
        <v>45132</v>
      </c>
      <c r="P386" s="56">
        <v>24.78</v>
      </c>
      <c r="Q386" s="41"/>
      <c r="R386" s="41"/>
      <c r="S386" s="41"/>
      <c r="T386" s="41"/>
      <c r="U386" s="41"/>
      <c r="V386" s="41"/>
      <c r="W386" s="41"/>
      <c r="X386" s="41"/>
      <c r="Y386" s="41"/>
      <c r="Z386" s="41"/>
    </row>
    <row r="387" spans="1:26" ht="15.75" customHeight="1">
      <c r="A387" s="39">
        <v>45104</v>
      </c>
      <c r="B387" s="40">
        <v>4093.64</v>
      </c>
      <c r="C387" s="41"/>
      <c r="D387" s="42">
        <v>45133</v>
      </c>
      <c r="E387" s="43">
        <v>2.68</v>
      </c>
      <c r="F387" s="44"/>
      <c r="G387" s="44"/>
      <c r="H387" s="41"/>
      <c r="I387" s="52">
        <f t="shared" ref="I387:J387" si="386">A387</f>
        <v>45104</v>
      </c>
      <c r="J387" s="53">
        <f t="shared" si="386"/>
        <v>4093.64</v>
      </c>
      <c r="K387" s="54">
        <f>_xlfn.XLOOKUP(VALUE(I387), 'Processed closing data'!D$1:D$750, 'Processed closing data'!E$1:E$750, "")</f>
        <v>2.13</v>
      </c>
      <c r="L387" s="55">
        <f>_xlfn.XLOOKUP(VALUE(I387), 'Processed closing data'!O$1:O$750, 'Processed closing data'!P$1:P$750, "")</f>
        <v>21.32</v>
      </c>
      <c r="M387" s="41"/>
      <c r="N387" s="41"/>
      <c r="O387" s="42">
        <v>45133</v>
      </c>
      <c r="P387" s="56">
        <v>24.8</v>
      </c>
      <c r="Q387" s="41"/>
      <c r="R387" s="41"/>
      <c r="S387" s="41"/>
      <c r="T387" s="41"/>
      <c r="U387" s="41"/>
      <c r="V387" s="41"/>
      <c r="W387" s="41"/>
      <c r="X387" s="41"/>
      <c r="Y387" s="41"/>
      <c r="Z387" s="41"/>
    </row>
    <row r="388" spans="1:26" ht="15.75" customHeight="1">
      <c r="A388" s="39">
        <v>45105</v>
      </c>
      <c r="B388" s="40">
        <v>4123.28</v>
      </c>
      <c r="C388" s="41"/>
      <c r="D388" s="42">
        <v>45134</v>
      </c>
      <c r="E388" s="43">
        <v>2.64</v>
      </c>
      <c r="F388" s="44"/>
      <c r="G388" s="44"/>
      <c r="H388" s="41"/>
      <c r="I388" s="52">
        <f t="shared" ref="I388:J388" si="387">A388</f>
        <v>45105</v>
      </c>
      <c r="J388" s="53">
        <f t="shared" si="387"/>
        <v>4123.28</v>
      </c>
      <c r="K388" s="54">
        <f>_xlfn.XLOOKUP(VALUE(I388), 'Processed closing data'!D$1:D$750, 'Processed closing data'!E$1:E$750, "")</f>
        <v>2.17</v>
      </c>
      <c r="L388" s="55">
        <f>_xlfn.XLOOKUP(VALUE(I388), 'Processed closing data'!O$1:O$750, 'Processed closing data'!P$1:P$750, "")</f>
        <v>21.7</v>
      </c>
      <c r="M388" s="41"/>
      <c r="N388" s="41"/>
      <c r="O388" s="42">
        <v>45134</v>
      </c>
      <c r="P388" s="56">
        <v>24.8</v>
      </c>
      <c r="Q388" s="41"/>
      <c r="R388" s="41"/>
      <c r="S388" s="41"/>
      <c r="T388" s="41"/>
      <c r="U388" s="41"/>
      <c r="V388" s="41"/>
      <c r="W388" s="41"/>
      <c r="X388" s="41"/>
      <c r="Y388" s="41"/>
      <c r="Z388" s="41"/>
    </row>
    <row r="389" spans="1:26" ht="15.75" customHeight="1">
      <c r="A389" s="39">
        <v>45106</v>
      </c>
      <c r="B389" s="40">
        <v>4105.22</v>
      </c>
      <c r="C389" s="41"/>
      <c r="D389" s="42">
        <v>45135</v>
      </c>
      <c r="E389" s="43">
        <v>2.63</v>
      </c>
      <c r="F389" s="44"/>
      <c r="G389" s="44"/>
      <c r="H389" s="41"/>
      <c r="I389" s="52">
        <f t="shared" ref="I389:J389" si="388">A389</f>
        <v>45106</v>
      </c>
      <c r="J389" s="53">
        <f t="shared" si="388"/>
        <v>4105.22</v>
      </c>
      <c r="K389" s="54">
        <f>_xlfn.XLOOKUP(VALUE(I389), 'Processed closing data'!D$1:D$750, 'Processed closing data'!E$1:E$750, "")</f>
        <v>2.14</v>
      </c>
      <c r="L389" s="55">
        <f>_xlfn.XLOOKUP(VALUE(I389), 'Processed closing data'!O$1:O$750, 'Processed closing data'!P$1:P$750, "")</f>
        <v>21.56</v>
      </c>
      <c r="M389" s="41"/>
      <c r="N389" s="41"/>
      <c r="O389" s="42">
        <v>45135</v>
      </c>
      <c r="P389" s="56">
        <v>24.68</v>
      </c>
      <c r="Q389" s="41"/>
      <c r="R389" s="41"/>
      <c r="S389" s="41"/>
      <c r="T389" s="41"/>
      <c r="U389" s="41"/>
      <c r="V389" s="41"/>
      <c r="W389" s="41"/>
      <c r="X389" s="41"/>
      <c r="Y389" s="41"/>
      <c r="Z389" s="41"/>
    </row>
    <row r="390" spans="1:26" ht="15.75" customHeight="1">
      <c r="A390" s="39">
        <v>45107</v>
      </c>
      <c r="B390" s="40">
        <v>4138.09</v>
      </c>
      <c r="C390" s="41"/>
      <c r="D390" s="42">
        <v>45138</v>
      </c>
      <c r="E390" s="43">
        <v>2.64</v>
      </c>
      <c r="F390" s="44"/>
      <c r="G390" s="44"/>
      <c r="H390" s="41"/>
      <c r="I390" s="52">
        <f t="shared" ref="I390:J390" si="389">A390</f>
        <v>45107</v>
      </c>
      <c r="J390" s="53">
        <f t="shared" si="389"/>
        <v>4138.09</v>
      </c>
      <c r="K390" s="54">
        <f>_xlfn.XLOOKUP(VALUE(I390), 'Processed closing data'!D$1:D$750, 'Processed closing data'!E$1:E$750, "")</f>
        <v>2.13</v>
      </c>
      <c r="L390" s="55">
        <f>_xlfn.XLOOKUP(VALUE(I390), 'Processed closing data'!O$1:O$750, 'Processed closing data'!P$1:P$750, "")</f>
        <v>21.66</v>
      </c>
      <c r="M390" s="41"/>
      <c r="N390" s="41"/>
      <c r="O390" s="42">
        <v>45138</v>
      </c>
      <c r="P390" s="56">
        <v>24.6</v>
      </c>
      <c r="Q390" s="41"/>
      <c r="R390" s="41"/>
      <c r="S390" s="41"/>
      <c r="T390" s="41"/>
      <c r="U390" s="41"/>
      <c r="V390" s="41"/>
      <c r="W390" s="41"/>
      <c r="X390" s="41"/>
      <c r="Y390" s="41"/>
      <c r="Z390" s="41"/>
    </row>
    <row r="391" spans="1:26" ht="15.75" customHeight="1">
      <c r="A391" s="39">
        <v>45110</v>
      </c>
      <c r="B391" s="40">
        <v>4138.91</v>
      </c>
      <c r="C391" s="41"/>
      <c r="D391" s="42">
        <v>45139</v>
      </c>
      <c r="E391" s="43">
        <v>2.6</v>
      </c>
      <c r="F391" s="44"/>
      <c r="G391" s="44"/>
      <c r="H391" s="41"/>
      <c r="I391" s="52">
        <f t="shared" ref="I391:J391" si="390">A391</f>
        <v>45110</v>
      </c>
      <c r="J391" s="53">
        <f t="shared" si="390"/>
        <v>4138.91</v>
      </c>
      <c r="K391" s="54">
        <f>_xlfn.XLOOKUP(VALUE(I391), 'Processed closing data'!D$1:D$750, 'Processed closing data'!E$1:E$750, "")</f>
        <v>2.13</v>
      </c>
      <c r="L391" s="55">
        <f>_xlfn.XLOOKUP(VALUE(I391), 'Processed closing data'!O$1:O$750, 'Processed closing data'!P$1:P$750, "")</f>
        <v>22.12</v>
      </c>
      <c r="M391" s="41"/>
      <c r="N391" s="41"/>
      <c r="O391" s="42">
        <v>45139</v>
      </c>
      <c r="P391" s="56">
        <v>24.4</v>
      </c>
      <c r="Q391" s="41"/>
      <c r="R391" s="41"/>
      <c r="S391" s="41"/>
      <c r="T391" s="41"/>
      <c r="U391" s="41"/>
      <c r="V391" s="41"/>
      <c r="W391" s="41"/>
      <c r="X391" s="41"/>
      <c r="Y391" s="41"/>
      <c r="Z391" s="41"/>
    </row>
    <row r="392" spans="1:26" ht="15.75" customHeight="1">
      <c r="A392" s="39">
        <v>45111</v>
      </c>
      <c r="B392" s="40">
        <v>4136.16</v>
      </c>
      <c r="C392" s="41"/>
      <c r="D392" s="42">
        <v>45140</v>
      </c>
      <c r="E392" s="43">
        <v>2.54</v>
      </c>
      <c r="F392" s="44"/>
      <c r="G392" s="44"/>
      <c r="H392" s="41"/>
      <c r="I392" s="52">
        <f t="shared" ref="I392:J392" si="391">A392</f>
        <v>45111</v>
      </c>
      <c r="J392" s="53">
        <f t="shared" si="391"/>
        <v>4136.16</v>
      </c>
      <c r="K392" s="54">
        <f>_xlfn.XLOOKUP(VALUE(I392), 'Processed closing data'!D$1:D$750, 'Processed closing data'!E$1:E$750, "")</f>
        <v>2.1800000000000002</v>
      </c>
      <c r="L392" s="55">
        <f>_xlfn.XLOOKUP(VALUE(I392), 'Processed closing data'!O$1:O$750, 'Processed closing data'!P$1:P$750, "")</f>
        <v>22.44</v>
      </c>
      <c r="M392" s="41"/>
      <c r="N392" s="41"/>
      <c r="O392" s="42">
        <v>45140</v>
      </c>
      <c r="P392" s="56">
        <v>24.18</v>
      </c>
      <c r="Q392" s="41"/>
      <c r="R392" s="41"/>
      <c r="S392" s="41"/>
      <c r="T392" s="41"/>
      <c r="U392" s="41"/>
      <c r="V392" s="41"/>
      <c r="W392" s="41"/>
      <c r="X392" s="41"/>
      <c r="Y392" s="41"/>
      <c r="Z392" s="41"/>
    </row>
    <row r="393" spans="1:26" ht="15.75" customHeight="1">
      <c r="A393" s="39">
        <v>45112</v>
      </c>
      <c r="B393" s="40">
        <v>4095.05</v>
      </c>
      <c r="C393" s="41"/>
      <c r="D393" s="42">
        <v>45141</v>
      </c>
      <c r="E393" s="43">
        <v>2.5499999999999998</v>
      </c>
      <c r="F393" s="44"/>
      <c r="G393" s="44"/>
      <c r="H393" s="41"/>
      <c r="I393" s="52">
        <f t="shared" ref="I393:J393" si="392">A393</f>
        <v>45112</v>
      </c>
      <c r="J393" s="53">
        <f t="shared" si="392"/>
        <v>4095.05</v>
      </c>
      <c r="K393" s="54">
        <f>_xlfn.XLOOKUP(VALUE(I393), 'Processed closing data'!D$1:D$750, 'Processed closing data'!E$1:E$750, "")</f>
        <v>2.1800000000000002</v>
      </c>
      <c r="L393" s="55">
        <f>_xlfn.XLOOKUP(VALUE(I393), 'Processed closing data'!O$1:O$750, 'Processed closing data'!P$1:P$750, "")</f>
        <v>22.26</v>
      </c>
      <c r="M393" s="41"/>
      <c r="N393" s="41"/>
      <c r="O393" s="42">
        <v>45141</v>
      </c>
      <c r="P393" s="56">
        <v>24.34</v>
      </c>
      <c r="Q393" s="41"/>
      <c r="R393" s="41"/>
      <c r="S393" s="41"/>
      <c r="T393" s="41"/>
      <c r="U393" s="41"/>
      <c r="V393" s="41"/>
      <c r="W393" s="41"/>
      <c r="X393" s="41"/>
      <c r="Y393" s="41"/>
      <c r="Z393" s="41"/>
    </row>
    <row r="394" spans="1:26" ht="15.75" customHeight="1">
      <c r="A394" s="39">
        <v>45113</v>
      </c>
      <c r="B394" s="40">
        <v>4003.71</v>
      </c>
      <c r="C394" s="41"/>
      <c r="D394" s="42">
        <v>45142</v>
      </c>
      <c r="E394" s="43">
        <v>2.6</v>
      </c>
      <c r="F394" s="44"/>
      <c r="G394" s="44"/>
      <c r="H394" s="41"/>
      <c r="I394" s="52">
        <f t="shared" ref="I394:J394" si="393">A394</f>
        <v>45113</v>
      </c>
      <c r="J394" s="53">
        <f t="shared" si="393"/>
        <v>4003.71</v>
      </c>
      <c r="K394" s="54">
        <f>_xlfn.XLOOKUP(VALUE(I394), 'Processed closing data'!D$1:D$750, 'Processed closing data'!E$1:E$750, "")</f>
        <v>2.16</v>
      </c>
      <c r="L394" s="55">
        <f>_xlfn.XLOOKUP(VALUE(I394), 'Processed closing data'!O$1:O$750, 'Processed closing data'!P$1:P$750, "")</f>
        <v>22.12</v>
      </c>
      <c r="M394" s="41"/>
      <c r="N394" s="41"/>
      <c r="O394" s="42">
        <v>45142</v>
      </c>
      <c r="P394" s="56">
        <v>24.2</v>
      </c>
      <c r="Q394" s="41"/>
      <c r="R394" s="41"/>
      <c r="S394" s="41"/>
      <c r="T394" s="41"/>
      <c r="U394" s="41"/>
      <c r="V394" s="41"/>
      <c r="W394" s="41"/>
      <c r="X394" s="41"/>
      <c r="Y394" s="41"/>
      <c r="Z394" s="41"/>
    </row>
    <row r="395" spans="1:26" ht="15.75" customHeight="1">
      <c r="A395" s="39">
        <v>45114</v>
      </c>
      <c r="B395" s="40">
        <v>3995.3</v>
      </c>
      <c r="C395" s="41"/>
      <c r="D395" s="42">
        <v>45145</v>
      </c>
      <c r="E395" s="43">
        <v>2.58</v>
      </c>
      <c r="F395" s="44"/>
      <c r="G395" s="44"/>
      <c r="H395" s="41"/>
      <c r="I395" s="52">
        <f t="shared" ref="I395:J395" si="394">A395</f>
        <v>45114</v>
      </c>
      <c r="J395" s="53">
        <f t="shared" si="394"/>
        <v>3995.3</v>
      </c>
      <c r="K395" s="54">
        <f>_xlfn.XLOOKUP(VALUE(I395), 'Processed closing data'!D$1:D$750, 'Processed closing data'!E$1:E$750, "")</f>
        <v>2.15</v>
      </c>
      <c r="L395" s="55">
        <f>_xlfn.XLOOKUP(VALUE(I395), 'Processed closing data'!O$1:O$750, 'Processed closing data'!P$1:P$750, "")</f>
        <v>22.48</v>
      </c>
      <c r="M395" s="41"/>
      <c r="N395" s="41"/>
      <c r="O395" s="42">
        <v>45145</v>
      </c>
      <c r="P395" s="56">
        <v>23.84</v>
      </c>
      <c r="Q395" s="41"/>
      <c r="R395" s="41"/>
      <c r="S395" s="41"/>
      <c r="T395" s="41"/>
      <c r="U395" s="41"/>
      <c r="V395" s="41"/>
      <c r="W395" s="41"/>
      <c r="X395" s="41"/>
      <c r="Y395" s="41"/>
      <c r="Z395" s="41"/>
    </row>
    <row r="396" spans="1:26" ht="15.75" customHeight="1">
      <c r="A396" s="39">
        <v>45117</v>
      </c>
      <c r="B396" s="40">
        <v>4004.02</v>
      </c>
      <c r="C396" s="41"/>
      <c r="D396" s="42">
        <v>45146</v>
      </c>
      <c r="E396" s="43">
        <v>2.6</v>
      </c>
      <c r="F396" s="44"/>
      <c r="G396" s="44"/>
      <c r="H396" s="41"/>
      <c r="I396" s="52">
        <f t="shared" ref="I396:J396" si="395">A396</f>
        <v>45117</v>
      </c>
      <c r="J396" s="53">
        <f t="shared" si="395"/>
        <v>4004.02</v>
      </c>
      <c r="K396" s="54">
        <f>_xlfn.XLOOKUP(VALUE(I396), 'Processed closing data'!D$1:D$750, 'Processed closing data'!E$1:E$750, "")</f>
        <v>2.14</v>
      </c>
      <c r="L396" s="55">
        <f>_xlfn.XLOOKUP(VALUE(I396), 'Processed closing data'!O$1:O$750, 'Processed closing data'!P$1:P$750, "")</f>
        <v>22.58</v>
      </c>
      <c r="M396" s="41"/>
      <c r="N396" s="41"/>
      <c r="O396" s="42">
        <v>45146</v>
      </c>
      <c r="P396" s="56">
        <v>23.9</v>
      </c>
      <c r="Q396" s="41"/>
      <c r="R396" s="41"/>
      <c r="S396" s="41"/>
      <c r="T396" s="41"/>
      <c r="U396" s="41"/>
      <c r="V396" s="41"/>
      <c r="W396" s="41"/>
      <c r="X396" s="41"/>
      <c r="Y396" s="41"/>
      <c r="Z396" s="41"/>
    </row>
    <row r="397" spans="1:26" ht="15.75" customHeight="1">
      <c r="A397" s="39">
        <v>45118</v>
      </c>
      <c r="B397" s="40">
        <v>4011.65</v>
      </c>
      <c r="C397" s="41"/>
      <c r="D397" s="42">
        <v>45147</v>
      </c>
      <c r="E397" s="43">
        <v>2.66</v>
      </c>
      <c r="F397" s="44"/>
      <c r="G397" s="44"/>
      <c r="H397" s="41"/>
      <c r="I397" s="52">
        <f t="shared" ref="I397:J397" si="396">A397</f>
        <v>45118</v>
      </c>
      <c r="J397" s="53">
        <f t="shared" si="396"/>
        <v>4011.65</v>
      </c>
      <c r="K397" s="54">
        <f>_xlfn.XLOOKUP(VALUE(I397), 'Processed closing data'!D$1:D$750, 'Processed closing data'!E$1:E$750, "")</f>
        <v>2.23</v>
      </c>
      <c r="L397" s="55">
        <f>_xlfn.XLOOKUP(VALUE(I397), 'Processed closing data'!O$1:O$750, 'Processed closing data'!P$1:P$750, "")</f>
        <v>23.18</v>
      </c>
      <c r="M397" s="41"/>
      <c r="N397" s="41"/>
      <c r="O397" s="42">
        <v>45147</v>
      </c>
      <c r="P397" s="56">
        <v>23.44</v>
      </c>
      <c r="Q397" s="41"/>
      <c r="R397" s="41"/>
      <c r="S397" s="41"/>
      <c r="T397" s="41"/>
      <c r="U397" s="41"/>
      <c r="V397" s="41"/>
      <c r="W397" s="41"/>
      <c r="X397" s="41"/>
      <c r="Y397" s="41"/>
      <c r="Z397" s="41"/>
    </row>
    <row r="398" spans="1:26" ht="15.75" customHeight="1">
      <c r="A398" s="39">
        <v>45119</v>
      </c>
      <c r="B398" s="40">
        <v>4088.57</v>
      </c>
      <c r="C398" s="41"/>
      <c r="D398" s="42">
        <v>45148</v>
      </c>
      <c r="E398" s="43">
        <v>2.66</v>
      </c>
      <c r="F398" s="44"/>
      <c r="G398" s="44"/>
      <c r="H398" s="41"/>
      <c r="I398" s="52">
        <f t="shared" ref="I398:J398" si="397">A398</f>
        <v>45119</v>
      </c>
      <c r="J398" s="53">
        <f t="shared" si="397"/>
        <v>4088.57</v>
      </c>
      <c r="K398" s="54">
        <f>_xlfn.XLOOKUP(VALUE(I398), 'Processed closing data'!D$1:D$750, 'Processed closing data'!E$1:E$750, "")</f>
        <v>2.2999999999999998</v>
      </c>
      <c r="L398" s="55">
        <f>_xlfn.XLOOKUP(VALUE(I398), 'Processed closing data'!O$1:O$750, 'Processed closing data'!P$1:P$750, "")</f>
        <v>23.82</v>
      </c>
      <c r="M398" s="41"/>
      <c r="N398" s="41"/>
      <c r="O398" s="42">
        <v>45148</v>
      </c>
      <c r="P398" s="56">
        <v>23.72</v>
      </c>
      <c r="Q398" s="41"/>
      <c r="R398" s="41"/>
      <c r="S398" s="41"/>
      <c r="T398" s="41"/>
      <c r="U398" s="41"/>
      <c r="V398" s="41"/>
      <c r="W398" s="41"/>
      <c r="X398" s="41"/>
      <c r="Y398" s="41"/>
      <c r="Z398" s="41"/>
    </row>
    <row r="399" spans="1:26" ht="15.75" customHeight="1">
      <c r="A399" s="39">
        <v>45120</v>
      </c>
      <c r="B399" s="40">
        <v>4101.6000000000004</v>
      </c>
      <c r="C399" s="41"/>
      <c r="D399" s="42">
        <v>45149</v>
      </c>
      <c r="E399" s="43">
        <v>2.5</v>
      </c>
      <c r="F399" s="44"/>
      <c r="G399" s="44"/>
      <c r="H399" s="41"/>
      <c r="I399" s="52">
        <f t="shared" ref="I399:J399" si="398">A399</f>
        <v>45120</v>
      </c>
      <c r="J399" s="53">
        <f t="shared" si="398"/>
        <v>4101.6000000000004</v>
      </c>
      <c r="K399" s="54">
        <f>_xlfn.XLOOKUP(VALUE(I399), 'Processed closing data'!D$1:D$750, 'Processed closing data'!E$1:E$750, "")</f>
        <v>2.25</v>
      </c>
      <c r="L399" s="55">
        <f>_xlfn.XLOOKUP(VALUE(I399), 'Processed closing data'!O$1:O$750, 'Processed closing data'!P$1:P$750, "")</f>
        <v>23.7</v>
      </c>
      <c r="M399" s="41"/>
      <c r="N399" s="41"/>
      <c r="O399" s="42">
        <v>45149</v>
      </c>
      <c r="P399" s="56">
        <v>23.52</v>
      </c>
      <c r="Q399" s="41"/>
      <c r="R399" s="41"/>
      <c r="S399" s="41"/>
      <c r="T399" s="41"/>
      <c r="U399" s="41"/>
      <c r="V399" s="41"/>
      <c r="W399" s="41"/>
      <c r="X399" s="41"/>
      <c r="Y399" s="41"/>
      <c r="Z399" s="41"/>
    </row>
    <row r="400" spans="1:26" ht="15.75" customHeight="1">
      <c r="A400" s="39">
        <v>45121</v>
      </c>
      <c r="B400" s="40">
        <v>4096.91</v>
      </c>
      <c r="C400" s="41"/>
      <c r="D400" s="42">
        <v>45152</v>
      </c>
      <c r="E400" s="43">
        <v>2.4700000000000002</v>
      </c>
      <c r="F400" s="44"/>
      <c r="G400" s="44"/>
      <c r="H400" s="41"/>
      <c r="I400" s="52">
        <f t="shared" ref="I400:J400" si="399">A400</f>
        <v>45121</v>
      </c>
      <c r="J400" s="53">
        <f t="shared" si="399"/>
        <v>4096.91</v>
      </c>
      <c r="K400" s="54">
        <f>_xlfn.XLOOKUP(VALUE(I400), 'Processed closing data'!D$1:D$750, 'Processed closing data'!E$1:E$750, "")</f>
        <v>2.23</v>
      </c>
      <c r="L400" s="55">
        <f>_xlfn.XLOOKUP(VALUE(I400), 'Processed closing data'!O$1:O$750, 'Processed closing data'!P$1:P$750, "")</f>
        <v>23.86</v>
      </c>
      <c r="M400" s="41"/>
      <c r="N400" s="41"/>
      <c r="O400" s="42">
        <v>45152</v>
      </c>
      <c r="P400" s="56">
        <v>23.38</v>
      </c>
      <c r="Q400" s="41"/>
      <c r="R400" s="41"/>
      <c r="S400" s="41"/>
      <c r="T400" s="41"/>
      <c r="U400" s="41"/>
      <c r="V400" s="41"/>
      <c r="W400" s="41"/>
      <c r="X400" s="41"/>
      <c r="Y400" s="41"/>
      <c r="Z400" s="41"/>
    </row>
    <row r="401" spans="1:26" ht="15.75" customHeight="1">
      <c r="A401" s="39">
        <v>45124</v>
      </c>
      <c r="B401" s="40">
        <v>4078.52</v>
      </c>
      <c r="C401" s="41"/>
      <c r="D401" s="42">
        <v>45153</v>
      </c>
      <c r="E401" s="43">
        <v>2.4700000000000002</v>
      </c>
      <c r="F401" s="44"/>
      <c r="G401" s="44"/>
      <c r="H401" s="41"/>
      <c r="I401" s="52">
        <f t="shared" ref="I401:J401" si="400">A401</f>
        <v>45124</v>
      </c>
      <c r="J401" s="53">
        <f t="shared" si="400"/>
        <v>4078.52</v>
      </c>
      <c r="K401" s="54">
        <f>_xlfn.XLOOKUP(VALUE(I401), 'Processed closing data'!D$1:D$750, 'Processed closing data'!E$1:E$750, "")</f>
        <v>2.5499999999999998</v>
      </c>
      <c r="L401" s="55">
        <f>_xlfn.XLOOKUP(VALUE(I401), 'Processed closing data'!O$1:O$750, 'Processed closing data'!P$1:P$750, "")</f>
        <v>23.44</v>
      </c>
      <c r="M401" s="41"/>
      <c r="N401" s="41"/>
      <c r="O401" s="42">
        <v>45153</v>
      </c>
      <c r="P401" s="56">
        <v>23</v>
      </c>
      <c r="Q401" s="41"/>
      <c r="R401" s="41"/>
      <c r="S401" s="41"/>
      <c r="T401" s="41"/>
      <c r="U401" s="41"/>
      <c r="V401" s="41"/>
      <c r="W401" s="41"/>
      <c r="X401" s="41"/>
      <c r="Y401" s="41"/>
      <c r="Z401" s="41"/>
    </row>
    <row r="402" spans="1:26" ht="15.75" customHeight="1">
      <c r="A402" s="39">
        <v>45125</v>
      </c>
      <c r="B402" s="40">
        <v>4107.5600000000004</v>
      </c>
      <c r="C402" s="41"/>
      <c r="D402" s="42">
        <v>45154</v>
      </c>
      <c r="E402" s="43">
        <v>2.38</v>
      </c>
      <c r="F402" s="44"/>
      <c r="G402" s="44"/>
      <c r="H402" s="41"/>
      <c r="I402" s="52">
        <f t="shared" ref="I402:J402" si="401">A402</f>
        <v>45125</v>
      </c>
      <c r="J402" s="53">
        <f t="shared" si="401"/>
        <v>4107.5600000000004</v>
      </c>
      <c r="K402" s="54">
        <f>_xlfn.XLOOKUP(VALUE(I402), 'Processed closing data'!D$1:D$750, 'Processed closing data'!E$1:E$750, "")</f>
        <v>2.52</v>
      </c>
      <c r="L402" s="55">
        <f>_xlfn.XLOOKUP(VALUE(I402), 'Processed closing data'!O$1:O$750, 'Processed closing data'!P$1:P$750, "")</f>
        <v>23.9</v>
      </c>
      <c r="M402" s="41"/>
      <c r="N402" s="41"/>
      <c r="O402" s="42">
        <v>45154</v>
      </c>
      <c r="P402" s="56">
        <v>22.92</v>
      </c>
      <c r="Q402" s="41"/>
      <c r="R402" s="41"/>
      <c r="S402" s="41"/>
      <c r="T402" s="41"/>
      <c r="U402" s="41"/>
      <c r="V402" s="41"/>
      <c r="W402" s="41"/>
      <c r="X402" s="41"/>
      <c r="Y402" s="41"/>
      <c r="Z402" s="41"/>
    </row>
    <row r="403" spans="1:26" ht="15.75" customHeight="1">
      <c r="A403" s="39">
        <v>45126</v>
      </c>
      <c r="B403" s="40">
        <v>4193.1899999999996</v>
      </c>
      <c r="C403" s="41"/>
      <c r="D403" s="42">
        <v>45155</v>
      </c>
      <c r="E403" s="43">
        <v>2.37</v>
      </c>
      <c r="F403" s="44"/>
      <c r="G403" s="44"/>
      <c r="H403" s="41"/>
      <c r="I403" s="52">
        <f t="shared" ref="I403:J403" si="402">A403</f>
        <v>45126</v>
      </c>
      <c r="J403" s="53">
        <f t="shared" si="402"/>
        <v>4193.1899999999996</v>
      </c>
      <c r="K403" s="54">
        <f>_xlfn.XLOOKUP(VALUE(I403), 'Processed closing data'!D$1:D$750, 'Processed closing data'!E$1:E$750, "")</f>
        <v>2.5099999999999998</v>
      </c>
      <c r="L403" s="55">
        <f>_xlfn.XLOOKUP(VALUE(I403), 'Processed closing data'!O$1:O$750, 'Processed closing data'!P$1:P$750, "")</f>
        <v>24.96</v>
      </c>
      <c r="M403" s="41"/>
      <c r="N403" s="41"/>
      <c r="O403" s="42">
        <v>45155</v>
      </c>
      <c r="P403" s="56">
        <v>22.98</v>
      </c>
      <c r="Q403" s="41"/>
      <c r="R403" s="41"/>
      <c r="S403" s="41"/>
      <c r="T403" s="41"/>
      <c r="U403" s="41"/>
      <c r="V403" s="41"/>
      <c r="W403" s="41"/>
      <c r="X403" s="41"/>
      <c r="Y403" s="41"/>
      <c r="Z403" s="41"/>
    </row>
    <row r="404" spans="1:26" ht="15.75" customHeight="1">
      <c r="A404" s="39">
        <v>45127</v>
      </c>
      <c r="B404" s="40">
        <v>4220.22</v>
      </c>
      <c r="C404" s="41"/>
      <c r="D404" s="42">
        <v>45156</v>
      </c>
      <c r="E404" s="43">
        <v>2.35</v>
      </c>
      <c r="F404" s="44"/>
      <c r="G404" s="44"/>
      <c r="H404" s="41"/>
      <c r="I404" s="52">
        <f t="shared" ref="I404:J404" si="403">A404</f>
        <v>45127</v>
      </c>
      <c r="J404" s="53">
        <f t="shared" si="403"/>
        <v>4220.22</v>
      </c>
      <c r="K404" s="54">
        <f>_xlfn.XLOOKUP(VALUE(I404), 'Processed closing data'!D$1:D$750, 'Processed closing data'!E$1:E$750, "")</f>
        <v>2.68</v>
      </c>
      <c r="L404" s="55">
        <f>_xlfn.XLOOKUP(VALUE(I404), 'Processed closing data'!O$1:O$750, 'Processed closing data'!P$1:P$750, "")</f>
        <v>25</v>
      </c>
      <c r="M404" s="41"/>
      <c r="N404" s="41"/>
      <c r="O404" s="42">
        <v>45156</v>
      </c>
      <c r="P404" s="56">
        <v>22.7</v>
      </c>
      <c r="Q404" s="41"/>
      <c r="R404" s="41"/>
      <c r="S404" s="41"/>
      <c r="T404" s="41"/>
      <c r="U404" s="41"/>
      <c r="V404" s="41"/>
      <c r="W404" s="41"/>
      <c r="X404" s="41"/>
      <c r="Y404" s="41"/>
      <c r="Z404" s="41"/>
    </row>
    <row r="405" spans="1:26" ht="15.75" customHeight="1">
      <c r="A405" s="39">
        <v>45128</v>
      </c>
      <c r="B405" s="40">
        <v>4225.1099999999997</v>
      </c>
      <c r="C405" s="41"/>
      <c r="D405" s="42">
        <v>45159</v>
      </c>
      <c r="E405" s="43">
        <v>2.37</v>
      </c>
      <c r="F405" s="44"/>
      <c r="G405" s="44"/>
      <c r="H405" s="41"/>
      <c r="I405" s="52">
        <f t="shared" ref="I405:J405" si="404">A405</f>
        <v>45128</v>
      </c>
      <c r="J405" s="53">
        <f t="shared" si="404"/>
        <v>4225.1099999999997</v>
      </c>
      <c r="K405" s="54">
        <f>_xlfn.XLOOKUP(VALUE(I405), 'Processed closing data'!D$1:D$750, 'Processed closing data'!E$1:E$750, "")</f>
        <v>2.72</v>
      </c>
      <c r="L405" s="55">
        <f>_xlfn.XLOOKUP(VALUE(I405), 'Processed closing data'!O$1:O$750, 'Processed closing data'!P$1:P$750, "")</f>
        <v>25.02</v>
      </c>
      <c r="M405" s="41"/>
      <c r="N405" s="41"/>
      <c r="O405" s="42">
        <v>45159</v>
      </c>
      <c r="P405" s="56">
        <v>22.44</v>
      </c>
      <c r="Q405" s="41"/>
      <c r="R405" s="41"/>
      <c r="S405" s="41"/>
      <c r="T405" s="41"/>
      <c r="U405" s="41"/>
      <c r="V405" s="41"/>
      <c r="W405" s="41"/>
      <c r="X405" s="41"/>
      <c r="Y405" s="41"/>
      <c r="Z405" s="41"/>
    </row>
    <row r="406" spans="1:26" ht="15.75" customHeight="1">
      <c r="A406" s="39">
        <v>45131</v>
      </c>
      <c r="B406" s="40">
        <v>4230.3999999999996</v>
      </c>
      <c r="C406" s="41"/>
      <c r="D406" s="42">
        <v>45160</v>
      </c>
      <c r="E406" s="43">
        <v>2.44</v>
      </c>
      <c r="F406" s="44"/>
      <c r="G406" s="44"/>
      <c r="H406" s="41"/>
      <c r="I406" s="52">
        <f t="shared" ref="I406:J406" si="405">A406</f>
        <v>45131</v>
      </c>
      <c r="J406" s="53">
        <f t="shared" si="405"/>
        <v>4230.3999999999996</v>
      </c>
      <c r="K406" s="54">
        <f>_xlfn.XLOOKUP(VALUE(I406), 'Processed closing data'!D$1:D$750, 'Processed closing data'!E$1:E$750, "")</f>
        <v>2.75</v>
      </c>
      <c r="L406" s="55">
        <f>_xlfn.XLOOKUP(VALUE(I406), 'Processed closing data'!O$1:O$750, 'Processed closing data'!P$1:P$750, "")</f>
        <v>25.06</v>
      </c>
      <c r="M406" s="41"/>
      <c r="N406" s="41"/>
      <c r="O406" s="42">
        <v>45160</v>
      </c>
      <c r="P406" s="56">
        <v>22.66</v>
      </c>
      <c r="Q406" s="41"/>
      <c r="R406" s="41"/>
      <c r="S406" s="41"/>
      <c r="T406" s="41"/>
      <c r="U406" s="41"/>
      <c r="V406" s="41"/>
      <c r="W406" s="41"/>
      <c r="X406" s="41"/>
      <c r="Y406" s="41"/>
      <c r="Z406" s="41"/>
    </row>
    <row r="407" spans="1:26" ht="15.75" customHeight="1">
      <c r="A407" s="39">
        <v>45132</v>
      </c>
      <c r="B407" s="40">
        <v>4236.8100000000004</v>
      </c>
      <c r="C407" s="41"/>
      <c r="D407" s="42">
        <v>45161</v>
      </c>
      <c r="E407" s="43">
        <v>2.42</v>
      </c>
      <c r="F407" s="44"/>
      <c r="G407" s="44"/>
      <c r="H407" s="41"/>
      <c r="I407" s="52">
        <f t="shared" ref="I407:J407" si="406">A407</f>
        <v>45132</v>
      </c>
      <c r="J407" s="53">
        <f t="shared" si="406"/>
        <v>4236.8100000000004</v>
      </c>
      <c r="K407" s="54">
        <f>_xlfn.XLOOKUP(VALUE(I407), 'Processed closing data'!D$1:D$750, 'Processed closing data'!E$1:E$750, "")</f>
        <v>2.69</v>
      </c>
      <c r="L407" s="55">
        <f>_xlfn.XLOOKUP(VALUE(I407), 'Processed closing data'!O$1:O$750, 'Processed closing data'!P$1:P$750, "")</f>
        <v>24.78</v>
      </c>
      <c r="M407" s="41"/>
      <c r="N407" s="41"/>
      <c r="O407" s="42">
        <v>45161</v>
      </c>
      <c r="P407" s="56">
        <v>22.86</v>
      </c>
      <c r="Q407" s="41"/>
      <c r="R407" s="41"/>
      <c r="S407" s="41"/>
      <c r="T407" s="41"/>
      <c r="U407" s="41"/>
      <c r="V407" s="41"/>
      <c r="W407" s="41"/>
      <c r="X407" s="41"/>
      <c r="Y407" s="41"/>
      <c r="Z407" s="41"/>
    </row>
    <row r="408" spans="1:26" ht="15.75" customHeight="1">
      <c r="A408" s="39">
        <v>45133</v>
      </c>
      <c r="B408" s="40">
        <v>4230.8999999999996</v>
      </c>
      <c r="C408" s="41"/>
      <c r="D408" s="42">
        <v>45162</v>
      </c>
      <c r="E408" s="43">
        <v>2.4</v>
      </c>
      <c r="F408" s="44"/>
      <c r="G408" s="44"/>
      <c r="H408" s="41"/>
      <c r="I408" s="52">
        <f t="shared" ref="I408:J408" si="407">A408</f>
        <v>45133</v>
      </c>
      <c r="J408" s="53">
        <f t="shared" si="407"/>
        <v>4230.8999999999996</v>
      </c>
      <c r="K408" s="54">
        <f>_xlfn.XLOOKUP(VALUE(I408), 'Processed closing data'!D$1:D$750, 'Processed closing data'!E$1:E$750, "")</f>
        <v>2.68</v>
      </c>
      <c r="L408" s="55">
        <f>_xlfn.XLOOKUP(VALUE(I408), 'Processed closing data'!O$1:O$750, 'Processed closing data'!P$1:P$750, "")</f>
        <v>24.8</v>
      </c>
      <c r="M408" s="41"/>
      <c r="N408" s="41"/>
      <c r="O408" s="42">
        <v>45162</v>
      </c>
      <c r="P408" s="56">
        <v>22.98</v>
      </c>
      <c r="Q408" s="41"/>
      <c r="R408" s="41"/>
      <c r="S408" s="41"/>
      <c r="T408" s="41"/>
      <c r="U408" s="41"/>
      <c r="V408" s="41"/>
      <c r="W408" s="41"/>
      <c r="X408" s="41"/>
      <c r="Y408" s="41"/>
      <c r="Z408" s="41"/>
    </row>
    <row r="409" spans="1:26" ht="15.75" customHeight="1">
      <c r="A409" s="39">
        <v>45134</v>
      </c>
      <c r="B409" s="40">
        <v>4241.12</v>
      </c>
      <c r="C409" s="41"/>
      <c r="D409" s="42">
        <v>45163</v>
      </c>
      <c r="E409" s="43">
        <v>2.36</v>
      </c>
      <c r="F409" s="44"/>
      <c r="G409" s="44"/>
      <c r="H409" s="41"/>
      <c r="I409" s="52">
        <f t="shared" ref="I409:J409" si="408">A409</f>
        <v>45134</v>
      </c>
      <c r="J409" s="53">
        <f t="shared" si="408"/>
        <v>4241.12</v>
      </c>
      <c r="K409" s="54">
        <f>_xlfn.XLOOKUP(VALUE(I409), 'Processed closing data'!D$1:D$750, 'Processed closing data'!E$1:E$750, "")</f>
        <v>2.64</v>
      </c>
      <c r="L409" s="55">
        <f>_xlfn.XLOOKUP(VALUE(I409), 'Processed closing data'!O$1:O$750, 'Processed closing data'!P$1:P$750, "")</f>
        <v>24.8</v>
      </c>
      <c r="M409" s="41"/>
      <c r="N409" s="41"/>
      <c r="O409" s="42">
        <v>45163</v>
      </c>
      <c r="P409" s="56">
        <v>22.98</v>
      </c>
      <c r="Q409" s="41"/>
      <c r="R409" s="41"/>
      <c r="S409" s="41"/>
      <c r="T409" s="41"/>
      <c r="U409" s="41"/>
      <c r="V409" s="41"/>
      <c r="W409" s="41"/>
      <c r="X409" s="41"/>
      <c r="Y409" s="41"/>
      <c r="Z409" s="41"/>
    </row>
    <row r="410" spans="1:26" ht="15.75" customHeight="1">
      <c r="A410" s="39">
        <v>45135</v>
      </c>
      <c r="B410" s="40">
        <v>4237.17</v>
      </c>
      <c r="C410" s="41"/>
      <c r="D410" s="42">
        <v>45167</v>
      </c>
      <c r="E410" s="43">
        <v>2.37</v>
      </c>
      <c r="F410" s="44"/>
      <c r="G410" s="44"/>
      <c r="H410" s="41"/>
      <c r="I410" s="52">
        <f t="shared" ref="I410:J410" si="409">A410</f>
        <v>45135</v>
      </c>
      <c r="J410" s="53">
        <f t="shared" si="409"/>
        <v>4237.17</v>
      </c>
      <c r="K410" s="54">
        <f>_xlfn.XLOOKUP(VALUE(I410), 'Processed closing data'!D$1:D$750, 'Processed closing data'!E$1:E$750, "")</f>
        <v>2.63</v>
      </c>
      <c r="L410" s="55">
        <f>_xlfn.XLOOKUP(VALUE(I410), 'Processed closing data'!O$1:O$750, 'Processed closing data'!P$1:P$750, "")</f>
        <v>24.68</v>
      </c>
      <c r="M410" s="41"/>
      <c r="N410" s="41"/>
      <c r="O410" s="42">
        <v>45167</v>
      </c>
      <c r="P410" s="56">
        <v>23.16</v>
      </c>
      <c r="Q410" s="41"/>
      <c r="R410" s="41"/>
      <c r="S410" s="41"/>
      <c r="T410" s="41"/>
      <c r="U410" s="41"/>
      <c r="V410" s="41"/>
      <c r="W410" s="41"/>
      <c r="X410" s="41"/>
      <c r="Y410" s="41"/>
      <c r="Z410" s="41"/>
    </row>
    <row r="411" spans="1:26" ht="15.75" customHeight="1">
      <c r="A411" s="39">
        <v>45138</v>
      </c>
      <c r="B411" s="40">
        <v>4240.22</v>
      </c>
      <c r="C411" s="41"/>
      <c r="D411" s="42">
        <v>45168</v>
      </c>
      <c r="E411" s="43">
        <v>2.37</v>
      </c>
      <c r="F411" s="44"/>
      <c r="G411" s="44"/>
      <c r="H411" s="41"/>
      <c r="I411" s="52">
        <f t="shared" ref="I411:J411" si="410">A411</f>
        <v>45138</v>
      </c>
      <c r="J411" s="53">
        <f t="shared" si="410"/>
        <v>4240.22</v>
      </c>
      <c r="K411" s="54">
        <f>_xlfn.XLOOKUP(VALUE(I411), 'Processed closing data'!D$1:D$750, 'Processed closing data'!E$1:E$750, "")</f>
        <v>2.64</v>
      </c>
      <c r="L411" s="55">
        <f>_xlfn.XLOOKUP(VALUE(I411), 'Processed closing data'!O$1:O$750, 'Processed closing data'!P$1:P$750, "")</f>
        <v>24.6</v>
      </c>
      <c r="M411" s="41"/>
      <c r="N411" s="41"/>
      <c r="O411" s="42">
        <v>45168</v>
      </c>
      <c r="P411" s="56">
        <v>23.24</v>
      </c>
      <c r="Q411" s="41"/>
      <c r="R411" s="41"/>
      <c r="S411" s="41"/>
      <c r="T411" s="41"/>
      <c r="U411" s="41"/>
      <c r="V411" s="41"/>
      <c r="W411" s="41"/>
      <c r="X411" s="41"/>
      <c r="Y411" s="41"/>
      <c r="Z411" s="41"/>
    </row>
    <row r="412" spans="1:26" ht="15.75" customHeight="1">
      <c r="A412" s="39">
        <v>45139</v>
      </c>
      <c r="B412" s="40">
        <v>4222.1000000000004</v>
      </c>
      <c r="C412" s="41"/>
      <c r="D412" s="42">
        <v>45169</v>
      </c>
      <c r="E412" s="43">
        <v>2.38</v>
      </c>
      <c r="F412" s="44"/>
      <c r="G412" s="44"/>
      <c r="H412" s="41"/>
      <c r="I412" s="52">
        <f t="shared" ref="I412:J412" si="411">A412</f>
        <v>45139</v>
      </c>
      <c r="J412" s="53">
        <f t="shared" si="411"/>
        <v>4222.1000000000004</v>
      </c>
      <c r="K412" s="54">
        <f>_xlfn.XLOOKUP(VALUE(I412), 'Processed closing data'!D$1:D$750, 'Processed closing data'!E$1:E$750, "")</f>
        <v>2.6</v>
      </c>
      <c r="L412" s="55">
        <f>_xlfn.XLOOKUP(VALUE(I412), 'Processed closing data'!O$1:O$750, 'Processed closing data'!P$1:P$750, "")</f>
        <v>24.4</v>
      </c>
      <c r="M412" s="41"/>
      <c r="N412" s="41"/>
      <c r="O412" s="42">
        <v>45169</v>
      </c>
      <c r="P412" s="56">
        <v>23.28</v>
      </c>
      <c r="Q412" s="41"/>
      <c r="R412" s="41"/>
      <c r="S412" s="41"/>
      <c r="T412" s="41"/>
      <c r="U412" s="41"/>
      <c r="V412" s="41"/>
      <c r="W412" s="41"/>
      <c r="X412" s="41"/>
      <c r="Y412" s="41"/>
      <c r="Z412" s="41"/>
    </row>
    <row r="413" spans="1:26" ht="15.75" customHeight="1">
      <c r="A413" s="39">
        <v>45140</v>
      </c>
      <c r="B413" s="40">
        <v>4164.7</v>
      </c>
      <c r="C413" s="41"/>
      <c r="D413" s="42">
        <v>45170</v>
      </c>
      <c r="E413" s="43">
        <v>2.38</v>
      </c>
      <c r="F413" s="44"/>
      <c r="G413" s="44"/>
      <c r="H413" s="41"/>
      <c r="I413" s="52">
        <f t="shared" ref="I413:J413" si="412">A413</f>
        <v>45140</v>
      </c>
      <c r="J413" s="53">
        <f t="shared" si="412"/>
        <v>4164.7</v>
      </c>
      <c r="K413" s="54">
        <f>_xlfn.XLOOKUP(VALUE(I413), 'Processed closing data'!D$1:D$750, 'Processed closing data'!E$1:E$750, "")</f>
        <v>2.54</v>
      </c>
      <c r="L413" s="55">
        <f>_xlfn.XLOOKUP(VALUE(I413), 'Processed closing data'!O$1:O$750, 'Processed closing data'!P$1:P$750, "")</f>
        <v>24.18</v>
      </c>
      <c r="M413" s="41"/>
      <c r="N413" s="41"/>
      <c r="O413" s="42">
        <v>45170</v>
      </c>
      <c r="P413" s="56">
        <v>23</v>
      </c>
      <c r="Q413" s="41"/>
      <c r="R413" s="41"/>
      <c r="S413" s="41"/>
      <c r="T413" s="41"/>
      <c r="U413" s="41"/>
      <c r="V413" s="41"/>
      <c r="W413" s="41"/>
      <c r="X413" s="41"/>
      <c r="Y413" s="41"/>
      <c r="Z413" s="41"/>
    </row>
    <row r="414" spans="1:26" ht="15.75" customHeight="1">
      <c r="A414" s="39">
        <v>45141</v>
      </c>
      <c r="B414" s="40">
        <v>4149.99</v>
      </c>
      <c r="C414" s="41"/>
      <c r="D414" s="42">
        <v>45173</v>
      </c>
      <c r="E414" s="43">
        <v>2.39</v>
      </c>
      <c r="F414" s="44"/>
      <c r="G414" s="44"/>
      <c r="H414" s="41"/>
      <c r="I414" s="52">
        <f t="shared" ref="I414:J414" si="413">A414</f>
        <v>45141</v>
      </c>
      <c r="J414" s="53">
        <f t="shared" si="413"/>
        <v>4149.99</v>
      </c>
      <c r="K414" s="54">
        <f>_xlfn.XLOOKUP(VALUE(I414), 'Processed closing data'!D$1:D$750, 'Processed closing data'!E$1:E$750, "")</f>
        <v>2.5499999999999998</v>
      </c>
      <c r="L414" s="55">
        <f>_xlfn.XLOOKUP(VALUE(I414), 'Processed closing data'!O$1:O$750, 'Processed closing data'!P$1:P$750, "")</f>
        <v>24.34</v>
      </c>
      <c r="M414" s="41"/>
      <c r="N414" s="41"/>
      <c r="O414" s="42">
        <v>45173</v>
      </c>
      <c r="P414" s="56">
        <v>23.02</v>
      </c>
      <c r="Q414" s="41"/>
      <c r="R414" s="41"/>
      <c r="S414" s="41"/>
      <c r="T414" s="41"/>
      <c r="U414" s="41"/>
      <c r="V414" s="41"/>
      <c r="W414" s="41"/>
      <c r="X414" s="41"/>
      <c r="Y414" s="41"/>
      <c r="Z414" s="41"/>
    </row>
    <row r="415" spans="1:26" ht="15.75" customHeight="1">
      <c r="A415" s="39">
        <v>45142</v>
      </c>
      <c r="B415" s="40">
        <v>4169.8</v>
      </c>
      <c r="C415" s="41"/>
      <c r="D415" s="42">
        <v>45174</v>
      </c>
      <c r="E415" s="43">
        <v>2.31</v>
      </c>
      <c r="F415" s="44"/>
      <c r="G415" s="44"/>
      <c r="H415" s="41"/>
      <c r="I415" s="52">
        <f t="shared" ref="I415:J415" si="414">A415</f>
        <v>45142</v>
      </c>
      <c r="J415" s="53">
        <f t="shared" si="414"/>
        <v>4169.8</v>
      </c>
      <c r="K415" s="54">
        <f>_xlfn.XLOOKUP(VALUE(I415), 'Processed closing data'!D$1:D$750, 'Processed closing data'!E$1:E$750, "")</f>
        <v>2.6</v>
      </c>
      <c r="L415" s="55">
        <f>_xlfn.XLOOKUP(VALUE(I415), 'Processed closing data'!O$1:O$750, 'Processed closing data'!P$1:P$750, "")</f>
        <v>24.2</v>
      </c>
      <c r="M415" s="41"/>
      <c r="N415" s="41"/>
      <c r="O415" s="42">
        <v>45174</v>
      </c>
      <c r="P415" s="56">
        <v>22.68</v>
      </c>
      <c r="Q415" s="41"/>
      <c r="R415" s="41"/>
      <c r="S415" s="41"/>
      <c r="T415" s="41"/>
      <c r="U415" s="41"/>
      <c r="V415" s="41"/>
      <c r="W415" s="41"/>
      <c r="X415" s="41"/>
      <c r="Y415" s="41"/>
      <c r="Z415" s="41"/>
    </row>
    <row r="416" spans="1:26" ht="15.75" customHeight="1">
      <c r="A416" s="39">
        <v>45145</v>
      </c>
      <c r="B416" s="40">
        <v>4162.8500000000004</v>
      </c>
      <c r="C416" s="41"/>
      <c r="D416" s="42">
        <v>45175</v>
      </c>
      <c r="E416" s="43">
        <v>2.15</v>
      </c>
      <c r="F416" s="44"/>
      <c r="G416" s="44"/>
      <c r="H416" s="41"/>
      <c r="I416" s="52">
        <f t="shared" ref="I416:J416" si="415">A416</f>
        <v>45145</v>
      </c>
      <c r="J416" s="53">
        <f t="shared" si="415"/>
        <v>4162.8500000000004</v>
      </c>
      <c r="K416" s="54">
        <f>_xlfn.XLOOKUP(VALUE(I416), 'Processed closing data'!D$1:D$750, 'Processed closing data'!E$1:E$750, "")</f>
        <v>2.58</v>
      </c>
      <c r="L416" s="55">
        <f>_xlfn.XLOOKUP(VALUE(I416), 'Processed closing data'!O$1:O$750, 'Processed closing data'!P$1:P$750, "")</f>
        <v>23.84</v>
      </c>
      <c r="M416" s="41"/>
      <c r="N416" s="41"/>
      <c r="O416" s="42">
        <v>45175</v>
      </c>
      <c r="P416" s="56">
        <v>22.34</v>
      </c>
      <c r="Q416" s="41"/>
      <c r="R416" s="41"/>
      <c r="S416" s="41"/>
      <c r="T416" s="41"/>
      <c r="U416" s="41"/>
      <c r="V416" s="41"/>
      <c r="W416" s="41"/>
      <c r="X416" s="41"/>
      <c r="Y416" s="41"/>
      <c r="Z416" s="41"/>
    </row>
    <row r="417" spans="1:26" ht="15.75" customHeight="1">
      <c r="A417" s="39">
        <v>45146</v>
      </c>
      <c r="B417" s="40">
        <v>4149.41</v>
      </c>
      <c r="C417" s="41"/>
      <c r="D417" s="42">
        <v>45176</v>
      </c>
      <c r="E417" s="43">
        <v>2.1800000000000002</v>
      </c>
      <c r="F417" s="44"/>
      <c r="G417" s="44"/>
      <c r="H417" s="41"/>
      <c r="I417" s="52">
        <f t="shared" ref="I417:J417" si="416">A417</f>
        <v>45146</v>
      </c>
      <c r="J417" s="53">
        <f t="shared" si="416"/>
        <v>4149.41</v>
      </c>
      <c r="K417" s="54">
        <f>_xlfn.XLOOKUP(VALUE(I417), 'Processed closing data'!D$1:D$750, 'Processed closing data'!E$1:E$750, "")</f>
        <v>2.6</v>
      </c>
      <c r="L417" s="55">
        <f>_xlfn.XLOOKUP(VALUE(I417), 'Processed closing data'!O$1:O$750, 'Processed closing data'!P$1:P$750, "")</f>
        <v>23.9</v>
      </c>
      <c r="M417" s="41"/>
      <c r="N417" s="41"/>
      <c r="O417" s="42">
        <v>45176</v>
      </c>
      <c r="P417" s="56">
        <v>20.62</v>
      </c>
      <c r="Q417" s="41"/>
      <c r="R417" s="41"/>
      <c r="S417" s="41"/>
      <c r="T417" s="41"/>
      <c r="U417" s="41"/>
      <c r="V417" s="41"/>
      <c r="W417" s="41"/>
      <c r="X417" s="41"/>
      <c r="Y417" s="41"/>
      <c r="Z417" s="41"/>
    </row>
    <row r="418" spans="1:26" ht="15.75" customHeight="1">
      <c r="A418" s="39">
        <v>45147</v>
      </c>
      <c r="B418" s="40">
        <v>4180.7299999999996</v>
      </c>
      <c r="C418" s="41"/>
      <c r="D418" s="42">
        <v>45177</v>
      </c>
      <c r="E418" s="43">
        <v>2.17</v>
      </c>
      <c r="F418" s="44"/>
      <c r="G418" s="44"/>
      <c r="H418" s="41"/>
      <c r="I418" s="52">
        <f t="shared" ref="I418:J418" si="417">A418</f>
        <v>45147</v>
      </c>
      <c r="J418" s="53">
        <f t="shared" si="417"/>
        <v>4180.7299999999996</v>
      </c>
      <c r="K418" s="54">
        <f>_xlfn.XLOOKUP(VALUE(I418), 'Processed closing data'!D$1:D$750, 'Processed closing data'!E$1:E$750, "")</f>
        <v>2.66</v>
      </c>
      <c r="L418" s="55">
        <f>_xlfn.XLOOKUP(VALUE(I418), 'Processed closing data'!O$1:O$750, 'Processed closing data'!P$1:P$750, "")</f>
        <v>23.44</v>
      </c>
      <c r="M418" s="41"/>
      <c r="N418" s="41"/>
      <c r="O418" s="42">
        <v>45177</v>
      </c>
      <c r="P418" s="56">
        <v>21.08</v>
      </c>
      <c r="Q418" s="41"/>
      <c r="R418" s="41"/>
      <c r="S418" s="41"/>
      <c r="T418" s="41"/>
      <c r="U418" s="41"/>
      <c r="V418" s="41"/>
      <c r="W418" s="41"/>
      <c r="X418" s="41"/>
      <c r="Y418" s="41"/>
      <c r="Z418" s="41"/>
    </row>
    <row r="419" spans="1:26" ht="15.75" customHeight="1">
      <c r="A419" s="39">
        <v>45148</v>
      </c>
      <c r="B419" s="40">
        <v>4197.3</v>
      </c>
      <c r="C419" s="41"/>
      <c r="D419" s="42">
        <v>45180</v>
      </c>
      <c r="E419" s="43">
        <v>2.17</v>
      </c>
      <c r="F419" s="44"/>
      <c r="G419" s="44"/>
      <c r="H419" s="41"/>
      <c r="I419" s="52">
        <f t="shared" ref="I419:J419" si="418">A419</f>
        <v>45148</v>
      </c>
      <c r="J419" s="53">
        <f t="shared" si="418"/>
        <v>4197.3</v>
      </c>
      <c r="K419" s="54">
        <f>_xlfn.XLOOKUP(VALUE(I419), 'Processed closing data'!D$1:D$750, 'Processed closing data'!E$1:E$750, "")</f>
        <v>2.66</v>
      </c>
      <c r="L419" s="55">
        <f>_xlfn.XLOOKUP(VALUE(I419), 'Processed closing data'!O$1:O$750, 'Processed closing data'!P$1:P$750, "")</f>
        <v>23.72</v>
      </c>
      <c r="M419" s="41"/>
      <c r="N419" s="41"/>
      <c r="O419" s="42">
        <v>45180</v>
      </c>
      <c r="P419" s="56">
        <v>21.2</v>
      </c>
      <c r="Q419" s="41"/>
      <c r="R419" s="41"/>
      <c r="S419" s="41"/>
      <c r="T419" s="41"/>
      <c r="U419" s="41"/>
      <c r="V419" s="41"/>
      <c r="W419" s="41"/>
      <c r="X419" s="41"/>
      <c r="Y419" s="41"/>
      <c r="Z419" s="41"/>
    </row>
    <row r="420" spans="1:26" ht="15.75" customHeight="1">
      <c r="A420" s="39">
        <v>45149</v>
      </c>
      <c r="B420" s="40">
        <v>4146.5600000000004</v>
      </c>
      <c r="C420" s="41"/>
      <c r="D420" s="42">
        <v>45181</v>
      </c>
      <c r="E420" s="43">
        <v>2.13</v>
      </c>
      <c r="F420" s="44"/>
      <c r="G420" s="44"/>
      <c r="H420" s="41"/>
      <c r="I420" s="52">
        <f t="shared" ref="I420:J420" si="419">A420</f>
        <v>45149</v>
      </c>
      <c r="J420" s="53">
        <f t="shared" si="419"/>
        <v>4146.5600000000004</v>
      </c>
      <c r="K420" s="54">
        <f>_xlfn.XLOOKUP(VALUE(I420), 'Processed closing data'!D$1:D$750, 'Processed closing data'!E$1:E$750, "")</f>
        <v>2.5</v>
      </c>
      <c r="L420" s="55">
        <f>_xlfn.XLOOKUP(VALUE(I420), 'Processed closing data'!O$1:O$750, 'Processed closing data'!P$1:P$750, "")</f>
        <v>23.52</v>
      </c>
      <c r="M420" s="41"/>
      <c r="N420" s="41"/>
      <c r="O420" s="42">
        <v>45181</v>
      </c>
      <c r="P420" s="56">
        <v>21.62</v>
      </c>
      <c r="Q420" s="41"/>
      <c r="R420" s="41"/>
      <c r="S420" s="41"/>
      <c r="T420" s="41"/>
      <c r="U420" s="41"/>
      <c r="V420" s="41"/>
      <c r="W420" s="41"/>
      <c r="X420" s="41"/>
      <c r="Y420" s="41"/>
      <c r="Z420" s="41"/>
    </row>
    <row r="421" spans="1:26" ht="15.75" customHeight="1">
      <c r="A421" s="39">
        <v>45152</v>
      </c>
      <c r="B421" s="40">
        <v>4137.32</v>
      </c>
      <c r="C421" s="41"/>
      <c r="D421" s="42">
        <v>45182</v>
      </c>
      <c r="E421" s="43">
        <v>2.13</v>
      </c>
      <c r="F421" s="44"/>
      <c r="G421" s="44"/>
      <c r="H421" s="41"/>
      <c r="I421" s="52">
        <f t="shared" ref="I421:J421" si="420">A421</f>
        <v>45152</v>
      </c>
      <c r="J421" s="53">
        <f t="shared" si="420"/>
        <v>4137.32</v>
      </c>
      <c r="K421" s="54">
        <f>_xlfn.XLOOKUP(VALUE(I421), 'Processed closing data'!D$1:D$750, 'Processed closing data'!E$1:E$750, "")</f>
        <v>2.4700000000000002</v>
      </c>
      <c r="L421" s="55">
        <f>_xlfn.XLOOKUP(VALUE(I421), 'Processed closing data'!O$1:O$750, 'Processed closing data'!P$1:P$750, "")</f>
        <v>23.38</v>
      </c>
      <c r="M421" s="41"/>
      <c r="N421" s="41"/>
      <c r="O421" s="42">
        <v>45182</v>
      </c>
      <c r="P421" s="56">
        <v>21.8</v>
      </c>
      <c r="Q421" s="41"/>
      <c r="R421" s="41"/>
      <c r="S421" s="41"/>
      <c r="T421" s="41"/>
      <c r="U421" s="41"/>
      <c r="V421" s="41"/>
      <c r="W421" s="41"/>
      <c r="X421" s="41"/>
      <c r="Y421" s="41"/>
      <c r="Z421" s="41"/>
    </row>
    <row r="422" spans="1:26" ht="15.75" customHeight="1">
      <c r="A422" s="39">
        <v>45153</v>
      </c>
      <c r="B422" s="40">
        <v>4078.56</v>
      </c>
      <c r="C422" s="41"/>
      <c r="D422" s="42">
        <v>45183</v>
      </c>
      <c r="E422" s="43">
        <v>2.17</v>
      </c>
      <c r="F422" s="44"/>
      <c r="G422" s="44"/>
      <c r="H422" s="41"/>
      <c r="I422" s="52">
        <f t="shared" ref="I422:J422" si="421">A422</f>
        <v>45153</v>
      </c>
      <c r="J422" s="53">
        <f t="shared" si="421"/>
        <v>4078.56</v>
      </c>
      <c r="K422" s="54">
        <f>_xlfn.XLOOKUP(VALUE(I422), 'Processed closing data'!D$1:D$750, 'Processed closing data'!E$1:E$750, "")</f>
        <v>2.4700000000000002</v>
      </c>
      <c r="L422" s="55">
        <f>_xlfn.XLOOKUP(VALUE(I422), 'Processed closing data'!O$1:O$750, 'Processed closing data'!P$1:P$750, "")</f>
        <v>23</v>
      </c>
      <c r="M422" s="41"/>
      <c r="N422" s="41"/>
      <c r="O422" s="42">
        <v>45183</v>
      </c>
      <c r="P422" s="56">
        <v>21.76</v>
      </c>
      <c r="Q422" s="41"/>
      <c r="R422" s="41"/>
      <c r="S422" s="41"/>
      <c r="T422" s="41"/>
      <c r="U422" s="41"/>
      <c r="V422" s="41"/>
      <c r="W422" s="41"/>
      <c r="X422" s="41"/>
      <c r="Y422" s="41"/>
      <c r="Z422" s="41"/>
    </row>
    <row r="423" spans="1:26" ht="15.75" customHeight="1">
      <c r="A423" s="39">
        <v>45154</v>
      </c>
      <c r="B423" s="40">
        <v>4060.6</v>
      </c>
      <c r="C423" s="41"/>
      <c r="D423" s="42">
        <v>45184</v>
      </c>
      <c r="E423" s="43">
        <v>2.2200000000000002</v>
      </c>
      <c r="F423" s="44"/>
      <c r="G423" s="44"/>
      <c r="H423" s="41"/>
      <c r="I423" s="52">
        <f t="shared" ref="I423:J423" si="422">A423</f>
        <v>45154</v>
      </c>
      <c r="J423" s="53">
        <f t="shared" si="422"/>
        <v>4060.6</v>
      </c>
      <c r="K423" s="54">
        <f>_xlfn.XLOOKUP(VALUE(I423), 'Processed closing data'!D$1:D$750, 'Processed closing data'!E$1:E$750, "")</f>
        <v>2.38</v>
      </c>
      <c r="L423" s="55">
        <f>_xlfn.XLOOKUP(VALUE(I423), 'Processed closing data'!O$1:O$750, 'Processed closing data'!P$1:P$750, "")</f>
        <v>22.92</v>
      </c>
      <c r="M423" s="41"/>
      <c r="N423" s="41"/>
      <c r="O423" s="42">
        <v>45184</v>
      </c>
      <c r="P423" s="56">
        <v>21.52</v>
      </c>
      <c r="Q423" s="41"/>
      <c r="R423" s="41"/>
      <c r="S423" s="41"/>
      <c r="T423" s="41"/>
      <c r="U423" s="41"/>
      <c r="V423" s="41"/>
      <c r="W423" s="41"/>
      <c r="X423" s="41"/>
      <c r="Y423" s="41"/>
      <c r="Z423" s="41"/>
    </row>
    <row r="424" spans="1:26" ht="15.75" customHeight="1">
      <c r="A424" s="39">
        <v>45155</v>
      </c>
      <c r="B424" s="40">
        <v>4031.5</v>
      </c>
      <c r="C424" s="41"/>
      <c r="D424" s="42">
        <v>45187</v>
      </c>
      <c r="E424" s="43">
        <v>2.17</v>
      </c>
      <c r="F424" s="44"/>
      <c r="G424" s="44"/>
      <c r="H424" s="41"/>
      <c r="I424" s="52">
        <f t="shared" ref="I424:J424" si="423">A424</f>
        <v>45155</v>
      </c>
      <c r="J424" s="53">
        <f t="shared" si="423"/>
        <v>4031.5</v>
      </c>
      <c r="K424" s="54">
        <f>_xlfn.XLOOKUP(VALUE(I424), 'Processed closing data'!D$1:D$750, 'Processed closing data'!E$1:E$750, "")</f>
        <v>2.37</v>
      </c>
      <c r="L424" s="55">
        <f>_xlfn.XLOOKUP(VALUE(I424), 'Processed closing data'!O$1:O$750, 'Processed closing data'!P$1:P$750, "")</f>
        <v>22.98</v>
      </c>
      <c r="M424" s="41"/>
      <c r="N424" s="41"/>
      <c r="O424" s="42">
        <v>45187</v>
      </c>
      <c r="P424" s="56">
        <v>21.04</v>
      </c>
      <c r="Q424" s="41"/>
      <c r="R424" s="41"/>
      <c r="S424" s="41"/>
      <c r="T424" s="41"/>
      <c r="U424" s="41"/>
      <c r="V424" s="41"/>
      <c r="W424" s="41"/>
      <c r="X424" s="41"/>
      <c r="Y424" s="41"/>
      <c r="Z424" s="41"/>
    </row>
    <row r="425" spans="1:26" ht="15.75" customHeight="1">
      <c r="A425" s="39">
        <v>45156</v>
      </c>
      <c r="B425" s="40">
        <v>4000.79</v>
      </c>
      <c r="C425" s="41"/>
      <c r="D425" s="42">
        <v>45188</v>
      </c>
      <c r="E425" s="43">
        <v>2.11</v>
      </c>
      <c r="F425" s="58"/>
      <c r="G425" s="44"/>
      <c r="H425" s="41"/>
      <c r="I425" s="52">
        <f t="shared" ref="I425:J425" si="424">A425</f>
        <v>45156</v>
      </c>
      <c r="J425" s="53">
        <f t="shared" si="424"/>
        <v>4000.79</v>
      </c>
      <c r="K425" s="54">
        <f>_xlfn.XLOOKUP(VALUE(I425), 'Processed closing data'!D$1:D$750, 'Processed closing data'!E$1:E$750, "")</f>
        <v>2.35</v>
      </c>
      <c r="L425" s="55">
        <f>_xlfn.XLOOKUP(VALUE(I425), 'Processed closing data'!O$1:O$750, 'Processed closing data'!P$1:P$750, "")</f>
        <v>22.7</v>
      </c>
      <c r="M425" s="41"/>
      <c r="N425" s="41"/>
      <c r="O425" s="42">
        <v>45188</v>
      </c>
      <c r="P425" s="56">
        <v>20.92</v>
      </c>
      <c r="Q425" s="41"/>
      <c r="R425" s="41"/>
      <c r="S425" s="41"/>
      <c r="T425" s="41"/>
      <c r="U425" s="41"/>
      <c r="V425" s="41"/>
      <c r="W425" s="41"/>
      <c r="X425" s="41"/>
      <c r="Y425" s="41"/>
      <c r="Z425" s="41"/>
    </row>
    <row r="426" spans="1:26" ht="15.75" customHeight="1">
      <c r="A426" s="39">
        <v>45159</v>
      </c>
      <c r="B426" s="40">
        <v>3992.43</v>
      </c>
      <c r="C426" s="41"/>
      <c r="D426" s="42">
        <v>45189</v>
      </c>
      <c r="E426" s="43">
        <v>2.1800000000000002</v>
      </c>
      <c r="F426" s="44"/>
      <c r="G426" s="44"/>
      <c r="H426" s="41"/>
      <c r="I426" s="52">
        <f t="shared" ref="I426:J426" si="425">A426</f>
        <v>45159</v>
      </c>
      <c r="J426" s="53">
        <f t="shared" si="425"/>
        <v>3992.43</v>
      </c>
      <c r="K426" s="54">
        <f>_xlfn.XLOOKUP(VALUE(I426), 'Processed closing data'!D$1:D$750, 'Processed closing data'!E$1:E$750, "")</f>
        <v>2.37</v>
      </c>
      <c r="L426" s="55">
        <f>_xlfn.XLOOKUP(VALUE(I426), 'Processed closing data'!O$1:O$750, 'Processed closing data'!P$1:P$750, "")</f>
        <v>22.44</v>
      </c>
      <c r="M426" s="41"/>
      <c r="N426" s="41"/>
      <c r="O426" s="42">
        <v>45189</v>
      </c>
      <c r="P426" s="56">
        <v>21.2</v>
      </c>
      <c r="Q426" s="41"/>
      <c r="R426" s="41"/>
      <c r="S426" s="41"/>
      <c r="T426" s="41"/>
      <c r="U426" s="41"/>
      <c r="V426" s="41"/>
      <c r="W426" s="41"/>
      <c r="X426" s="41"/>
      <c r="Y426" s="41"/>
      <c r="Z426" s="41"/>
    </row>
    <row r="427" spans="1:26" ht="15.75" customHeight="1">
      <c r="A427" s="39">
        <v>45160</v>
      </c>
      <c r="B427" s="40">
        <v>4002.47</v>
      </c>
      <c r="C427" s="41"/>
      <c r="D427" s="42">
        <v>45190</v>
      </c>
      <c r="E427" s="43">
        <v>2.15</v>
      </c>
      <c r="F427" s="44"/>
      <c r="G427" s="44"/>
      <c r="H427" s="41"/>
      <c r="I427" s="52">
        <f t="shared" ref="I427:J427" si="426">A427</f>
        <v>45160</v>
      </c>
      <c r="J427" s="53">
        <f t="shared" si="426"/>
        <v>4002.47</v>
      </c>
      <c r="K427" s="54">
        <f>_xlfn.XLOOKUP(VALUE(I427), 'Processed closing data'!D$1:D$750, 'Processed closing data'!E$1:E$750, "")</f>
        <v>2.44</v>
      </c>
      <c r="L427" s="55">
        <f>_xlfn.XLOOKUP(VALUE(I427), 'Processed closing data'!O$1:O$750, 'Processed closing data'!P$1:P$750, "")</f>
        <v>22.66</v>
      </c>
      <c r="M427" s="41"/>
      <c r="N427" s="41"/>
      <c r="O427" s="42">
        <v>45190</v>
      </c>
      <c r="P427" s="56">
        <v>20.84</v>
      </c>
      <c r="Q427" s="41"/>
      <c r="R427" s="41"/>
      <c r="S427" s="41"/>
      <c r="T427" s="41"/>
      <c r="U427" s="41"/>
      <c r="V427" s="41"/>
      <c r="W427" s="41"/>
      <c r="X427" s="41"/>
      <c r="Y427" s="41"/>
      <c r="Z427" s="41"/>
    </row>
    <row r="428" spans="1:26" ht="15.75" customHeight="1">
      <c r="A428" s="39">
        <v>45161</v>
      </c>
      <c r="B428" s="40">
        <v>4032.33</v>
      </c>
      <c r="C428" s="41"/>
      <c r="D428" s="42">
        <v>45191</v>
      </c>
      <c r="E428" s="43">
        <v>2.16</v>
      </c>
      <c r="F428" s="44"/>
      <c r="G428" s="44"/>
      <c r="H428" s="41"/>
      <c r="I428" s="52">
        <f t="shared" ref="I428:J428" si="427">A428</f>
        <v>45161</v>
      </c>
      <c r="J428" s="53">
        <f t="shared" si="427"/>
        <v>4032.33</v>
      </c>
      <c r="K428" s="54">
        <f>_xlfn.XLOOKUP(VALUE(I428), 'Processed closing data'!D$1:D$750, 'Processed closing data'!E$1:E$750, "")</f>
        <v>2.42</v>
      </c>
      <c r="L428" s="55">
        <f>_xlfn.XLOOKUP(VALUE(I428), 'Processed closing data'!O$1:O$750, 'Processed closing data'!P$1:P$750, "")</f>
        <v>22.86</v>
      </c>
      <c r="M428" s="41"/>
      <c r="N428" s="41"/>
      <c r="O428" s="42">
        <v>45191</v>
      </c>
      <c r="P428" s="56">
        <v>20.74</v>
      </c>
      <c r="Q428" s="41"/>
      <c r="R428" s="41"/>
      <c r="S428" s="41"/>
      <c r="T428" s="41"/>
      <c r="U428" s="41"/>
      <c r="V428" s="41"/>
      <c r="W428" s="41"/>
      <c r="X428" s="41"/>
      <c r="Y428" s="41"/>
      <c r="Z428" s="41"/>
    </row>
    <row r="429" spans="1:26" ht="15.75" customHeight="1">
      <c r="A429" s="39">
        <v>45162</v>
      </c>
      <c r="B429" s="40">
        <v>4037.53</v>
      </c>
      <c r="C429" s="41"/>
      <c r="D429" s="42">
        <v>45194</v>
      </c>
      <c r="E429" s="43">
        <v>2.14</v>
      </c>
      <c r="F429" s="44"/>
      <c r="G429" s="44"/>
      <c r="H429" s="41"/>
      <c r="I429" s="52">
        <f t="shared" ref="I429:J429" si="428">A429</f>
        <v>45162</v>
      </c>
      <c r="J429" s="53">
        <f t="shared" si="428"/>
        <v>4037.53</v>
      </c>
      <c r="K429" s="54">
        <f>_xlfn.XLOOKUP(VALUE(I429), 'Processed closing data'!D$1:D$750, 'Processed closing data'!E$1:E$750, "")</f>
        <v>2.4</v>
      </c>
      <c r="L429" s="55">
        <f>_xlfn.XLOOKUP(VALUE(I429), 'Processed closing data'!O$1:O$750, 'Processed closing data'!P$1:P$750, "")</f>
        <v>22.98</v>
      </c>
      <c r="M429" s="41"/>
      <c r="N429" s="41"/>
      <c r="O429" s="42">
        <v>45194</v>
      </c>
      <c r="P429" s="56">
        <v>20.16</v>
      </c>
      <c r="Q429" s="41"/>
      <c r="R429" s="41"/>
      <c r="S429" s="41"/>
      <c r="T429" s="41"/>
      <c r="U429" s="41"/>
      <c r="V429" s="41"/>
      <c r="W429" s="41"/>
      <c r="X429" s="41"/>
      <c r="Y429" s="41"/>
      <c r="Z429" s="41"/>
    </row>
    <row r="430" spans="1:26" ht="15.75" customHeight="1">
      <c r="A430" s="39">
        <v>45163</v>
      </c>
      <c r="B430" s="40">
        <v>4037.89</v>
      </c>
      <c r="C430" s="41"/>
      <c r="D430" s="42">
        <v>45195</v>
      </c>
      <c r="E430" s="43">
        <v>2.0499999999999998</v>
      </c>
      <c r="F430" s="57"/>
      <c r="G430" s="44"/>
      <c r="H430" s="41"/>
      <c r="I430" s="52">
        <f t="shared" ref="I430:J430" si="429">A430</f>
        <v>45163</v>
      </c>
      <c r="J430" s="53">
        <f t="shared" si="429"/>
        <v>4037.89</v>
      </c>
      <c r="K430" s="54">
        <f>_xlfn.XLOOKUP(VALUE(I430), 'Processed closing data'!D$1:D$750, 'Processed closing data'!E$1:E$750, "")</f>
        <v>2.36</v>
      </c>
      <c r="L430" s="55">
        <f>_xlfn.XLOOKUP(VALUE(I430), 'Processed closing data'!O$1:O$750, 'Processed closing data'!P$1:P$750, "")</f>
        <v>22.98</v>
      </c>
      <c r="M430" s="41"/>
      <c r="N430" s="41"/>
      <c r="O430" s="42">
        <v>45195</v>
      </c>
      <c r="P430" s="56">
        <v>20.260000000000002</v>
      </c>
      <c r="Q430" s="41"/>
      <c r="R430" s="41"/>
      <c r="S430" s="41"/>
      <c r="T430" s="41"/>
      <c r="U430" s="41"/>
      <c r="V430" s="41"/>
      <c r="W430" s="41"/>
      <c r="X430" s="41"/>
      <c r="Y430" s="41"/>
      <c r="Z430" s="41"/>
    </row>
    <row r="431" spans="1:26" ht="15.75" customHeight="1">
      <c r="A431" s="39">
        <v>45166</v>
      </c>
      <c r="B431" s="40">
        <v>4037.89</v>
      </c>
      <c r="C431" s="41"/>
      <c r="D431" s="42">
        <v>45196</v>
      </c>
      <c r="E431" s="43">
        <v>2.0299999999999998</v>
      </c>
      <c r="F431" s="57"/>
      <c r="G431" s="44"/>
      <c r="H431" s="41"/>
      <c r="I431" s="52">
        <f t="shared" ref="I431:J431" si="430">A431</f>
        <v>45166</v>
      </c>
      <c r="J431" s="53">
        <f t="shared" si="430"/>
        <v>4037.89</v>
      </c>
      <c r="K431" s="54">
        <v>2.36</v>
      </c>
      <c r="L431" s="55">
        <v>22.98</v>
      </c>
      <c r="M431" s="41"/>
      <c r="N431" s="41"/>
      <c r="O431" s="42">
        <v>45196</v>
      </c>
      <c r="P431" s="56">
        <v>20.36</v>
      </c>
      <c r="Q431" s="41"/>
      <c r="R431" s="41"/>
      <c r="S431" s="41"/>
      <c r="T431" s="41"/>
      <c r="U431" s="41"/>
      <c r="V431" s="41"/>
      <c r="W431" s="41"/>
      <c r="X431" s="41"/>
      <c r="Y431" s="41"/>
      <c r="Z431" s="41"/>
    </row>
    <row r="432" spans="1:26" ht="15.75" customHeight="1">
      <c r="A432" s="39">
        <v>45167</v>
      </c>
      <c r="B432" s="40">
        <v>4108.2299999999996</v>
      </c>
      <c r="C432" s="41"/>
      <c r="D432" s="42">
        <v>45197</v>
      </c>
      <c r="E432" s="43">
        <v>1.99</v>
      </c>
      <c r="F432" s="44"/>
      <c r="G432" s="44"/>
      <c r="H432" s="41"/>
      <c r="I432" s="52">
        <f t="shared" ref="I432:J432" si="431">A432</f>
        <v>45167</v>
      </c>
      <c r="J432" s="53">
        <f t="shared" si="431"/>
        <v>4108.2299999999996</v>
      </c>
      <c r="K432" s="54">
        <f>_xlfn.XLOOKUP(VALUE(I432), 'Processed closing data'!D$1:D$750, 'Processed closing data'!E$1:E$750, "")</f>
        <v>2.37</v>
      </c>
      <c r="L432" s="55">
        <f>_xlfn.XLOOKUP(VALUE(I432), 'Processed closing data'!O$1:O$750, 'Processed closing data'!P$1:P$750, "")</f>
        <v>23.16</v>
      </c>
      <c r="M432" s="41"/>
      <c r="N432" s="41"/>
      <c r="O432" s="42">
        <v>45197</v>
      </c>
      <c r="P432" s="56">
        <v>20.32</v>
      </c>
      <c r="Q432" s="41"/>
      <c r="R432" s="41"/>
      <c r="S432" s="41"/>
      <c r="T432" s="41"/>
      <c r="U432" s="41"/>
      <c r="V432" s="41"/>
      <c r="W432" s="41"/>
      <c r="X432" s="41"/>
      <c r="Y432" s="41"/>
      <c r="Z432" s="41"/>
    </row>
    <row r="433" spans="1:26" ht="15.75" customHeight="1">
      <c r="A433" s="39">
        <v>45168</v>
      </c>
      <c r="B433" s="40">
        <v>4115.33</v>
      </c>
      <c r="C433" s="41"/>
      <c r="D433" s="42">
        <v>45198</v>
      </c>
      <c r="E433" s="43">
        <v>2.06</v>
      </c>
      <c r="F433" s="57"/>
      <c r="G433" s="44"/>
      <c r="H433" s="41"/>
      <c r="I433" s="52">
        <f t="shared" ref="I433:J433" si="432">A433</f>
        <v>45168</v>
      </c>
      <c r="J433" s="53">
        <f t="shared" si="432"/>
        <v>4115.33</v>
      </c>
      <c r="K433" s="54">
        <f>_xlfn.XLOOKUP(VALUE(I433), 'Processed closing data'!D$1:D$750, 'Processed closing data'!E$1:E$750, "")</f>
        <v>2.37</v>
      </c>
      <c r="L433" s="55">
        <f>_xlfn.XLOOKUP(VALUE(I433), 'Processed closing data'!O$1:O$750, 'Processed closing data'!P$1:P$750, "")</f>
        <v>23.24</v>
      </c>
      <c r="M433" s="41"/>
      <c r="N433" s="41"/>
      <c r="O433" s="42">
        <v>45198</v>
      </c>
      <c r="P433" s="56">
        <v>20.96</v>
      </c>
      <c r="Q433" s="41"/>
      <c r="R433" s="41"/>
      <c r="S433" s="41"/>
      <c r="T433" s="41"/>
      <c r="U433" s="41"/>
      <c r="V433" s="41"/>
      <c r="W433" s="41"/>
      <c r="X433" s="41"/>
      <c r="Y433" s="41"/>
      <c r="Z433" s="41"/>
    </row>
    <row r="434" spans="1:26" ht="15.75" customHeight="1">
      <c r="A434" s="39">
        <v>45169</v>
      </c>
      <c r="B434" s="40">
        <v>4100.28</v>
      </c>
      <c r="C434" s="41"/>
      <c r="D434" s="42">
        <v>45201</v>
      </c>
      <c r="E434" s="43">
        <v>1.97</v>
      </c>
      <c r="F434" s="44"/>
      <c r="G434" s="44"/>
      <c r="H434" s="41"/>
      <c r="I434" s="52">
        <f t="shared" ref="I434:J434" si="433">A434</f>
        <v>45169</v>
      </c>
      <c r="J434" s="53">
        <f t="shared" si="433"/>
        <v>4100.28</v>
      </c>
      <c r="K434" s="54">
        <f>_xlfn.XLOOKUP(VALUE(I434), 'Processed closing data'!D$1:D$750, 'Processed closing data'!E$1:E$750, "")</f>
        <v>2.38</v>
      </c>
      <c r="L434" s="55">
        <f>_xlfn.XLOOKUP(VALUE(I434), 'Processed closing data'!O$1:O$750, 'Processed closing data'!P$1:P$750, "")</f>
        <v>23.28</v>
      </c>
      <c r="M434" s="41"/>
      <c r="N434" s="41"/>
      <c r="O434" s="42">
        <v>45201</v>
      </c>
      <c r="P434" s="56">
        <v>20.38</v>
      </c>
      <c r="Q434" s="41"/>
      <c r="R434" s="41"/>
      <c r="S434" s="41"/>
      <c r="T434" s="41"/>
      <c r="U434" s="41"/>
      <c r="V434" s="41"/>
      <c r="W434" s="41"/>
      <c r="X434" s="41"/>
      <c r="Y434" s="41"/>
      <c r="Z434" s="41"/>
    </row>
    <row r="435" spans="1:26" ht="15.75" customHeight="1">
      <c r="A435" s="39">
        <v>45170</v>
      </c>
      <c r="B435" s="40">
        <v>4110.1499999999996</v>
      </c>
      <c r="C435" s="41"/>
      <c r="D435" s="42">
        <v>45202</v>
      </c>
      <c r="E435" s="43">
        <v>1.94</v>
      </c>
      <c r="F435" s="44"/>
      <c r="G435" s="44"/>
      <c r="H435" s="41"/>
      <c r="I435" s="52">
        <f t="shared" ref="I435:J435" si="434">A435</f>
        <v>45170</v>
      </c>
      <c r="J435" s="53">
        <f t="shared" si="434"/>
        <v>4110.1499999999996</v>
      </c>
      <c r="K435" s="54">
        <f>_xlfn.XLOOKUP(VALUE(I435), 'Processed closing data'!D$1:D$750, 'Processed closing data'!E$1:E$750, "")</f>
        <v>2.38</v>
      </c>
      <c r="L435" s="55">
        <f>_xlfn.XLOOKUP(VALUE(I435), 'Processed closing data'!O$1:O$750, 'Processed closing data'!P$1:P$750, "")</f>
        <v>23</v>
      </c>
      <c r="M435" s="41"/>
      <c r="N435" s="41"/>
      <c r="O435" s="42">
        <v>45202</v>
      </c>
      <c r="P435" s="56">
        <v>20.079999999999998</v>
      </c>
      <c r="Q435" s="41"/>
      <c r="R435" s="41"/>
      <c r="S435" s="41"/>
      <c r="T435" s="41"/>
      <c r="U435" s="41"/>
      <c r="V435" s="41"/>
      <c r="W435" s="41"/>
      <c r="X435" s="41"/>
      <c r="Y435" s="41"/>
      <c r="Z435" s="41"/>
    </row>
    <row r="436" spans="1:26" ht="15.75" customHeight="1">
      <c r="A436" s="39">
        <v>45173</v>
      </c>
      <c r="B436" s="40">
        <v>4104.18</v>
      </c>
      <c r="C436" s="41"/>
      <c r="D436" s="42">
        <v>45203</v>
      </c>
      <c r="E436" s="43">
        <v>1.97</v>
      </c>
      <c r="F436" s="44"/>
      <c r="G436" s="44"/>
      <c r="H436" s="41"/>
      <c r="I436" s="52">
        <f t="shared" ref="I436:J436" si="435">A436</f>
        <v>45173</v>
      </c>
      <c r="J436" s="53">
        <f t="shared" si="435"/>
        <v>4104.18</v>
      </c>
      <c r="K436" s="54">
        <f>_xlfn.XLOOKUP(VALUE(I436), 'Processed closing data'!D$1:D$750, 'Processed closing data'!E$1:E$750, "")</f>
        <v>2.39</v>
      </c>
      <c r="L436" s="55">
        <f>_xlfn.XLOOKUP(VALUE(I436), 'Processed closing data'!O$1:O$750, 'Processed closing data'!P$1:P$750, "")</f>
        <v>23.02</v>
      </c>
      <c r="M436" s="41"/>
      <c r="N436" s="41"/>
      <c r="O436" s="42">
        <v>45203</v>
      </c>
      <c r="P436" s="56">
        <v>20.18</v>
      </c>
      <c r="Q436" s="41"/>
      <c r="R436" s="41"/>
      <c r="S436" s="41"/>
      <c r="T436" s="41"/>
      <c r="U436" s="41"/>
      <c r="V436" s="41"/>
      <c r="W436" s="41"/>
      <c r="X436" s="41"/>
      <c r="Y436" s="41"/>
      <c r="Z436" s="41"/>
    </row>
    <row r="437" spans="1:26" ht="15.75" customHeight="1">
      <c r="A437" s="39">
        <v>45174</v>
      </c>
      <c r="B437" s="40">
        <v>4096.1400000000003</v>
      </c>
      <c r="C437" s="41"/>
      <c r="D437" s="42">
        <v>45204</v>
      </c>
      <c r="E437" s="43">
        <v>1.98</v>
      </c>
      <c r="F437" s="44"/>
      <c r="G437" s="44"/>
      <c r="H437" s="41"/>
      <c r="I437" s="52">
        <f t="shared" ref="I437:J437" si="436">A437</f>
        <v>45174</v>
      </c>
      <c r="J437" s="53">
        <f t="shared" si="436"/>
        <v>4096.1400000000003</v>
      </c>
      <c r="K437" s="54">
        <f>_xlfn.XLOOKUP(VALUE(I437), 'Processed closing data'!D$1:D$750, 'Processed closing data'!E$1:E$750, "")</f>
        <v>2.31</v>
      </c>
      <c r="L437" s="55">
        <f>_xlfn.XLOOKUP(VALUE(I437), 'Processed closing data'!O$1:O$750, 'Processed closing data'!P$1:P$750, "")</f>
        <v>22.68</v>
      </c>
      <c r="M437" s="41"/>
      <c r="N437" s="41"/>
      <c r="O437" s="42">
        <v>45204</v>
      </c>
      <c r="P437" s="56">
        <v>21.1</v>
      </c>
      <c r="Q437" s="41"/>
      <c r="R437" s="41"/>
      <c r="S437" s="41"/>
      <c r="T437" s="41"/>
      <c r="U437" s="41"/>
      <c r="V437" s="41"/>
      <c r="W437" s="41"/>
      <c r="X437" s="41"/>
      <c r="Y437" s="41"/>
      <c r="Z437" s="41"/>
    </row>
    <row r="438" spans="1:26" ht="15.75" customHeight="1">
      <c r="A438" s="39">
        <v>45175</v>
      </c>
      <c r="B438" s="40">
        <v>4089.33</v>
      </c>
      <c r="C438" s="41"/>
      <c r="D438" s="42">
        <v>45205</v>
      </c>
      <c r="E438" s="43">
        <v>1.97</v>
      </c>
      <c r="F438" s="44"/>
      <c r="G438" s="44"/>
      <c r="H438" s="41"/>
      <c r="I438" s="52">
        <f t="shared" ref="I438:J438" si="437">A438</f>
        <v>45175</v>
      </c>
      <c r="J438" s="53">
        <f t="shared" si="437"/>
        <v>4089.33</v>
      </c>
      <c r="K438" s="54">
        <f>_xlfn.XLOOKUP(VALUE(I438), 'Processed closing data'!D$1:D$750, 'Processed closing data'!E$1:E$750, "")</f>
        <v>2.15</v>
      </c>
      <c r="L438" s="55">
        <f>_xlfn.XLOOKUP(VALUE(I438), 'Processed closing data'!O$1:O$750, 'Processed closing data'!P$1:P$750, "")</f>
        <v>22.34</v>
      </c>
      <c r="M438" s="41"/>
      <c r="N438" s="41"/>
      <c r="O438" s="42">
        <v>45205</v>
      </c>
      <c r="P438" s="56">
        <v>21.36</v>
      </c>
      <c r="Q438" s="41"/>
      <c r="R438" s="41"/>
      <c r="S438" s="41"/>
      <c r="T438" s="41"/>
      <c r="U438" s="41"/>
      <c r="V438" s="41"/>
      <c r="W438" s="41"/>
      <c r="X438" s="41"/>
      <c r="Y438" s="41"/>
      <c r="Z438" s="41"/>
    </row>
    <row r="439" spans="1:26" ht="15.75" customHeight="1">
      <c r="A439" s="39">
        <v>45176</v>
      </c>
      <c r="B439" s="40">
        <v>4094.58</v>
      </c>
      <c r="C439" s="41"/>
      <c r="D439" s="42">
        <v>45208</v>
      </c>
      <c r="E439" s="43">
        <v>1.91</v>
      </c>
      <c r="F439" s="44"/>
      <c r="G439" s="44"/>
      <c r="H439" s="41"/>
      <c r="I439" s="52">
        <f t="shared" ref="I439:J439" si="438">A439</f>
        <v>45176</v>
      </c>
      <c r="J439" s="53">
        <f t="shared" si="438"/>
        <v>4094.58</v>
      </c>
      <c r="K439" s="54">
        <f>_xlfn.XLOOKUP(VALUE(I439), 'Processed closing data'!D$1:D$750, 'Processed closing data'!E$1:E$750, "")</f>
        <v>2.1800000000000002</v>
      </c>
      <c r="L439" s="55">
        <f>_xlfn.XLOOKUP(VALUE(I439), 'Processed closing data'!O$1:O$750, 'Processed closing data'!P$1:P$750, "")</f>
        <v>20.62</v>
      </c>
      <c r="M439" s="41"/>
      <c r="N439" s="41"/>
      <c r="O439" s="42">
        <v>45208</v>
      </c>
      <c r="P439" s="56">
        <v>21.26</v>
      </c>
      <c r="Q439" s="41"/>
      <c r="R439" s="41"/>
      <c r="S439" s="41"/>
      <c r="T439" s="41"/>
      <c r="U439" s="41"/>
      <c r="V439" s="41"/>
      <c r="W439" s="41"/>
      <c r="X439" s="41"/>
      <c r="Y439" s="41"/>
      <c r="Z439" s="41"/>
    </row>
    <row r="440" spans="1:26" ht="15.75" customHeight="1">
      <c r="A440" s="39">
        <v>45177</v>
      </c>
      <c r="B440" s="40">
        <v>4114.3</v>
      </c>
      <c r="C440" s="41"/>
      <c r="D440" s="42">
        <v>45209</v>
      </c>
      <c r="E440" s="43">
        <v>1.99</v>
      </c>
      <c r="F440" s="44"/>
      <c r="G440" s="44"/>
      <c r="H440" s="41"/>
      <c r="I440" s="52">
        <f t="shared" ref="I440:J440" si="439">A440</f>
        <v>45177</v>
      </c>
      <c r="J440" s="53">
        <f t="shared" si="439"/>
        <v>4114.3</v>
      </c>
      <c r="K440" s="54">
        <f>_xlfn.XLOOKUP(VALUE(I440), 'Processed closing data'!D$1:D$750, 'Processed closing data'!E$1:E$750, "")</f>
        <v>2.17</v>
      </c>
      <c r="L440" s="55">
        <f>_xlfn.XLOOKUP(VALUE(I440), 'Processed closing data'!O$1:O$750, 'Processed closing data'!P$1:P$750, "")</f>
        <v>21.08</v>
      </c>
      <c r="M440" s="41"/>
      <c r="N440" s="41"/>
      <c r="O440" s="59">
        <v>45209</v>
      </c>
      <c r="P440" s="56">
        <v>22.1</v>
      </c>
      <c r="Q440" s="41"/>
      <c r="R440" s="41"/>
      <c r="S440" s="41"/>
      <c r="T440" s="41"/>
      <c r="U440" s="41"/>
      <c r="V440" s="41"/>
      <c r="W440" s="41"/>
      <c r="X440" s="41"/>
      <c r="Y440" s="41"/>
      <c r="Z440" s="41"/>
    </row>
    <row r="441" spans="1:26" ht="15.75" customHeight="1">
      <c r="A441" s="39">
        <v>45180</v>
      </c>
      <c r="B441" s="40">
        <v>4124.99</v>
      </c>
      <c r="C441" s="41"/>
      <c r="D441" s="42">
        <v>45210</v>
      </c>
      <c r="E441" s="43">
        <v>2.04</v>
      </c>
      <c r="F441" s="57"/>
      <c r="G441" s="44"/>
      <c r="H441" s="41"/>
      <c r="I441" s="52">
        <f t="shared" ref="I441:J441" si="440">A441</f>
        <v>45180</v>
      </c>
      <c r="J441" s="53">
        <f t="shared" si="440"/>
        <v>4124.99</v>
      </c>
      <c r="K441" s="54">
        <f>_xlfn.XLOOKUP(VALUE(I441), 'Processed closing data'!D$1:D$750, 'Processed closing data'!E$1:E$750, "")</f>
        <v>2.17</v>
      </c>
      <c r="L441" s="55">
        <f>_xlfn.XLOOKUP(VALUE(I441), 'Processed closing data'!O$1:O$750, 'Processed closing data'!P$1:P$750, "")</f>
        <v>21.2</v>
      </c>
      <c r="M441" s="41"/>
      <c r="N441" s="41"/>
      <c r="O441" s="59">
        <v>45210</v>
      </c>
      <c r="P441" s="56">
        <v>21.98</v>
      </c>
      <c r="Q441" s="41"/>
      <c r="R441" s="41"/>
      <c r="S441" s="41"/>
      <c r="T441" s="41"/>
      <c r="U441" s="41"/>
      <c r="V441" s="41"/>
      <c r="W441" s="41"/>
      <c r="X441" s="41"/>
      <c r="Y441" s="41"/>
      <c r="Z441" s="41"/>
    </row>
    <row r="442" spans="1:26" ht="15.75" customHeight="1">
      <c r="A442" s="39">
        <v>45181</v>
      </c>
      <c r="B442" s="40">
        <v>4140.1099999999997</v>
      </c>
      <c r="C442" s="41"/>
      <c r="D442" s="42">
        <v>45211</v>
      </c>
      <c r="E442" s="43">
        <v>2.0499999999999998</v>
      </c>
      <c r="F442" s="57"/>
      <c r="G442" s="44"/>
      <c r="H442" s="41"/>
      <c r="I442" s="52">
        <f t="shared" ref="I442:J442" si="441">A442</f>
        <v>45181</v>
      </c>
      <c r="J442" s="53">
        <f t="shared" si="441"/>
        <v>4140.1099999999997</v>
      </c>
      <c r="K442" s="54">
        <f>_xlfn.XLOOKUP(VALUE(I442), 'Processed closing data'!D$1:D$750, 'Processed closing data'!E$1:E$750, "")</f>
        <v>2.13</v>
      </c>
      <c r="L442" s="55">
        <f>_xlfn.XLOOKUP(VALUE(I442), 'Processed closing data'!O$1:O$750, 'Processed closing data'!P$1:P$750, "")</f>
        <v>21.62</v>
      </c>
      <c r="M442" s="41"/>
      <c r="N442" s="41"/>
      <c r="O442" s="59">
        <v>45211</v>
      </c>
      <c r="P442" s="56">
        <v>22.22</v>
      </c>
      <c r="Q442" s="41"/>
      <c r="R442" s="41"/>
      <c r="S442" s="41"/>
      <c r="T442" s="41"/>
      <c r="U442" s="41"/>
      <c r="V442" s="41"/>
      <c r="W442" s="41"/>
      <c r="X442" s="41"/>
      <c r="Y442" s="41"/>
      <c r="Z442" s="41"/>
    </row>
    <row r="443" spans="1:26" ht="15.75" customHeight="1">
      <c r="A443" s="39">
        <v>45182</v>
      </c>
      <c r="B443" s="40">
        <v>4139.99</v>
      </c>
      <c r="C443" s="41"/>
      <c r="D443" s="42">
        <v>45212</v>
      </c>
      <c r="E443" s="43">
        <v>1.98</v>
      </c>
      <c r="F443" s="44"/>
      <c r="G443" s="44"/>
      <c r="H443" s="41"/>
      <c r="I443" s="52">
        <f t="shared" ref="I443:J443" si="442">A443</f>
        <v>45182</v>
      </c>
      <c r="J443" s="53">
        <f t="shared" si="442"/>
        <v>4139.99</v>
      </c>
      <c r="K443" s="54">
        <f>_xlfn.XLOOKUP(VALUE(I443), 'Processed closing data'!D$1:D$750, 'Processed closing data'!E$1:E$750, "")</f>
        <v>2.13</v>
      </c>
      <c r="L443" s="55">
        <f>_xlfn.XLOOKUP(VALUE(I443), 'Processed closing data'!O$1:O$750, 'Processed closing data'!P$1:P$750, "")</f>
        <v>21.8</v>
      </c>
      <c r="M443" s="41"/>
      <c r="N443" s="41"/>
      <c r="O443" s="59">
        <v>45212</v>
      </c>
      <c r="P443" s="56">
        <v>21.7</v>
      </c>
      <c r="Q443" s="41"/>
      <c r="R443" s="41"/>
      <c r="S443" s="41"/>
      <c r="T443" s="41"/>
      <c r="U443" s="41"/>
      <c r="V443" s="41"/>
      <c r="W443" s="41"/>
      <c r="X443" s="41"/>
      <c r="Y443" s="41"/>
      <c r="Z443" s="41"/>
    </row>
    <row r="444" spans="1:26" ht="15.75" customHeight="1">
      <c r="A444" s="39">
        <v>45183</v>
      </c>
      <c r="B444" s="40">
        <v>4220.13</v>
      </c>
      <c r="C444" s="41"/>
      <c r="D444" s="42">
        <v>45215</v>
      </c>
      <c r="E444" s="43">
        <v>1.93</v>
      </c>
      <c r="F444" s="44"/>
      <c r="G444" s="44"/>
      <c r="H444" s="41"/>
      <c r="I444" s="52">
        <f t="shared" ref="I444:J444" si="443">A444</f>
        <v>45183</v>
      </c>
      <c r="J444" s="53">
        <f t="shared" si="443"/>
        <v>4220.13</v>
      </c>
      <c r="K444" s="54">
        <f>_xlfn.XLOOKUP(VALUE(I444), 'Processed closing data'!D$1:D$750, 'Processed closing data'!E$1:E$750, "")</f>
        <v>2.17</v>
      </c>
      <c r="L444" s="55">
        <f>_xlfn.XLOOKUP(VALUE(I444), 'Processed closing data'!O$1:O$750, 'Processed closing data'!P$1:P$750, "")</f>
        <v>21.76</v>
      </c>
      <c r="M444" s="41"/>
      <c r="N444" s="41"/>
      <c r="O444" s="59">
        <v>45215</v>
      </c>
      <c r="P444" s="56">
        <v>21.9</v>
      </c>
      <c r="Q444" s="41"/>
      <c r="R444" s="41"/>
      <c r="S444" s="41"/>
      <c r="T444" s="41"/>
      <c r="U444" s="41"/>
      <c r="V444" s="41"/>
      <c r="W444" s="41"/>
      <c r="X444" s="41"/>
      <c r="Y444" s="41"/>
      <c r="Z444" s="41"/>
    </row>
    <row r="445" spans="1:26" ht="15.75" customHeight="1">
      <c r="A445" s="39">
        <v>45184</v>
      </c>
      <c r="B445" s="40">
        <v>4234.82</v>
      </c>
      <c r="C445" s="41"/>
      <c r="D445" s="42">
        <v>45216</v>
      </c>
      <c r="E445" s="43">
        <v>1.95</v>
      </c>
      <c r="F445" s="44"/>
      <c r="G445" s="44"/>
      <c r="H445" s="41"/>
      <c r="I445" s="52">
        <f t="shared" ref="I445:J445" si="444">A445</f>
        <v>45184</v>
      </c>
      <c r="J445" s="53">
        <f t="shared" si="444"/>
        <v>4234.82</v>
      </c>
      <c r="K445" s="54">
        <f>_xlfn.XLOOKUP(VALUE(I445), 'Processed closing data'!D$1:D$750, 'Processed closing data'!E$1:E$750, "")</f>
        <v>2.2200000000000002</v>
      </c>
      <c r="L445" s="55">
        <f>_xlfn.XLOOKUP(VALUE(I445), 'Processed closing data'!O$1:O$750, 'Processed closing data'!P$1:P$750, "")</f>
        <v>21.52</v>
      </c>
      <c r="M445" s="41"/>
      <c r="N445" s="41"/>
      <c r="O445" s="59">
        <v>45216</v>
      </c>
      <c r="P445" s="56">
        <v>22.3</v>
      </c>
      <c r="Q445" s="41"/>
      <c r="R445" s="41"/>
      <c r="S445" s="41"/>
      <c r="T445" s="41"/>
      <c r="U445" s="41"/>
      <c r="V445" s="41"/>
      <c r="W445" s="41"/>
      <c r="X445" s="41"/>
      <c r="Y445" s="41"/>
      <c r="Z445" s="41"/>
    </row>
    <row r="446" spans="1:26" ht="15.75" customHeight="1">
      <c r="A446" s="39">
        <v>45187</v>
      </c>
      <c r="B446" s="40">
        <v>4196.55</v>
      </c>
      <c r="C446" s="41"/>
      <c r="D446" s="42">
        <v>45217</v>
      </c>
      <c r="E446" s="43">
        <v>1.88</v>
      </c>
      <c r="F446" s="44"/>
      <c r="G446" s="44"/>
      <c r="H446" s="41"/>
      <c r="I446" s="52">
        <f t="shared" ref="I446:J446" si="445">A446</f>
        <v>45187</v>
      </c>
      <c r="J446" s="53">
        <f t="shared" si="445"/>
        <v>4196.55</v>
      </c>
      <c r="K446" s="54">
        <f>_xlfn.XLOOKUP(VALUE(I446), 'Processed closing data'!D$1:D$750, 'Processed closing data'!E$1:E$750, "")</f>
        <v>2.17</v>
      </c>
      <c r="L446" s="55">
        <f>_xlfn.XLOOKUP(VALUE(I446), 'Processed closing data'!O$1:O$750, 'Processed closing data'!P$1:P$750, "")</f>
        <v>21.04</v>
      </c>
      <c r="M446" s="41"/>
      <c r="N446" s="41"/>
      <c r="O446" s="59">
        <v>45217</v>
      </c>
      <c r="P446" s="56">
        <v>22.28</v>
      </c>
      <c r="Q446" s="41"/>
      <c r="R446" s="41"/>
      <c r="S446" s="41"/>
      <c r="T446" s="41"/>
      <c r="U446" s="41"/>
      <c r="V446" s="41"/>
      <c r="W446" s="41"/>
      <c r="X446" s="41"/>
      <c r="Y446" s="41"/>
      <c r="Z446" s="41"/>
    </row>
    <row r="447" spans="1:26" ht="15.75" customHeight="1">
      <c r="A447" s="39">
        <v>45188</v>
      </c>
      <c r="B447" s="40">
        <v>4199.28</v>
      </c>
      <c r="C447" s="41"/>
      <c r="D447" s="42">
        <v>45218</v>
      </c>
      <c r="E447" s="43">
        <v>2.15</v>
      </c>
      <c r="F447" s="44"/>
      <c r="G447" s="44"/>
      <c r="H447" s="41"/>
      <c r="I447" s="52">
        <f t="shared" ref="I447:J447" si="446">A447</f>
        <v>45188</v>
      </c>
      <c r="J447" s="53">
        <f t="shared" si="446"/>
        <v>4199.28</v>
      </c>
      <c r="K447" s="54">
        <f>_xlfn.XLOOKUP(VALUE(I447), 'Processed closing data'!D$1:D$750, 'Processed closing data'!E$1:E$750, "")</f>
        <v>2.11</v>
      </c>
      <c r="L447" s="55">
        <f>_xlfn.XLOOKUP(VALUE(I447), 'Processed closing data'!O$1:O$750, 'Processed closing data'!P$1:P$750, "")</f>
        <v>20.92</v>
      </c>
      <c r="M447" s="41"/>
      <c r="N447" s="41"/>
      <c r="O447" s="59">
        <v>45218</v>
      </c>
      <c r="P447" s="56">
        <v>22</v>
      </c>
      <c r="Q447" s="41"/>
      <c r="R447" s="41"/>
      <c r="S447" s="41"/>
      <c r="T447" s="41"/>
      <c r="U447" s="41"/>
      <c r="V447" s="41"/>
      <c r="W447" s="41"/>
      <c r="X447" s="41"/>
      <c r="Y447" s="41"/>
      <c r="Z447" s="41"/>
    </row>
    <row r="448" spans="1:26" ht="15.75" customHeight="1">
      <c r="A448" s="39">
        <v>45189</v>
      </c>
      <c r="B448" s="40">
        <v>4242</v>
      </c>
      <c r="C448" s="41"/>
      <c r="D448" s="42">
        <v>45219</v>
      </c>
      <c r="E448" s="43">
        <v>2.16</v>
      </c>
      <c r="F448" s="44"/>
      <c r="G448" s="44"/>
      <c r="H448" s="41"/>
      <c r="I448" s="52">
        <f t="shared" ref="I448:J448" si="447">A448</f>
        <v>45189</v>
      </c>
      <c r="J448" s="53">
        <f t="shared" si="447"/>
        <v>4242</v>
      </c>
      <c r="K448" s="54">
        <f>_xlfn.XLOOKUP(VALUE(I448), 'Processed closing data'!D$1:D$750, 'Processed closing data'!E$1:E$750, "")</f>
        <v>2.1800000000000002</v>
      </c>
      <c r="L448" s="55">
        <f>_xlfn.XLOOKUP(VALUE(I448), 'Processed closing data'!O$1:O$750, 'Processed closing data'!P$1:P$750, "")</f>
        <v>21.2</v>
      </c>
      <c r="M448" s="41"/>
      <c r="N448" s="41"/>
      <c r="O448" s="59">
        <v>45219</v>
      </c>
      <c r="P448" s="56">
        <v>22.4</v>
      </c>
      <c r="Q448" s="41"/>
      <c r="R448" s="41"/>
      <c r="S448" s="41"/>
      <c r="T448" s="41"/>
      <c r="U448" s="41"/>
      <c r="V448" s="41"/>
      <c r="W448" s="41"/>
      <c r="X448" s="41"/>
      <c r="Y448" s="41"/>
      <c r="Z448" s="41"/>
    </row>
    <row r="449" spans="1:26" ht="15.75" customHeight="1">
      <c r="A449" s="39">
        <v>45190</v>
      </c>
      <c r="B449" s="40">
        <v>4214.6000000000004</v>
      </c>
      <c r="C449" s="41"/>
      <c r="D449" s="42">
        <v>45222</v>
      </c>
      <c r="E449" s="43">
        <v>2.2400000000000002</v>
      </c>
      <c r="F449" s="44"/>
      <c r="G449" s="44"/>
      <c r="H449" s="41"/>
      <c r="I449" s="52">
        <f t="shared" ref="I449:J449" si="448">A449</f>
        <v>45190</v>
      </c>
      <c r="J449" s="53">
        <f t="shared" si="448"/>
        <v>4214.6000000000004</v>
      </c>
      <c r="K449" s="54">
        <f>_xlfn.XLOOKUP(VALUE(I449), 'Processed closing data'!D$1:D$750, 'Processed closing data'!E$1:E$750, "")</f>
        <v>2.15</v>
      </c>
      <c r="L449" s="55">
        <f>_xlfn.XLOOKUP(VALUE(I449), 'Processed closing data'!O$1:O$750, 'Processed closing data'!P$1:P$750, "")</f>
        <v>20.84</v>
      </c>
      <c r="M449" s="41"/>
      <c r="N449" s="41"/>
      <c r="O449" s="59">
        <v>45222</v>
      </c>
      <c r="P449" s="56">
        <v>22.24</v>
      </c>
      <c r="Q449" s="41"/>
      <c r="R449" s="41"/>
      <c r="S449" s="41"/>
      <c r="T449" s="41"/>
      <c r="U449" s="41"/>
      <c r="V449" s="41"/>
      <c r="W449" s="41"/>
      <c r="X449" s="41"/>
      <c r="Y449" s="41"/>
      <c r="Z449" s="41"/>
    </row>
    <row r="450" spans="1:26" ht="15.75" customHeight="1">
      <c r="A450" s="39">
        <v>45191</v>
      </c>
      <c r="B450" s="40">
        <v>4216.1099999999997</v>
      </c>
      <c r="C450" s="41"/>
      <c r="D450" s="42">
        <v>45223</v>
      </c>
      <c r="E450" s="43">
        <v>2.1800000000000002</v>
      </c>
      <c r="F450" s="44"/>
      <c r="G450" s="44"/>
      <c r="H450" s="41"/>
      <c r="I450" s="52">
        <f t="shared" ref="I450:J450" si="449">A450</f>
        <v>45191</v>
      </c>
      <c r="J450" s="53">
        <f t="shared" si="449"/>
        <v>4216.1099999999997</v>
      </c>
      <c r="K450" s="54">
        <f>_xlfn.XLOOKUP(VALUE(I450), 'Processed closing data'!D$1:D$750, 'Processed closing data'!E$1:E$750, "")</f>
        <v>2.16</v>
      </c>
      <c r="L450" s="55">
        <f>_xlfn.XLOOKUP(VALUE(I450), 'Processed closing data'!O$1:O$750, 'Processed closing data'!P$1:P$750, "")</f>
        <v>20.74</v>
      </c>
      <c r="M450" s="41"/>
      <c r="N450" s="41"/>
      <c r="O450" s="59">
        <v>45223</v>
      </c>
      <c r="P450" s="56">
        <v>22.34</v>
      </c>
      <c r="Q450" s="41"/>
      <c r="R450" s="41"/>
      <c r="S450" s="41"/>
      <c r="T450" s="41"/>
      <c r="U450" s="41"/>
      <c r="V450" s="41"/>
      <c r="W450" s="41"/>
      <c r="X450" s="41"/>
      <c r="Y450" s="41"/>
      <c r="Z450" s="41"/>
    </row>
    <row r="451" spans="1:26" ht="15.75" customHeight="1">
      <c r="A451" s="39">
        <v>45194</v>
      </c>
      <c r="B451" s="40">
        <v>4181.78</v>
      </c>
      <c r="C451" s="41"/>
      <c r="D451" s="42">
        <v>45224</v>
      </c>
      <c r="E451" s="43">
        <v>2.02</v>
      </c>
      <c r="F451" s="57"/>
      <c r="G451" s="44"/>
      <c r="H451" s="41"/>
      <c r="I451" s="52">
        <f t="shared" ref="I451:J451" si="450">A451</f>
        <v>45194</v>
      </c>
      <c r="J451" s="53">
        <f t="shared" si="450"/>
        <v>4181.78</v>
      </c>
      <c r="K451" s="54">
        <f>_xlfn.XLOOKUP(VALUE(I451), 'Processed closing data'!D$1:D$750, 'Processed closing data'!E$1:E$750, "")</f>
        <v>2.14</v>
      </c>
      <c r="L451" s="55">
        <f>_xlfn.XLOOKUP(VALUE(I451), 'Processed closing data'!O$1:O$750, 'Processed closing data'!P$1:P$750, "")</f>
        <v>20.16</v>
      </c>
      <c r="M451" s="41"/>
      <c r="N451" s="41"/>
      <c r="O451" s="59">
        <v>45224</v>
      </c>
      <c r="P451" s="56">
        <v>21.8</v>
      </c>
      <c r="Q451" s="41"/>
      <c r="R451" s="41"/>
      <c r="S451" s="41"/>
      <c r="T451" s="41"/>
      <c r="U451" s="41"/>
      <c r="V451" s="41"/>
      <c r="W451" s="41"/>
      <c r="X451" s="41"/>
      <c r="Y451" s="41"/>
      <c r="Z451" s="41"/>
    </row>
    <row r="452" spans="1:26" ht="15.75" customHeight="1">
      <c r="A452" s="39">
        <v>45195</v>
      </c>
      <c r="B452" s="40">
        <v>4180.1499999999996</v>
      </c>
      <c r="C452" s="41"/>
      <c r="D452" s="42">
        <v>45225</v>
      </c>
      <c r="E452" s="43">
        <v>1.99</v>
      </c>
      <c r="F452" s="44"/>
      <c r="G452" s="44"/>
      <c r="H452" s="41"/>
      <c r="I452" s="52">
        <f t="shared" ref="I452:J452" si="451">A452</f>
        <v>45195</v>
      </c>
      <c r="J452" s="53">
        <f t="shared" si="451"/>
        <v>4180.1499999999996</v>
      </c>
      <c r="K452" s="54">
        <f>_xlfn.XLOOKUP(VALUE(I452), 'Processed closing data'!D$1:D$750, 'Processed closing data'!E$1:E$750, "")</f>
        <v>2.0499999999999998</v>
      </c>
      <c r="L452" s="55">
        <f>_xlfn.XLOOKUP(VALUE(I452), 'Processed closing data'!O$1:O$750, 'Processed closing data'!P$1:P$750, "")</f>
        <v>20.260000000000002</v>
      </c>
      <c r="M452" s="41"/>
      <c r="N452" s="41"/>
      <c r="O452" s="59">
        <v>45225</v>
      </c>
      <c r="P452" s="56">
        <v>20.68</v>
      </c>
      <c r="Q452" s="41"/>
      <c r="R452" s="41"/>
      <c r="S452" s="41"/>
      <c r="T452" s="41"/>
      <c r="U452" s="41"/>
      <c r="V452" s="41"/>
      <c r="W452" s="41"/>
      <c r="X452" s="41"/>
      <c r="Y452" s="41"/>
      <c r="Z452" s="41"/>
    </row>
    <row r="453" spans="1:26" ht="15.75" customHeight="1">
      <c r="A453" s="39">
        <v>45196</v>
      </c>
      <c r="B453" s="40">
        <v>4161.1400000000003</v>
      </c>
      <c r="C453" s="41"/>
      <c r="D453" s="42">
        <v>45226</v>
      </c>
      <c r="E453" s="43">
        <v>2.08</v>
      </c>
      <c r="F453" s="57"/>
      <c r="G453" s="44"/>
      <c r="H453" s="41"/>
      <c r="I453" s="52">
        <f t="shared" ref="I453:J453" si="452">A453</f>
        <v>45196</v>
      </c>
      <c r="J453" s="53">
        <f t="shared" si="452"/>
        <v>4161.1400000000003</v>
      </c>
      <c r="K453" s="54">
        <f>_xlfn.XLOOKUP(VALUE(I453), 'Processed closing data'!D$1:D$750, 'Processed closing data'!E$1:E$750, "")</f>
        <v>2.0299999999999998</v>
      </c>
      <c r="L453" s="55">
        <f>_xlfn.XLOOKUP(VALUE(I453), 'Processed closing data'!O$1:O$750, 'Processed closing data'!P$1:P$750, "")</f>
        <v>20.36</v>
      </c>
      <c r="M453" s="41"/>
      <c r="N453" s="41"/>
      <c r="O453" s="59">
        <v>45226</v>
      </c>
      <c r="P453" s="56">
        <v>21.06</v>
      </c>
      <c r="Q453" s="41"/>
      <c r="R453" s="41"/>
      <c r="S453" s="41"/>
      <c r="T453" s="41"/>
      <c r="U453" s="41"/>
      <c r="V453" s="41"/>
      <c r="W453" s="41"/>
      <c r="X453" s="41"/>
      <c r="Y453" s="41"/>
      <c r="Z453" s="41"/>
    </row>
    <row r="454" spans="1:26" ht="15.75" customHeight="1">
      <c r="A454" s="39">
        <v>45197</v>
      </c>
      <c r="B454" s="40">
        <v>4161.42</v>
      </c>
      <c r="C454" s="41"/>
      <c r="D454" s="42">
        <v>45229</v>
      </c>
      <c r="E454" s="43">
        <v>2.06</v>
      </c>
      <c r="F454" s="57"/>
      <c r="G454" s="44"/>
      <c r="H454" s="41"/>
      <c r="I454" s="52">
        <f t="shared" ref="I454:J454" si="453">A454</f>
        <v>45197</v>
      </c>
      <c r="J454" s="53">
        <f t="shared" si="453"/>
        <v>4161.42</v>
      </c>
      <c r="K454" s="54">
        <f>_xlfn.XLOOKUP(VALUE(I454), 'Processed closing data'!D$1:D$750, 'Processed closing data'!E$1:E$750, "")</f>
        <v>1.99</v>
      </c>
      <c r="L454" s="55">
        <f>_xlfn.XLOOKUP(VALUE(I454), 'Processed closing data'!O$1:O$750, 'Processed closing data'!P$1:P$750, "")</f>
        <v>20.32</v>
      </c>
      <c r="M454" s="41"/>
      <c r="N454" s="41"/>
      <c r="O454" s="59">
        <v>45229</v>
      </c>
      <c r="P454" s="56">
        <v>20.98</v>
      </c>
      <c r="Q454" s="41"/>
      <c r="R454" s="41"/>
      <c r="S454" s="41"/>
      <c r="T454" s="41"/>
      <c r="U454" s="41"/>
      <c r="V454" s="41"/>
      <c r="W454" s="41"/>
      <c r="X454" s="41"/>
      <c r="Y454" s="41"/>
      <c r="Z454" s="41"/>
    </row>
    <row r="455" spans="1:26" ht="15.75" customHeight="1">
      <c r="A455" s="39">
        <v>45198</v>
      </c>
      <c r="B455" s="40">
        <v>4170.01</v>
      </c>
      <c r="C455" s="41"/>
      <c r="D455" s="42">
        <v>45230</v>
      </c>
      <c r="E455" s="43">
        <v>2.04</v>
      </c>
      <c r="F455" s="57"/>
      <c r="G455" s="44"/>
      <c r="H455" s="41"/>
      <c r="I455" s="52">
        <f t="shared" ref="I455:J455" si="454">A455</f>
        <v>45198</v>
      </c>
      <c r="J455" s="53">
        <f t="shared" si="454"/>
        <v>4170.01</v>
      </c>
      <c r="K455" s="54">
        <f>_xlfn.XLOOKUP(VALUE(I455), 'Processed closing data'!D$1:D$750, 'Processed closing data'!E$1:E$750, "")</f>
        <v>2.06</v>
      </c>
      <c r="L455" s="55">
        <f>_xlfn.XLOOKUP(VALUE(I455), 'Processed closing data'!O$1:O$750, 'Processed closing data'!P$1:P$750, "")</f>
        <v>20.96</v>
      </c>
      <c r="M455" s="41"/>
      <c r="N455" s="41"/>
      <c r="O455" s="59">
        <v>45230</v>
      </c>
      <c r="P455" s="56">
        <v>21.38</v>
      </c>
      <c r="Q455" s="41"/>
      <c r="R455" s="41"/>
      <c r="S455" s="41"/>
      <c r="T455" s="41"/>
      <c r="U455" s="41"/>
      <c r="V455" s="41"/>
      <c r="W455" s="41"/>
      <c r="X455" s="41"/>
      <c r="Y455" s="41"/>
      <c r="Z455" s="41"/>
    </row>
    <row r="456" spans="1:26" ht="15.75" customHeight="1">
      <c r="A456" s="39">
        <v>45201</v>
      </c>
      <c r="B456" s="40">
        <v>4114.5200000000004</v>
      </c>
      <c r="C456" s="41"/>
      <c r="D456" s="42">
        <v>45231</v>
      </c>
      <c r="E456" s="43">
        <v>2</v>
      </c>
      <c r="F456" s="44"/>
      <c r="G456" s="44"/>
      <c r="H456" s="41"/>
      <c r="I456" s="52">
        <f t="shared" ref="I456:J456" si="455">A456</f>
        <v>45201</v>
      </c>
      <c r="J456" s="53">
        <f t="shared" si="455"/>
        <v>4114.5200000000004</v>
      </c>
      <c r="K456" s="54">
        <f>_xlfn.XLOOKUP(VALUE(I456), 'Processed closing data'!D$1:D$750, 'Processed closing data'!E$1:E$750, "")</f>
        <v>1.97</v>
      </c>
      <c r="L456" s="55">
        <f>_xlfn.XLOOKUP(VALUE(I456), 'Processed closing data'!O$1:O$750, 'Processed closing data'!P$1:P$750, "")</f>
        <v>20.38</v>
      </c>
      <c r="M456" s="41"/>
      <c r="N456" s="41"/>
      <c r="O456" s="42">
        <v>45231</v>
      </c>
      <c r="P456" s="56">
        <v>21.82</v>
      </c>
      <c r="Q456" s="41"/>
      <c r="R456" s="41"/>
      <c r="S456" s="41"/>
      <c r="T456" s="41"/>
      <c r="U456" s="41"/>
      <c r="V456" s="41"/>
      <c r="W456" s="41"/>
      <c r="X456" s="41"/>
      <c r="Y456" s="41"/>
      <c r="Z456" s="41"/>
    </row>
    <row r="457" spans="1:26" ht="15.75" customHeight="1">
      <c r="A457" s="39">
        <v>45202</v>
      </c>
      <c r="B457" s="40">
        <v>4085.97</v>
      </c>
      <c r="C457" s="41"/>
      <c r="D457" s="42">
        <v>45232</v>
      </c>
      <c r="E457" s="43">
        <v>2.06</v>
      </c>
      <c r="F457" s="57"/>
      <c r="G457" s="44"/>
      <c r="H457" s="41"/>
      <c r="I457" s="52">
        <f t="shared" ref="I457:J457" si="456">A457</f>
        <v>45202</v>
      </c>
      <c r="J457" s="53">
        <f t="shared" si="456"/>
        <v>4085.97</v>
      </c>
      <c r="K457" s="54">
        <f>_xlfn.XLOOKUP(VALUE(I457), 'Processed closing data'!D$1:D$750, 'Processed closing data'!E$1:E$750, "")</f>
        <v>1.94</v>
      </c>
      <c r="L457" s="55">
        <f>_xlfn.XLOOKUP(VALUE(I457), 'Processed closing data'!O$1:O$750, 'Processed closing data'!P$1:P$750, "")</f>
        <v>20.079999999999998</v>
      </c>
      <c r="M457" s="41"/>
      <c r="N457" s="41"/>
      <c r="O457" s="42">
        <v>45232</v>
      </c>
      <c r="P457" s="56">
        <v>23.32</v>
      </c>
      <c r="Q457" s="41"/>
      <c r="R457" s="41"/>
      <c r="S457" s="41"/>
      <c r="T457" s="41"/>
      <c r="U457" s="41"/>
      <c r="V457" s="41"/>
      <c r="W457" s="41"/>
      <c r="X457" s="41"/>
      <c r="Y457" s="41"/>
      <c r="Z457" s="41"/>
    </row>
    <row r="458" spans="1:26" ht="15.75" customHeight="1">
      <c r="A458" s="39">
        <v>45203</v>
      </c>
      <c r="B458" s="40">
        <v>4052.9</v>
      </c>
      <c r="C458" s="41"/>
      <c r="D458" s="42">
        <v>45233</v>
      </c>
      <c r="E458" s="43">
        <v>2.21</v>
      </c>
      <c r="F458" s="44"/>
      <c r="G458" s="44"/>
      <c r="H458" s="41"/>
      <c r="I458" s="52">
        <f t="shared" ref="I458:J458" si="457">A458</f>
        <v>45203</v>
      </c>
      <c r="J458" s="53">
        <f t="shared" si="457"/>
        <v>4052.9</v>
      </c>
      <c r="K458" s="54">
        <f>_xlfn.XLOOKUP(VALUE(I458), 'Processed closing data'!D$1:D$750, 'Processed closing data'!E$1:E$750, "")</f>
        <v>1.97</v>
      </c>
      <c r="L458" s="55">
        <f>_xlfn.XLOOKUP(VALUE(I458), 'Processed closing data'!O$1:O$750, 'Processed closing data'!P$1:P$750, "")</f>
        <v>20.18</v>
      </c>
      <c r="M458" s="41"/>
      <c r="N458" s="41"/>
      <c r="O458" s="42">
        <v>45233</v>
      </c>
      <c r="P458" s="56">
        <v>22.84</v>
      </c>
      <c r="Q458" s="41"/>
      <c r="R458" s="41"/>
      <c r="S458" s="41"/>
      <c r="T458" s="41"/>
      <c r="U458" s="41"/>
      <c r="V458" s="41"/>
      <c r="W458" s="41"/>
      <c r="X458" s="41"/>
      <c r="Y458" s="41"/>
      <c r="Z458" s="41"/>
    </row>
    <row r="459" spans="1:26" ht="15.75" customHeight="1">
      <c r="A459" s="39">
        <v>45204</v>
      </c>
      <c r="B459" s="40">
        <v>4074.73</v>
      </c>
      <c r="C459" s="41"/>
      <c r="D459" s="42">
        <v>45236</v>
      </c>
      <c r="E459" s="43">
        <v>2.1800000000000002</v>
      </c>
      <c r="F459" s="44"/>
      <c r="G459" s="44"/>
      <c r="H459" s="41"/>
      <c r="I459" s="52">
        <f t="shared" ref="I459:J459" si="458">A459</f>
        <v>45204</v>
      </c>
      <c r="J459" s="53">
        <f t="shared" si="458"/>
        <v>4074.73</v>
      </c>
      <c r="K459" s="54">
        <f>_xlfn.XLOOKUP(VALUE(I459), 'Processed closing data'!D$1:D$750, 'Processed closing data'!E$1:E$750, "")</f>
        <v>1.98</v>
      </c>
      <c r="L459" s="55">
        <f>_xlfn.XLOOKUP(VALUE(I459), 'Processed closing data'!O$1:O$750, 'Processed closing data'!P$1:P$750, "")</f>
        <v>21.1</v>
      </c>
      <c r="M459" s="41"/>
      <c r="N459" s="41"/>
      <c r="O459" s="42">
        <v>45236</v>
      </c>
      <c r="P459" s="56">
        <v>22.04</v>
      </c>
      <c r="Q459" s="41"/>
      <c r="R459" s="41"/>
      <c r="S459" s="41"/>
      <c r="T459" s="41"/>
      <c r="U459" s="41"/>
      <c r="V459" s="41"/>
      <c r="W459" s="41"/>
      <c r="X459" s="41"/>
      <c r="Y459" s="41"/>
      <c r="Z459" s="41"/>
    </row>
    <row r="460" spans="1:26" ht="15.75" customHeight="1">
      <c r="A460" s="39">
        <v>45205</v>
      </c>
      <c r="B460" s="40">
        <v>4099.2299999999996</v>
      </c>
      <c r="C460" s="41"/>
      <c r="D460" s="42">
        <v>45237</v>
      </c>
      <c r="E460" s="43">
        <v>2.14</v>
      </c>
      <c r="F460" s="44"/>
      <c r="G460" s="44"/>
      <c r="H460" s="41"/>
      <c r="I460" s="52">
        <f t="shared" ref="I460:J460" si="459">A460</f>
        <v>45205</v>
      </c>
      <c r="J460" s="53">
        <f t="shared" si="459"/>
        <v>4099.2299999999996</v>
      </c>
      <c r="K460" s="54">
        <f>_xlfn.XLOOKUP(VALUE(I460), 'Processed closing data'!D$1:D$750, 'Processed closing data'!E$1:E$750, "")</f>
        <v>1.97</v>
      </c>
      <c r="L460" s="55">
        <f>_xlfn.XLOOKUP(VALUE(I460), 'Processed closing data'!O$1:O$750, 'Processed closing data'!P$1:P$750, "")</f>
        <v>21.36</v>
      </c>
      <c r="M460" s="41"/>
      <c r="N460" s="41"/>
      <c r="O460" s="42">
        <v>45237</v>
      </c>
      <c r="P460" s="56">
        <v>21.5</v>
      </c>
      <c r="Q460" s="41"/>
      <c r="R460" s="41"/>
      <c r="S460" s="41"/>
      <c r="T460" s="41"/>
      <c r="U460" s="41"/>
      <c r="V460" s="41"/>
      <c r="W460" s="41"/>
      <c r="X460" s="41"/>
      <c r="Y460" s="41"/>
      <c r="Z460" s="41"/>
    </row>
    <row r="461" spans="1:26" ht="15.75" customHeight="1">
      <c r="A461" s="39">
        <v>45208</v>
      </c>
      <c r="B461" s="40">
        <v>4093.1</v>
      </c>
      <c r="C461" s="41"/>
      <c r="D461" s="42">
        <v>45238</v>
      </c>
      <c r="E461" s="43">
        <v>2.1</v>
      </c>
      <c r="F461" s="58"/>
      <c r="G461" s="44"/>
      <c r="H461" s="41"/>
      <c r="I461" s="52">
        <f t="shared" ref="I461:J461" si="460">A461</f>
        <v>45208</v>
      </c>
      <c r="J461" s="53">
        <f t="shared" si="460"/>
        <v>4093.1</v>
      </c>
      <c r="K461" s="54">
        <f>_xlfn.XLOOKUP(VALUE(I461), 'Processed closing data'!D$1:D$750, 'Processed closing data'!E$1:E$750, "")</f>
        <v>1.91</v>
      </c>
      <c r="L461" s="55">
        <f>_xlfn.XLOOKUP(VALUE(I461), 'Processed closing data'!O$1:O$750, 'Processed closing data'!P$1:P$750, "")</f>
        <v>21.26</v>
      </c>
      <c r="M461" s="41"/>
      <c r="N461" s="41"/>
      <c r="O461" s="42">
        <v>45238</v>
      </c>
      <c r="P461" s="56">
        <v>21.5</v>
      </c>
      <c r="Q461" s="41"/>
      <c r="R461" s="41"/>
      <c r="S461" s="41"/>
      <c r="T461" s="41"/>
      <c r="U461" s="41"/>
      <c r="V461" s="41"/>
      <c r="W461" s="41"/>
      <c r="X461" s="41"/>
      <c r="Y461" s="41"/>
      <c r="Z461" s="41"/>
    </row>
    <row r="462" spans="1:26" ht="15.75" customHeight="1">
      <c r="A462" s="39">
        <v>45209</v>
      </c>
      <c r="B462" s="40">
        <v>4169.79</v>
      </c>
      <c r="C462" s="41"/>
      <c r="D462" s="42">
        <v>45239</v>
      </c>
      <c r="E462" s="43">
        <v>2.0299999999999998</v>
      </c>
      <c r="F462" s="57"/>
      <c r="G462" s="44"/>
      <c r="H462" s="41"/>
      <c r="I462" s="52">
        <f t="shared" ref="I462:J462" si="461">A462</f>
        <v>45209</v>
      </c>
      <c r="J462" s="53">
        <f t="shared" si="461"/>
        <v>4169.79</v>
      </c>
      <c r="K462" s="54">
        <f>_xlfn.XLOOKUP(VALUE(I462), 'Processed closing data'!D$1:D$750, 'Processed closing data'!E$1:E$750, "")</f>
        <v>1.99</v>
      </c>
      <c r="L462" s="55">
        <f>_xlfn.XLOOKUP(VALUE(I462), 'Processed closing data'!O$1:O$750, 'Processed closing data'!P$1:P$750, "")</f>
        <v>22.1</v>
      </c>
      <c r="M462" s="41"/>
      <c r="N462" s="41"/>
      <c r="O462" s="42">
        <v>45239</v>
      </c>
      <c r="P462" s="56">
        <v>21.58</v>
      </c>
      <c r="Q462" s="41"/>
      <c r="R462" s="41"/>
      <c r="S462" s="41"/>
      <c r="T462" s="41"/>
      <c r="U462" s="41"/>
      <c r="V462" s="41"/>
      <c r="W462" s="41"/>
      <c r="X462" s="41"/>
      <c r="Y462" s="41"/>
      <c r="Z462" s="41"/>
    </row>
    <row r="463" spans="1:26" ht="15.75" customHeight="1">
      <c r="A463" s="39">
        <v>45210</v>
      </c>
      <c r="B463" s="40">
        <v>4163.07</v>
      </c>
      <c r="C463" s="41"/>
      <c r="D463" s="42">
        <v>45240</v>
      </c>
      <c r="E463" s="43">
        <v>1.98</v>
      </c>
      <c r="F463" s="44"/>
      <c r="G463" s="44"/>
      <c r="H463" s="41"/>
      <c r="I463" s="52">
        <f t="shared" ref="I463:J463" si="462">A463</f>
        <v>45210</v>
      </c>
      <c r="J463" s="53">
        <f t="shared" si="462"/>
        <v>4163.07</v>
      </c>
      <c r="K463" s="54">
        <f>_xlfn.XLOOKUP(VALUE(I463), 'Processed closing data'!D$1:D$750, 'Processed closing data'!E$1:E$750, "")</f>
        <v>2.04</v>
      </c>
      <c r="L463" s="55">
        <f>_xlfn.XLOOKUP(VALUE(I463), 'Processed closing data'!O$1:O$750, 'Processed closing data'!P$1:P$750, "")</f>
        <v>21.98</v>
      </c>
      <c r="M463" s="41"/>
      <c r="N463" s="41"/>
      <c r="O463" s="59">
        <v>45240</v>
      </c>
      <c r="P463" s="56">
        <v>20.94</v>
      </c>
      <c r="Q463" s="41"/>
      <c r="R463" s="41"/>
      <c r="S463" s="41"/>
      <c r="T463" s="41"/>
      <c r="U463" s="41"/>
      <c r="V463" s="41"/>
      <c r="W463" s="41"/>
      <c r="X463" s="41"/>
      <c r="Y463" s="41"/>
      <c r="Z463" s="41"/>
    </row>
    <row r="464" spans="1:26" ht="15.75" customHeight="1">
      <c r="A464" s="39">
        <v>45211</v>
      </c>
      <c r="B464" s="40">
        <v>4173.51</v>
      </c>
      <c r="C464" s="41"/>
      <c r="D464" s="42">
        <v>45243</v>
      </c>
      <c r="E464" s="43">
        <v>1.98</v>
      </c>
      <c r="F464" s="44"/>
      <c r="G464" s="44"/>
      <c r="H464" s="41"/>
      <c r="I464" s="52">
        <f t="shared" ref="I464:J464" si="463">A464</f>
        <v>45211</v>
      </c>
      <c r="J464" s="53">
        <f t="shared" si="463"/>
        <v>4173.51</v>
      </c>
      <c r="K464" s="54">
        <f>_xlfn.XLOOKUP(VALUE(I464), 'Processed closing data'!D$1:D$750, 'Processed closing data'!E$1:E$750, "")</f>
        <v>2.0499999999999998</v>
      </c>
      <c r="L464" s="55">
        <f>_xlfn.XLOOKUP(VALUE(I464), 'Processed closing data'!O$1:O$750, 'Processed closing data'!P$1:P$750, "")</f>
        <v>22.22</v>
      </c>
      <c r="M464" s="41"/>
      <c r="N464" s="41"/>
      <c r="O464" s="59">
        <v>45243</v>
      </c>
      <c r="P464" s="56">
        <v>20.48</v>
      </c>
      <c r="Q464" s="41"/>
      <c r="R464" s="41"/>
      <c r="S464" s="41"/>
      <c r="T464" s="41"/>
      <c r="U464" s="41"/>
      <c r="V464" s="41"/>
      <c r="W464" s="41"/>
      <c r="X464" s="41"/>
      <c r="Y464" s="41"/>
      <c r="Z464" s="41"/>
    </row>
    <row r="465" spans="1:26" ht="15.75" customHeight="1">
      <c r="A465" s="39">
        <v>45212</v>
      </c>
      <c r="B465" s="40">
        <v>4140.2299999999996</v>
      </c>
      <c r="C465" s="41"/>
      <c r="D465" s="42">
        <v>45244</v>
      </c>
      <c r="E465" s="43">
        <v>2.0099999999999998</v>
      </c>
      <c r="F465" s="57"/>
      <c r="G465" s="44"/>
      <c r="H465" s="41"/>
      <c r="I465" s="52">
        <f t="shared" ref="I465:J465" si="464">A465</f>
        <v>45212</v>
      </c>
      <c r="J465" s="53">
        <f t="shared" si="464"/>
        <v>4140.2299999999996</v>
      </c>
      <c r="K465" s="54">
        <f>_xlfn.XLOOKUP(VALUE(I465), 'Processed closing data'!D$1:D$750, 'Processed closing data'!E$1:E$750, "")</f>
        <v>1.98</v>
      </c>
      <c r="L465" s="55">
        <f>_xlfn.XLOOKUP(VALUE(I465), 'Processed closing data'!O$1:O$750, 'Processed closing data'!P$1:P$750, "")</f>
        <v>21.7</v>
      </c>
      <c r="M465" s="41"/>
      <c r="N465" s="41"/>
      <c r="O465" s="59">
        <v>45244</v>
      </c>
      <c r="P465" s="56">
        <v>22.04</v>
      </c>
      <c r="Q465" s="41"/>
      <c r="R465" s="41"/>
      <c r="S465" s="41"/>
      <c r="T465" s="41"/>
      <c r="U465" s="41"/>
      <c r="V465" s="41"/>
      <c r="W465" s="41"/>
      <c r="X465" s="41"/>
      <c r="Y465" s="41"/>
      <c r="Z465" s="41"/>
    </row>
    <row r="466" spans="1:26" ht="15.75" customHeight="1">
      <c r="A466" s="39">
        <v>45215</v>
      </c>
      <c r="B466" s="40">
        <v>4156.95</v>
      </c>
      <c r="C466" s="41"/>
      <c r="D466" s="42">
        <v>45245</v>
      </c>
      <c r="E466" s="43">
        <v>2.02</v>
      </c>
      <c r="F466" s="57"/>
      <c r="G466" s="44"/>
      <c r="H466" s="41"/>
      <c r="I466" s="52">
        <f t="shared" ref="I466:J466" si="465">A466</f>
        <v>45215</v>
      </c>
      <c r="J466" s="53">
        <f t="shared" si="465"/>
        <v>4156.95</v>
      </c>
      <c r="K466" s="54">
        <f>_xlfn.XLOOKUP(VALUE(I466), 'Processed closing data'!D$1:D$750, 'Processed closing data'!E$1:E$750, "")</f>
        <v>1.93</v>
      </c>
      <c r="L466" s="55">
        <f>_xlfn.XLOOKUP(VALUE(I466), 'Processed closing data'!O$1:O$750, 'Processed closing data'!P$1:P$750, "")</f>
        <v>21.9</v>
      </c>
      <c r="M466" s="41"/>
      <c r="N466" s="41"/>
      <c r="O466" s="59">
        <v>45245</v>
      </c>
      <c r="P466" s="56">
        <v>22.56</v>
      </c>
      <c r="Q466" s="41"/>
      <c r="R466" s="41"/>
      <c r="S466" s="41"/>
      <c r="T466" s="41"/>
      <c r="U466" s="41"/>
      <c r="V466" s="41"/>
      <c r="W466" s="41"/>
      <c r="X466" s="41"/>
      <c r="Y466" s="41"/>
      <c r="Z466" s="41"/>
    </row>
    <row r="467" spans="1:26" ht="15.75" customHeight="1">
      <c r="A467" s="39">
        <v>45216</v>
      </c>
      <c r="B467" s="40">
        <v>4183.3500000000004</v>
      </c>
      <c r="C467" s="41"/>
      <c r="D467" s="42">
        <v>45246</v>
      </c>
      <c r="E467" s="43">
        <v>1.99</v>
      </c>
      <c r="F467" s="44"/>
      <c r="G467" s="44"/>
      <c r="H467" s="41"/>
      <c r="I467" s="52">
        <f t="shared" ref="I467:J467" si="466">A467</f>
        <v>45216</v>
      </c>
      <c r="J467" s="53">
        <f t="shared" si="466"/>
        <v>4183.3500000000004</v>
      </c>
      <c r="K467" s="54">
        <f>_xlfn.XLOOKUP(VALUE(I467), 'Processed closing data'!D$1:D$750, 'Processed closing data'!E$1:E$750, "")</f>
        <v>1.95</v>
      </c>
      <c r="L467" s="55">
        <f>_xlfn.XLOOKUP(VALUE(I467), 'Processed closing data'!O$1:O$750, 'Processed closing data'!P$1:P$750, "")</f>
        <v>22.3</v>
      </c>
      <c r="M467" s="41"/>
      <c r="N467" s="41"/>
      <c r="O467" s="59">
        <v>45246</v>
      </c>
      <c r="P467" s="56">
        <v>22.06</v>
      </c>
      <c r="Q467" s="41"/>
      <c r="R467" s="41"/>
      <c r="S467" s="41"/>
      <c r="T467" s="41"/>
      <c r="U467" s="41"/>
      <c r="V467" s="41"/>
      <c r="W467" s="41"/>
      <c r="X467" s="41"/>
      <c r="Y467" s="41"/>
      <c r="Z467" s="41"/>
    </row>
    <row r="468" spans="1:26" ht="15.75" customHeight="1">
      <c r="A468" s="39">
        <v>45217</v>
      </c>
      <c r="B468" s="40">
        <v>4133.16</v>
      </c>
      <c r="C468" s="41"/>
      <c r="D468" s="42">
        <v>45247</v>
      </c>
      <c r="E468" s="43">
        <v>1.99</v>
      </c>
      <c r="F468" s="44"/>
      <c r="G468" s="44"/>
      <c r="H468" s="41"/>
      <c r="I468" s="52">
        <f t="shared" ref="I468:J468" si="467">A468</f>
        <v>45217</v>
      </c>
      <c r="J468" s="53">
        <f t="shared" si="467"/>
        <v>4133.16</v>
      </c>
      <c r="K468" s="54">
        <f>_xlfn.XLOOKUP(VALUE(I468), 'Processed closing data'!D$1:D$750, 'Processed closing data'!E$1:E$750, "")</f>
        <v>1.88</v>
      </c>
      <c r="L468" s="55">
        <f>_xlfn.XLOOKUP(VALUE(I468), 'Processed closing data'!O$1:O$750, 'Processed closing data'!P$1:P$750, "")</f>
        <v>22.28</v>
      </c>
      <c r="M468" s="41"/>
      <c r="N468" s="41"/>
      <c r="O468" s="59">
        <v>45247</v>
      </c>
      <c r="P468" s="56">
        <v>22.24</v>
      </c>
      <c r="Q468" s="41"/>
      <c r="R468" s="41"/>
      <c r="S468" s="41"/>
      <c r="T468" s="41"/>
      <c r="U468" s="41"/>
      <c r="V468" s="41"/>
      <c r="W468" s="41"/>
      <c r="X468" s="41"/>
      <c r="Y468" s="41"/>
      <c r="Z468" s="41"/>
    </row>
    <row r="469" spans="1:26" ht="15.75" customHeight="1">
      <c r="A469" s="39">
        <v>45218</v>
      </c>
      <c r="B469" s="40">
        <v>4085.36</v>
      </c>
      <c r="C469" s="41"/>
      <c r="D469" s="42">
        <v>45250</v>
      </c>
      <c r="E469" s="43">
        <v>1.99</v>
      </c>
      <c r="F469" s="44"/>
      <c r="G469" s="44"/>
      <c r="H469" s="41"/>
      <c r="I469" s="52">
        <f t="shared" ref="I469:J469" si="468">A469</f>
        <v>45218</v>
      </c>
      <c r="J469" s="53">
        <f t="shared" si="468"/>
        <v>4085.36</v>
      </c>
      <c r="K469" s="54">
        <f>_xlfn.XLOOKUP(VALUE(I469), 'Processed closing data'!D$1:D$750, 'Processed closing data'!E$1:E$750, "")</f>
        <v>2.15</v>
      </c>
      <c r="L469" s="55">
        <f>_xlfn.XLOOKUP(VALUE(I469), 'Processed closing data'!O$1:O$750, 'Processed closing data'!P$1:P$750, "")</f>
        <v>22</v>
      </c>
      <c r="M469" s="41"/>
      <c r="N469" s="41"/>
      <c r="O469" s="59">
        <v>45250</v>
      </c>
      <c r="P469" s="56">
        <v>22.18</v>
      </c>
      <c r="Q469" s="41"/>
      <c r="R469" s="41"/>
      <c r="S469" s="41"/>
      <c r="T469" s="41"/>
      <c r="U469" s="41"/>
      <c r="V469" s="41"/>
      <c r="W469" s="41"/>
      <c r="X469" s="41"/>
      <c r="Y469" s="41"/>
      <c r="Z469" s="41"/>
    </row>
    <row r="470" spans="1:26" ht="15.75" customHeight="1">
      <c r="A470" s="39">
        <v>45219</v>
      </c>
      <c r="B470" s="40">
        <v>4033.65</v>
      </c>
      <c r="C470" s="41"/>
      <c r="D470" s="42">
        <v>45251</v>
      </c>
      <c r="E470" s="43">
        <v>1.92</v>
      </c>
      <c r="F470" s="44"/>
      <c r="G470" s="44"/>
      <c r="H470" s="41"/>
      <c r="I470" s="52">
        <f t="shared" ref="I470:J470" si="469">A470</f>
        <v>45219</v>
      </c>
      <c r="J470" s="53">
        <f t="shared" si="469"/>
        <v>4033.65</v>
      </c>
      <c r="K470" s="54">
        <f>_xlfn.XLOOKUP(VALUE(I470), 'Processed closing data'!D$1:D$750, 'Processed closing data'!E$1:E$750, "")</f>
        <v>2.16</v>
      </c>
      <c r="L470" s="55">
        <f>_xlfn.XLOOKUP(VALUE(I470), 'Processed closing data'!O$1:O$750, 'Processed closing data'!P$1:P$750, "")</f>
        <v>22.4</v>
      </c>
      <c r="M470" s="41"/>
      <c r="N470" s="41"/>
      <c r="O470" s="59">
        <v>45251</v>
      </c>
      <c r="P470" s="56">
        <v>21.12</v>
      </c>
      <c r="Q470" s="41"/>
      <c r="R470" s="41"/>
      <c r="S470" s="41"/>
      <c r="T470" s="41"/>
      <c r="U470" s="41"/>
      <c r="V470" s="41"/>
      <c r="W470" s="41"/>
      <c r="X470" s="41"/>
      <c r="Y470" s="41"/>
      <c r="Z470" s="41"/>
    </row>
    <row r="471" spans="1:26" ht="15.75" customHeight="1">
      <c r="A471" s="39">
        <v>45222</v>
      </c>
      <c r="B471" s="40">
        <v>4021.55</v>
      </c>
      <c r="C471" s="41"/>
      <c r="D471" s="42">
        <v>45252</v>
      </c>
      <c r="E471" s="43">
        <v>1.89</v>
      </c>
      <c r="F471" s="44"/>
      <c r="G471" s="44"/>
      <c r="H471" s="41"/>
      <c r="I471" s="52">
        <f t="shared" ref="I471:J471" si="470">A471</f>
        <v>45222</v>
      </c>
      <c r="J471" s="53">
        <f t="shared" si="470"/>
        <v>4021.55</v>
      </c>
      <c r="K471" s="54">
        <f>_xlfn.XLOOKUP(VALUE(I471), 'Processed closing data'!D$1:D$750, 'Processed closing data'!E$1:E$750, "")</f>
        <v>2.2400000000000002</v>
      </c>
      <c r="L471" s="55">
        <f>_xlfn.XLOOKUP(VALUE(I471), 'Processed closing data'!O$1:O$750, 'Processed closing data'!P$1:P$750, "")</f>
        <v>22.24</v>
      </c>
      <c r="M471" s="41"/>
      <c r="N471" s="41"/>
      <c r="O471" s="59">
        <v>45252</v>
      </c>
      <c r="P471" s="56">
        <v>20.6</v>
      </c>
      <c r="Q471" s="41"/>
      <c r="R471" s="41"/>
      <c r="S471" s="41"/>
      <c r="T471" s="41"/>
      <c r="U471" s="41"/>
      <c r="V471" s="41"/>
      <c r="W471" s="41"/>
      <c r="X471" s="41"/>
      <c r="Y471" s="41"/>
      <c r="Z471" s="41"/>
    </row>
    <row r="472" spans="1:26" ht="15.75" customHeight="1">
      <c r="A472" s="39">
        <v>45223</v>
      </c>
      <c r="B472" s="40">
        <v>4026.56</v>
      </c>
      <c r="C472" s="41"/>
      <c r="D472" s="42">
        <v>45253</v>
      </c>
      <c r="E472" s="43">
        <v>1.86</v>
      </c>
      <c r="F472" s="44"/>
      <c r="G472" s="44"/>
      <c r="H472" s="41"/>
      <c r="I472" s="52">
        <f t="shared" ref="I472:J472" si="471">A472</f>
        <v>45223</v>
      </c>
      <c r="J472" s="53">
        <f t="shared" si="471"/>
        <v>4026.56</v>
      </c>
      <c r="K472" s="54">
        <f>_xlfn.XLOOKUP(VALUE(I472), 'Processed closing data'!D$1:D$750, 'Processed closing data'!E$1:E$750, "")</f>
        <v>2.1800000000000002</v>
      </c>
      <c r="L472" s="55">
        <f>_xlfn.XLOOKUP(VALUE(I472), 'Processed closing data'!O$1:O$750, 'Processed closing data'!P$1:P$750, "")</f>
        <v>22.34</v>
      </c>
      <c r="M472" s="41"/>
      <c r="N472" s="41"/>
      <c r="O472" s="59">
        <v>45253</v>
      </c>
      <c r="P472" s="56">
        <v>21</v>
      </c>
      <c r="Q472" s="41"/>
      <c r="R472" s="41"/>
      <c r="S472" s="41"/>
      <c r="T472" s="41"/>
      <c r="U472" s="41"/>
      <c r="V472" s="41"/>
      <c r="W472" s="41"/>
      <c r="X472" s="41"/>
      <c r="Y472" s="41"/>
      <c r="Z472" s="41"/>
    </row>
    <row r="473" spans="1:26" ht="15.75" customHeight="1">
      <c r="A473" s="39">
        <v>45224</v>
      </c>
      <c r="B473" s="40">
        <v>4034.37</v>
      </c>
      <c r="C473" s="41"/>
      <c r="D473" s="42">
        <v>45254</v>
      </c>
      <c r="E473" s="43">
        <v>1.89</v>
      </c>
      <c r="F473" s="44"/>
      <c r="G473" s="44"/>
      <c r="H473" s="41"/>
      <c r="I473" s="52">
        <f t="shared" ref="I473:J473" si="472">A473</f>
        <v>45224</v>
      </c>
      <c r="J473" s="53">
        <f t="shared" si="472"/>
        <v>4034.37</v>
      </c>
      <c r="K473" s="54">
        <f>_xlfn.XLOOKUP(VALUE(I473), 'Processed closing data'!D$1:D$750, 'Processed closing data'!E$1:E$750, "")</f>
        <v>2.02</v>
      </c>
      <c r="L473" s="55">
        <f>_xlfn.XLOOKUP(VALUE(I473), 'Processed closing data'!O$1:O$750, 'Processed closing data'!P$1:P$750, "")</f>
        <v>21.8</v>
      </c>
      <c r="M473" s="41"/>
      <c r="N473" s="41"/>
      <c r="O473" s="59">
        <v>45254</v>
      </c>
      <c r="P473" s="56">
        <v>20.92</v>
      </c>
      <c r="Q473" s="41"/>
      <c r="R473" s="41"/>
      <c r="S473" s="41"/>
      <c r="T473" s="41"/>
      <c r="U473" s="41"/>
      <c r="V473" s="41"/>
      <c r="W473" s="41"/>
      <c r="X473" s="41"/>
      <c r="Y473" s="41"/>
      <c r="Z473" s="41"/>
    </row>
    <row r="474" spans="1:26" ht="15.75" customHeight="1">
      <c r="A474" s="39">
        <v>45225</v>
      </c>
      <c r="B474" s="40">
        <v>4003.35</v>
      </c>
      <c r="C474" s="41"/>
      <c r="D474" s="42">
        <v>45257</v>
      </c>
      <c r="E474" s="43">
        <v>1.92</v>
      </c>
      <c r="F474" s="44"/>
      <c r="G474" s="44"/>
      <c r="H474" s="41"/>
      <c r="I474" s="52">
        <f t="shared" ref="I474:J474" si="473">A474</f>
        <v>45225</v>
      </c>
      <c r="J474" s="53">
        <f t="shared" si="473"/>
        <v>4003.35</v>
      </c>
      <c r="K474" s="54">
        <f>_xlfn.XLOOKUP(VALUE(I474), 'Processed closing data'!D$1:D$750, 'Processed closing data'!E$1:E$750, "")</f>
        <v>1.99</v>
      </c>
      <c r="L474" s="55">
        <f>_xlfn.XLOOKUP(VALUE(I474), 'Processed closing data'!O$1:O$750, 'Processed closing data'!P$1:P$750, "")</f>
        <v>20.68</v>
      </c>
      <c r="M474" s="41"/>
      <c r="N474" s="41"/>
      <c r="O474" s="59">
        <v>45257</v>
      </c>
      <c r="P474" s="56">
        <v>20.52</v>
      </c>
      <c r="Q474" s="41"/>
      <c r="R474" s="41"/>
      <c r="S474" s="41"/>
      <c r="T474" s="41"/>
      <c r="U474" s="41"/>
      <c r="V474" s="41"/>
      <c r="W474" s="41"/>
      <c r="X474" s="41"/>
      <c r="Y474" s="41"/>
      <c r="Z474" s="41"/>
    </row>
    <row r="475" spans="1:26" ht="15.75" customHeight="1">
      <c r="A475" s="39">
        <v>45226</v>
      </c>
      <c r="B475" s="40">
        <v>3976.01</v>
      </c>
      <c r="C475" s="41"/>
      <c r="D475" s="42">
        <v>45258</v>
      </c>
      <c r="E475" s="43">
        <v>1.91</v>
      </c>
      <c r="F475" s="44"/>
      <c r="G475" s="44"/>
      <c r="H475" s="41"/>
      <c r="I475" s="52">
        <f t="shared" ref="I475:J475" si="474">A475</f>
        <v>45226</v>
      </c>
      <c r="J475" s="53">
        <f t="shared" si="474"/>
        <v>3976.01</v>
      </c>
      <c r="K475" s="54">
        <f>_xlfn.XLOOKUP(VALUE(I475), 'Processed closing data'!D$1:D$750, 'Processed closing data'!E$1:E$750, "")</f>
        <v>2.08</v>
      </c>
      <c r="L475" s="55">
        <f>_xlfn.XLOOKUP(VALUE(I475), 'Processed closing data'!O$1:O$750, 'Processed closing data'!P$1:P$750, "")</f>
        <v>21.06</v>
      </c>
      <c r="M475" s="41"/>
      <c r="N475" s="41"/>
      <c r="O475" s="59">
        <v>45258</v>
      </c>
      <c r="P475" s="56">
        <v>20.12</v>
      </c>
      <c r="Q475" s="41"/>
      <c r="R475" s="41"/>
      <c r="S475" s="41"/>
      <c r="T475" s="41"/>
      <c r="U475" s="41"/>
      <c r="V475" s="41"/>
      <c r="W475" s="41"/>
      <c r="X475" s="41"/>
      <c r="Y475" s="41"/>
      <c r="Z475" s="41"/>
    </row>
    <row r="476" spans="1:26" ht="15.75" customHeight="1">
      <c r="A476" s="39">
        <v>45229</v>
      </c>
      <c r="B476" s="40">
        <v>3997.82</v>
      </c>
      <c r="C476" s="41"/>
      <c r="D476" s="42">
        <v>45259</v>
      </c>
      <c r="E476" s="43">
        <v>1.93</v>
      </c>
      <c r="F476" s="44"/>
      <c r="G476" s="44"/>
      <c r="H476" s="41"/>
      <c r="I476" s="52">
        <f t="shared" ref="I476:J476" si="475">A476</f>
        <v>45229</v>
      </c>
      <c r="J476" s="53">
        <f t="shared" si="475"/>
        <v>3997.82</v>
      </c>
      <c r="K476" s="54">
        <f>_xlfn.XLOOKUP(VALUE(I476), 'Processed closing data'!D$1:D$750, 'Processed closing data'!E$1:E$750, "")</f>
        <v>2.06</v>
      </c>
      <c r="L476" s="55">
        <f>_xlfn.XLOOKUP(VALUE(I476), 'Processed closing data'!O$1:O$750, 'Processed closing data'!P$1:P$750, "")</f>
        <v>20.98</v>
      </c>
      <c r="M476" s="41"/>
      <c r="N476" s="41"/>
      <c r="O476" s="59">
        <v>45259</v>
      </c>
      <c r="P476" s="56">
        <v>19.88</v>
      </c>
      <c r="Q476" s="41"/>
      <c r="R476" s="41"/>
      <c r="S476" s="41"/>
      <c r="T476" s="41"/>
      <c r="U476" s="41"/>
      <c r="V476" s="41"/>
      <c r="W476" s="41"/>
      <c r="X476" s="41"/>
      <c r="Y476" s="41"/>
      <c r="Z476" s="41"/>
    </row>
    <row r="477" spans="1:26" ht="15.75" customHeight="1">
      <c r="A477" s="39">
        <v>45230</v>
      </c>
      <c r="B477" s="40">
        <v>3997.18</v>
      </c>
      <c r="C477" s="41"/>
      <c r="D477" s="42">
        <v>45260</v>
      </c>
      <c r="E477" s="43">
        <v>1.94</v>
      </c>
      <c r="F477" s="44"/>
      <c r="G477" s="44"/>
      <c r="H477" s="41"/>
      <c r="I477" s="52">
        <f t="shared" ref="I477:J477" si="476">A477</f>
        <v>45230</v>
      </c>
      <c r="J477" s="53">
        <f t="shared" si="476"/>
        <v>3997.18</v>
      </c>
      <c r="K477" s="54">
        <f>_xlfn.XLOOKUP(VALUE(I477), 'Processed closing data'!D$1:D$750, 'Processed closing data'!E$1:E$750, "")</f>
        <v>2.04</v>
      </c>
      <c r="L477" s="55">
        <f>_xlfn.XLOOKUP(VALUE(I477), 'Processed closing data'!O$1:O$750, 'Processed closing data'!P$1:P$750, "")</f>
        <v>21.38</v>
      </c>
      <c r="M477" s="41"/>
      <c r="N477" s="41"/>
      <c r="O477" s="59">
        <v>45260</v>
      </c>
      <c r="P477" s="56">
        <v>19.760000000000002</v>
      </c>
      <c r="Q477" s="41"/>
      <c r="R477" s="41"/>
      <c r="S477" s="41"/>
      <c r="T477" s="41"/>
      <c r="U477" s="41"/>
      <c r="V477" s="41"/>
      <c r="W477" s="41"/>
      <c r="X477" s="41"/>
      <c r="Y477" s="41"/>
      <c r="Z477" s="41"/>
    </row>
    <row r="478" spans="1:26" ht="15.75" customHeight="1">
      <c r="A478" s="39">
        <v>45231</v>
      </c>
      <c r="B478" s="40">
        <v>4010.19</v>
      </c>
      <c r="C478" s="41"/>
      <c r="D478" s="42">
        <v>45261</v>
      </c>
      <c r="E478" s="43">
        <v>1.93</v>
      </c>
      <c r="F478" s="44"/>
      <c r="G478" s="44"/>
      <c r="H478" s="41"/>
      <c r="I478" s="52">
        <f t="shared" ref="I478:J478" si="477">A478</f>
        <v>45231</v>
      </c>
      <c r="J478" s="53">
        <f t="shared" si="477"/>
        <v>4010.19</v>
      </c>
      <c r="K478" s="54">
        <f>_xlfn.XLOOKUP(VALUE(I478), 'Processed closing data'!D$1:D$750, 'Processed closing data'!E$1:E$750, "")</f>
        <v>2</v>
      </c>
      <c r="L478" s="55">
        <f>_xlfn.XLOOKUP(VALUE(I478), 'Processed closing data'!O$1:O$750, 'Processed closing data'!P$1:P$750, "")</f>
        <v>21.82</v>
      </c>
      <c r="M478" s="41"/>
      <c r="N478" s="41"/>
      <c r="O478" s="42">
        <v>45261</v>
      </c>
      <c r="P478" s="56">
        <v>19.09</v>
      </c>
      <c r="Q478" s="41"/>
      <c r="R478" s="41"/>
      <c r="S478" s="41"/>
      <c r="T478" s="41"/>
      <c r="U478" s="41"/>
      <c r="V478" s="41"/>
      <c r="W478" s="41"/>
      <c r="X478" s="41"/>
      <c r="Y478" s="41"/>
      <c r="Z478" s="41"/>
    </row>
    <row r="479" spans="1:26" ht="15.75" customHeight="1">
      <c r="A479" s="39">
        <v>45232</v>
      </c>
      <c r="B479" s="40">
        <v>4077.59</v>
      </c>
      <c r="C479" s="41"/>
      <c r="D479" s="42">
        <v>45264</v>
      </c>
      <c r="E479" s="43">
        <v>1.92</v>
      </c>
      <c r="F479" s="44"/>
      <c r="G479" s="44"/>
      <c r="H479" s="41"/>
      <c r="I479" s="52">
        <f t="shared" ref="I479:J479" si="478">A479</f>
        <v>45232</v>
      </c>
      <c r="J479" s="53">
        <f t="shared" si="478"/>
        <v>4077.59</v>
      </c>
      <c r="K479" s="54">
        <f>_xlfn.XLOOKUP(VALUE(I479), 'Processed closing data'!D$1:D$750, 'Processed closing data'!E$1:E$750, "")</f>
        <v>2.06</v>
      </c>
      <c r="L479" s="55">
        <f>_xlfn.XLOOKUP(VALUE(I479), 'Processed closing data'!O$1:O$750, 'Processed closing data'!P$1:P$750, "")</f>
        <v>23.32</v>
      </c>
      <c r="M479" s="41"/>
      <c r="N479" s="41"/>
      <c r="O479" s="42">
        <v>45264</v>
      </c>
      <c r="P479" s="56">
        <v>19.3</v>
      </c>
      <c r="Q479" s="41"/>
      <c r="R479" s="41"/>
      <c r="S479" s="41"/>
      <c r="T479" s="41"/>
      <c r="U479" s="41"/>
      <c r="V479" s="41"/>
      <c r="W479" s="41"/>
      <c r="X479" s="41"/>
      <c r="Y479" s="41"/>
      <c r="Z479" s="41"/>
    </row>
    <row r="480" spans="1:26" ht="15.75" customHeight="1">
      <c r="A480" s="39">
        <v>45233</v>
      </c>
      <c r="B480" s="40">
        <v>4070.73</v>
      </c>
      <c r="C480" s="41"/>
      <c r="D480" s="42">
        <v>45265</v>
      </c>
      <c r="E480" s="43">
        <v>1.88</v>
      </c>
      <c r="F480" s="44"/>
      <c r="G480" s="44"/>
      <c r="H480" s="41"/>
      <c r="I480" s="52">
        <f t="shared" ref="I480:J480" si="479">A480</f>
        <v>45233</v>
      </c>
      <c r="J480" s="53">
        <f t="shared" si="479"/>
        <v>4070.73</v>
      </c>
      <c r="K480" s="54">
        <f>_xlfn.XLOOKUP(VALUE(I480), 'Processed closing data'!D$1:D$750, 'Processed closing data'!E$1:E$750, "")</f>
        <v>2.21</v>
      </c>
      <c r="L480" s="55">
        <f>_xlfn.XLOOKUP(VALUE(I480), 'Processed closing data'!O$1:O$750, 'Processed closing data'!P$1:P$750, "")</f>
        <v>22.84</v>
      </c>
      <c r="M480" s="41"/>
      <c r="N480" s="41"/>
      <c r="O480" s="42">
        <v>45265</v>
      </c>
      <c r="P480" s="56">
        <v>19.600000000000001</v>
      </c>
      <c r="Q480" s="41"/>
      <c r="R480" s="41"/>
      <c r="S480" s="41"/>
      <c r="T480" s="41"/>
      <c r="U480" s="41"/>
      <c r="V480" s="41"/>
      <c r="W480" s="41"/>
      <c r="X480" s="41"/>
      <c r="Y480" s="41"/>
      <c r="Z480" s="41"/>
    </row>
    <row r="481" spans="1:26" ht="15.75" customHeight="1">
      <c r="A481" s="39">
        <v>45236</v>
      </c>
      <c r="B481" s="40">
        <v>4063.36</v>
      </c>
      <c r="C481" s="41"/>
      <c r="D481" s="42">
        <v>45266</v>
      </c>
      <c r="E481" s="43">
        <v>1.89</v>
      </c>
      <c r="F481" s="44"/>
      <c r="G481" s="44"/>
      <c r="H481" s="41"/>
      <c r="I481" s="52">
        <f t="shared" ref="I481:J481" si="480">A481</f>
        <v>45236</v>
      </c>
      <c r="J481" s="53">
        <f t="shared" si="480"/>
        <v>4063.36</v>
      </c>
      <c r="K481" s="54">
        <f>_xlfn.XLOOKUP(VALUE(I481), 'Processed closing data'!D$1:D$750, 'Processed closing data'!E$1:E$750, "")</f>
        <v>2.1800000000000002</v>
      </c>
      <c r="L481" s="55">
        <f>_xlfn.XLOOKUP(VALUE(I481), 'Processed closing data'!O$1:O$750, 'Processed closing data'!P$1:P$750, "")</f>
        <v>22.04</v>
      </c>
      <c r="M481" s="41"/>
      <c r="N481" s="41"/>
      <c r="O481" s="42">
        <v>45266</v>
      </c>
      <c r="P481" s="56">
        <v>20.14</v>
      </c>
      <c r="Q481" s="41"/>
      <c r="R481" s="41"/>
      <c r="S481" s="41"/>
      <c r="T481" s="41"/>
      <c r="U481" s="41"/>
      <c r="V481" s="41"/>
      <c r="W481" s="41"/>
      <c r="X481" s="41"/>
      <c r="Y481" s="41"/>
      <c r="Z481" s="41"/>
    </row>
    <row r="482" spans="1:26" ht="15.75" customHeight="1">
      <c r="A482" s="39">
        <v>45237</v>
      </c>
      <c r="B482" s="40">
        <v>4060.15</v>
      </c>
      <c r="C482" s="41"/>
      <c r="D482" s="42">
        <v>45267</v>
      </c>
      <c r="E482" s="43">
        <v>1.83</v>
      </c>
      <c r="F482" s="44"/>
      <c r="G482" s="44"/>
      <c r="H482" s="41"/>
      <c r="I482" s="52">
        <f t="shared" ref="I482:J482" si="481">A482</f>
        <v>45237</v>
      </c>
      <c r="J482" s="53">
        <f t="shared" si="481"/>
        <v>4060.15</v>
      </c>
      <c r="K482" s="54">
        <f>_xlfn.XLOOKUP(VALUE(I482), 'Processed closing data'!D$1:D$750, 'Processed closing data'!E$1:E$750, "")</f>
        <v>2.14</v>
      </c>
      <c r="L482" s="55">
        <f>_xlfn.XLOOKUP(VALUE(I482), 'Processed closing data'!O$1:O$750, 'Processed closing data'!P$1:P$750, "")</f>
        <v>21.5</v>
      </c>
      <c r="M482" s="41"/>
      <c r="N482" s="41"/>
      <c r="O482" s="42">
        <v>45267</v>
      </c>
      <c r="P482" s="56">
        <v>20.48</v>
      </c>
      <c r="Q482" s="41"/>
      <c r="R482" s="41"/>
      <c r="S482" s="41"/>
      <c r="T482" s="41"/>
      <c r="U482" s="41"/>
      <c r="V482" s="41"/>
      <c r="W482" s="41"/>
      <c r="X482" s="41"/>
      <c r="Y482" s="41"/>
      <c r="Z482" s="41"/>
    </row>
    <row r="483" spans="1:26" ht="15.75" customHeight="1">
      <c r="A483" s="39">
        <v>45238</v>
      </c>
      <c r="B483" s="40">
        <v>4058.85</v>
      </c>
      <c r="C483" s="41"/>
      <c r="D483" s="42">
        <v>45268</v>
      </c>
      <c r="E483" s="43">
        <v>1.79</v>
      </c>
      <c r="F483" s="44"/>
      <c r="G483" s="44"/>
      <c r="H483" s="41"/>
      <c r="I483" s="52">
        <f t="shared" ref="I483:J483" si="482">A483</f>
        <v>45238</v>
      </c>
      <c r="J483" s="53">
        <f t="shared" si="482"/>
        <v>4058.85</v>
      </c>
      <c r="K483" s="54">
        <f>_xlfn.XLOOKUP(VALUE(I483), 'Processed closing data'!D$1:D$750, 'Processed closing data'!E$1:E$750, "")</f>
        <v>2.1</v>
      </c>
      <c r="L483" s="55">
        <f>_xlfn.XLOOKUP(VALUE(I483), 'Processed closing data'!O$1:O$750, 'Processed closing data'!P$1:P$750, "")</f>
        <v>21.5</v>
      </c>
      <c r="M483" s="41"/>
      <c r="N483" s="41"/>
      <c r="O483" s="42">
        <v>45268</v>
      </c>
      <c r="P483" s="56">
        <v>20.32</v>
      </c>
      <c r="Q483" s="41"/>
      <c r="R483" s="41"/>
      <c r="S483" s="41"/>
      <c r="T483" s="41"/>
      <c r="U483" s="41"/>
      <c r="V483" s="41"/>
      <c r="W483" s="41"/>
      <c r="X483" s="41"/>
      <c r="Y483" s="41"/>
      <c r="Z483" s="41"/>
    </row>
    <row r="484" spans="1:26" ht="15.75" customHeight="1">
      <c r="A484" s="39">
        <v>45239</v>
      </c>
      <c r="B484" s="40">
        <v>4090.36</v>
      </c>
      <c r="C484" s="41"/>
      <c r="D484" s="42">
        <v>45271</v>
      </c>
      <c r="E484" s="43">
        <v>1.81</v>
      </c>
      <c r="F484" s="44"/>
      <c r="G484" s="44"/>
      <c r="H484" s="41"/>
      <c r="I484" s="52">
        <f t="shared" ref="I484:J484" si="483">A484</f>
        <v>45239</v>
      </c>
      <c r="J484" s="53">
        <f t="shared" si="483"/>
        <v>4090.36</v>
      </c>
      <c r="K484" s="54">
        <f>_xlfn.XLOOKUP(VALUE(I484), 'Processed closing data'!D$1:D$750, 'Processed closing data'!E$1:E$750, "")</f>
        <v>2.0299999999999998</v>
      </c>
      <c r="L484" s="55">
        <f>_xlfn.XLOOKUP(VALUE(I484), 'Processed closing data'!O$1:O$750, 'Processed closing data'!P$1:P$750, "")</f>
        <v>21.58</v>
      </c>
      <c r="M484" s="41"/>
      <c r="N484" s="41"/>
      <c r="O484" s="59">
        <v>45271</v>
      </c>
      <c r="P484" s="56">
        <v>19.79</v>
      </c>
      <c r="Q484" s="41"/>
      <c r="R484" s="41"/>
      <c r="S484" s="41"/>
      <c r="T484" s="41"/>
      <c r="U484" s="41"/>
      <c r="V484" s="41"/>
      <c r="W484" s="41"/>
      <c r="X484" s="41"/>
      <c r="Y484" s="41"/>
      <c r="Z484" s="41"/>
    </row>
    <row r="485" spans="1:26" ht="15.75" customHeight="1">
      <c r="A485" s="39">
        <v>45240</v>
      </c>
      <c r="B485" s="40">
        <v>4039.59</v>
      </c>
      <c r="C485" s="41"/>
      <c r="D485" s="42">
        <v>45272</v>
      </c>
      <c r="E485" s="43">
        <v>1.74</v>
      </c>
      <c r="F485" s="44"/>
      <c r="G485" s="44"/>
      <c r="H485" s="41"/>
      <c r="I485" s="52">
        <f t="shared" ref="I485:J485" si="484">A485</f>
        <v>45240</v>
      </c>
      <c r="J485" s="53">
        <f t="shared" si="484"/>
        <v>4039.59</v>
      </c>
      <c r="K485" s="54">
        <f>_xlfn.XLOOKUP(VALUE(I485), 'Processed closing data'!D$1:D$750, 'Processed closing data'!E$1:E$750, "")</f>
        <v>1.98</v>
      </c>
      <c r="L485" s="55">
        <f>_xlfn.XLOOKUP(VALUE(I485), 'Processed closing data'!O$1:O$750, 'Processed closing data'!P$1:P$750, "")</f>
        <v>20.94</v>
      </c>
      <c r="M485" s="41"/>
      <c r="N485" s="41"/>
      <c r="O485" s="59">
        <v>45272</v>
      </c>
      <c r="P485" s="56">
        <v>20</v>
      </c>
      <c r="Q485" s="41"/>
      <c r="R485" s="41"/>
      <c r="S485" s="41"/>
      <c r="T485" s="41"/>
      <c r="U485" s="41"/>
      <c r="V485" s="41"/>
      <c r="W485" s="41"/>
      <c r="X485" s="41"/>
      <c r="Y485" s="41"/>
      <c r="Z485" s="41"/>
    </row>
    <row r="486" spans="1:26" ht="15.75" customHeight="1">
      <c r="A486" s="39">
        <v>45243</v>
      </c>
      <c r="B486" s="40">
        <v>4072.37</v>
      </c>
      <c r="C486" s="41"/>
      <c r="D486" s="42">
        <v>45273</v>
      </c>
      <c r="E486" s="43">
        <v>1.73</v>
      </c>
      <c r="F486" s="44"/>
      <c r="G486" s="44"/>
      <c r="H486" s="41"/>
      <c r="I486" s="52">
        <f t="shared" ref="I486:J486" si="485">A486</f>
        <v>45243</v>
      </c>
      <c r="J486" s="53">
        <f t="shared" si="485"/>
        <v>4072.37</v>
      </c>
      <c r="K486" s="54">
        <f>_xlfn.XLOOKUP(VALUE(I486), 'Processed closing data'!D$1:D$750, 'Processed closing data'!E$1:E$750, "")</f>
        <v>1.98</v>
      </c>
      <c r="L486" s="55">
        <f>_xlfn.XLOOKUP(VALUE(I486), 'Processed closing data'!O$1:O$750, 'Processed closing data'!P$1:P$750, "")</f>
        <v>20.48</v>
      </c>
      <c r="M486" s="41"/>
      <c r="N486" s="41"/>
      <c r="O486" s="59">
        <v>45273</v>
      </c>
      <c r="P486" s="56">
        <v>19.600000000000001</v>
      </c>
      <c r="Q486" s="41"/>
      <c r="R486" s="41"/>
      <c r="S486" s="41"/>
      <c r="T486" s="41"/>
      <c r="U486" s="41"/>
      <c r="V486" s="41"/>
      <c r="W486" s="41"/>
      <c r="X486" s="41"/>
      <c r="Y486" s="41"/>
      <c r="Z486" s="41"/>
    </row>
    <row r="487" spans="1:26" ht="15.75" customHeight="1">
      <c r="A487" s="39">
        <v>45244</v>
      </c>
      <c r="B487" s="40">
        <v>4098.7299999999996</v>
      </c>
      <c r="C487" s="41"/>
      <c r="D487" s="42">
        <v>45274</v>
      </c>
      <c r="E487" s="43">
        <v>1.91</v>
      </c>
      <c r="F487" s="44"/>
      <c r="G487" s="44"/>
      <c r="H487" s="41"/>
      <c r="I487" s="52">
        <f t="shared" ref="I487:J487" si="486">A487</f>
        <v>45244</v>
      </c>
      <c r="J487" s="53">
        <f t="shared" si="486"/>
        <v>4098.7299999999996</v>
      </c>
      <c r="K487" s="54">
        <f>_xlfn.XLOOKUP(VALUE(I487), 'Processed closing data'!D$1:D$750, 'Processed closing data'!E$1:E$750, "")</f>
        <v>2.0099999999999998</v>
      </c>
      <c r="L487" s="55">
        <f>_xlfn.XLOOKUP(VALUE(I487), 'Processed closing data'!O$1:O$750, 'Processed closing data'!P$1:P$750, "")</f>
        <v>22.04</v>
      </c>
      <c r="M487" s="41"/>
      <c r="N487" s="41"/>
      <c r="O487" s="59">
        <v>45274</v>
      </c>
      <c r="P487" s="56">
        <v>20.399999999999999</v>
      </c>
      <c r="Q487" s="41"/>
      <c r="R487" s="41"/>
      <c r="S487" s="41"/>
      <c r="T487" s="41"/>
      <c r="U487" s="41"/>
      <c r="V487" s="41"/>
      <c r="W487" s="41"/>
      <c r="X487" s="41"/>
      <c r="Y487" s="41"/>
      <c r="Z487" s="41"/>
    </row>
    <row r="488" spans="1:26" ht="15.75" customHeight="1">
      <c r="A488" s="39">
        <v>45245</v>
      </c>
      <c r="B488" s="40">
        <v>4125.08</v>
      </c>
      <c r="C488" s="41"/>
      <c r="D488" s="42">
        <v>45275</v>
      </c>
      <c r="E488" s="43">
        <v>1.92</v>
      </c>
      <c r="F488" s="44"/>
      <c r="G488" s="44"/>
      <c r="H488" s="41"/>
      <c r="I488" s="52">
        <f t="shared" ref="I488:J488" si="487">A488</f>
        <v>45245</v>
      </c>
      <c r="J488" s="53">
        <f t="shared" si="487"/>
        <v>4125.08</v>
      </c>
      <c r="K488" s="54">
        <f>_xlfn.XLOOKUP(VALUE(I488), 'Processed closing data'!D$1:D$750, 'Processed closing data'!E$1:E$750, "")</f>
        <v>2.02</v>
      </c>
      <c r="L488" s="55">
        <f>_xlfn.XLOOKUP(VALUE(I488), 'Processed closing data'!O$1:O$750, 'Processed closing data'!P$1:P$750, "")</f>
        <v>22.56</v>
      </c>
      <c r="M488" s="41"/>
      <c r="N488" s="41"/>
      <c r="O488" s="59">
        <v>45275</v>
      </c>
      <c r="P488" s="56">
        <v>20.440000000000001</v>
      </c>
      <c r="Q488" s="41"/>
      <c r="R488" s="41"/>
      <c r="S488" s="41"/>
      <c r="T488" s="41"/>
      <c r="U488" s="41"/>
      <c r="V488" s="41"/>
      <c r="W488" s="41"/>
      <c r="X488" s="41"/>
      <c r="Y488" s="41"/>
      <c r="Z488" s="41"/>
    </row>
    <row r="489" spans="1:26" ht="15.75" customHeight="1">
      <c r="A489" s="39">
        <v>45246</v>
      </c>
      <c r="B489" s="40">
        <v>4079</v>
      </c>
      <c r="C489" s="41"/>
      <c r="D489" s="42">
        <v>45278</v>
      </c>
      <c r="E489" s="43">
        <v>1.94</v>
      </c>
      <c r="F489" s="44"/>
      <c r="G489" s="44"/>
      <c r="H489" s="41"/>
      <c r="I489" s="52">
        <f t="shared" ref="I489:J489" si="488">A489</f>
        <v>45246</v>
      </c>
      <c r="J489" s="53">
        <f t="shared" si="488"/>
        <v>4079</v>
      </c>
      <c r="K489" s="54">
        <f>_xlfn.XLOOKUP(VALUE(I489), 'Processed closing data'!D$1:D$750, 'Processed closing data'!E$1:E$750, "")</f>
        <v>1.99</v>
      </c>
      <c r="L489" s="55">
        <f>_xlfn.XLOOKUP(VALUE(I489), 'Processed closing data'!O$1:O$750, 'Processed closing data'!P$1:P$750, "")</f>
        <v>22.06</v>
      </c>
      <c r="M489" s="41"/>
      <c r="N489" s="41"/>
      <c r="O489" s="59">
        <v>45278</v>
      </c>
      <c r="P489" s="56">
        <v>20.48</v>
      </c>
      <c r="Q489" s="41"/>
      <c r="R489" s="41"/>
      <c r="S489" s="41"/>
      <c r="T489" s="41"/>
      <c r="U489" s="41"/>
      <c r="V489" s="41"/>
      <c r="W489" s="41"/>
      <c r="X489" s="41"/>
      <c r="Y489" s="41"/>
      <c r="Z489" s="41"/>
    </row>
    <row r="490" spans="1:26" ht="15.75" customHeight="1">
      <c r="A490" s="39">
        <v>45247</v>
      </c>
      <c r="B490" s="40">
        <v>4129.8900000000003</v>
      </c>
      <c r="C490" s="41"/>
      <c r="D490" s="42">
        <v>45279</v>
      </c>
      <c r="E490" s="43">
        <v>2</v>
      </c>
      <c r="F490" s="44"/>
      <c r="G490" s="44"/>
      <c r="H490" s="41"/>
      <c r="I490" s="52">
        <f t="shared" ref="I490:J490" si="489">A490</f>
        <v>45247</v>
      </c>
      <c r="J490" s="53">
        <f t="shared" si="489"/>
        <v>4129.8900000000003</v>
      </c>
      <c r="K490" s="54">
        <f>_xlfn.XLOOKUP(VALUE(I490), 'Processed closing data'!D$1:D$750, 'Processed closing data'!E$1:E$750, "")</f>
        <v>1.99</v>
      </c>
      <c r="L490" s="55">
        <f>_xlfn.XLOOKUP(VALUE(I490), 'Processed closing data'!O$1:O$750, 'Processed closing data'!P$1:P$750, "")</f>
        <v>22.24</v>
      </c>
      <c r="M490" s="41"/>
      <c r="N490" s="41"/>
      <c r="O490" s="59">
        <v>45279</v>
      </c>
      <c r="P490" s="56">
        <v>21.18</v>
      </c>
      <c r="Q490" s="41"/>
      <c r="R490" s="41"/>
      <c r="S490" s="41"/>
      <c r="T490" s="41"/>
      <c r="U490" s="41"/>
      <c r="V490" s="41"/>
      <c r="W490" s="41"/>
      <c r="X490" s="41"/>
      <c r="Y490" s="41"/>
      <c r="Z490" s="41"/>
    </row>
    <row r="491" spans="1:26" ht="15.75" customHeight="1">
      <c r="A491" s="39">
        <v>45250</v>
      </c>
      <c r="B491" s="40">
        <v>4127.13</v>
      </c>
      <c r="C491" s="41"/>
      <c r="D491" s="42">
        <v>45280</v>
      </c>
      <c r="E491" s="43">
        <v>2.06</v>
      </c>
      <c r="F491" s="57"/>
      <c r="G491" s="44"/>
      <c r="H491" s="41"/>
      <c r="I491" s="52">
        <f t="shared" ref="I491:J491" si="490">A491</f>
        <v>45250</v>
      </c>
      <c r="J491" s="53">
        <f t="shared" si="490"/>
        <v>4127.13</v>
      </c>
      <c r="K491" s="54">
        <f>_xlfn.XLOOKUP(VALUE(I491), 'Processed closing data'!D$1:D$750, 'Processed closing data'!E$1:E$750, "")</f>
        <v>1.99</v>
      </c>
      <c r="L491" s="55">
        <f>_xlfn.XLOOKUP(VALUE(I491), 'Processed closing data'!O$1:O$750, 'Processed closing data'!P$1:P$750, "")</f>
        <v>22.18</v>
      </c>
      <c r="M491" s="41"/>
      <c r="N491" s="41"/>
      <c r="O491" s="59">
        <v>45280</v>
      </c>
      <c r="P491" s="56">
        <v>21.7</v>
      </c>
      <c r="Q491" s="41"/>
      <c r="R491" s="41"/>
      <c r="S491" s="41"/>
      <c r="T491" s="41"/>
      <c r="U491" s="41"/>
      <c r="V491" s="41"/>
      <c r="W491" s="41"/>
      <c r="X491" s="41"/>
      <c r="Y491" s="41"/>
      <c r="Z491" s="41"/>
    </row>
    <row r="492" spans="1:26" ht="15.75" customHeight="1">
      <c r="A492" s="39">
        <v>45251</v>
      </c>
      <c r="B492" s="40">
        <v>4112.4799999999996</v>
      </c>
      <c r="C492" s="41"/>
      <c r="D492" s="42">
        <v>45281</v>
      </c>
      <c r="E492" s="43">
        <v>2.06</v>
      </c>
      <c r="F492" s="57"/>
      <c r="G492" s="44"/>
      <c r="H492" s="41"/>
      <c r="I492" s="52">
        <f t="shared" ref="I492:J492" si="491">A492</f>
        <v>45251</v>
      </c>
      <c r="J492" s="53">
        <f t="shared" si="491"/>
        <v>4112.4799999999996</v>
      </c>
      <c r="K492" s="54">
        <f>_xlfn.XLOOKUP(VALUE(I492), 'Processed closing data'!D$1:D$750, 'Processed closing data'!E$1:E$750, "")</f>
        <v>1.92</v>
      </c>
      <c r="L492" s="55">
        <f>_xlfn.XLOOKUP(VALUE(I492), 'Processed closing data'!O$1:O$750, 'Processed closing data'!P$1:P$750, "")</f>
        <v>21.12</v>
      </c>
      <c r="M492" s="41"/>
      <c r="N492" s="41"/>
      <c r="O492" s="59">
        <v>45281</v>
      </c>
      <c r="P492" s="56">
        <v>21.8</v>
      </c>
      <c r="Q492" s="41"/>
      <c r="R492" s="41"/>
      <c r="S492" s="41"/>
      <c r="T492" s="41"/>
      <c r="U492" s="41"/>
      <c r="V492" s="41"/>
      <c r="W492" s="41"/>
      <c r="X492" s="41"/>
      <c r="Y492" s="41"/>
      <c r="Z492" s="41"/>
    </row>
    <row r="493" spans="1:26" ht="15.75" customHeight="1">
      <c r="A493" s="39">
        <v>45252</v>
      </c>
      <c r="B493" s="40">
        <v>4110.72</v>
      </c>
      <c r="C493" s="41"/>
      <c r="D493" s="42">
        <v>45282</v>
      </c>
      <c r="E493" s="43">
        <v>2.0099999999999998</v>
      </c>
      <c r="F493" s="57"/>
      <c r="G493" s="44"/>
      <c r="H493" s="41"/>
      <c r="I493" s="52">
        <f t="shared" ref="I493:J493" si="492">A493</f>
        <v>45252</v>
      </c>
      <c r="J493" s="53">
        <f t="shared" si="492"/>
        <v>4110.72</v>
      </c>
      <c r="K493" s="54">
        <f>_xlfn.XLOOKUP(VALUE(I493), 'Processed closing data'!D$1:D$750, 'Processed closing data'!E$1:E$750, "")</f>
        <v>1.89</v>
      </c>
      <c r="L493" s="55">
        <f>_xlfn.XLOOKUP(VALUE(I493), 'Processed closing data'!O$1:O$750, 'Processed closing data'!P$1:P$750, "")</f>
        <v>20.6</v>
      </c>
      <c r="M493" s="41"/>
      <c r="N493" s="41"/>
      <c r="O493" s="59">
        <v>45282</v>
      </c>
      <c r="P493" s="56">
        <v>21.72</v>
      </c>
      <c r="Q493" s="41"/>
      <c r="R493" s="41"/>
      <c r="S493" s="41"/>
      <c r="T493" s="41"/>
      <c r="U493" s="41"/>
      <c r="V493" s="41"/>
      <c r="W493" s="41"/>
      <c r="X493" s="41"/>
      <c r="Y493" s="41"/>
      <c r="Z493" s="41"/>
    </row>
    <row r="494" spans="1:26" ht="15.75" customHeight="1">
      <c r="A494" s="39">
        <v>45253</v>
      </c>
      <c r="B494" s="40">
        <v>4117.3999999999996</v>
      </c>
      <c r="C494" s="41"/>
      <c r="D494" s="42">
        <v>45287</v>
      </c>
      <c r="E494" s="43">
        <v>2.06</v>
      </c>
      <c r="F494" s="57"/>
      <c r="G494" s="44"/>
      <c r="H494" s="41"/>
      <c r="I494" s="52">
        <f t="shared" ref="I494:J494" si="493">A494</f>
        <v>45253</v>
      </c>
      <c r="J494" s="53">
        <f t="shared" si="493"/>
        <v>4117.3999999999996</v>
      </c>
      <c r="K494" s="54">
        <f>_xlfn.XLOOKUP(VALUE(I494), 'Processed closing data'!D$1:D$750, 'Processed closing data'!E$1:E$750, "")</f>
        <v>1.86</v>
      </c>
      <c r="L494" s="55">
        <f>_xlfn.XLOOKUP(VALUE(I494), 'Processed closing data'!O$1:O$750, 'Processed closing data'!P$1:P$750, "")</f>
        <v>21</v>
      </c>
      <c r="M494" s="41"/>
      <c r="N494" s="41"/>
      <c r="O494" s="59">
        <v>45287</v>
      </c>
      <c r="P494" s="56">
        <v>22.06</v>
      </c>
      <c r="Q494" s="41"/>
      <c r="R494" s="41"/>
      <c r="S494" s="41"/>
      <c r="T494" s="41"/>
      <c r="U494" s="41"/>
      <c r="V494" s="41"/>
      <c r="W494" s="41"/>
      <c r="X494" s="41"/>
      <c r="Y494" s="41"/>
      <c r="Z494" s="41"/>
    </row>
    <row r="495" spans="1:26" ht="15.75" customHeight="1">
      <c r="A495" s="39">
        <v>45254</v>
      </c>
      <c r="B495" s="40">
        <v>4118.87</v>
      </c>
      <c r="C495" s="41"/>
      <c r="D495" s="42">
        <v>45288</v>
      </c>
      <c r="E495" s="43">
        <v>2.06</v>
      </c>
      <c r="F495" s="57"/>
      <c r="G495" s="44"/>
      <c r="H495" s="41"/>
      <c r="I495" s="52">
        <f t="shared" ref="I495:J495" si="494">A495</f>
        <v>45254</v>
      </c>
      <c r="J495" s="53">
        <f t="shared" si="494"/>
        <v>4118.87</v>
      </c>
      <c r="K495" s="54">
        <f>_xlfn.XLOOKUP(VALUE(I495), 'Processed closing data'!D$1:D$750, 'Processed closing data'!E$1:E$750, "")</f>
        <v>1.89</v>
      </c>
      <c r="L495" s="55">
        <f>_xlfn.XLOOKUP(VALUE(I495), 'Processed closing data'!O$1:O$750, 'Processed closing data'!P$1:P$750, "")</f>
        <v>20.92</v>
      </c>
      <c r="M495" s="41"/>
      <c r="N495" s="41"/>
      <c r="O495" s="59">
        <v>45288</v>
      </c>
      <c r="P495" s="56">
        <v>21.92</v>
      </c>
      <c r="Q495" s="41"/>
      <c r="R495" s="41"/>
      <c r="S495" s="41"/>
      <c r="T495" s="41"/>
      <c r="U495" s="41"/>
      <c r="V495" s="41"/>
      <c r="W495" s="41"/>
      <c r="X495" s="41"/>
      <c r="Y495" s="41"/>
      <c r="Z495" s="41"/>
    </row>
    <row r="496" spans="1:26" ht="15.75" customHeight="1">
      <c r="A496" s="39">
        <v>45257</v>
      </c>
      <c r="B496" s="40">
        <v>4105.25</v>
      </c>
      <c r="C496" s="41"/>
      <c r="D496" s="42">
        <v>45289</v>
      </c>
      <c r="E496" s="43">
        <v>2.08</v>
      </c>
      <c r="F496" s="57"/>
      <c r="G496" s="44"/>
      <c r="H496" s="41"/>
      <c r="I496" s="52">
        <f t="shared" ref="I496:J496" si="495">A496</f>
        <v>45257</v>
      </c>
      <c r="J496" s="53">
        <f t="shared" si="495"/>
        <v>4105.25</v>
      </c>
      <c r="K496" s="54">
        <f>_xlfn.XLOOKUP(VALUE(I496), 'Processed closing data'!D$1:D$750, 'Processed closing data'!E$1:E$750, "")</f>
        <v>1.92</v>
      </c>
      <c r="L496" s="55">
        <f>_xlfn.XLOOKUP(VALUE(I496), 'Processed closing data'!O$1:O$750, 'Processed closing data'!P$1:P$750, "")</f>
        <v>20.52</v>
      </c>
      <c r="M496" s="41"/>
      <c r="N496" s="41"/>
      <c r="O496" s="59">
        <v>45289</v>
      </c>
      <c r="P496" s="56">
        <v>21.7</v>
      </c>
      <c r="Q496" s="41"/>
      <c r="R496" s="41"/>
      <c r="S496" s="41"/>
      <c r="T496" s="41"/>
      <c r="U496" s="41"/>
      <c r="V496" s="41"/>
      <c r="W496" s="41"/>
      <c r="X496" s="41"/>
      <c r="Y496" s="41"/>
      <c r="Z496" s="41"/>
    </row>
    <row r="497" spans="1:26" ht="15.75" customHeight="1">
      <c r="A497" s="39">
        <v>45258</v>
      </c>
      <c r="B497" s="40">
        <v>4101.0600000000004</v>
      </c>
      <c r="C497" s="41"/>
      <c r="D497" s="42">
        <v>45293</v>
      </c>
      <c r="E497" s="43">
        <v>2</v>
      </c>
      <c r="F497" s="44"/>
      <c r="G497" s="44"/>
      <c r="H497" s="41"/>
      <c r="I497" s="52">
        <f t="shared" ref="I497:J497" si="496">A497</f>
        <v>45258</v>
      </c>
      <c r="J497" s="53">
        <f t="shared" si="496"/>
        <v>4101.0600000000004</v>
      </c>
      <c r="K497" s="54">
        <f>_xlfn.XLOOKUP(VALUE(I497), 'Processed closing data'!D$1:D$750, 'Processed closing data'!E$1:E$750, "")</f>
        <v>1.91</v>
      </c>
      <c r="L497" s="55">
        <f>_xlfn.XLOOKUP(VALUE(I497), 'Processed closing data'!O$1:O$750, 'Processed closing data'!P$1:P$750, "")</f>
        <v>20.12</v>
      </c>
      <c r="M497" s="41"/>
      <c r="N497" s="41"/>
      <c r="O497" s="42">
        <v>45293</v>
      </c>
      <c r="P497" s="56">
        <v>21.66</v>
      </c>
      <c r="Q497" s="41"/>
      <c r="R497" s="41"/>
      <c r="S497" s="41"/>
      <c r="T497" s="41"/>
      <c r="U497" s="41"/>
      <c r="V497" s="41"/>
      <c r="W497" s="41"/>
      <c r="X497" s="41"/>
      <c r="Y497" s="41"/>
      <c r="Z497" s="41"/>
    </row>
    <row r="498" spans="1:26" ht="15.75" customHeight="1">
      <c r="A498" s="39">
        <v>45259</v>
      </c>
      <c r="B498" s="40">
        <v>4088.54</v>
      </c>
      <c r="C498" s="41"/>
      <c r="D498" s="42">
        <v>45294</v>
      </c>
      <c r="E498" s="43">
        <v>1.92</v>
      </c>
      <c r="F498" s="44"/>
      <c r="G498" s="44"/>
      <c r="H498" s="41"/>
      <c r="I498" s="52">
        <f t="shared" ref="I498:J498" si="497">A498</f>
        <v>45259</v>
      </c>
      <c r="J498" s="53">
        <f t="shared" si="497"/>
        <v>4088.54</v>
      </c>
      <c r="K498" s="54">
        <f>_xlfn.XLOOKUP(VALUE(I498), 'Processed closing data'!D$1:D$750, 'Processed closing data'!E$1:E$750, "")</f>
        <v>1.93</v>
      </c>
      <c r="L498" s="55">
        <f>_xlfn.XLOOKUP(VALUE(I498), 'Processed closing data'!O$1:O$750, 'Processed closing data'!P$1:P$750, "")</f>
        <v>19.88</v>
      </c>
      <c r="M498" s="41"/>
      <c r="N498" s="41"/>
      <c r="O498" s="42">
        <v>45294</v>
      </c>
      <c r="P498" s="56">
        <v>21.24</v>
      </c>
      <c r="Q498" s="41"/>
      <c r="R498" s="41"/>
      <c r="S498" s="41"/>
      <c r="T498" s="41"/>
      <c r="U498" s="41"/>
      <c r="V498" s="41"/>
      <c r="W498" s="41"/>
      <c r="X498" s="41"/>
      <c r="Y498" s="41"/>
      <c r="Z498" s="41"/>
    </row>
    <row r="499" spans="1:26" ht="15.75" customHeight="1">
      <c r="A499" s="39">
        <v>45260</v>
      </c>
      <c r="B499" s="40">
        <v>4095.56</v>
      </c>
      <c r="C499" s="41"/>
      <c r="D499" s="42">
        <v>45295</v>
      </c>
      <c r="E499" s="43">
        <v>1.95</v>
      </c>
      <c r="F499" s="44"/>
      <c r="G499" s="44"/>
      <c r="H499" s="41"/>
      <c r="I499" s="52">
        <f t="shared" ref="I499:J499" si="498">A499</f>
        <v>45260</v>
      </c>
      <c r="J499" s="53">
        <f t="shared" si="498"/>
        <v>4095.56</v>
      </c>
      <c r="K499" s="54">
        <f>_xlfn.XLOOKUP(VALUE(I499), 'Processed closing data'!D$1:D$750, 'Processed closing data'!E$1:E$750, "")</f>
        <v>1.94</v>
      </c>
      <c r="L499" s="55">
        <f>_xlfn.XLOOKUP(VALUE(I499), 'Processed closing data'!O$1:O$750, 'Processed closing data'!P$1:P$750, "")</f>
        <v>19.760000000000002</v>
      </c>
      <c r="M499" s="41"/>
      <c r="N499" s="41"/>
      <c r="O499" s="42">
        <v>45295</v>
      </c>
      <c r="P499" s="56">
        <v>21.46</v>
      </c>
      <c r="Q499" s="41"/>
      <c r="R499" s="41"/>
      <c r="S499" s="41"/>
      <c r="T499" s="41"/>
      <c r="U499" s="41"/>
      <c r="V499" s="41"/>
      <c r="W499" s="41"/>
      <c r="X499" s="41"/>
      <c r="Y499" s="41"/>
      <c r="Z499" s="41"/>
    </row>
    <row r="500" spans="1:26" ht="15.75" customHeight="1">
      <c r="A500" s="39">
        <v>45261</v>
      </c>
      <c r="B500" s="40">
        <v>4136.8</v>
      </c>
      <c r="C500" s="41"/>
      <c r="D500" s="42">
        <v>45296</v>
      </c>
      <c r="E500" s="43">
        <v>1.95</v>
      </c>
      <c r="F500" s="44"/>
      <c r="G500" s="44"/>
      <c r="H500" s="41"/>
      <c r="I500" s="52">
        <f t="shared" ref="I500:J500" si="499">A500</f>
        <v>45261</v>
      </c>
      <c r="J500" s="53">
        <f t="shared" si="499"/>
        <v>4136.8</v>
      </c>
      <c r="K500" s="54">
        <f>_xlfn.XLOOKUP(VALUE(I500), 'Processed closing data'!D$1:D$750, 'Processed closing data'!E$1:E$750, "")</f>
        <v>1.93</v>
      </c>
      <c r="L500" s="55">
        <f>_xlfn.XLOOKUP(VALUE(I500), 'Processed closing data'!O$1:O$750, 'Processed closing data'!P$1:P$750, "")</f>
        <v>19.09</v>
      </c>
      <c r="M500" s="41"/>
      <c r="N500" s="41"/>
      <c r="O500" s="42">
        <v>45296</v>
      </c>
      <c r="P500" s="56">
        <v>21.36</v>
      </c>
      <c r="Q500" s="41"/>
      <c r="R500" s="41"/>
      <c r="S500" s="41"/>
      <c r="T500" s="41"/>
      <c r="U500" s="41"/>
      <c r="V500" s="41"/>
      <c r="W500" s="41"/>
      <c r="X500" s="41"/>
      <c r="Y500" s="41"/>
      <c r="Z500" s="41"/>
    </row>
    <row r="501" spans="1:26" ht="15.75" customHeight="1">
      <c r="A501" s="39">
        <v>45264</v>
      </c>
      <c r="B501" s="40">
        <v>4127.5600000000004</v>
      </c>
      <c r="C501" s="41"/>
      <c r="D501" s="42">
        <v>45299</v>
      </c>
      <c r="E501" s="43">
        <v>2.02</v>
      </c>
      <c r="F501" s="57"/>
      <c r="G501" s="44"/>
      <c r="H501" s="41"/>
      <c r="I501" s="52">
        <f t="shared" ref="I501:J501" si="500">A501</f>
        <v>45264</v>
      </c>
      <c r="J501" s="53">
        <f t="shared" si="500"/>
        <v>4127.5600000000004</v>
      </c>
      <c r="K501" s="54">
        <f>_xlfn.XLOOKUP(VALUE(I501), 'Processed closing data'!D$1:D$750, 'Processed closing data'!E$1:E$750, "")</f>
        <v>1.92</v>
      </c>
      <c r="L501" s="55">
        <f>_xlfn.XLOOKUP(VALUE(I501), 'Processed closing data'!O$1:O$750, 'Processed closing data'!P$1:P$750, "")</f>
        <v>19.3</v>
      </c>
      <c r="M501" s="41"/>
      <c r="N501" s="41"/>
      <c r="O501" s="42">
        <v>45299</v>
      </c>
      <c r="P501" s="56">
        <v>21.38</v>
      </c>
      <c r="Q501" s="41"/>
      <c r="R501" s="41"/>
      <c r="S501" s="41"/>
      <c r="T501" s="41"/>
      <c r="U501" s="41"/>
      <c r="V501" s="41"/>
      <c r="W501" s="41"/>
      <c r="X501" s="41"/>
      <c r="Y501" s="41"/>
      <c r="Z501" s="41"/>
    </row>
    <row r="502" spans="1:26" ht="15.75" customHeight="1">
      <c r="A502" s="39">
        <v>45265</v>
      </c>
      <c r="B502" s="40">
        <v>4120.5600000000004</v>
      </c>
      <c r="C502" s="41"/>
      <c r="D502" s="42">
        <v>45300</v>
      </c>
      <c r="E502" s="43">
        <v>1.75</v>
      </c>
      <c r="F502" s="44"/>
      <c r="G502" s="44"/>
      <c r="H502" s="41"/>
      <c r="I502" s="52">
        <f t="shared" ref="I502:J502" si="501">A502</f>
        <v>45265</v>
      </c>
      <c r="J502" s="53">
        <f t="shared" si="501"/>
        <v>4120.5600000000004</v>
      </c>
      <c r="K502" s="54">
        <f>_xlfn.XLOOKUP(VALUE(I502), 'Processed closing data'!D$1:D$750, 'Processed closing data'!E$1:E$750, "")</f>
        <v>1.88</v>
      </c>
      <c r="L502" s="55">
        <f>_xlfn.XLOOKUP(VALUE(I502), 'Processed closing data'!O$1:O$750, 'Processed closing data'!P$1:P$750, "")</f>
        <v>19.600000000000001</v>
      </c>
      <c r="M502" s="41"/>
      <c r="N502" s="41"/>
      <c r="O502" s="42">
        <v>45300</v>
      </c>
      <c r="P502" s="56">
        <v>21.64</v>
      </c>
      <c r="Q502" s="41"/>
      <c r="R502" s="41"/>
      <c r="S502" s="41"/>
      <c r="T502" s="41"/>
      <c r="U502" s="41"/>
      <c r="V502" s="41"/>
      <c r="W502" s="41"/>
      <c r="X502" s="41"/>
      <c r="Y502" s="41"/>
      <c r="Z502" s="41"/>
    </row>
    <row r="503" spans="1:26" ht="15.75" customHeight="1">
      <c r="A503" s="39">
        <v>45266</v>
      </c>
      <c r="B503" s="40">
        <v>4138.24</v>
      </c>
      <c r="C503" s="41"/>
      <c r="D503" s="42">
        <v>45301</v>
      </c>
      <c r="E503" s="43">
        <v>1.74</v>
      </c>
      <c r="F503" s="44"/>
      <c r="G503" s="44"/>
      <c r="H503" s="41"/>
      <c r="I503" s="52">
        <f t="shared" ref="I503:J503" si="502">A503</f>
        <v>45266</v>
      </c>
      <c r="J503" s="53">
        <f t="shared" si="502"/>
        <v>4138.24</v>
      </c>
      <c r="K503" s="54">
        <f>_xlfn.XLOOKUP(VALUE(I503), 'Processed closing data'!D$1:D$750, 'Processed closing data'!E$1:E$750, "")</f>
        <v>1.89</v>
      </c>
      <c r="L503" s="55">
        <f>_xlfn.XLOOKUP(VALUE(I503), 'Processed closing data'!O$1:O$750, 'Processed closing data'!P$1:P$750, "")</f>
        <v>20.14</v>
      </c>
      <c r="M503" s="41"/>
      <c r="N503" s="41"/>
      <c r="O503" s="42">
        <v>45301</v>
      </c>
      <c r="P503" s="56">
        <v>21.62</v>
      </c>
      <c r="Q503" s="41"/>
      <c r="R503" s="41"/>
      <c r="S503" s="41"/>
      <c r="T503" s="41"/>
      <c r="U503" s="41"/>
      <c r="V503" s="41"/>
      <c r="W503" s="41"/>
      <c r="X503" s="41"/>
      <c r="Y503" s="41"/>
      <c r="Z503" s="41"/>
    </row>
    <row r="504" spans="1:26" ht="15.75" customHeight="1">
      <c r="A504" s="39">
        <v>45267</v>
      </c>
      <c r="B504" s="40">
        <v>4135.96</v>
      </c>
      <c r="C504" s="41"/>
      <c r="D504" s="42">
        <v>45302</v>
      </c>
      <c r="E504" s="43">
        <v>1.63</v>
      </c>
      <c r="F504" s="44"/>
      <c r="G504" s="44"/>
      <c r="H504" s="41"/>
      <c r="I504" s="52">
        <f t="shared" ref="I504:J504" si="503">A504</f>
        <v>45267</v>
      </c>
      <c r="J504" s="53">
        <f t="shared" si="503"/>
        <v>4135.96</v>
      </c>
      <c r="K504" s="54">
        <f>_xlfn.XLOOKUP(VALUE(I504), 'Processed closing data'!D$1:D$750, 'Processed closing data'!E$1:E$750, "")</f>
        <v>1.83</v>
      </c>
      <c r="L504" s="55">
        <f>_xlfn.XLOOKUP(VALUE(I504), 'Processed closing data'!O$1:O$750, 'Processed closing data'!P$1:P$750, "")</f>
        <v>20.48</v>
      </c>
      <c r="M504" s="41"/>
      <c r="N504" s="41"/>
      <c r="O504" s="42">
        <v>45302</v>
      </c>
      <c r="P504" s="56">
        <v>21.16</v>
      </c>
      <c r="Q504" s="41"/>
      <c r="R504" s="41"/>
      <c r="S504" s="41"/>
      <c r="T504" s="41"/>
      <c r="U504" s="41"/>
      <c r="V504" s="41"/>
      <c r="W504" s="41"/>
      <c r="X504" s="41"/>
      <c r="Y504" s="41"/>
      <c r="Z504" s="41"/>
    </row>
    <row r="505" spans="1:26" ht="15.75" customHeight="1">
      <c r="A505" s="39">
        <v>45268</v>
      </c>
      <c r="B505" s="40">
        <v>4157.84</v>
      </c>
      <c r="C505" s="41"/>
      <c r="D505" s="42">
        <v>45303</v>
      </c>
      <c r="E505" s="43">
        <v>1.63</v>
      </c>
      <c r="F505" s="44"/>
      <c r="G505" s="44"/>
      <c r="H505" s="41"/>
      <c r="I505" s="52">
        <f t="shared" ref="I505:J505" si="504">A505</f>
        <v>45268</v>
      </c>
      <c r="J505" s="53">
        <f t="shared" si="504"/>
        <v>4157.84</v>
      </c>
      <c r="K505" s="54">
        <f>_xlfn.XLOOKUP(VALUE(I505), 'Processed closing data'!D$1:D$750, 'Processed closing data'!E$1:E$750, "")</f>
        <v>1.79</v>
      </c>
      <c r="L505" s="55">
        <f>_xlfn.XLOOKUP(VALUE(I505), 'Processed closing data'!O$1:O$750, 'Processed closing data'!P$1:P$750, "")</f>
        <v>20.32</v>
      </c>
      <c r="M505" s="41"/>
      <c r="N505" s="41"/>
      <c r="O505" s="42">
        <v>45303</v>
      </c>
      <c r="P505" s="56">
        <v>21.62</v>
      </c>
      <c r="Q505" s="41"/>
      <c r="R505" s="41"/>
      <c r="S505" s="41"/>
      <c r="T505" s="41"/>
      <c r="U505" s="41"/>
      <c r="V505" s="41"/>
      <c r="W505" s="41"/>
      <c r="X505" s="41"/>
      <c r="Y505" s="41"/>
      <c r="Z505" s="41"/>
    </row>
    <row r="506" spans="1:26" ht="15.75" customHeight="1">
      <c r="A506" s="39">
        <v>45271</v>
      </c>
      <c r="B506" s="40">
        <v>4154.82</v>
      </c>
      <c r="C506" s="41"/>
      <c r="D506" s="42">
        <v>45306</v>
      </c>
      <c r="E506" s="43">
        <v>1.53</v>
      </c>
      <c r="F506" s="44"/>
      <c r="G506" s="44"/>
      <c r="H506" s="41"/>
      <c r="I506" s="52">
        <f t="shared" ref="I506:J506" si="505">A506</f>
        <v>45271</v>
      </c>
      <c r="J506" s="53">
        <f t="shared" si="505"/>
        <v>4154.82</v>
      </c>
      <c r="K506" s="54">
        <f>_xlfn.XLOOKUP(VALUE(I506), 'Processed closing data'!D$1:D$750, 'Processed closing data'!E$1:E$750, "")</f>
        <v>1.81</v>
      </c>
      <c r="L506" s="55">
        <f>_xlfn.XLOOKUP(VALUE(I506), 'Processed closing data'!O$1:O$750, 'Processed closing data'!P$1:P$750, "")</f>
        <v>19.79</v>
      </c>
      <c r="M506" s="41"/>
      <c r="N506" s="41"/>
      <c r="O506" s="42">
        <v>45306</v>
      </c>
      <c r="P506" s="56">
        <v>21.7</v>
      </c>
      <c r="Q506" s="41"/>
      <c r="R506" s="41"/>
      <c r="S506" s="41"/>
      <c r="T506" s="41"/>
      <c r="U506" s="41"/>
      <c r="V506" s="41"/>
      <c r="W506" s="41"/>
      <c r="X506" s="41"/>
      <c r="Y506" s="41"/>
      <c r="Z506" s="41"/>
    </row>
    <row r="507" spans="1:26" ht="15.75" customHeight="1">
      <c r="A507" s="39">
        <v>45272</v>
      </c>
      <c r="B507" s="40">
        <v>4151.0600000000004</v>
      </c>
      <c r="C507" s="41"/>
      <c r="D507" s="42">
        <v>45307</v>
      </c>
      <c r="E507" s="43">
        <v>1.59</v>
      </c>
      <c r="F507" s="44"/>
      <c r="G507" s="44"/>
      <c r="H507" s="41"/>
      <c r="I507" s="52">
        <f t="shared" ref="I507:J507" si="506">A507</f>
        <v>45272</v>
      </c>
      <c r="J507" s="53">
        <f t="shared" si="506"/>
        <v>4151.0600000000004</v>
      </c>
      <c r="K507" s="54">
        <f>_xlfn.XLOOKUP(VALUE(I507), 'Processed closing data'!D$1:D$750, 'Processed closing data'!E$1:E$750, "")</f>
        <v>1.74</v>
      </c>
      <c r="L507" s="55">
        <f>_xlfn.XLOOKUP(VALUE(I507), 'Processed closing data'!O$1:O$750, 'Processed closing data'!P$1:P$750, "")</f>
        <v>20</v>
      </c>
      <c r="M507" s="41"/>
      <c r="N507" s="41"/>
      <c r="O507" s="42">
        <v>45307</v>
      </c>
      <c r="P507" s="56">
        <v>22.34</v>
      </c>
      <c r="Q507" s="41"/>
      <c r="R507" s="41"/>
      <c r="S507" s="41"/>
      <c r="T507" s="41"/>
      <c r="U507" s="41"/>
      <c r="V507" s="41"/>
      <c r="W507" s="41"/>
      <c r="X507" s="41"/>
      <c r="Y507" s="41"/>
      <c r="Z507" s="41"/>
    </row>
    <row r="508" spans="1:26" ht="15.75" customHeight="1">
      <c r="A508" s="39">
        <v>45273</v>
      </c>
      <c r="B508" s="40">
        <v>4154.79</v>
      </c>
      <c r="C508" s="41"/>
      <c r="D508" s="42">
        <v>45308</v>
      </c>
      <c r="E508" s="43">
        <v>1.6</v>
      </c>
      <c r="F508" s="44"/>
      <c r="G508" s="44"/>
      <c r="H508" s="41"/>
      <c r="I508" s="52">
        <f t="shared" ref="I508:J508" si="507">A508</f>
        <v>45273</v>
      </c>
      <c r="J508" s="53">
        <f t="shared" si="507"/>
        <v>4154.79</v>
      </c>
      <c r="K508" s="54">
        <f>_xlfn.XLOOKUP(VALUE(I508), 'Processed closing data'!D$1:D$750, 'Processed closing data'!E$1:E$750, "")</f>
        <v>1.73</v>
      </c>
      <c r="L508" s="55">
        <f>_xlfn.XLOOKUP(VALUE(I508), 'Processed closing data'!O$1:O$750, 'Processed closing data'!P$1:P$750, "")</f>
        <v>19.600000000000001</v>
      </c>
      <c r="M508" s="41"/>
      <c r="N508" s="41"/>
      <c r="O508" s="42">
        <v>45308</v>
      </c>
      <c r="P508" s="56">
        <v>21.92</v>
      </c>
      <c r="Q508" s="41"/>
      <c r="R508" s="41"/>
      <c r="S508" s="41"/>
      <c r="T508" s="41"/>
      <c r="U508" s="41"/>
      <c r="V508" s="41"/>
      <c r="W508" s="41"/>
      <c r="X508" s="41"/>
      <c r="Y508" s="41"/>
      <c r="Z508" s="41"/>
    </row>
    <row r="509" spans="1:26" ht="15.75" customHeight="1">
      <c r="A509" s="39">
        <v>45274</v>
      </c>
      <c r="B509" s="40">
        <v>4219.87</v>
      </c>
      <c r="C509" s="41"/>
      <c r="D509" s="42">
        <v>45309</v>
      </c>
      <c r="E509" s="43">
        <v>1.64</v>
      </c>
      <c r="F509" s="44"/>
      <c r="G509" s="44"/>
      <c r="H509" s="41"/>
      <c r="I509" s="52">
        <f t="shared" ref="I509:J509" si="508">A509</f>
        <v>45274</v>
      </c>
      <c r="J509" s="53">
        <f t="shared" si="508"/>
        <v>4219.87</v>
      </c>
      <c r="K509" s="54">
        <f>_xlfn.XLOOKUP(VALUE(I509), 'Processed closing data'!D$1:D$750, 'Processed closing data'!E$1:E$750, "")</f>
        <v>1.91</v>
      </c>
      <c r="L509" s="55">
        <f>_xlfn.XLOOKUP(VALUE(I509), 'Processed closing data'!O$1:O$750, 'Processed closing data'!P$1:P$750, "")</f>
        <v>20.399999999999999</v>
      </c>
      <c r="M509" s="41"/>
      <c r="N509" s="41"/>
      <c r="O509" s="42">
        <v>45309</v>
      </c>
      <c r="P509" s="56">
        <v>22.08</v>
      </c>
      <c r="Q509" s="41"/>
      <c r="R509" s="41"/>
      <c r="S509" s="41"/>
      <c r="T509" s="41"/>
      <c r="U509" s="41"/>
      <c r="V509" s="41"/>
      <c r="W509" s="41"/>
      <c r="X509" s="41"/>
      <c r="Y509" s="41"/>
      <c r="Z509" s="41"/>
    </row>
    <row r="510" spans="1:26" ht="15.75" customHeight="1">
      <c r="A510" s="39">
        <v>45275</v>
      </c>
      <c r="B510" s="40">
        <v>4184.0200000000004</v>
      </c>
      <c r="C510" s="41"/>
      <c r="D510" s="42">
        <v>45310</v>
      </c>
      <c r="E510" s="43">
        <v>1.61</v>
      </c>
      <c r="F510" s="44"/>
      <c r="G510" s="44"/>
      <c r="H510" s="41"/>
      <c r="I510" s="52">
        <f t="shared" ref="I510:J510" si="509">A510</f>
        <v>45275</v>
      </c>
      <c r="J510" s="53">
        <f t="shared" si="509"/>
        <v>4184.0200000000004</v>
      </c>
      <c r="K510" s="54">
        <f>_xlfn.XLOOKUP(VALUE(I510), 'Processed closing data'!D$1:D$750, 'Processed closing data'!E$1:E$750, "")</f>
        <v>1.92</v>
      </c>
      <c r="L510" s="55">
        <f>_xlfn.XLOOKUP(VALUE(I510), 'Processed closing data'!O$1:O$750, 'Processed closing data'!P$1:P$750, "")</f>
        <v>20.440000000000001</v>
      </c>
      <c r="M510" s="41"/>
      <c r="N510" s="41"/>
      <c r="O510" s="42">
        <v>45310</v>
      </c>
      <c r="P510" s="56">
        <v>22.28</v>
      </c>
      <c r="Q510" s="41"/>
      <c r="R510" s="41"/>
      <c r="S510" s="41"/>
      <c r="T510" s="41"/>
      <c r="U510" s="41"/>
      <c r="V510" s="41"/>
      <c r="W510" s="41"/>
      <c r="X510" s="41"/>
      <c r="Y510" s="41"/>
      <c r="Z510" s="41"/>
    </row>
    <row r="511" spans="1:26" ht="15.75" customHeight="1">
      <c r="A511" s="39">
        <v>45278</v>
      </c>
      <c r="B511" s="40">
        <v>4202.42</v>
      </c>
      <c r="C511" s="41"/>
      <c r="D511" s="42">
        <v>45313</v>
      </c>
      <c r="E511" s="43">
        <v>1.62</v>
      </c>
      <c r="F511" s="44"/>
      <c r="G511" s="44"/>
      <c r="H511" s="41"/>
      <c r="I511" s="52">
        <f t="shared" ref="I511:J511" si="510">A511</f>
        <v>45278</v>
      </c>
      <c r="J511" s="53">
        <f t="shared" si="510"/>
        <v>4202.42</v>
      </c>
      <c r="K511" s="54">
        <f>_xlfn.XLOOKUP(VALUE(I511), 'Processed closing data'!D$1:D$750, 'Processed closing data'!E$1:E$750, "")</f>
        <v>1.94</v>
      </c>
      <c r="L511" s="55">
        <f>_xlfn.XLOOKUP(VALUE(I511), 'Processed closing data'!O$1:O$750, 'Processed closing data'!P$1:P$750, "")</f>
        <v>20.48</v>
      </c>
      <c r="M511" s="41"/>
      <c r="N511" s="41"/>
      <c r="O511" s="42">
        <v>45313</v>
      </c>
      <c r="P511" s="56">
        <v>22.34</v>
      </c>
      <c r="Q511" s="41"/>
      <c r="R511" s="41"/>
      <c r="S511" s="41"/>
      <c r="T511" s="41"/>
      <c r="U511" s="41"/>
      <c r="V511" s="41"/>
      <c r="W511" s="41"/>
      <c r="X511" s="41"/>
      <c r="Y511" s="41"/>
      <c r="Z511" s="41"/>
    </row>
    <row r="512" spans="1:26" ht="15.75" customHeight="1">
      <c r="A512" s="39">
        <v>45279</v>
      </c>
      <c r="B512" s="40">
        <v>4216.54</v>
      </c>
      <c r="C512" s="41"/>
      <c r="D512" s="42">
        <v>45314</v>
      </c>
      <c r="E512" s="43">
        <v>1.53</v>
      </c>
      <c r="F512" s="44"/>
      <c r="G512" s="44"/>
      <c r="H512" s="41"/>
      <c r="I512" s="52">
        <f t="shared" ref="I512:J512" si="511">A512</f>
        <v>45279</v>
      </c>
      <c r="J512" s="53">
        <f t="shared" si="511"/>
        <v>4216.54</v>
      </c>
      <c r="K512" s="54">
        <f>_xlfn.XLOOKUP(VALUE(I512), 'Processed closing data'!D$1:D$750, 'Processed closing data'!E$1:E$750, "")</f>
        <v>2</v>
      </c>
      <c r="L512" s="55">
        <f>_xlfn.XLOOKUP(VALUE(I512), 'Processed closing data'!O$1:O$750, 'Processed closing data'!P$1:P$750, "")</f>
        <v>21.18</v>
      </c>
      <c r="M512" s="41"/>
      <c r="N512" s="41"/>
      <c r="O512" s="42">
        <v>45314</v>
      </c>
      <c r="P512" s="56">
        <v>22.44</v>
      </c>
      <c r="Q512" s="41"/>
      <c r="R512" s="41"/>
      <c r="S512" s="41"/>
      <c r="T512" s="41"/>
      <c r="U512" s="41"/>
      <c r="V512" s="41"/>
      <c r="W512" s="41"/>
      <c r="X512" s="41"/>
      <c r="Y512" s="41"/>
      <c r="Z512" s="41"/>
    </row>
    <row r="513" spans="1:26" ht="15.75" customHeight="1">
      <c r="A513" s="39">
        <v>45280</v>
      </c>
      <c r="B513" s="40">
        <v>4263.04</v>
      </c>
      <c r="C513" s="41"/>
      <c r="D513" s="42">
        <v>45315</v>
      </c>
      <c r="E513" s="43">
        <v>1.52</v>
      </c>
      <c r="F513" s="44"/>
      <c r="G513" s="44"/>
      <c r="H513" s="41"/>
      <c r="I513" s="52">
        <f t="shared" ref="I513:J513" si="512">A513</f>
        <v>45280</v>
      </c>
      <c r="J513" s="53">
        <f t="shared" si="512"/>
        <v>4263.04</v>
      </c>
      <c r="K513" s="54">
        <f>_xlfn.XLOOKUP(VALUE(I513), 'Processed closing data'!D$1:D$750, 'Processed closing data'!E$1:E$750, "")</f>
        <v>2.06</v>
      </c>
      <c r="L513" s="55">
        <f>_xlfn.XLOOKUP(VALUE(I513), 'Processed closing data'!O$1:O$750, 'Processed closing data'!P$1:P$750, "")</f>
        <v>21.7</v>
      </c>
      <c r="M513" s="41"/>
      <c r="N513" s="41"/>
      <c r="O513" s="42">
        <v>45315</v>
      </c>
      <c r="P513" s="56">
        <v>23.4</v>
      </c>
      <c r="Q513" s="41"/>
      <c r="R513" s="41"/>
      <c r="S513" s="41"/>
      <c r="T513" s="41"/>
      <c r="U513" s="41"/>
      <c r="V513" s="41"/>
      <c r="W513" s="41"/>
      <c r="X513" s="41"/>
      <c r="Y513" s="41"/>
      <c r="Z513" s="41"/>
    </row>
    <row r="514" spans="1:26" ht="15.75" customHeight="1">
      <c r="A514" s="39">
        <v>45281</v>
      </c>
      <c r="B514" s="40">
        <v>4251.32</v>
      </c>
      <c r="C514" s="41"/>
      <c r="D514" s="42">
        <v>45316</v>
      </c>
      <c r="E514" s="43">
        <v>1.45</v>
      </c>
      <c r="F514" s="44"/>
      <c r="G514" s="44"/>
      <c r="H514" s="41"/>
      <c r="I514" s="52">
        <f t="shared" ref="I514:J514" si="513">A514</f>
        <v>45281</v>
      </c>
      <c r="J514" s="53">
        <f t="shared" si="513"/>
        <v>4251.32</v>
      </c>
      <c r="K514" s="54">
        <f>_xlfn.XLOOKUP(VALUE(I514), 'Processed closing data'!D$1:D$750, 'Processed closing data'!E$1:E$750, "")</f>
        <v>2.06</v>
      </c>
      <c r="L514" s="55">
        <f>_xlfn.XLOOKUP(VALUE(I514), 'Processed closing data'!O$1:O$750, 'Processed closing data'!P$1:P$750, "")</f>
        <v>21.8</v>
      </c>
      <c r="M514" s="41"/>
      <c r="N514" s="41"/>
      <c r="O514" s="42">
        <v>45316</v>
      </c>
      <c r="P514" s="56">
        <v>23.54</v>
      </c>
      <c r="Q514" s="41"/>
      <c r="R514" s="41"/>
      <c r="S514" s="41"/>
      <c r="T514" s="41"/>
      <c r="U514" s="41"/>
      <c r="V514" s="41"/>
      <c r="W514" s="41"/>
      <c r="X514" s="41"/>
      <c r="Y514" s="41"/>
      <c r="Z514" s="41"/>
    </row>
    <row r="515" spans="1:26" ht="15.75" customHeight="1">
      <c r="A515" s="39">
        <v>45282</v>
      </c>
      <c r="B515" s="40">
        <v>4254.5</v>
      </c>
      <c r="C515" s="41"/>
      <c r="D515" s="42">
        <v>45317</v>
      </c>
      <c r="E515" s="43">
        <v>1.45</v>
      </c>
      <c r="F515" s="44"/>
      <c r="G515" s="44"/>
      <c r="H515" s="41"/>
      <c r="I515" s="52">
        <f t="shared" ref="I515:J515" si="514">A515</f>
        <v>45282</v>
      </c>
      <c r="J515" s="53">
        <f t="shared" si="514"/>
        <v>4254.5</v>
      </c>
      <c r="K515" s="54">
        <f>_xlfn.XLOOKUP(VALUE(I515), 'Processed closing data'!D$1:D$750, 'Processed closing data'!E$1:E$750, "")</f>
        <v>2.0099999999999998</v>
      </c>
      <c r="L515" s="55">
        <f>_xlfn.XLOOKUP(VALUE(I515), 'Processed closing data'!O$1:O$750, 'Processed closing data'!P$1:P$750, "")</f>
        <v>21.72</v>
      </c>
      <c r="M515" s="41"/>
      <c r="N515" s="41"/>
      <c r="O515" s="42">
        <v>45317</v>
      </c>
      <c r="P515" s="56">
        <v>23.42</v>
      </c>
      <c r="Q515" s="41"/>
      <c r="R515" s="41"/>
      <c r="S515" s="41"/>
      <c r="T515" s="41"/>
      <c r="U515" s="41"/>
      <c r="V515" s="41"/>
      <c r="W515" s="41"/>
      <c r="X515" s="41"/>
      <c r="Y515" s="41"/>
      <c r="Z515" s="41"/>
    </row>
    <row r="516" spans="1:26" ht="15.75" customHeight="1">
      <c r="A516" s="39">
        <v>45285</v>
      </c>
      <c r="B516" s="40">
        <v>4254.5</v>
      </c>
      <c r="C516" s="41"/>
      <c r="D516" s="42">
        <v>45320</v>
      </c>
      <c r="E516" s="43">
        <v>1.42</v>
      </c>
      <c r="F516" s="44"/>
      <c r="G516" s="44"/>
      <c r="H516" s="41"/>
      <c r="I516" s="52">
        <f t="shared" ref="I516:J516" si="515">A516</f>
        <v>45285</v>
      </c>
      <c r="J516" s="53">
        <f t="shared" si="515"/>
        <v>4254.5</v>
      </c>
      <c r="K516" s="54">
        <v>2.0099999999999998</v>
      </c>
      <c r="L516" s="55">
        <v>21.72</v>
      </c>
      <c r="M516" s="41"/>
      <c r="N516" s="41"/>
      <c r="O516" s="42">
        <v>45320</v>
      </c>
      <c r="P516" s="56">
        <v>22.9</v>
      </c>
      <c r="Q516" s="41"/>
      <c r="R516" s="41"/>
      <c r="S516" s="41"/>
      <c r="T516" s="41"/>
      <c r="U516" s="41"/>
      <c r="V516" s="41"/>
      <c r="W516" s="41"/>
      <c r="X516" s="41"/>
      <c r="Y516" s="41"/>
      <c r="Z516" s="41"/>
    </row>
    <row r="517" spans="1:26" ht="15.75" customHeight="1">
      <c r="A517" s="39">
        <v>45286</v>
      </c>
      <c r="B517" s="40">
        <v>4254.5</v>
      </c>
      <c r="C517" s="41"/>
      <c r="D517" s="42">
        <v>45321</v>
      </c>
      <c r="E517" s="43">
        <v>1.52</v>
      </c>
      <c r="F517" s="44"/>
      <c r="G517" s="44"/>
      <c r="H517" s="41"/>
      <c r="I517" s="52">
        <f t="shared" ref="I517:J517" si="516">A517</f>
        <v>45286</v>
      </c>
      <c r="J517" s="53">
        <f t="shared" si="516"/>
        <v>4254.5</v>
      </c>
      <c r="K517" s="54">
        <v>2.0099999999999998</v>
      </c>
      <c r="L517" s="55">
        <v>21.72</v>
      </c>
      <c r="M517" s="41"/>
      <c r="N517" s="41"/>
      <c r="O517" s="42">
        <v>45321</v>
      </c>
      <c r="P517" s="56">
        <v>22.76</v>
      </c>
      <c r="Q517" s="41"/>
      <c r="R517" s="41"/>
      <c r="S517" s="41"/>
      <c r="T517" s="41"/>
      <c r="U517" s="41"/>
      <c r="V517" s="41"/>
      <c r="W517" s="41"/>
      <c r="X517" s="41"/>
      <c r="Y517" s="41"/>
      <c r="Z517" s="41"/>
    </row>
    <row r="518" spans="1:26" ht="15.75" customHeight="1">
      <c r="A518" s="39">
        <v>45287</v>
      </c>
      <c r="B518" s="40">
        <v>4270.28</v>
      </c>
      <c r="C518" s="41"/>
      <c r="D518" s="42">
        <v>45322</v>
      </c>
      <c r="E518" s="43">
        <v>1.6</v>
      </c>
      <c r="F518" s="44"/>
      <c r="G518" s="44"/>
      <c r="H518" s="41"/>
      <c r="I518" s="52">
        <f t="shared" ref="I518:J518" si="517">A518</f>
        <v>45287</v>
      </c>
      <c r="J518" s="53">
        <f t="shared" si="517"/>
        <v>4270.28</v>
      </c>
      <c r="K518" s="54">
        <f>_xlfn.XLOOKUP(VALUE(I518), 'Processed closing data'!D$1:D$750, 'Processed closing data'!E$1:E$750, "")</f>
        <v>2.06</v>
      </c>
      <c r="L518" s="55">
        <f>_xlfn.XLOOKUP(VALUE(I518), 'Processed closing data'!O$1:O$750, 'Processed closing data'!P$1:P$750, "")</f>
        <v>22.06</v>
      </c>
      <c r="M518" s="41"/>
      <c r="N518" s="41"/>
      <c r="O518" s="42">
        <v>45322</v>
      </c>
      <c r="P518" s="56">
        <v>22.94</v>
      </c>
      <c r="Q518" s="41"/>
      <c r="R518" s="41"/>
      <c r="S518" s="41"/>
      <c r="T518" s="41"/>
      <c r="U518" s="41"/>
      <c r="V518" s="41"/>
      <c r="W518" s="41"/>
      <c r="X518" s="41"/>
      <c r="Y518" s="41"/>
      <c r="Z518" s="41"/>
    </row>
    <row r="519" spans="1:26" ht="15.75" customHeight="1">
      <c r="A519" s="39">
        <v>45288</v>
      </c>
      <c r="B519" s="40">
        <v>4269.1899999999996</v>
      </c>
      <c r="C519" s="41"/>
      <c r="D519" s="42">
        <v>45323</v>
      </c>
      <c r="E519" s="43">
        <v>1.57</v>
      </c>
      <c r="F519" s="44"/>
      <c r="G519" s="44"/>
      <c r="H519" s="41"/>
      <c r="I519" s="52">
        <f t="shared" ref="I519:J519" si="518">A519</f>
        <v>45288</v>
      </c>
      <c r="J519" s="53">
        <f t="shared" si="518"/>
        <v>4269.1899999999996</v>
      </c>
      <c r="K519" s="54">
        <f>_xlfn.XLOOKUP(VALUE(I519), 'Processed closing data'!D$1:D$750, 'Processed closing data'!E$1:E$750, "")</f>
        <v>2.06</v>
      </c>
      <c r="L519" s="55">
        <f>_xlfn.XLOOKUP(VALUE(I519), 'Processed closing data'!O$1:O$750, 'Processed closing data'!P$1:P$750, "")</f>
        <v>21.92</v>
      </c>
      <c r="M519" s="41"/>
      <c r="N519" s="41"/>
      <c r="O519" s="42">
        <v>45323</v>
      </c>
      <c r="P519" s="56">
        <v>22.24</v>
      </c>
      <c r="Q519" s="41"/>
      <c r="R519" s="41"/>
      <c r="S519" s="41"/>
      <c r="T519" s="41"/>
      <c r="U519" s="41"/>
      <c r="V519" s="41"/>
      <c r="W519" s="41"/>
      <c r="X519" s="41"/>
      <c r="Y519" s="41"/>
      <c r="Z519" s="41"/>
    </row>
    <row r="520" spans="1:26" ht="15.75" customHeight="1">
      <c r="A520" s="39">
        <v>45289</v>
      </c>
      <c r="B520" s="40">
        <v>4273.24</v>
      </c>
      <c r="C520" s="41"/>
      <c r="D520" s="42">
        <v>45324</v>
      </c>
      <c r="E520" s="43">
        <v>1.57</v>
      </c>
      <c r="F520" s="44"/>
      <c r="G520" s="44"/>
      <c r="H520" s="41"/>
      <c r="I520" s="52">
        <f t="shared" ref="I520:J520" si="519">A520</f>
        <v>45289</v>
      </c>
      <c r="J520" s="53">
        <f t="shared" si="519"/>
        <v>4273.24</v>
      </c>
      <c r="K520" s="54">
        <f>_xlfn.XLOOKUP(VALUE(I520), 'Processed closing data'!D$1:D$750, 'Processed closing data'!E$1:E$750, "")</f>
        <v>2.08</v>
      </c>
      <c r="L520" s="55">
        <f>_xlfn.XLOOKUP(VALUE(I520), 'Processed closing data'!O$1:O$750, 'Processed closing data'!P$1:P$750, "")</f>
        <v>21.7</v>
      </c>
      <c r="M520" s="41"/>
      <c r="N520" s="41"/>
      <c r="O520" s="42">
        <v>45324</v>
      </c>
      <c r="P520" s="56">
        <v>22.18</v>
      </c>
      <c r="Q520" s="41"/>
      <c r="R520" s="41"/>
      <c r="S520" s="41"/>
      <c r="T520" s="41"/>
      <c r="U520" s="41"/>
      <c r="V520" s="41"/>
      <c r="W520" s="41"/>
      <c r="X520" s="41"/>
      <c r="Y520" s="41"/>
      <c r="Z520" s="41"/>
    </row>
    <row r="521" spans="1:26" ht="15.75" customHeight="1">
      <c r="A521" s="39">
        <v>45292</v>
      </c>
      <c r="B521" s="40">
        <v>4273.24</v>
      </c>
      <c r="C521" s="41"/>
      <c r="D521" s="42">
        <v>45327</v>
      </c>
      <c r="E521" s="43">
        <v>1.57</v>
      </c>
      <c r="F521" s="44"/>
      <c r="G521" s="44"/>
      <c r="H521" s="41"/>
      <c r="I521" s="52">
        <f t="shared" ref="I521:J521" si="520">A521</f>
        <v>45292</v>
      </c>
      <c r="J521" s="53">
        <f t="shared" si="520"/>
        <v>4273.24</v>
      </c>
      <c r="K521" s="54">
        <v>2.08</v>
      </c>
      <c r="L521" s="55">
        <v>21.7</v>
      </c>
      <c r="M521" s="41"/>
      <c r="N521" s="41"/>
      <c r="O521" s="42">
        <v>45327</v>
      </c>
      <c r="P521" s="56">
        <v>21.92</v>
      </c>
      <c r="Q521" s="41"/>
      <c r="R521" s="41"/>
      <c r="S521" s="41"/>
      <c r="T521" s="41"/>
      <c r="U521" s="41"/>
      <c r="V521" s="41"/>
      <c r="W521" s="41"/>
      <c r="X521" s="41"/>
      <c r="Y521" s="41"/>
      <c r="Z521" s="41"/>
    </row>
    <row r="522" spans="1:26" ht="15.75" customHeight="1">
      <c r="A522" s="39">
        <v>45293</v>
      </c>
      <c r="B522" s="40">
        <v>4262.1499999999996</v>
      </c>
      <c r="C522" s="41"/>
      <c r="D522" s="42">
        <v>45328</v>
      </c>
      <c r="E522" s="43">
        <v>1.58</v>
      </c>
      <c r="F522" s="44"/>
      <c r="G522" s="44"/>
      <c r="H522" s="41"/>
      <c r="I522" s="52">
        <f t="shared" ref="I522:J522" si="521">A522</f>
        <v>45293</v>
      </c>
      <c r="J522" s="53">
        <f t="shared" si="521"/>
        <v>4262.1499999999996</v>
      </c>
      <c r="K522" s="54">
        <f>_xlfn.XLOOKUP(VALUE(I522), 'Processed closing data'!D$1:D$750, 'Processed closing data'!E$1:E$750, "")</f>
        <v>2</v>
      </c>
      <c r="L522" s="55">
        <f>_xlfn.XLOOKUP(VALUE(I522), 'Processed closing data'!O$1:O$750, 'Processed closing data'!P$1:P$750, "")</f>
        <v>21.66</v>
      </c>
      <c r="M522" s="41"/>
      <c r="N522" s="41"/>
      <c r="O522" s="42">
        <v>45328</v>
      </c>
      <c r="P522" s="56">
        <v>21.42</v>
      </c>
      <c r="Q522" s="41"/>
      <c r="R522" s="41"/>
      <c r="S522" s="41"/>
      <c r="T522" s="41"/>
      <c r="U522" s="41"/>
      <c r="V522" s="41"/>
      <c r="W522" s="41"/>
      <c r="X522" s="41"/>
      <c r="Y522" s="41"/>
      <c r="Z522" s="41"/>
    </row>
    <row r="523" spans="1:26" ht="15.75" customHeight="1">
      <c r="A523" s="39">
        <v>45294</v>
      </c>
      <c r="B523" s="40">
        <v>4237.83</v>
      </c>
      <c r="C523" s="41"/>
      <c r="D523" s="42">
        <v>45329</v>
      </c>
      <c r="E523" s="43">
        <v>1.53</v>
      </c>
      <c r="F523" s="44"/>
      <c r="G523" s="44"/>
      <c r="H523" s="41"/>
      <c r="I523" s="52">
        <f t="shared" ref="I523:J523" si="522">A523</f>
        <v>45294</v>
      </c>
      <c r="J523" s="53">
        <f t="shared" si="522"/>
        <v>4237.83</v>
      </c>
      <c r="K523" s="54">
        <f>_xlfn.XLOOKUP(VALUE(I523), 'Processed closing data'!D$1:D$750, 'Processed closing data'!E$1:E$750, "")</f>
        <v>1.92</v>
      </c>
      <c r="L523" s="55">
        <f>_xlfn.XLOOKUP(VALUE(I523), 'Processed closing data'!O$1:O$750, 'Processed closing data'!P$1:P$750, "")</f>
        <v>21.24</v>
      </c>
      <c r="M523" s="41"/>
      <c r="N523" s="41"/>
      <c r="O523" s="42">
        <v>45329</v>
      </c>
      <c r="P523" s="56">
        <v>21.54</v>
      </c>
      <c r="Q523" s="41"/>
      <c r="R523" s="41"/>
      <c r="S523" s="41"/>
      <c r="T523" s="41"/>
      <c r="U523" s="41"/>
      <c r="V523" s="41"/>
      <c r="W523" s="41"/>
      <c r="X523" s="41"/>
      <c r="Y523" s="41"/>
      <c r="Z523" s="41"/>
    </row>
    <row r="524" spans="1:26" ht="15.75" customHeight="1">
      <c r="A524" s="39">
        <v>45295</v>
      </c>
      <c r="B524" s="40">
        <v>4258.54</v>
      </c>
      <c r="C524" s="41"/>
      <c r="D524" s="42">
        <v>45330</v>
      </c>
      <c r="E524" s="43">
        <v>1.53</v>
      </c>
      <c r="F524" s="44"/>
      <c r="G524" s="44"/>
      <c r="H524" s="41"/>
      <c r="I524" s="52">
        <f t="shared" ref="I524:J524" si="523">A524</f>
        <v>45295</v>
      </c>
      <c r="J524" s="53">
        <f t="shared" si="523"/>
        <v>4258.54</v>
      </c>
      <c r="K524" s="54">
        <f>_xlfn.XLOOKUP(VALUE(I524), 'Processed closing data'!D$1:D$750, 'Processed closing data'!E$1:E$750, "")</f>
        <v>1.95</v>
      </c>
      <c r="L524" s="55">
        <f>_xlfn.XLOOKUP(VALUE(I524), 'Processed closing data'!O$1:O$750, 'Processed closing data'!P$1:P$750, "")</f>
        <v>21.46</v>
      </c>
      <c r="M524" s="41"/>
      <c r="N524" s="41"/>
      <c r="O524" s="42">
        <v>45330</v>
      </c>
      <c r="P524" s="56">
        <v>21.86</v>
      </c>
      <c r="Q524" s="41"/>
      <c r="R524" s="41"/>
      <c r="S524" s="41"/>
      <c r="T524" s="41"/>
      <c r="U524" s="41"/>
      <c r="V524" s="41"/>
      <c r="W524" s="41"/>
      <c r="X524" s="41"/>
      <c r="Y524" s="41"/>
      <c r="Z524" s="41"/>
    </row>
    <row r="525" spans="1:26" ht="15.75" customHeight="1">
      <c r="A525" s="39">
        <v>45296</v>
      </c>
      <c r="B525" s="40">
        <v>4237.67</v>
      </c>
      <c r="C525" s="41"/>
      <c r="D525" s="42">
        <v>45331</v>
      </c>
      <c r="E525" s="43">
        <v>1.53</v>
      </c>
      <c r="F525" s="44"/>
      <c r="G525" s="44"/>
      <c r="H525" s="41"/>
      <c r="I525" s="52">
        <f t="shared" ref="I525:J525" si="524">A525</f>
        <v>45296</v>
      </c>
      <c r="J525" s="53">
        <f t="shared" si="524"/>
        <v>4237.67</v>
      </c>
      <c r="K525" s="54">
        <f>_xlfn.XLOOKUP(VALUE(I525), 'Processed closing data'!D$1:D$750, 'Processed closing data'!E$1:E$750, "")</f>
        <v>1.95</v>
      </c>
      <c r="L525" s="55">
        <f>_xlfn.XLOOKUP(VALUE(I525), 'Processed closing data'!O$1:O$750, 'Processed closing data'!P$1:P$750, "")</f>
        <v>21.36</v>
      </c>
      <c r="M525" s="41"/>
      <c r="N525" s="41"/>
      <c r="O525" s="42">
        <v>45331</v>
      </c>
      <c r="P525" s="56">
        <v>21.62</v>
      </c>
      <c r="Q525" s="41"/>
      <c r="R525" s="41"/>
      <c r="S525" s="41"/>
      <c r="T525" s="41"/>
      <c r="U525" s="41"/>
      <c r="V525" s="41"/>
      <c r="W525" s="41"/>
      <c r="X525" s="41"/>
      <c r="Y525" s="41"/>
      <c r="Z525" s="41"/>
    </row>
    <row r="526" spans="1:26" ht="15.75" customHeight="1">
      <c r="A526" s="39">
        <v>45299</v>
      </c>
      <c r="B526" s="40">
        <v>4245.55</v>
      </c>
      <c r="C526" s="41"/>
      <c r="D526" s="42">
        <v>45334</v>
      </c>
      <c r="E526" s="43">
        <v>1.59</v>
      </c>
      <c r="F526" s="44"/>
      <c r="G526" s="44"/>
      <c r="H526" s="41"/>
      <c r="I526" s="52">
        <f t="shared" ref="I526:J526" si="525">A526</f>
        <v>45299</v>
      </c>
      <c r="J526" s="53">
        <f t="shared" si="525"/>
        <v>4245.55</v>
      </c>
      <c r="K526" s="54">
        <f>_xlfn.XLOOKUP(VALUE(I526), 'Processed closing data'!D$1:D$750, 'Processed closing data'!E$1:E$750, "")</f>
        <v>2.02</v>
      </c>
      <c r="L526" s="55">
        <f>_xlfn.XLOOKUP(VALUE(I526), 'Processed closing data'!O$1:O$750, 'Processed closing data'!P$1:P$750, "")</f>
        <v>21.38</v>
      </c>
      <c r="M526" s="41"/>
      <c r="N526" s="41"/>
      <c r="O526" s="42">
        <v>45334</v>
      </c>
      <c r="P526" s="56">
        <v>22</v>
      </c>
      <c r="Q526" s="41"/>
      <c r="R526" s="41"/>
      <c r="S526" s="41"/>
      <c r="T526" s="41"/>
      <c r="U526" s="41"/>
      <c r="V526" s="41"/>
      <c r="W526" s="41"/>
      <c r="X526" s="41"/>
      <c r="Y526" s="41"/>
      <c r="Z526" s="41"/>
    </row>
    <row r="527" spans="1:26" ht="15.75" customHeight="1">
      <c r="A527" s="39">
        <v>45300</v>
      </c>
      <c r="B527" s="40">
        <v>4237.6000000000004</v>
      </c>
      <c r="C527" s="41"/>
      <c r="D527" s="42">
        <v>45335</v>
      </c>
      <c r="E527" s="43">
        <v>1.56</v>
      </c>
      <c r="F527" s="44"/>
      <c r="G527" s="44"/>
      <c r="H527" s="41"/>
      <c r="I527" s="52">
        <f t="shared" ref="I527:J527" si="526">A527</f>
        <v>45300</v>
      </c>
      <c r="J527" s="53">
        <f t="shared" si="526"/>
        <v>4237.6000000000004</v>
      </c>
      <c r="K527" s="54">
        <f>_xlfn.XLOOKUP(VALUE(I527), 'Processed closing data'!D$1:D$750, 'Processed closing data'!E$1:E$750, "")</f>
        <v>1.75</v>
      </c>
      <c r="L527" s="55">
        <f>_xlfn.XLOOKUP(VALUE(I527), 'Processed closing data'!O$1:O$750, 'Processed closing data'!P$1:P$750, "")</f>
        <v>21.64</v>
      </c>
      <c r="M527" s="41"/>
      <c r="N527" s="41"/>
      <c r="O527" s="42">
        <v>45335</v>
      </c>
      <c r="P527" s="56">
        <v>21.2</v>
      </c>
      <c r="Q527" s="41"/>
      <c r="R527" s="41"/>
      <c r="S527" s="41"/>
      <c r="T527" s="41"/>
      <c r="U527" s="41"/>
      <c r="V527" s="41"/>
      <c r="W527" s="41"/>
      <c r="X527" s="41"/>
      <c r="Y527" s="41"/>
      <c r="Z527" s="41"/>
    </row>
    <row r="528" spans="1:26" ht="15.75" customHeight="1">
      <c r="A528" s="39">
        <v>45301</v>
      </c>
      <c r="B528" s="40">
        <v>4221.92</v>
      </c>
      <c r="C528" s="41"/>
      <c r="D528" s="42">
        <v>45336</v>
      </c>
      <c r="E528" s="43">
        <v>1.59</v>
      </c>
      <c r="F528" s="44"/>
      <c r="G528" s="44"/>
      <c r="H528" s="41"/>
      <c r="I528" s="52">
        <f t="shared" ref="I528:J528" si="527">A528</f>
        <v>45301</v>
      </c>
      <c r="J528" s="53">
        <f t="shared" si="527"/>
        <v>4221.92</v>
      </c>
      <c r="K528" s="54">
        <f>_xlfn.XLOOKUP(VALUE(I528), 'Processed closing data'!D$1:D$750, 'Processed closing data'!E$1:E$750, "")</f>
        <v>1.74</v>
      </c>
      <c r="L528" s="55">
        <f>_xlfn.XLOOKUP(VALUE(I528), 'Processed closing data'!O$1:O$750, 'Processed closing data'!P$1:P$750, "")</f>
        <v>21.62</v>
      </c>
      <c r="M528" s="41"/>
      <c r="N528" s="41"/>
      <c r="O528" s="42">
        <v>45336</v>
      </c>
      <c r="P528" s="56">
        <v>21.24</v>
      </c>
      <c r="Q528" s="41"/>
      <c r="R528" s="41"/>
      <c r="S528" s="41"/>
      <c r="T528" s="41"/>
      <c r="U528" s="41"/>
      <c r="V528" s="41"/>
      <c r="W528" s="41"/>
      <c r="X528" s="41"/>
      <c r="Y528" s="41"/>
      <c r="Z528" s="41"/>
    </row>
    <row r="529" spans="1:26" ht="15.75" customHeight="1">
      <c r="A529" s="39">
        <v>45302</v>
      </c>
      <c r="B529" s="40">
        <v>4180.9799999999996</v>
      </c>
      <c r="C529" s="41"/>
      <c r="D529" s="42">
        <v>45337</v>
      </c>
      <c r="E529" s="43">
        <v>1.53</v>
      </c>
      <c r="F529" s="44"/>
      <c r="G529" s="44"/>
      <c r="H529" s="41"/>
      <c r="I529" s="52">
        <f t="shared" ref="I529:J529" si="528">A529</f>
        <v>45302</v>
      </c>
      <c r="J529" s="53">
        <f t="shared" si="528"/>
        <v>4180.9799999999996</v>
      </c>
      <c r="K529" s="54">
        <f>_xlfn.XLOOKUP(VALUE(I529), 'Processed closing data'!D$1:D$750, 'Processed closing data'!E$1:E$750, "")</f>
        <v>1.63</v>
      </c>
      <c r="L529" s="55">
        <f>_xlfn.XLOOKUP(VALUE(I529), 'Processed closing data'!O$1:O$750, 'Processed closing data'!P$1:P$750, "")</f>
        <v>21.16</v>
      </c>
      <c r="M529" s="41"/>
      <c r="N529" s="41"/>
      <c r="O529" s="42">
        <v>45337</v>
      </c>
      <c r="P529" s="56">
        <v>17.8</v>
      </c>
      <c r="Q529" s="41"/>
      <c r="R529" s="41"/>
      <c r="S529" s="41"/>
      <c r="T529" s="41"/>
      <c r="U529" s="41"/>
      <c r="V529" s="41"/>
      <c r="W529" s="41"/>
      <c r="X529" s="41"/>
      <c r="Y529" s="41"/>
      <c r="Z529" s="41"/>
    </row>
    <row r="530" spans="1:26" ht="15.75" customHeight="1">
      <c r="A530" s="39">
        <v>45303</v>
      </c>
      <c r="B530" s="40">
        <v>4206.6499999999996</v>
      </c>
      <c r="C530" s="41"/>
      <c r="D530" s="42">
        <v>45338</v>
      </c>
      <c r="E530" s="43">
        <v>1.57</v>
      </c>
      <c r="F530" s="44"/>
      <c r="G530" s="44"/>
      <c r="H530" s="41"/>
      <c r="I530" s="52">
        <f t="shared" ref="I530:J530" si="529">A530</f>
        <v>45303</v>
      </c>
      <c r="J530" s="53">
        <f t="shared" si="529"/>
        <v>4206.6499999999996</v>
      </c>
      <c r="K530" s="54">
        <f>_xlfn.XLOOKUP(VALUE(I530), 'Processed closing data'!D$1:D$750, 'Processed closing data'!E$1:E$750, "")</f>
        <v>1.63</v>
      </c>
      <c r="L530" s="55">
        <f>_xlfn.XLOOKUP(VALUE(I530), 'Processed closing data'!O$1:O$750, 'Processed closing data'!P$1:P$750, "")</f>
        <v>21.62</v>
      </c>
      <c r="M530" s="41"/>
      <c r="N530" s="41"/>
      <c r="O530" s="42">
        <v>45338</v>
      </c>
      <c r="P530" s="56">
        <v>17.86</v>
      </c>
      <c r="Q530" s="41"/>
      <c r="R530" s="41"/>
      <c r="S530" s="41"/>
      <c r="T530" s="41"/>
      <c r="U530" s="41"/>
      <c r="V530" s="41"/>
      <c r="W530" s="41"/>
      <c r="X530" s="41"/>
      <c r="Y530" s="41"/>
      <c r="Z530" s="41"/>
    </row>
    <row r="531" spans="1:26" ht="15.75" customHeight="1">
      <c r="A531" s="39">
        <v>45306</v>
      </c>
      <c r="B531" s="40">
        <v>4192.55</v>
      </c>
      <c r="C531" s="41"/>
      <c r="D531" s="42">
        <v>45341</v>
      </c>
      <c r="E531" s="43">
        <v>1.51</v>
      </c>
      <c r="F531" s="44"/>
      <c r="G531" s="44"/>
      <c r="H531" s="41"/>
      <c r="I531" s="52">
        <f t="shared" ref="I531:J531" si="530">A531</f>
        <v>45306</v>
      </c>
      <c r="J531" s="53">
        <f t="shared" si="530"/>
        <v>4192.55</v>
      </c>
      <c r="K531" s="54">
        <f>_xlfn.XLOOKUP(VALUE(I531), 'Processed closing data'!D$1:D$750, 'Processed closing data'!E$1:E$750, "")</f>
        <v>1.53</v>
      </c>
      <c r="L531" s="55">
        <f>_xlfn.XLOOKUP(VALUE(I531), 'Processed closing data'!O$1:O$750, 'Processed closing data'!P$1:P$750, "")</f>
        <v>21.7</v>
      </c>
      <c r="M531" s="41"/>
      <c r="N531" s="41"/>
      <c r="O531" s="42">
        <v>45341</v>
      </c>
      <c r="P531" s="56">
        <v>18.239999999999998</v>
      </c>
      <c r="Q531" s="41"/>
      <c r="R531" s="41"/>
      <c r="S531" s="41"/>
      <c r="T531" s="41"/>
      <c r="U531" s="41"/>
      <c r="V531" s="41"/>
      <c r="W531" s="41"/>
      <c r="X531" s="41"/>
      <c r="Y531" s="41"/>
      <c r="Z531" s="41"/>
    </row>
    <row r="532" spans="1:26" ht="15.75" customHeight="1">
      <c r="A532" s="39">
        <v>45307</v>
      </c>
      <c r="B532" s="40">
        <v>4174.9799999999996</v>
      </c>
      <c r="C532" s="41"/>
      <c r="D532" s="42">
        <v>45342</v>
      </c>
      <c r="E532" s="43">
        <v>1.4</v>
      </c>
      <c r="F532" s="44"/>
      <c r="G532" s="44"/>
      <c r="H532" s="41"/>
      <c r="I532" s="52">
        <f t="shared" ref="I532:J532" si="531">A532</f>
        <v>45307</v>
      </c>
      <c r="J532" s="53">
        <f t="shared" si="531"/>
        <v>4174.9799999999996</v>
      </c>
      <c r="K532" s="54">
        <f>_xlfn.XLOOKUP(VALUE(I532), 'Processed closing data'!D$1:D$750, 'Processed closing data'!E$1:E$750, "")</f>
        <v>1.59</v>
      </c>
      <c r="L532" s="55">
        <f>_xlfn.XLOOKUP(VALUE(I532), 'Processed closing data'!O$1:O$750, 'Processed closing data'!P$1:P$750, "")</f>
        <v>22.34</v>
      </c>
      <c r="M532" s="41"/>
      <c r="N532" s="41"/>
      <c r="O532" s="42">
        <v>45342</v>
      </c>
      <c r="P532" s="56">
        <v>18.5</v>
      </c>
      <c r="Q532" s="41"/>
      <c r="R532" s="41"/>
      <c r="S532" s="41"/>
      <c r="T532" s="41"/>
      <c r="U532" s="41"/>
      <c r="V532" s="41"/>
      <c r="W532" s="41"/>
      <c r="X532" s="41"/>
      <c r="Y532" s="41"/>
      <c r="Z532" s="41"/>
    </row>
    <row r="533" spans="1:26" ht="15.75" customHeight="1">
      <c r="A533" s="39">
        <v>45308</v>
      </c>
      <c r="B533" s="40">
        <v>4111.71</v>
      </c>
      <c r="C533" s="41"/>
      <c r="D533" s="42">
        <v>45343</v>
      </c>
      <c r="E533" s="43">
        <v>1.37</v>
      </c>
      <c r="F533" s="44"/>
      <c r="G533" s="44"/>
      <c r="H533" s="41"/>
      <c r="I533" s="52">
        <f t="shared" ref="I533:J533" si="532">A533</f>
        <v>45308</v>
      </c>
      <c r="J533" s="53">
        <f t="shared" si="532"/>
        <v>4111.71</v>
      </c>
      <c r="K533" s="54">
        <f>_xlfn.XLOOKUP(VALUE(I533), 'Processed closing data'!D$1:D$750, 'Processed closing data'!E$1:E$750, "")</f>
        <v>1.6</v>
      </c>
      <c r="L533" s="55">
        <f>_xlfn.XLOOKUP(VALUE(I533), 'Processed closing data'!O$1:O$750, 'Processed closing data'!P$1:P$750, "")</f>
        <v>21.92</v>
      </c>
      <c r="M533" s="41"/>
      <c r="N533" s="41"/>
      <c r="O533" s="42">
        <v>45343</v>
      </c>
      <c r="P533" s="56">
        <v>19.12</v>
      </c>
      <c r="Q533" s="41"/>
      <c r="R533" s="41"/>
      <c r="S533" s="41"/>
      <c r="T533" s="41"/>
      <c r="U533" s="41"/>
      <c r="V533" s="41"/>
      <c r="W533" s="41"/>
      <c r="X533" s="41"/>
      <c r="Y533" s="41"/>
      <c r="Z533" s="41"/>
    </row>
    <row r="534" spans="1:26" ht="15.75" customHeight="1">
      <c r="A534" s="39">
        <v>45309</v>
      </c>
      <c r="B534" s="40">
        <v>4120.3599999999997</v>
      </c>
      <c r="C534" s="41"/>
      <c r="D534" s="42">
        <v>45344</v>
      </c>
      <c r="E534" s="43">
        <v>1.47</v>
      </c>
      <c r="F534" s="44"/>
      <c r="G534" s="44"/>
      <c r="H534" s="41"/>
      <c r="I534" s="52">
        <f t="shared" ref="I534:J534" si="533">A534</f>
        <v>45309</v>
      </c>
      <c r="J534" s="53">
        <f t="shared" si="533"/>
        <v>4120.3599999999997</v>
      </c>
      <c r="K534" s="54">
        <f>_xlfn.XLOOKUP(VALUE(I534), 'Processed closing data'!D$1:D$750, 'Processed closing data'!E$1:E$750, "")</f>
        <v>1.64</v>
      </c>
      <c r="L534" s="55">
        <f>_xlfn.XLOOKUP(VALUE(I534), 'Processed closing data'!O$1:O$750, 'Processed closing data'!P$1:P$750, "")</f>
        <v>22.08</v>
      </c>
      <c r="M534" s="41"/>
      <c r="N534" s="41"/>
      <c r="O534" s="42">
        <v>45344</v>
      </c>
      <c r="P534" s="56">
        <v>19.66</v>
      </c>
      <c r="Q534" s="41"/>
      <c r="R534" s="41"/>
      <c r="S534" s="41"/>
      <c r="T534" s="41"/>
      <c r="U534" s="41"/>
      <c r="V534" s="41"/>
      <c r="W534" s="41"/>
      <c r="X534" s="41"/>
      <c r="Y534" s="41"/>
      <c r="Z534" s="41"/>
    </row>
    <row r="535" spans="1:26" ht="15.75" customHeight="1">
      <c r="A535" s="39">
        <v>45310</v>
      </c>
      <c r="B535" s="40">
        <v>4119.3500000000004</v>
      </c>
      <c r="C535" s="41"/>
      <c r="D535" s="42">
        <v>45345</v>
      </c>
      <c r="E535" s="43">
        <v>1.43</v>
      </c>
      <c r="F535" s="44"/>
      <c r="G535" s="44"/>
      <c r="H535" s="41"/>
      <c r="I535" s="52">
        <f t="shared" ref="I535:J535" si="534">A535</f>
        <v>45310</v>
      </c>
      <c r="J535" s="53">
        <f t="shared" si="534"/>
        <v>4119.3500000000004</v>
      </c>
      <c r="K535" s="54">
        <f>_xlfn.XLOOKUP(VALUE(I535), 'Processed closing data'!D$1:D$750, 'Processed closing data'!E$1:E$750, "")</f>
        <v>1.61</v>
      </c>
      <c r="L535" s="55">
        <f>_xlfn.XLOOKUP(VALUE(I535), 'Processed closing data'!O$1:O$750, 'Processed closing data'!P$1:P$750, "")</f>
        <v>22.28</v>
      </c>
      <c r="M535" s="41"/>
      <c r="N535" s="41"/>
      <c r="O535" s="42">
        <v>45345</v>
      </c>
      <c r="P535" s="56">
        <v>19.59</v>
      </c>
      <c r="Q535" s="41"/>
      <c r="R535" s="41"/>
      <c r="S535" s="41"/>
      <c r="T535" s="41"/>
      <c r="U535" s="41"/>
      <c r="V535" s="41"/>
      <c r="W535" s="41"/>
      <c r="X535" s="41"/>
      <c r="Y535" s="41"/>
      <c r="Z535" s="41"/>
    </row>
    <row r="536" spans="1:26" ht="15.75" customHeight="1">
      <c r="A536" s="39">
        <v>45313</v>
      </c>
      <c r="B536" s="40">
        <v>4137.8599999999997</v>
      </c>
      <c r="C536" s="41"/>
      <c r="D536" s="42">
        <v>45348</v>
      </c>
      <c r="E536" s="43">
        <v>1.41</v>
      </c>
      <c r="F536" s="44"/>
      <c r="G536" s="44"/>
      <c r="H536" s="41"/>
      <c r="I536" s="52">
        <f t="shared" ref="I536:J536" si="535">A536</f>
        <v>45313</v>
      </c>
      <c r="J536" s="53">
        <f t="shared" si="535"/>
        <v>4137.8599999999997</v>
      </c>
      <c r="K536" s="54">
        <f>_xlfn.XLOOKUP(VALUE(I536), 'Processed closing data'!D$1:D$750, 'Processed closing data'!E$1:E$750, "")</f>
        <v>1.62</v>
      </c>
      <c r="L536" s="55">
        <f>_xlfn.XLOOKUP(VALUE(I536), 'Processed closing data'!O$1:O$750, 'Processed closing data'!P$1:P$750, "")</f>
        <v>22.34</v>
      </c>
      <c r="M536" s="41"/>
      <c r="N536" s="41"/>
      <c r="O536" s="42">
        <v>45348</v>
      </c>
      <c r="P536" s="56">
        <v>19.28</v>
      </c>
      <c r="Q536" s="41"/>
      <c r="R536" s="41"/>
      <c r="S536" s="41"/>
      <c r="T536" s="41"/>
      <c r="U536" s="41"/>
      <c r="V536" s="41"/>
      <c r="W536" s="41"/>
      <c r="X536" s="41"/>
      <c r="Y536" s="41"/>
      <c r="Z536" s="41"/>
    </row>
    <row r="537" spans="1:26" ht="15.75" customHeight="1">
      <c r="A537" s="39">
        <v>45314</v>
      </c>
      <c r="B537" s="40">
        <v>4134.3599999999997</v>
      </c>
      <c r="C537" s="41"/>
      <c r="D537" s="42">
        <v>45349</v>
      </c>
      <c r="E537" s="43">
        <v>1.45</v>
      </c>
      <c r="F537" s="44"/>
      <c r="G537" s="44"/>
      <c r="H537" s="41"/>
      <c r="I537" s="52">
        <f t="shared" ref="I537:J537" si="536">A537</f>
        <v>45314</v>
      </c>
      <c r="J537" s="53">
        <f t="shared" si="536"/>
        <v>4134.3599999999997</v>
      </c>
      <c r="K537" s="54">
        <f>_xlfn.XLOOKUP(VALUE(I537), 'Processed closing data'!D$1:D$750, 'Processed closing data'!E$1:E$750, "")</f>
        <v>1.53</v>
      </c>
      <c r="L537" s="55">
        <f>_xlfn.XLOOKUP(VALUE(I537), 'Processed closing data'!O$1:O$750, 'Processed closing data'!P$1:P$750, "")</f>
        <v>22.44</v>
      </c>
      <c r="M537" s="41"/>
      <c r="N537" s="41"/>
      <c r="O537" s="42">
        <v>45349</v>
      </c>
      <c r="P537" s="56">
        <v>19.2</v>
      </c>
      <c r="Q537" s="41"/>
      <c r="R537" s="41"/>
      <c r="S537" s="41"/>
      <c r="T537" s="41"/>
      <c r="U537" s="41"/>
      <c r="V537" s="41"/>
      <c r="W537" s="41"/>
      <c r="X537" s="41"/>
      <c r="Y537" s="41"/>
      <c r="Z537" s="41"/>
    </row>
    <row r="538" spans="1:26" ht="15.75" customHeight="1">
      <c r="A538" s="39">
        <v>45315</v>
      </c>
      <c r="B538" s="40">
        <v>4159.76</v>
      </c>
      <c r="C538" s="41"/>
      <c r="D538" s="42">
        <v>45350</v>
      </c>
      <c r="E538" s="43">
        <v>1.35</v>
      </c>
      <c r="F538" s="44"/>
      <c r="G538" s="44"/>
      <c r="H538" s="41"/>
      <c r="I538" s="52">
        <f t="shared" ref="I538:J538" si="537">A538</f>
        <v>45315</v>
      </c>
      <c r="J538" s="53">
        <f t="shared" si="537"/>
        <v>4159.76</v>
      </c>
      <c r="K538" s="54">
        <f>_xlfn.XLOOKUP(VALUE(I538), 'Processed closing data'!D$1:D$750, 'Processed closing data'!E$1:E$750, "")</f>
        <v>1.52</v>
      </c>
      <c r="L538" s="55">
        <f>_xlfn.XLOOKUP(VALUE(I538), 'Processed closing data'!O$1:O$750, 'Processed closing data'!P$1:P$750, "")</f>
        <v>23.4</v>
      </c>
      <c r="M538" s="41"/>
      <c r="N538" s="41"/>
      <c r="O538" s="42">
        <v>45350</v>
      </c>
      <c r="P538" s="56">
        <v>18.3</v>
      </c>
      <c r="Q538" s="41"/>
      <c r="R538" s="41"/>
      <c r="S538" s="41"/>
      <c r="T538" s="41"/>
      <c r="U538" s="41"/>
      <c r="V538" s="41"/>
      <c r="W538" s="41"/>
      <c r="X538" s="41"/>
      <c r="Y538" s="41"/>
      <c r="Z538" s="41"/>
    </row>
    <row r="539" spans="1:26" ht="15.75" customHeight="1">
      <c r="A539" s="39">
        <v>45316</v>
      </c>
      <c r="B539" s="40">
        <v>4162.32</v>
      </c>
      <c r="C539" s="41"/>
      <c r="D539" s="42">
        <v>45351</v>
      </c>
      <c r="E539" s="43">
        <v>1.33</v>
      </c>
      <c r="F539" s="44"/>
      <c r="G539" s="44"/>
      <c r="H539" s="41"/>
      <c r="I539" s="52">
        <f t="shared" ref="I539:J539" si="538">A539</f>
        <v>45316</v>
      </c>
      <c r="J539" s="53">
        <f t="shared" si="538"/>
        <v>4162.32</v>
      </c>
      <c r="K539" s="54">
        <f>_xlfn.XLOOKUP(VALUE(I539), 'Processed closing data'!D$1:D$750, 'Processed closing data'!E$1:E$750, "")</f>
        <v>1.45</v>
      </c>
      <c r="L539" s="55">
        <f>_xlfn.XLOOKUP(VALUE(I539), 'Processed closing data'!O$1:O$750, 'Processed closing data'!P$1:P$750, "")</f>
        <v>23.54</v>
      </c>
      <c r="M539" s="41"/>
      <c r="N539" s="41"/>
      <c r="O539" s="42">
        <v>45351</v>
      </c>
      <c r="P539" s="56">
        <v>17.920000000000002</v>
      </c>
      <c r="Q539" s="41"/>
      <c r="R539" s="41"/>
      <c r="S539" s="41"/>
      <c r="T539" s="41"/>
      <c r="U539" s="41"/>
      <c r="V539" s="41"/>
      <c r="W539" s="41"/>
      <c r="X539" s="41"/>
      <c r="Y539" s="41"/>
      <c r="Z539" s="41"/>
    </row>
    <row r="540" spans="1:26" ht="15.75" customHeight="1">
      <c r="A540" s="39">
        <v>45317</v>
      </c>
      <c r="B540" s="40">
        <v>4215.82</v>
      </c>
      <c r="C540" s="41"/>
      <c r="D540" s="42">
        <v>45352</v>
      </c>
      <c r="E540" s="43">
        <v>1.3</v>
      </c>
      <c r="F540" s="44"/>
      <c r="G540" s="44"/>
      <c r="H540" s="41"/>
      <c r="I540" s="52">
        <f t="shared" ref="I540:J540" si="539">A540</f>
        <v>45317</v>
      </c>
      <c r="J540" s="53">
        <f t="shared" si="539"/>
        <v>4215.82</v>
      </c>
      <c r="K540" s="54">
        <f>_xlfn.XLOOKUP(VALUE(I540), 'Processed closing data'!D$1:D$750, 'Processed closing data'!E$1:E$750, "")</f>
        <v>1.45</v>
      </c>
      <c r="L540" s="55">
        <f>_xlfn.XLOOKUP(VALUE(I540), 'Processed closing data'!O$1:O$750, 'Processed closing data'!P$1:P$750, "")</f>
        <v>23.42</v>
      </c>
      <c r="M540" s="41"/>
      <c r="N540" s="41"/>
      <c r="O540" s="42">
        <v>45352</v>
      </c>
      <c r="P540" s="56">
        <v>17.399999999999999</v>
      </c>
      <c r="Q540" s="41"/>
      <c r="R540" s="41"/>
      <c r="S540" s="41"/>
      <c r="T540" s="41"/>
      <c r="U540" s="41"/>
      <c r="V540" s="41"/>
      <c r="W540" s="41"/>
      <c r="X540" s="41"/>
      <c r="Y540" s="41"/>
      <c r="Z540" s="41"/>
    </row>
    <row r="541" spans="1:26" ht="15.75" customHeight="1">
      <c r="A541" s="39">
        <v>45320</v>
      </c>
      <c r="B541" s="40">
        <v>4213.88</v>
      </c>
      <c r="C541" s="41"/>
      <c r="D541" s="42">
        <v>45355</v>
      </c>
      <c r="E541" s="43">
        <v>1.26</v>
      </c>
      <c r="F541" s="44"/>
      <c r="G541" s="44"/>
      <c r="H541" s="41"/>
      <c r="I541" s="52">
        <f t="shared" ref="I541:J541" si="540">A541</f>
        <v>45320</v>
      </c>
      <c r="J541" s="53">
        <f t="shared" si="540"/>
        <v>4213.88</v>
      </c>
      <c r="K541" s="54">
        <f>_xlfn.XLOOKUP(VALUE(I541), 'Processed closing data'!D$1:D$750, 'Processed closing data'!E$1:E$750, "")</f>
        <v>1.42</v>
      </c>
      <c r="L541" s="55">
        <f>_xlfn.XLOOKUP(VALUE(I541), 'Processed closing data'!O$1:O$750, 'Processed closing data'!P$1:P$750, "")</f>
        <v>22.9</v>
      </c>
      <c r="M541" s="41"/>
      <c r="N541" s="41"/>
      <c r="O541" s="42">
        <v>45355</v>
      </c>
      <c r="P541" s="56">
        <v>16.37</v>
      </c>
      <c r="Q541" s="41"/>
      <c r="R541" s="41"/>
      <c r="S541" s="41"/>
      <c r="T541" s="41"/>
      <c r="U541" s="41"/>
      <c r="V541" s="41"/>
      <c r="W541" s="41"/>
      <c r="X541" s="41"/>
      <c r="Y541" s="41"/>
      <c r="Z541" s="41"/>
    </row>
    <row r="542" spans="1:26" ht="15.75" customHeight="1">
      <c r="A542" s="39">
        <v>45321</v>
      </c>
      <c r="B542" s="40">
        <v>4230.9799999999996</v>
      </c>
      <c r="C542" s="41"/>
      <c r="D542" s="42">
        <v>45356</v>
      </c>
      <c r="E542" s="43">
        <v>1.29</v>
      </c>
      <c r="F542" s="44"/>
      <c r="G542" s="44"/>
      <c r="H542" s="41"/>
      <c r="I542" s="52">
        <f t="shared" ref="I542:J542" si="541">A542</f>
        <v>45321</v>
      </c>
      <c r="J542" s="53">
        <f t="shared" si="541"/>
        <v>4230.9799999999996</v>
      </c>
      <c r="K542" s="54">
        <f>_xlfn.XLOOKUP(VALUE(I542), 'Processed closing data'!D$1:D$750, 'Processed closing data'!E$1:E$750, "")</f>
        <v>1.52</v>
      </c>
      <c r="L542" s="55">
        <f>_xlfn.XLOOKUP(VALUE(I542), 'Processed closing data'!O$1:O$750, 'Processed closing data'!P$1:P$750, "")</f>
        <v>22.76</v>
      </c>
      <c r="M542" s="41"/>
      <c r="N542" s="41"/>
      <c r="O542" s="42">
        <v>45356</v>
      </c>
      <c r="P542" s="56">
        <v>16.86</v>
      </c>
      <c r="Q542" s="41"/>
      <c r="R542" s="41"/>
      <c r="S542" s="41"/>
      <c r="T542" s="41"/>
      <c r="U542" s="41"/>
      <c r="V542" s="41"/>
      <c r="W542" s="41"/>
      <c r="X542" s="41"/>
      <c r="Y542" s="41"/>
      <c r="Z542" s="41"/>
    </row>
    <row r="543" spans="1:26" ht="15.75" customHeight="1">
      <c r="A543" s="39">
        <v>45322</v>
      </c>
      <c r="B543" s="40">
        <v>4214.29</v>
      </c>
      <c r="C543" s="41"/>
      <c r="D543" s="42">
        <v>45357</v>
      </c>
      <c r="E543" s="43">
        <v>1.32</v>
      </c>
      <c r="F543" s="44"/>
      <c r="G543" s="44"/>
      <c r="H543" s="41"/>
      <c r="I543" s="52">
        <f t="shared" ref="I543:J543" si="542">A543</f>
        <v>45322</v>
      </c>
      <c r="J543" s="53">
        <f t="shared" si="542"/>
        <v>4214.29</v>
      </c>
      <c r="K543" s="54">
        <f>_xlfn.XLOOKUP(VALUE(I543), 'Processed closing data'!D$1:D$750, 'Processed closing data'!E$1:E$750, "")</f>
        <v>1.6</v>
      </c>
      <c r="L543" s="55">
        <f>_xlfn.XLOOKUP(VALUE(I543), 'Processed closing data'!O$1:O$750, 'Processed closing data'!P$1:P$750, "")</f>
        <v>22.94</v>
      </c>
      <c r="M543" s="41"/>
      <c r="N543" s="41"/>
      <c r="O543" s="42">
        <v>45357</v>
      </c>
      <c r="P543" s="56">
        <v>18.14</v>
      </c>
      <c r="Q543" s="41"/>
      <c r="R543" s="41"/>
      <c r="S543" s="41"/>
      <c r="T543" s="41"/>
      <c r="U543" s="41"/>
      <c r="V543" s="41"/>
      <c r="W543" s="41"/>
      <c r="X543" s="41"/>
      <c r="Y543" s="41"/>
      <c r="Z543" s="41"/>
    </row>
    <row r="544" spans="1:26" ht="15.75" customHeight="1">
      <c r="A544" s="39">
        <v>45323</v>
      </c>
      <c r="B544" s="40">
        <v>4203.32</v>
      </c>
      <c r="C544" s="41"/>
      <c r="D544" s="42">
        <v>45358</v>
      </c>
      <c r="E544" s="43">
        <v>1.4</v>
      </c>
      <c r="F544" s="44"/>
      <c r="G544" s="44"/>
      <c r="H544" s="41"/>
      <c r="I544" s="52">
        <f t="shared" ref="I544:J544" si="543">A544</f>
        <v>45323</v>
      </c>
      <c r="J544" s="53">
        <f t="shared" si="543"/>
        <v>4203.32</v>
      </c>
      <c r="K544" s="54">
        <f>_xlfn.XLOOKUP(VALUE(I544), 'Processed closing data'!D$1:D$750, 'Processed closing data'!E$1:E$750, "")</f>
        <v>1.57</v>
      </c>
      <c r="L544" s="55">
        <f>_xlfn.XLOOKUP(VALUE(I544), 'Processed closing data'!O$1:O$750, 'Processed closing data'!P$1:P$750, "")</f>
        <v>22.24</v>
      </c>
      <c r="M544" s="41"/>
      <c r="N544" s="41"/>
      <c r="O544" s="42">
        <v>45358</v>
      </c>
      <c r="P544" s="56">
        <v>18.39</v>
      </c>
      <c r="Q544" s="41"/>
      <c r="R544" s="41"/>
      <c r="S544" s="41"/>
      <c r="T544" s="41"/>
      <c r="U544" s="41"/>
      <c r="V544" s="41"/>
      <c r="W544" s="41"/>
      <c r="X544" s="41"/>
      <c r="Y544" s="41"/>
      <c r="Z544" s="41"/>
    </row>
    <row r="545" spans="1:26" ht="15.75" customHeight="1">
      <c r="A545" s="39">
        <v>45324</v>
      </c>
      <c r="B545" s="40">
        <v>4201.46</v>
      </c>
      <c r="C545" s="41"/>
      <c r="D545" s="42">
        <v>45359</v>
      </c>
      <c r="E545" s="43">
        <v>1.44</v>
      </c>
      <c r="F545" s="44"/>
      <c r="G545" s="44"/>
      <c r="H545" s="41"/>
      <c r="I545" s="52">
        <f t="shared" ref="I545:J545" si="544">A545</f>
        <v>45324</v>
      </c>
      <c r="J545" s="53">
        <f t="shared" si="544"/>
        <v>4201.46</v>
      </c>
      <c r="K545" s="54">
        <f>_xlfn.XLOOKUP(VALUE(I545), 'Processed closing data'!D$1:D$750, 'Processed closing data'!E$1:E$750, "")</f>
        <v>1.57</v>
      </c>
      <c r="L545" s="55">
        <f>_xlfn.XLOOKUP(VALUE(I545), 'Processed closing data'!O$1:O$750, 'Processed closing data'!P$1:P$750, "")</f>
        <v>22.18</v>
      </c>
      <c r="M545" s="41"/>
      <c r="N545" s="41"/>
      <c r="O545" s="42">
        <v>45359</v>
      </c>
      <c r="P545" s="56">
        <v>18.16</v>
      </c>
      <c r="Q545" s="41"/>
      <c r="R545" s="41"/>
      <c r="S545" s="41"/>
      <c r="T545" s="41"/>
      <c r="U545" s="41"/>
      <c r="V545" s="41"/>
      <c r="W545" s="41"/>
      <c r="X545" s="41"/>
      <c r="Y545" s="41"/>
      <c r="Z545" s="41"/>
    </row>
    <row r="546" spans="1:26" ht="15.75" customHeight="1">
      <c r="A546" s="39">
        <v>45327</v>
      </c>
      <c r="B546" s="40">
        <v>4195.45</v>
      </c>
      <c r="C546" s="41"/>
      <c r="D546" s="42">
        <v>45362</v>
      </c>
      <c r="E546" s="43">
        <v>1.48</v>
      </c>
      <c r="F546" s="44"/>
      <c r="G546" s="44"/>
      <c r="H546" s="41"/>
      <c r="I546" s="52">
        <f t="shared" ref="I546:J546" si="545">A546</f>
        <v>45327</v>
      </c>
      <c r="J546" s="53">
        <f t="shared" si="545"/>
        <v>4195.45</v>
      </c>
      <c r="K546" s="54">
        <f>_xlfn.XLOOKUP(VALUE(I546), 'Processed closing data'!D$1:D$750, 'Processed closing data'!E$1:E$750, "")</f>
        <v>1.57</v>
      </c>
      <c r="L546" s="55">
        <f>_xlfn.XLOOKUP(VALUE(I546), 'Processed closing data'!O$1:O$750, 'Processed closing data'!P$1:P$750, "")</f>
        <v>21.92</v>
      </c>
      <c r="M546" s="41"/>
      <c r="N546" s="41"/>
      <c r="O546" s="42">
        <v>45362</v>
      </c>
      <c r="P546" s="56">
        <v>18.11</v>
      </c>
      <c r="Q546" s="41"/>
      <c r="R546" s="41"/>
      <c r="S546" s="41"/>
      <c r="T546" s="41"/>
      <c r="U546" s="41"/>
      <c r="V546" s="41"/>
      <c r="W546" s="41"/>
      <c r="X546" s="41"/>
      <c r="Y546" s="41"/>
      <c r="Z546" s="41"/>
    </row>
    <row r="547" spans="1:26" ht="15.75" customHeight="1">
      <c r="A547" s="39">
        <v>45328</v>
      </c>
      <c r="B547" s="40">
        <v>4232.47</v>
      </c>
      <c r="C547" s="41"/>
      <c r="D547" s="42">
        <v>45363</v>
      </c>
      <c r="E547" s="43">
        <v>1.42</v>
      </c>
      <c r="F547" s="44"/>
      <c r="G547" s="44"/>
      <c r="H547" s="41"/>
      <c r="I547" s="52">
        <f t="shared" ref="I547:J547" si="546">A547</f>
        <v>45328</v>
      </c>
      <c r="J547" s="53">
        <f t="shared" si="546"/>
        <v>4232.47</v>
      </c>
      <c r="K547" s="54">
        <f>_xlfn.XLOOKUP(VALUE(I547), 'Processed closing data'!D$1:D$750, 'Processed closing data'!E$1:E$750, "")</f>
        <v>1.58</v>
      </c>
      <c r="L547" s="55">
        <f>_xlfn.XLOOKUP(VALUE(I547), 'Processed closing data'!O$1:O$750, 'Processed closing data'!P$1:P$750, "")</f>
        <v>21.42</v>
      </c>
      <c r="M547" s="41"/>
      <c r="N547" s="41"/>
      <c r="O547" s="42">
        <v>45363</v>
      </c>
      <c r="P547" s="56">
        <v>18</v>
      </c>
      <c r="Q547" s="41"/>
      <c r="R547" s="41"/>
      <c r="S547" s="41"/>
      <c r="T547" s="41"/>
      <c r="U547" s="41"/>
      <c r="V547" s="41"/>
      <c r="W547" s="41"/>
      <c r="X547" s="41"/>
      <c r="Y547" s="41"/>
      <c r="Z547" s="41"/>
    </row>
    <row r="548" spans="1:26" ht="15.75" customHeight="1">
      <c r="A548" s="39">
        <v>45329</v>
      </c>
      <c r="B548" s="40">
        <v>4205.63</v>
      </c>
      <c r="C548" s="41"/>
      <c r="D548" s="42">
        <v>45364</v>
      </c>
      <c r="E548" s="43">
        <v>1.39</v>
      </c>
      <c r="F548" s="44"/>
      <c r="G548" s="44"/>
      <c r="H548" s="41"/>
      <c r="I548" s="52">
        <f t="shared" ref="I548:J548" si="547">A548</f>
        <v>45329</v>
      </c>
      <c r="J548" s="53">
        <f t="shared" si="547"/>
        <v>4205.63</v>
      </c>
      <c r="K548" s="54">
        <f>_xlfn.XLOOKUP(VALUE(I548), 'Processed closing data'!D$1:D$750, 'Processed closing data'!E$1:E$750, "")</f>
        <v>1.53</v>
      </c>
      <c r="L548" s="55">
        <f>_xlfn.XLOOKUP(VALUE(I548), 'Processed closing data'!O$1:O$750, 'Processed closing data'!P$1:P$750, "")</f>
        <v>21.54</v>
      </c>
      <c r="M548" s="41"/>
      <c r="N548" s="41"/>
      <c r="O548" s="42">
        <v>45364</v>
      </c>
      <c r="P548" s="56">
        <v>17.97</v>
      </c>
      <c r="Q548" s="41"/>
      <c r="R548" s="41"/>
      <c r="S548" s="41"/>
      <c r="T548" s="41"/>
      <c r="U548" s="41"/>
      <c r="V548" s="41"/>
      <c r="W548" s="41"/>
      <c r="X548" s="41"/>
      <c r="Y548" s="41"/>
      <c r="Z548" s="41"/>
    </row>
    <row r="549" spans="1:26" ht="15.75" customHeight="1">
      <c r="A549" s="39">
        <v>45330</v>
      </c>
      <c r="B549" s="40">
        <v>4189.79</v>
      </c>
      <c r="C549" s="41"/>
      <c r="D549" s="42">
        <v>45365</v>
      </c>
      <c r="E549" s="43">
        <v>1.38</v>
      </c>
      <c r="F549" s="44"/>
      <c r="G549" s="44"/>
      <c r="H549" s="41"/>
      <c r="I549" s="52">
        <f t="shared" ref="I549:J549" si="548">A549</f>
        <v>45330</v>
      </c>
      <c r="J549" s="53">
        <f t="shared" si="548"/>
        <v>4189.79</v>
      </c>
      <c r="K549" s="54">
        <f>_xlfn.XLOOKUP(VALUE(I549), 'Processed closing data'!D$1:D$750, 'Processed closing data'!E$1:E$750, "")</f>
        <v>1.53</v>
      </c>
      <c r="L549" s="55">
        <f>_xlfn.XLOOKUP(VALUE(I549), 'Processed closing data'!O$1:O$750, 'Processed closing data'!P$1:P$750, "")</f>
        <v>21.86</v>
      </c>
      <c r="M549" s="41"/>
      <c r="N549" s="41"/>
      <c r="O549" s="42">
        <v>45365</v>
      </c>
      <c r="P549" s="56">
        <v>17.8</v>
      </c>
      <c r="Q549" s="41"/>
      <c r="R549" s="41"/>
      <c r="S549" s="41"/>
      <c r="T549" s="41"/>
      <c r="U549" s="41"/>
      <c r="V549" s="41"/>
      <c r="W549" s="41"/>
      <c r="X549" s="41"/>
      <c r="Y549" s="41"/>
      <c r="Z549" s="41"/>
    </row>
    <row r="550" spans="1:26" ht="15.75" customHeight="1">
      <c r="A550" s="39">
        <v>45331</v>
      </c>
      <c r="B550" s="40">
        <v>4177.6899999999996</v>
      </c>
      <c r="C550" s="41"/>
      <c r="D550" s="42">
        <v>45366</v>
      </c>
      <c r="E550" s="43">
        <v>1.38</v>
      </c>
      <c r="F550" s="44"/>
      <c r="G550" s="44"/>
      <c r="H550" s="41"/>
      <c r="I550" s="52">
        <f t="shared" ref="I550:J550" si="549">A550</f>
        <v>45331</v>
      </c>
      <c r="J550" s="53">
        <f t="shared" si="549"/>
        <v>4177.6899999999996</v>
      </c>
      <c r="K550" s="54">
        <f>_xlfn.XLOOKUP(VALUE(I550), 'Processed closing data'!D$1:D$750, 'Processed closing data'!E$1:E$750, "")</f>
        <v>1.53</v>
      </c>
      <c r="L550" s="55">
        <f>_xlfn.XLOOKUP(VALUE(I550), 'Processed closing data'!O$1:O$750, 'Processed closing data'!P$1:P$750, "")</f>
        <v>21.62</v>
      </c>
      <c r="M550" s="41"/>
      <c r="N550" s="41"/>
      <c r="O550" s="42">
        <v>45366</v>
      </c>
      <c r="P550" s="56">
        <v>17.95</v>
      </c>
      <c r="Q550" s="41"/>
      <c r="R550" s="41"/>
      <c r="S550" s="41"/>
      <c r="T550" s="41"/>
      <c r="U550" s="41"/>
      <c r="V550" s="41"/>
      <c r="W550" s="41"/>
      <c r="X550" s="41"/>
      <c r="Y550" s="41"/>
      <c r="Z550" s="41"/>
    </row>
    <row r="551" spans="1:26" ht="15.75" customHeight="1">
      <c r="A551" s="39">
        <v>45334</v>
      </c>
      <c r="B551" s="40">
        <v>4182.58</v>
      </c>
      <c r="C551" s="41"/>
      <c r="D551" s="42">
        <v>45369</v>
      </c>
      <c r="E551" s="43">
        <v>1.37</v>
      </c>
      <c r="F551" s="44"/>
      <c r="G551" s="44"/>
      <c r="H551" s="41"/>
      <c r="I551" s="52">
        <f t="shared" ref="I551:J551" si="550">A551</f>
        <v>45334</v>
      </c>
      <c r="J551" s="53">
        <f t="shared" si="550"/>
        <v>4182.58</v>
      </c>
      <c r="K551" s="54">
        <f>_xlfn.XLOOKUP(VALUE(I551), 'Processed closing data'!D$1:D$750, 'Processed closing data'!E$1:E$750, "")</f>
        <v>1.59</v>
      </c>
      <c r="L551" s="55">
        <f>_xlfn.XLOOKUP(VALUE(I551), 'Processed closing data'!O$1:O$750, 'Processed closing data'!P$1:P$750, "")</f>
        <v>22</v>
      </c>
      <c r="M551" s="41"/>
      <c r="N551" s="41"/>
      <c r="O551" s="42">
        <v>45369</v>
      </c>
      <c r="P551" s="56">
        <v>17.43</v>
      </c>
      <c r="Q551" s="41"/>
      <c r="R551" s="41"/>
      <c r="S551" s="41"/>
      <c r="T551" s="41"/>
      <c r="U551" s="41"/>
      <c r="V551" s="41"/>
      <c r="W551" s="41"/>
      <c r="X551" s="41"/>
      <c r="Y551" s="41"/>
      <c r="Z551" s="41"/>
    </row>
    <row r="552" spans="1:26" ht="15.75" customHeight="1">
      <c r="A552" s="39">
        <v>45335</v>
      </c>
      <c r="B552" s="40">
        <v>4144.84</v>
      </c>
      <c r="C552" s="41"/>
      <c r="D552" s="42">
        <v>45370</v>
      </c>
      <c r="E552" s="43">
        <v>1.36</v>
      </c>
      <c r="F552" s="44"/>
      <c r="G552" s="44"/>
      <c r="H552" s="41"/>
      <c r="I552" s="52">
        <f t="shared" ref="I552:J552" si="551">A552</f>
        <v>45335</v>
      </c>
      <c r="J552" s="53">
        <f t="shared" si="551"/>
        <v>4144.84</v>
      </c>
      <c r="K552" s="54">
        <f>_xlfn.XLOOKUP(VALUE(I552), 'Processed closing data'!D$1:D$750, 'Processed closing data'!E$1:E$750, "")</f>
        <v>1.56</v>
      </c>
      <c r="L552" s="55">
        <f>_xlfn.XLOOKUP(VALUE(I552), 'Processed closing data'!O$1:O$750, 'Processed closing data'!P$1:P$750, "")</f>
        <v>21.2</v>
      </c>
      <c r="M552" s="41"/>
      <c r="N552" s="41"/>
      <c r="O552" s="42">
        <v>45370</v>
      </c>
      <c r="P552" s="56">
        <v>17.149999999999999</v>
      </c>
      <c r="Q552" s="41"/>
      <c r="R552" s="41"/>
      <c r="S552" s="41"/>
      <c r="T552" s="41"/>
      <c r="U552" s="41"/>
      <c r="V552" s="41"/>
      <c r="W552" s="41"/>
      <c r="X552" s="41"/>
      <c r="Y552" s="41"/>
      <c r="Z552" s="41"/>
    </row>
    <row r="553" spans="1:26" ht="15.75" customHeight="1">
      <c r="A553" s="39">
        <v>45336</v>
      </c>
      <c r="B553" s="40">
        <v>4173.91</v>
      </c>
      <c r="C553" s="41"/>
      <c r="D553" s="42">
        <v>45371</v>
      </c>
      <c r="E553" s="43">
        <v>1.37</v>
      </c>
      <c r="F553" s="44"/>
      <c r="G553" s="44"/>
      <c r="H553" s="41"/>
      <c r="I553" s="52">
        <f t="shared" ref="I553:J553" si="552">A553</f>
        <v>45336</v>
      </c>
      <c r="J553" s="53">
        <f t="shared" si="552"/>
        <v>4173.91</v>
      </c>
      <c r="K553" s="54">
        <f>_xlfn.XLOOKUP(VALUE(I553), 'Processed closing data'!D$1:D$750, 'Processed closing data'!E$1:E$750, "")</f>
        <v>1.59</v>
      </c>
      <c r="L553" s="55">
        <f>_xlfn.XLOOKUP(VALUE(I553), 'Processed closing data'!O$1:O$750, 'Processed closing data'!P$1:P$750, "")</f>
        <v>21.24</v>
      </c>
      <c r="M553" s="41"/>
      <c r="N553" s="41"/>
      <c r="O553" s="42">
        <v>45371</v>
      </c>
      <c r="P553" s="56">
        <v>17.43</v>
      </c>
      <c r="Q553" s="41"/>
      <c r="R553" s="41"/>
      <c r="S553" s="41"/>
      <c r="T553" s="41"/>
      <c r="U553" s="41"/>
      <c r="V553" s="41"/>
      <c r="W553" s="41"/>
      <c r="X553" s="41"/>
      <c r="Y553" s="41"/>
      <c r="Z553" s="41"/>
    </row>
    <row r="554" spans="1:26" ht="15.75" customHeight="1">
      <c r="A554" s="39">
        <v>45337</v>
      </c>
      <c r="B554" s="40">
        <v>4190.67</v>
      </c>
      <c r="C554" s="41"/>
      <c r="D554" s="42">
        <v>45372</v>
      </c>
      <c r="E554" s="43">
        <v>1.33</v>
      </c>
      <c r="F554" s="44"/>
      <c r="G554" s="44"/>
      <c r="H554" s="41"/>
      <c r="I554" s="52">
        <f t="shared" ref="I554:J554" si="553">A554</f>
        <v>45337</v>
      </c>
      <c r="J554" s="53">
        <f t="shared" si="553"/>
        <v>4190.67</v>
      </c>
      <c r="K554" s="54">
        <f>_xlfn.XLOOKUP(VALUE(I554), 'Processed closing data'!D$1:D$750, 'Processed closing data'!E$1:E$750, "")</f>
        <v>1.53</v>
      </c>
      <c r="L554" s="55">
        <f>_xlfn.XLOOKUP(VALUE(I554), 'Processed closing data'!O$1:O$750, 'Processed closing data'!P$1:P$750, "")</f>
        <v>17.8</v>
      </c>
      <c r="M554" s="41"/>
      <c r="N554" s="41"/>
      <c r="O554" s="42">
        <v>45372</v>
      </c>
      <c r="P554" s="56">
        <v>18.29</v>
      </c>
      <c r="Q554" s="41"/>
      <c r="R554" s="41"/>
      <c r="S554" s="41"/>
      <c r="T554" s="41"/>
      <c r="U554" s="41"/>
      <c r="V554" s="41"/>
      <c r="W554" s="41"/>
      <c r="X554" s="41"/>
      <c r="Y554" s="41"/>
      <c r="Z554" s="41"/>
    </row>
    <row r="555" spans="1:26" ht="15.75" customHeight="1">
      <c r="A555" s="39">
        <v>45338</v>
      </c>
      <c r="B555" s="40">
        <v>4247.66</v>
      </c>
      <c r="C555" s="41"/>
      <c r="D555" s="42">
        <v>45373</v>
      </c>
      <c r="E555" s="43">
        <v>1.29</v>
      </c>
      <c r="F555" s="44"/>
      <c r="G555" s="44"/>
      <c r="H555" s="41"/>
      <c r="I555" s="52">
        <f t="shared" ref="I555:J555" si="554">A555</f>
        <v>45338</v>
      </c>
      <c r="J555" s="53">
        <f t="shared" si="554"/>
        <v>4247.66</v>
      </c>
      <c r="K555" s="54">
        <f>_xlfn.XLOOKUP(VALUE(I555), 'Processed closing data'!D$1:D$750, 'Processed closing data'!E$1:E$750, "")</f>
        <v>1.57</v>
      </c>
      <c r="L555" s="55">
        <f>_xlfn.XLOOKUP(VALUE(I555), 'Processed closing data'!O$1:O$750, 'Processed closing data'!P$1:P$750, "")</f>
        <v>17.86</v>
      </c>
      <c r="M555" s="41"/>
      <c r="N555" s="41"/>
      <c r="O555" s="42">
        <v>45373</v>
      </c>
      <c r="P555" s="56">
        <v>18.309999999999999</v>
      </c>
      <c r="Q555" s="41"/>
      <c r="R555" s="41"/>
      <c r="S555" s="41"/>
      <c r="T555" s="41"/>
      <c r="U555" s="41"/>
      <c r="V555" s="41"/>
      <c r="W555" s="41"/>
      <c r="X555" s="41"/>
      <c r="Y555" s="41"/>
      <c r="Z555" s="41"/>
    </row>
    <row r="556" spans="1:26" ht="15.75" customHeight="1">
      <c r="A556" s="39">
        <v>45341</v>
      </c>
      <c r="B556" s="40">
        <v>4256.3900000000003</v>
      </c>
      <c r="C556" s="41"/>
      <c r="D556" s="42">
        <v>45376</v>
      </c>
      <c r="E556" s="43">
        <v>1.23</v>
      </c>
      <c r="F556" s="44"/>
      <c r="G556" s="44"/>
      <c r="H556" s="41"/>
      <c r="I556" s="52">
        <f t="shared" ref="I556:J556" si="555">A556</f>
        <v>45341</v>
      </c>
      <c r="J556" s="53">
        <f t="shared" si="555"/>
        <v>4256.3900000000003</v>
      </c>
      <c r="K556" s="54">
        <f>_xlfn.XLOOKUP(VALUE(I556), 'Processed closing data'!D$1:D$750, 'Processed closing data'!E$1:E$750, "")</f>
        <v>1.51</v>
      </c>
      <c r="L556" s="55">
        <f>_xlfn.XLOOKUP(VALUE(I556), 'Processed closing data'!O$1:O$750, 'Processed closing data'!P$1:P$750, "")</f>
        <v>18.239999999999998</v>
      </c>
      <c r="M556" s="41"/>
      <c r="N556" s="41"/>
      <c r="O556" s="42">
        <v>45376</v>
      </c>
      <c r="P556" s="56">
        <v>17.66</v>
      </c>
      <c r="Q556" s="41"/>
      <c r="R556" s="41"/>
      <c r="S556" s="41"/>
      <c r="T556" s="41"/>
      <c r="U556" s="41"/>
      <c r="V556" s="41"/>
      <c r="W556" s="41"/>
      <c r="X556" s="41"/>
      <c r="Y556" s="41"/>
      <c r="Z556" s="41"/>
    </row>
    <row r="557" spans="1:26" ht="15.75" customHeight="1">
      <c r="A557" s="39">
        <v>45342</v>
      </c>
      <c r="B557" s="40">
        <v>4248.6899999999996</v>
      </c>
      <c r="C557" s="41"/>
      <c r="D557" s="42">
        <v>45377</v>
      </c>
      <c r="E557" s="43">
        <v>1.24</v>
      </c>
      <c r="F557" s="44"/>
      <c r="G557" s="44"/>
      <c r="H557" s="41"/>
      <c r="I557" s="52">
        <f t="shared" ref="I557:J557" si="556">A557</f>
        <v>45342</v>
      </c>
      <c r="J557" s="53">
        <f t="shared" si="556"/>
        <v>4248.6899999999996</v>
      </c>
      <c r="K557" s="54">
        <f>_xlfn.XLOOKUP(VALUE(I557), 'Processed closing data'!D$1:D$750, 'Processed closing data'!E$1:E$750, "")</f>
        <v>1.4</v>
      </c>
      <c r="L557" s="55">
        <f>_xlfn.XLOOKUP(VALUE(I557), 'Processed closing data'!O$1:O$750, 'Processed closing data'!P$1:P$750, "")</f>
        <v>18.5</v>
      </c>
      <c r="M557" s="41"/>
      <c r="N557" s="41"/>
      <c r="O557" s="42">
        <v>45377</v>
      </c>
      <c r="P557" s="56">
        <v>18.170000000000002</v>
      </c>
      <c r="Q557" s="41"/>
      <c r="R557" s="41"/>
      <c r="S557" s="41"/>
      <c r="T557" s="41"/>
      <c r="U557" s="41"/>
      <c r="V557" s="41"/>
      <c r="W557" s="41"/>
      <c r="X557" s="41"/>
      <c r="Y557" s="41"/>
      <c r="Z557" s="41"/>
    </row>
    <row r="558" spans="1:26" ht="15.75" customHeight="1">
      <c r="A558" s="39">
        <v>45343</v>
      </c>
      <c r="B558" s="40">
        <v>4222.09</v>
      </c>
      <c r="C558" s="41"/>
      <c r="D558" s="42">
        <v>45378</v>
      </c>
      <c r="E558" s="43">
        <v>1.27</v>
      </c>
      <c r="F558" s="44"/>
      <c r="G558" s="44"/>
      <c r="H558" s="41"/>
      <c r="I558" s="52">
        <f t="shared" ref="I558:J558" si="557">A558</f>
        <v>45343</v>
      </c>
      <c r="J558" s="53">
        <f t="shared" si="557"/>
        <v>4222.09</v>
      </c>
      <c r="K558" s="54">
        <f>_xlfn.XLOOKUP(VALUE(I558), 'Processed closing data'!D$1:D$750, 'Processed closing data'!E$1:E$750, "")</f>
        <v>1.37</v>
      </c>
      <c r="L558" s="55">
        <f>_xlfn.XLOOKUP(VALUE(I558), 'Processed closing data'!O$1:O$750, 'Processed closing data'!P$1:P$750, "")</f>
        <v>19.12</v>
      </c>
      <c r="M558" s="41"/>
      <c r="N558" s="41"/>
      <c r="O558" s="42">
        <v>45378</v>
      </c>
      <c r="P558" s="56">
        <v>17.87</v>
      </c>
      <c r="Q558" s="41"/>
      <c r="R558" s="41"/>
      <c r="S558" s="41"/>
      <c r="T558" s="41"/>
      <c r="U558" s="41"/>
      <c r="V558" s="41"/>
      <c r="W558" s="41"/>
      <c r="X558" s="41"/>
      <c r="Y558" s="41"/>
      <c r="Z558" s="41"/>
    </row>
    <row r="559" spans="1:26" ht="15.75" customHeight="1">
      <c r="A559" s="39">
        <v>45344</v>
      </c>
      <c r="B559" s="40">
        <v>4236.95</v>
      </c>
      <c r="C559" s="41"/>
      <c r="D559" s="42">
        <v>45379</v>
      </c>
      <c r="E559" s="43">
        <v>1.22</v>
      </c>
      <c r="F559" s="44"/>
      <c r="G559" s="44"/>
      <c r="H559" s="41"/>
      <c r="I559" s="52">
        <f t="shared" ref="I559:J559" si="558">A559</f>
        <v>45344</v>
      </c>
      <c r="J559" s="53">
        <f t="shared" si="558"/>
        <v>4236.95</v>
      </c>
      <c r="K559" s="54">
        <f>_xlfn.XLOOKUP(VALUE(I559), 'Processed closing data'!D$1:D$750, 'Processed closing data'!E$1:E$750, "")</f>
        <v>1.47</v>
      </c>
      <c r="L559" s="55">
        <f>_xlfn.XLOOKUP(VALUE(I559), 'Processed closing data'!O$1:O$750, 'Processed closing data'!P$1:P$750, "")</f>
        <v>19.66</v>
      </c>
      <c r="M559" s="41"/>
      <c r="N559" s="41"/>
      <c r="O559" s="42">
        <v>45379</v>
      </c>
      <c r="P559" s="56">
        <v>17.649999999999999</v>
      </c>
      <c r="Q559" s="41"/>
      <c r="R559" s="41"/>
      <c r="S559" s="41"/>
      <c r="T559" s="41"/>
      <c r="U559" s="41"/>
      <c r="V559" s="41"/>
      <c r="W559" s="41"/>
      <c r="X559" s="41"/>
      <c r="Y559" s="41"/>
      <c r="Z559" s="41"/>
    </row>
    <row r="560" spans="1:26" ht="15.75" customHeight="1">
      <c r="A560" s="39">
        <v>45345</v>
      </c>
      <c r="B560" s="40">
        <v>4244.71</v>
      </c>
      <c r="C560" s="41"/>
      <c r="D560" s="42">
        <v>45384</v>
      </c>
      <c r="E560" s="43">
        <v>1.17</v>
      </c>
      <c r="F560" s="44"/>
      <c r="G560" s="44"/>
      <c r="H560" s="41"/>
      <c r="I560" s="52">
        <f t="shared" ref="I560:J560" si="559">A560</f>
        <v>45345</v>
      </c>
      <c r="J560" s="53">
        <f t="shared" si="559"/>
        <v>4244.71</v>
      </c>
      <c r="K560" s="54">
        <f>_xlfn.XLOOKUP(VALUE(I560), 'Processed closing data'!D$1:D$750, 'Processed closing data'!E$1:E$750, "")</f>
        <v>1.43</v>
      </c>
      <c r="L560" s="55">
        <f>_xlfn.XLOOKUP(VALUE(I560), 'Processed closing data'!O$1:O$750, 'Processed closing data'!P$1:P$750, "")</f>
        <v>19.59</v>
      </c>
      <c r="M560" s="41"/>
      <c r="N560" s="41"/>
      <c r="O560" s="42">
        <v>45384</v>
      </c>
      <c r="P560" s="56">
        <v>17.420000000000002</v>
      </c>
      <c r="Q560" s="41"/>
      <c r="R560" s="41"/>
      <c r="S560" s="41"/>
      <c r="T560" s="41"/>
      <c r="U560" s="41"/>
      <c r="V560" s="41"/>
      <c r="W560" s="41"/>
      <c r="X560" s="41"/>
      <c r="Y560" s="41"/>
      <c r="Z560" s="41"/>
    </row>
    <row r="561" spans="1:26" ht="15.75" customHeight="1">
      <c r="A561" s="39">
        <v>45348</v>
      </c>
      <c r="B561" s="40">
        <v>4232.66</v>
      </c>
      <c r="C561" s="41"/>
      <c r="D561" s="42">
        <v>45385</v>
      </c>
      <c r="E561" s="43">
        <v>1.1599999999999999</v>
      </c>
      <c r="F561" s="44"/>
      <c r="G561" s="44"/>
      <c r="H561" s="41"/>
      <c r="I561" s="52">
        <f t="shared" ref="I561:J561" si="560">A561</f>
        <v>45348</v>
      </c>
      <c r="J561" s="53">
        <f t="shared" si="560"/>
        <v>4232.66</v>
      </c>
      <c r="K561" s="54">
        <f>_xlfn.XLOOKUP(VALUE(I561), 'Processed closing data'!D$1:D$750, 'Processed closing data'!E$1:E$750, "")</f>
        <v>1.41</v>
      </c>
      <c r="L561" s="55">
        <f>_xlfn.XLOOKUP(VALUE(I561), 'Processed closing data'!O$1:O$750, 'Processed closing data'!P$1:P$750, "")</f>
        <v>19.28</v>
      </c>
      <c r="M561" s="41"/>
      <c r="N561" s="41"/>
      <c r="O561" s="42">
        <v>45385</v>
      </c>
      <c r="P561" s="56">
        <v>17.52</v>
      </c>
      <c r="Q561" s="41"/>
      <c r="R561" s="41"/>
      <c r="S561" s="41"/>
      <c r="T561" s="41"/>
      <c r="U561" s="41"/>
      <c r="V561" s="41"/>
      <c r="W561" s="41"/>
      <c r="X561" s="41"/>
      <c r="Y561" s="41"/>
      <c r="Z561" s="41"/>
    </row>
    <row r="562" spans="1:26" ht="15.75" customHeight="1">
      <c r="A562" s="39">
        <v>45349</v>
      </c>
      <c r="B562" s="40">
        <v>4233.18</v>
      </c>
      <c r="C562" s="41"/>
      <c r="D562" s="42">
        <v>45386</v>
      </c>
      <c r="E562" s="43">
        <v>1.17</v>
      </c>
      <c r="F562" s="44"/>
      <c r="G562" s="44"/>
      <c r="H562" s="41"/>
      <c r="I562" s="52">
        <f t="shared" ref="I562:J562" si="561">A562</f>
        <v>45349</v>
      </c>
      <c r="J562" s="53">
        <f t="shared" si="561"/>
        <v>4233.18</v>
      </c>
      <c r="K562" s="54">
        <f>_xlfn.XLOOKUP(VALUE(I562), 'Processed closing data'!D$1:D$750, 'Processed closing data'!E$1:E$750, "")</f>
        <v>1.45</v>
      </c>
      <c r="L562" s="55">
        <f>_xlfn.XLOOKUP(VALUE(I562), 'Processed closing data'!O$1:O$750, 'Processed closing data'!P$1:P$750, "")</f>
        <v>19.2</v>
      </c>
      <c r="M562" s="41"/>
      <c r="N562" s="41"/>
      <c r="O562" s="42">
        <v>45386</v>
      </c>
      <c r="P562" s="56">
        <v>17.64</v>
      </c>
      <c r="Q562" s="41"/>
      <c r="R562" s="41"/>
      <c r="S562" s="41"/>
      <c r="T562" s="41"/>
      <c r="U562" s="41"/>
      <c r="V562" s="41"/>
      <c r="W562" s="41"/>
      <c r="X562" s="41"/>
      <c r="Y562" s="41"/>
      <c r="Z562" s="41"/>
    </row>
    <row r="563" spans="1:26" ht="15.75" customHeight="1">
      <c r="A563" s="39">
        <v>45350</v>
      </c>
      <c r="B563" s="40">
        <v>4201.04</v>
      </c>
      <c r="C563" s="41"/>
      <c r="D563" s="42">
        <v>45387</v>
      </c>
      <c r="E563" s="43">
        <v>1.1299999999999999</v>
      </c>
      <c r="F563" s="44"/>
      <c r="G563" s="44"/>
      <c r="H563" s="41"/>
      <c r="I563" s="52">
        <f t="shared" ref="I563:J563" si="562">A563</f>
        <v>45350</v>
      </c>
      <c r="J563" s="53">
        <f t="shared" si="562"/>
        <v>4201.04</v>
      </c>
      <c r="K563" s="54">
        <f>_xlfn.XLOOKUP(VALUE(I563), 'Processed closing data'!D$1:D$750, 'Processed closing data'!E$1:E$750, "")</f>
        <v>1.35</v>
      </c>
      <c r="L563" s="55">
        <f>_xlfn.XLOOKUP(VALUE(I563), 'Processed closing data'!O$1:O$750, 'Processed closing data'!P$1:P$750, "")</f>
        <v>18.3</v>
      </c>
      <c r="M563" s="41"/>
      <c r="N563" s="41"/>
      <c r="O563" s="42">
        <v>45387</v>
      </c>
      <c r="P563" s="56">
        <v>17.440000000000001</v>
      </c>
      <c r="Q563" s="41"/>
      <c r="R563" s="41"/>
      <c r="S563" s="41"/>
      <c r="T563" s="41"/>
      <c r="U563" s="41"/>
      <c r="V563" s="41"/>
      <c r="W563" s="41"/>
      <c r="X563" s="41"/>
      <c r="Y563" s="41"/>
      <c r="Z563" s="41"/>
    </row>
    <row r="564" spans="1:26" ht="15.75" customHeight="1">
      <c r="A564" s="39">
        <v>45351</v>
      </c>
      <c r="B564" s="40">
        <v>4204.7</v>
      </c>
      <c r="C564" s="41"/>
      <c r="D564" s="42">
        <v>45390</v>
      </c>
      <c r="E564" s="43">
        <v>1.1200000000000001</v>
      </c>
      <c r="F564" s="58"/>
      <c r="G564" s="44"/>
      <c r="H564" s="41"/>
      <c r="I564" s="52">
        <f t="shared" ref="I564:J564" si="563">A564</f>
        <v>45351</v>
      </c>
      <c r="J564" s="53">
        <f t="shared" si="563"/>
        <v>4204.7</v>
      </c>
      <c r="K564" s="54">
        <f>_xlfn.XLOOKUP(VALUE(I564), 'Processed closing data'!D$1:D$750, 'Processed closing data'!E$1:E$750, "")</f>
        <v>1.33</v>
      </c>
      <c r="L564" s="55">
        <f>_xlfn.XLOOKUP(VALUE(I564), 'Processed closing data'!O$1:O$750, 'Processed closing data'!P$1:P$750, "")</f>
        <v>17.920000000000002</v>
      </c>
      <c r="M564" s="41"/>
      <c r="N564" s="41"/>
      <c r="O564" s="42">
        <v>45390</v>
      </c>
      <c r="P564" s="56">
        <v>17.399999999999999</v>
      </c>
      <c r="Q564" s="41"/>
      <c r="R564" s="41"/>
      <c r="S564" s="41"/>
      <c r="T564" s="41"/>
      <c r="U564" s="41"/>
      <c r="V564" s="41"/>
      <c r="W564" s="41"/>
      <c r="X564" s="41"/>
      <c r="Y564" s="41"/>
      <c r="Z564" s="41"/>
    </row>
    <row r="565" spans="1:26" ht="15.75" customHeight="1">
      <c r="A565" s="39">
        <v>45352</v>
      </c>
      <c r="B565" s="40">
        <v>4238.8100000000004</v>
      </c>
      <c r="C565" s="41"/>
      <c r="D565" s="42">
        <v>45391</v>
      </c>
      <c r="E565" s="43">
        <v>1.1499999999999999</v>
      </c>
      <c r="F565" s="44"/>
      <c r="G565" s="44"/>
      <c r="H565" s="41"/>
      <c r="I565" s="52">
        <f t="shared" ref="I565:J565" si="564">A565</f>
        <v>45352</v>
      </c>
      <c r="J565" s="53">
        <f t="shared" si="564"/>
        <v>4238.8100000000004</v>
      </c>
      <c r="K565" s="54">
        <f>_xlfn.XLOOKUP(VALUE(I565), 'Processed closing data'!D$1:D$750, 'Processed closing data'!E$1:E$750, "")</f>
        <v>1.3</v>
      </c>
      <c r="L565" s="55">
        <f>_xlfn.XLOOKUP(VALUE(I565), 'Processed closing data'!O$1:O$750, 'Processed closing data'!P$1:P$750, "")</f>
        <v>17.399999999999999</v>
      </c>
      <c r="M565" s="41"/>
      <c r="N565" s="41"/>
      <c r="O565" s="42">
        <v>45391</v>
      </c>
      <c r="P565" s="56">
        <v>17.399999999999999</v>
      </c>
      <c r="Q565" s="41"/>
      <c r="R565" s="41"/>
      <c r="S565" s="41"/>
      <c r="T565" s="41"/>
      <c r="U565" s="41"/>
      <c r="V565" s="41"/>
      <c r="W565" s="41"/>
      <c r="X565" s="41"/>
      <c r="Y565" s="41"/>
      <c r="Z565" s="41"/>
    </row>
    <row r="566" spans="1:26" ht="15.75" customHeight="1">
      <c r="A566" s="39">
        <v>45355</v>
      </c>
      <c r="B566" s="40">
        <v>4215.57</v>
      </c>
      <c r="C566" s="41"/>
      <c r="D566" s="42">
        <v>45392</v>
      </c>
      <c r="E566" s="43">
        <v>1.1200000000000001</v>
      </c>
      <c r="F566" s="58"/>
      <c r="G566" s="44"/>
      <c r="H566" s="41"/>
      <c r="I566" s="52">
        <f t="shared" ref="I566:J566" si="565">A566</f>
        <v>45355</v>
      </c>
      <c r="J566" s="53">
        <f t="shared" si="565"/>
        <v>4215.57</v>
      </c>
      <c r="K566" s="54">
        <f>_xlfn.XLOOKUP(VALUE(I566), 'Processed closing data'!D$1:D$750, 'Processed closing data'!E$1:E$750, "")</f>
        <v>1.26</v>
      </c>
      <c r="L566" s="55">
        <f>_xlfn.XLOOKUP(VALUE(I566), 'Processed closing data'!O$1:O$750, 'Processed closing data'!P$1:P$750, "")</f>
        <v>16.37</v>
      </c>
      <c r="M566" s="41"/>
      <c r="N566" s="41"/>
      <c r="O566" s="42">
        <v>45392</v>
      </c>
      <c r="P566" s="56">
        <v>17.64</v>
      </c>
      <c r="Q566" s="41"/>
      <c r="R566" s="41"/>
      <c r="S566" s="41"/>
      <c r="T566" s="41"/>
      <c r="U566" s="41"/>
      <c r="V566" s="41"/>
      <c r="W566" s="41"/>
      <c r="X566" s="41"/>
      <c r="Y566" s="41"/>
      <c r="Z566" s="41"/>
    </row>
    <row r="567" spans="1:26" ht="15.75" customHeight="1">
      <c r="A567" s="39">
        <v>45356</v>
      </c>
      <c r="B567" s="40">
        <v>4219.01</v>
      </c>
      <c r="C567" s="41"/>
      <c r="D567" s="42">
        <v>45393</v>
      </c>
      <c r="E567" s="43">
        <v>1.0900000000000001</v>
      </c>
      <c r="F567" s="57"/>
      <c r="G567" s="44"/>
      <c r="H567" s="41"/>
      <c r="I567" s="52">
        <f t="shared" ref="I567:J567" si="566">A567</f>
        <v>45356</v>
      </c>
      <c r="J567" s="53">
        <f t="shared" si="566"/>
        <v>4219.01</v>
      </c>
      <c r="K567" s="54">
        <f>_xlfn.XLOOKUP(VALUE(I567), 'Processed closing data'!D$1:D$750, 'Processed closing data'!E$1:E$750, "")</f>
        <v>1.29</v>
      </c>
      <c r="L567" s="55">
        <f>_xlfn.XLOOKUP(VALUE(I567), 'Processed closing data'!O$1:O$750, 'Processed closing data'!P$1:P$750, "")</f>
        <v>16.86</v>
      </c>
      <c r="M567" s="41"/>
      <c r="N567" s="41"/>
      <c r="O567" s="42">
        <v>45393</v>
      </c>
      <c r="P567" s="56">
        <v>17.920000000000002</v>
      </c>
      <c r="Q567" s="41"/>
      <c r="R567" s="41"/>
      <c r="S567" s="41"/>
      <c r="T567" s="41"/>
      <c r="U567" s="41"/>
      <c r="V567" s="41"/>
      <c r="W567" s="41"/>
      <c r="X567" s="41"/>
      <c r="Y567" s="41"/>
      <c r="Z567" s="41"/>
    </row>
    <row r="568" spans="1:26" ht="15.75" customHeight="1">
      <c r="A568" s="39">
        <v>45357</v>
      </c>
      <c r="B568" s="40">
        <v>4240.95</v>
      </c>
      <c r="C568" s="41"/>
      <c r="D568" s="42">
        <v>45394</v>
      </c>
      <c r="E568" s="43">
        <v>1.07</v>
      </c>
      <c r="F568" s="57"/>
      <c r="G568" s="44"/>
      <c r="H568" s="41"/>
      <c r="I568" s="52">
        <f t="shared" ref="I568:J568" si="567">A568</f>
        <v>45357</v>
      </c>
      <c r="J568" s="53">
        <f t="shared" si="567"/>
        <v>4240.95</v>
      </c>
      <c r="K568" s="54">
        <f>_xlfn.XLOOKUP(VALUE(I568), 'Processed closing data'!D$1:D$750, 'Processed closing data'!E$1:E$750, "")</f>
        <v>1.32</v>
      </c>
      <c r="L568" s="55">
        <f>_xlfn.XLOOKUP(VALUE(I568), 'Processed closing data'!O$1:O$750, 'Processed closing data'!P$1:P$750, "")</f>
        <v>18.14</v>
      </c>
      <c r="M568" s="41"/>
      <c r="N568" s="41"/>
      <c r="O568" s="42">
        <v>45394</v>
      </c>
      <c r="P568" s="56">
        <v>17.8</v>
      </c>
      <c r="Q568" s="41"/>
      <c r="R568" s="41"/>
      <c r="S568" s="41"/>
      <c r="T568" s="41"/>
      <c r="U568" s="41"/>
      <c r="V568" s="41"/>
      <c r="W568" s="41"/>
      <c r="X568" s="41"/>
      <c r="Y568" s="41"/>
      <c r="Z568" s="41"/>
    </row>
    <row r="569" spans="1:26" ht="15.75" customHeight="1">
      <c r="A569" s="39">
        <v>45358</v>
      </c>
      <c r="B569" s="40">
        <v>4250.6000000000004</v>
      </c>
      <c r="C569" s="41"/>
      <c r="D569" s="42">
        <v>45397</v>
      </c>
      <c r="E569" s="43">
        <v>1.07</v>
      </c>
      <c r="F569" s="57"/>
      <c r="G569" s="44"/>
      <c r="H569" s="41"/>
      <c r="I569" s="52">
        <f t="shared" ref="I569:J569" si="568">A569</f>
        <v>45358</v>
      </c>
      <c r="J569" s="53">
        <f t="shared" si="568"/>
        <v>4250.6000000000004</v>
      </c>
      <c r="K569" s="54">
        <f>_xlfn.XLOOKUP(VALUE(I569), 'Processed closing data'!D$1:D$750, 'Processed closing data'!E$1:E$750, "")</f>
        <v>1.4</v>
      </c>
      <c r="L569" s="55">
        <f>_xlfn.XLOOKUP(VALUE(I569), 'Processed closing data'!O$1:O$750, 'Processed closing data'!P$1:P$750, "")</f>
        <v>18.39</v>
      </c>
      <c r="M569" s="41"/>
      <c r="N569" s="41"/>
      <c r="O569" s="42">
        <v>45397</v>
      </c>
      <c r="P569" s="56">
        <v>17.62</v>
      </c>
      <c r="Q569" s="41"/>
      <c r="R569" s="41"/>
      <c r="S569" s="41"/>
      <c r="T569" s="41"/>
      <c r="U569" s="41"/>
      <c r="V569" s="41"/>
      <c r="W569" s="41"/>
      <c r="X569" s="41"/>
      <c r="Y569" s="41"/>
      <c r="Z569" s="41"/>
    </row>
    <row r="570" spans="1:26" ht="15.75" customHeight="1">
      <c r="A570" s="39">
        <v>45359</v>
      </c>
      <c r="B570" s="40">
        <v>4235.63</v>
      </c>
      <c r="C570" s="41"/>
      <c r="D570" s="42">
        <v>45398</v>
      </c>
      <c r="E570" s="43">
        <v>1</v>
      </c>
      <c r="F570" s="44"/>
      <c r="G570" s="44"/>
      <c r="H570" s="41"/>
      <c r="I570" s="52">
        <f t="shared" ref="I570:J570" si="569">A570</f>
        <v>45359</v>
      </c>
      <c r="J570" s="53">
        <f t="shared" si="569"/>
        <v>4235.63</v>
      </c>
      <c r="K570" s="54">
        <f>_xlfn.XLOOKUP(VALUE(I570), 'Processed closing data'!D$1:D$750, 'Processed closing data'!E$1:E$750, "")</f>
        <v>1.44</v>
      </c>
      <c r="L570" s="55">
        <f>_xlfn.XLOOKUP(VALUE(I570), 'Processed closing data'!O$1:O$750, 'Processed closing data'!P$1:P$750, "")</f>
        <v>18.16</v>
      </c>
      <c r="M570" s="41"/>
      <c r="N570" s="41"/>
      <c r="O570" s="42">
        <v>45398</v>
      </c>
      <c r="P570" s="56">
        <v>17.239999999999998</v>
      </c>
      <c r="Q570" s="41"/>
      <c r="R570" s="41"/>
      <c r="S570" s="41"/>
      <c r="T570" s="41"/>
      <c r="U570" s="41"/>
      <c r="V570" s="41"/>
      <c r="W570" s="41"/>
      <c r="X570" s="41"/>
      <c r="Y570" s="41"/>
      <c r="Z570" s="41"/>
    </row>
    <row r="571" spans="1:26" ht="15.75" customHeight="1">
      <c r="A571" s="39">
        <v>45362</v>
      </c>
      <c r="B571" s="40">
        <v>4237.93</v>
      </c>
      <c r="C571" s="41"/>
      <c r="D571" s="42">
        <v>45399</v>
      </c>
      <c r="E571" s="43">
        <v>0.99</v>
      </c>
      <c r="F571" s="44"/>
      <c r="G571" s="44"/>
      <c r="H571" s="41"/>
      <c r="I571" s="52">
        <f t="shared" ref="I571:J571" si="570">A571</f>
        <v>45362</v>
      </c>
      <c r="J571" s="53">
        <f t="shared" si="570"/>
        <v>4237.93</v>
      </c>
      <c r="K571" s="54">
        <f>_xlfn.XLOOKUP(VALUE(I571), 'Processed closing data'!D$1:D$750, 'Processed closing data'!E$1:E$750, "")</f>
        <v>1.48</v>
      </c>
      <c r="L571" s="55">
        <f>_xlfn.XLOOKUP(VALUE(I571), 'Processed closing data'!O$1:O$750, 'Processed closing data'!P$1:P$750, "")</f>
        <v>18.11</v>
      </c>
      <c r="M571" s="41"/>
      <c r="N571" s="41"/>
      <c r="O571" s="42">
        <v>45399</v>
      </c>
      <c r="P571" s="56">
        <v>17.52</v>
      </c>
      <c r="Q571" s="41"/>
      <c r="R571" s="41"/>
      <c r="S571" s="41"/>
      <c r="T571" s="41"/>
      <c r="U571" s="41"/>
      <c r="V571" s="41"/>
      <c r="W571" s="41"/>
      <c r="X571" s="41"/>
      <c r="Y571" s="41"/>
      <c r="Z571" s="41"/>
    </row>
    <row r="572" spans="1:26" ht="15.75" customHeight="1">
      <c r="A572" s="39">
        <v>45363</v>
      </c>
      <c r="B572" s="40">
        <v>4276.2700000000004</v>
      </c>
      <c r="C572" s="41"/>
      <c r="D572" s="42">
        <v>45400</v>
      </c>
      <c r="E572" s="43">
        <v>0.95</v>
      </c>
      <c r="F572" s="44"/>
      <c r="G572" s="44"/>
      <c r="H572" s="41"/>
      <c r="I572" s="52">
        <f t="shared" ref="I572:J572" si="571">A572</f>
        <v>45363</v>
      </c>
      <c r="J572" s="53">
        <f t="shared" si="571"/>
        <v>4276.2700000000004</v>
      </c>
      <c r="K572" s="54">
        <f>_xlfn.XLOOKUP(VALUE(I572), 'Processed closing data'!D$1:D$750, 'Processed closing data'!E$1:E$750, "")</f>
        <v>1.42</v>
      </c>
      <c r="L572" s="55">
        <f>_xlfn.XLOOKUP(VALUE(I572), 'Processed closing data'!O$1:O$750, 'Processed closing data'!P$1:P$750, "")</f>
        <v>18</v>
      </c>
      <c r="M572" s="41"/>
      <c r="N572" s="41"/>
      <c r="O572" s="42">
        <v>45400</v>
      </c>
      <c r="P572" s="56">
        <v>17.559999999999999</v>
      </c>
      <c r="Q572" s="41"/>
      <c r="R572" s="41"/>
      <c r="S572" s="41"/>
      <c r="T572" s="41"/>
      <c r="U572" s="41"/>
      <c r="V572" s="41"/>
      <c r="W572" s="41"/>
      <c r="X572" s="41"/>
      <c r="Y572" s="41"/>
      <c r="Z572" s="41"/>
    </row>
    <row r="573" spans="1:26" ht="15.75" customHeight="1">
      <c r="A573" s="39">
        <v>45364</v>
      </c>
      <c r="B573" s="40">
        <v>4287.78</v>
      </c>
      <c r="C573" s="41"/>
      <c r="D573" s="42">
        <v>45401</v>
      </c>
      <c r="E573" s="43">
        <v>0.93</v>
      </c>
      <c r="F573" s="44"/>
      <c r="G573" s="44"/>
      <c r="H573" s="41"/>
      <c r="I573" s="52">
        <f t="shared" ref="I573:J573" si="572">A573</f>
        <v>45364</v>
      </c>
      <c r="J573" s="53">
        <f t="shared" si="572"/>
        <v>4287.78</v>
      </c>
      <c r="K573" s="54">
        <f>_xlfn.XLOOKUP(VALUE(I573), 'Processed closing data'!D$1:D$750, 'Processed closing data'!E$1:E$750, "")</f>
        <v>1.39</v>
      </c>
      <c r="L573" s="55">
        <f>_xlfn.XLOOKUP(VALUE(I573), 'Processed closing data'!O$1:O$750, 'Processed closing data'!P$1:P$750, "")</f>
        <v>17.97</v>
      </c>
      <c r="M573" s="41"/>
      <c r="N573" s="41"/>
      <c r="O573" s="42">
        <v>45401</v>
      </c>
      <c r="P573" s="56">
        <v>17.18</v>
      </c>
      <c r="Q573" s="41"/>
      <c r="R573" s="41"/>
      <c r="S573" s="41"/>
      <c r="T573" s="41"/>
      <c r="U573" s="41"/>
      <c r="V573" s="41"/>
      <c r="W573" s="41"/>
      <c r="X573" s="41"/>
      <c r="Y573" s="41"/>
      <c r="Z573" s="41"/>
    </row>
    <row r="574" spans="1:26" ht="15.75" customHeight="1">
      <c r="A574" s="39">
        <v>45365</v>
      </c>
      <c r="B574" s="40">
        <v>4271.62</v>
      </c>
      <c r="C574" s="41"/>
      <c r="D574" s="42">
        <v>45404</v>
      </c>
      <c r="E574" s="43">
        <v>0.96</v>
      </c>
      <c r="F574" s="44"/>
      <c r="G574" s="44"/>
      <c r="H574" s="41"/>
      <c r="I574" s="52">
        <f t="shared" ref="I574:J574" si="573">A574</f>
        <v>45365</v>
      </c>
      <c r="J574" s="53">
        <f t="shared" si="573"/>
        <v>4271.62</v>
      </c>
      <c r="K574" s="54">
        <f>_xlfn.XLOOKUP(VALUE(I574), 'Processed closing data'!D$1:D$750, 'Processed closing data'!E$1:E$750, "")</f>
        <v>1.38</v>
      </c>
      <c r="L574" s="55">
        <f>_xlfn.XLOOKUP(VALUE(I574), 'Processed closing data'!O$1:O$750, 'Processed closing data'!P$1:P$750, "")</f>
        <v>17.8</v>
      </c>
      <c r="M574" s="41"/>
      <c r="N574" s="41"/>
      <c r="O574" s="42">
        <v>45404</v>
      </c>
      <c r="P574" s="56">
        <v>17.260000000000002</v>
      </c>
      <c r="Q574" s="41"/>
      <c r="R574" s="41"/>
      <c r="S574" s="41"/>
      <c r="T574" s="41"/>
      <c r="U574" s="41"/>
      <c r="V574" s="41"/>
      <c r="W574" s="41"/>
      <c r="X574" s="41"/>
      <c r="Y574" s="41"/>
      <c r="Z574" s="41"/>
    </row>
    <row r="575" spans="1:26" ht="15.75" customHeight="1">
      <c r="A575" s="39">
        <v>45366</v>
      </c>
      <c r="B575" s="40">
        <v>4264.99</v>
      </c>
      <c r="C575" s="41"/>
      <c r="D575" s="42">
        <v>45405</v>
      </c>
      <c r="E575" s="43">
        <v>1.03</v>
      </c>
      <c r="F575" s="57"/>
      <c r="G575" s="44"/>
      <c r="H575" s="41"/>
      <c r="I575" s="52">
        <f t="shared" ref="I575:J575" si="574">A575</f>
        <v>45366</v>
      </c>
      <c r="J575" s="53">
        <f t="shared" si="574"/>
        <v>4264.99</v>
      </c>
      <c r="K575" s="54">
        <f>_xlfn.XLOOKUP(VALUE(I575), 'Processed closing data'!D$1:D$750, 'Processed closing data'!E$1:E$750, "")</f>
        <v>1.38</v>
      </c>
      <c r="L575" s="55">
        <f>_xlfn.XLOOKUP(VALUE(I575), 'Processed closing data'!O$1:O$750, 'Processed closing data'!P$1:P$750, "")</f>
        <v>17.95</v>
      </c>
      <c r="M575" s="41"/>
      <c r="N575" s="41"/>
      <c r="O575" s="42">
        <v>45405</v>
      </c>
      <c r="P575" s="56">
        <v>17.5</v>
      </c>
      <c r="Q575" s="41"/>
      <c r="R575" s="41"/>
      <c r="S575" s="41"/>
      <c r="T575" s="41"/>
      <c r="U575" s="41"/>
      <c r="V575" s="41"/>
      <c r="W575" s="41"/>
      <c r="X575" s="41"/>
      <c r="Y575" s="41"/>
      <c r="Z575" s="41"/>
    </row>
    <row r="576" spans="1:26" ht="15.75" customHeight="1">
      <c r="A576" s="39">
        <v>45369</v>
      </c>
      <c r="B576" s="40">
        <v>4261.87</v>
      </c>
      <c r="C576" s="41"/>
      <c r="D576" s="42">
        <v>45406</v>
      </c>
      <c r="E576" s="43">
        <v>1.03</v>
      </c>
      <c r="F576" s="57"/>
      <c r="G576" s="44"/>
      <c r="H576" s="41"/>
      <c r="I576" s="52">
        <f t="shared" ref="I576:J576" si="575">A576</f>
        <v>45369</v>
      </c>
      <c r="J576" s="53">
        <f t="shared" si="575"/>
        <v>4261.87</v>
      </c>
      <c r="K576" s="54">
        <f>_xlfn.XLOOKUP(VALUE(I576), 'Processed closing data'!D$1:D$750, 'Processed closing data'!E$1:E$750, "")</f>
        <v>1.37</v>
      </c>
      <c r="L576" s="55">
        <f>_xlfn.XLOOKUP(VALUE(I576), 'Processed closing data'!O$1:O$750, 'Processed closing data'!P$1:P$750, "")</f>
        <v>17.43</v>
      </c>
      <c r="M576" s="41"/>
      <c r="N576" s="41"/>
      <c r="O576" s="42">
        <v>45406</v>
      </c>
      <c r="P576" s="56">
        <v>17</v>
      </c>
      <c r="Q576" s="41"/>
      <c r="R576" s="41"/>
      <c r="S576" s="41"/>
      <c r="T576" s="41"/>
      <c r="U576" s="41"/>
      <c r="V576" s="41"/>
      <c r="W576" s="41"/>
      <c r="X576" s="41"/>
      <c r="Y576" s="41"/>
      <c r="Z576" s="41"/>
    </row>
    <row r="577" spans="1:26" ht="15.75" customHeight="1">
      <c r="A577" s="39">
        <v>45370</v>
      </c>
      <c r="B577" s="40">
        <v>4267.68</v>
      </c>
      <c r="C577" s="41"/>
      <c r="D577" s="42">
        <v>45407</v>
      </c>
      <c r="E577" s="43">
        <v>0.93</v>
      </c>
      <c r="F577" s="44"/>
      <c r="G577" s="44"/>
      <c r="H577" s="41"/>
      <c r="I577" s="52">
        <f t="shared" ref="I577:J577" si="576">A577</f>
        <v>45370</v>
      </c>
      <c r="J577" s="53">
        <f t="shared" si="576"/>
        <v>4267.68</v>
      </c>
      <c r="K577" s="54">
        <f>_xlfn.XLOOKUP(VALUE(I577), 'Processed closing data'!D$1:D$750, 'Processed closing data'!E$1:E$750, "")</f>
        <v>1.36</v>
      </c>
      <c r="L577" s="55">
        <f>_xlfn.XLOOKUP(VALUE(I577), 'Processed closing data'!O$1:O$750, 'Processed closing data'!P$1:P$750, "")</f>
        <v>17.149999999999999</v>
      </c>
      <c r="M577" s="41"/>
      <c r="N577" s="41"/>
      <c r="O577" s="42">
        <v>45407</v>
      </c>
      <c r="P577" s="56">
        <v>17.04</v>
      </c>
      <c r="Q577" s="41"/>
      <c r="R577" s="41"/>
      <c r="S577" s="41"/>
      <c r="T577" s="41"/>
      <c r="U577" s="41"/>
      <c r="V577" s="41"/>
      <c r="W577" s="41"/>
      <c r="X577" s="41"/>
      <c r="Y577" s="41"/>
      <c r="Z577" s="41"/>
    </row>
    <row r="578" spans="1:26" ht="15.75" customHeight="1">
      <c r="A578" s="39">
        <v>45371</v>
      </c>
      <c r="B578" s="40">
        <v>4268.83</v>
      </c>
      <c r="C578" s="41"/>
      <c r="D578" s="42">
        <v>45408</v>
      </c>
      <c r="E578" s="43">
        <v>0.97</v>
      </c>
      <c r="F578" s="44"/>
      <c r="G578" s="44"/>
      <c r="H578" s="41"/>
      <c r="I578" s="52">
        <f t="shared" ref="I578:J578" si="577">A578</f>
        <v>45371</v>
      </c>
      <c r="J578" s="53">
        <f t="shared" si="577"/>
        <v>4268.83</v>
      </c>
      <c r="K578" s="54">
        <f>_xlfn.XLOOKUP(VALUE(I578), 'Processed closing data'!D$1:D$750, 'Processed closing data'!E$1:E$750, "")</f>
        <v>1.37</v>
      </c>
      <c r="L578" s="55">
        <f>_xlfn.XLOOKUP(VALUE(I578), 'Processed closing data'!O$1:O$750, 'Processed closing data'!P$1:P$750, "")</f>
        <v>17.43</v>
      </c>
      <c r="M578" s="41"/>
      <c r="N578" s="41"/>
      <c r="O578" s="42">
        <v>45408</v>
      </c>
      <c r="P578" s="56">
        <v>17.36</v>
      </c>
      <c r="Q578" s="41"/>
      <c r="R578" s="41"/>
      <c r="S578" s="41"/>
      <c r="T578" s="41"/>
      <c r="U578" s="41"/>
      <c r="V578" s="41"/>
      <c r="W578" s="41"/>
      <c r="X578" s="41"/>
      <c r="Y578" s="41"/>
      <c r="Z578" s="41"/>
    </row>
    <row r="579" spans="1:26" ht="15.75" customHeight="1">
      <c r="A579" s="39">
        <v>45372</v>
      </c>
      <c r="B579" s="40">
        <v>4345.58</v>
      </c>
      <c r="C579" s="41"/>
      <c r="D579" s="42">
        <v>45411</v>
      </c>
      <c r="E579" s="43">
        <v>1.04</v>
      </c>
      <c r="F579" s="57"/>
      <c r="G579" s="44"/>
      <c r="H579" s="41"/>
      <c r="I579" s="52">
        <f t="shared" ref="I579:J579" si="578">A579</f>
        <v>45372</v>
      </c>
      <c r="J579" s="53">
        <f t="shared" si="578"/>
        <v>4345.58</v>
      </c>
      <c r="K579" s="54">
        <f>_xlfn.XLOOKUP(VALUE(I579), 'Processed closing data'!D$1:D$750, 'Processed closing data'!E$1:E$750, "")</f>
        <v>1.33</v>
      </c>
      <c r="L579" s="55">
        <f>_xlfn.XLOOKUP(VALUE(I579), 'Processed closing data'!O$1:O$750, 'Processed closing data'!P$1:P$750, "")</f>
        <v>18.29</v>
      </c>
      <c r="M579" s="41"/>
      <c r="N579" s="41"/>
      <c r="O579" s="42">
        <v>45411</v>
      </c>
      <c r="P579" s="56">
        <v>17.82</v>
      </c>
      <c r="Q579" s="41"/>
      <c r="R579" s="41"/>
      <c r="S579" s="41"/>
      <c r="T579" s="41"/>
      <c r="U579" s="41"/>
      <c r="V579" s="41"/>
      <c r="W579" s="41"/>
      <c r="X579" s="41"/>
      <c r="Y579" s="41"/>
      <c r="Z579" s="41"/>
    </row>
    <row r="580" spans="1:26" ht="15.75" customHeight="1">
      <c r="A580" s="39">
        <v>45373</v>
      </c>
      <c r="B580" s="40">
        <v>4367.9799999999996</v>
      </c>
      <c r="C580" s="41"/>
      <c r="D580" s="42">
        <v>45412</v>
      </c>
      <c r="E580" s="43">
        <v>0.98</v>
      </c>
      <c r="F580" s="44"/>
      <c r="G580" s="44"/>
      <c r="H580" s="41"/>
      <c r="I580" s="52">
        <f t="shared" ref="I580:J580" si="579">A580</f>
        <v>45373</v>
      </c>
      <c r="J580" s="53">
        <f t="shared" si="579"/>
        <v>4367.9799999999996</v>
      </c>
      <c r="K580" s="54">
        <f>_xlfn.XLOOKUP(VALUE(I580), 'Processed closing data'!D$1:D$750, 'Processed closing data'!E$1:E$750, "")</f>
        <v>1.29</v>
      </c>
      <c r="L580" s="55">
        <f>_xlfn.XLOOKUP(VALUE(I580), 'Processed closing data'!O$1:O$750, 'Processed closing data'!P$1:P$750, "")</f>
        <v>18.309999999999999</v>
      </c>
      <c r="M580" s="41"/>
      <c r="N580" s="41"/>
      <c r="O580" s="42">
        <v>45412</v>
      </c>
      <c r="P580" s="56">
        <v>18.04</v>
      </c>
      <c r="Q580" s="41"/>
      <c r="R580" s="41"/>
      <c r="S580" s="41"/>
      <c r="T580" s="41"/>
      <c r="U580" s="41"/>
      <c r="V580" s="41"/>
      <c r="W580" s="41"/>
      <c r="X580" s="41"/>
      <c r="Y580" s="41"/>
      <c r="Z580" s="41"/>
    </row>
    <row r="581" spans="1:26" ht="15.75" customHeight="1">
      <c r="A581" s="39">
        <v>45376</v>
      </c>
      <c r="B581" s="40">
        <v>4358.2299999999996</v>
      </c>
      <c r="C581" s="41"/>
      <c r="D581" s="42">
        <v>45413</v>
      </c>
      <c r="E581" s="43">
        <v>1.01</v>
      </c>
      <c r="F581" s="57"/>
      <c r="G581" s="44"/>
      <c r="H581" s="41"/>
      <c r="I581" s="52">
        <f t="shared" ref="I581:J581" si="580">A581</f>
        <v>45376</v>
      </c>
      <c r="J581" s="53">
        <f t="shared" si="580"/>
        <v>4358.2299999999996</v>
      </c>
      <c r="K581" s="54">
        <f>_xlfn.XLOOKUP(VALUE(I581), 'Processed closing data'!D$1:D$750, 'Processed closing data'!E$1:E$750, "")</f>
        <v>1.23</v>
      </c>
      <c r="L581" s="55">
        <f>_xlfn.XLOOKUP(VALUE(I581), 'Processed closing data'!O$1:O$750, 'Processed closing data'!P$1:P$750, "")</f>
        <v>17.66</v>
      </c>
      <c r="M581" s="41"/>
      <c r="N581" s="41"/>
      <c r="O581" s="42">
        <v>45413</v>
      </c>
      <c r="P581" s="56">
        <v>17.36</v>
      </c>
      <c r="Q581" s="41"/>
      <c r="R581" s="41"/>
      <c r="S581" s="41"/>
      <c r="T581" s="41"/>
      <c r="U581" s="41"/>
      <c r="V581" s="41"/>
      <c r="W581" s="41"/>
      <c r="X581" s="41"/>
      <c r="Y581" s="41"/>
      <c r="Z581" s="41"/>
    </row>
    <row r="582" spans="1:26" ht="15.75" customHeight="1">
      <c r="A582" s="39">
        <v>45377</v>
      </c>
      <c r="B582" s="40">
        <v>4369.6400000000003</v>
      </c>
      <c r="C582" s="41"/>
      <c r="D582" s="42">
        <v>45414</v>
      </c>
      <c r="E582" s="43">
        <v>1.06</v>
      </c>
      <c r="F582" s="57"/>
      <c r="G582" s="44"/>
      <c r="H582" s="41"/>
      <c r="I582" s="52">
        <f t="shared" ref="I582:J582" si="581">A582</f>
        <v>45377</v>
      </c>
      <c r="J582" s="53">
        <f t="shared" si="581"/>
        <v>4369.6400000000003</v>
      </c>
      <c r="K582" s="54">
        <f>_xlfn.XLOOKUP(VALUE(I582), 'Processed closing data'!D$1:D$750, 'Processed closing data'!E$1:E$750, "")</f>
        <v>1.24</v>
      </c>
      <c r="L582" s="55">
        <f>_xlfn.XLOOKUP(VALUE(I582), 'Processed closing data'!O$1:O$750, 'Processed closing data'!P$1:P$750, "")</f>
        <v>18.170000000000002</v>
      </c>
      <c r="M582" s="41"/>
      <c r="N582" s="41"/>
      <c r="O582" s="42">
        <v>45414</v>
      </c>
      <c r="P582" s="56">
        <v>17.84</v>
      </c>
      <c r="Q582" s="41"/>
      <c r="R582" s="41"/>
      <c r="S582" s="41"/>
      <c r="T582" s="41"/>
      <c r="U582" s="41"/>
      <c r="V582" s="41"/>
      <c r="W582" s="41"/>
      <c r="X582" s="41"/>
      <c r="Y582" s="41"/>
      <c r="Z582" s="41"/>
    </row>
    <row r="583" spans="1:26" ht="15.75" customHeight="1">
      <c r="A583" s="39">
        <v>45378</v>
      </c>
      <c r="B583" s="40">
        <v>4371.1400000000003</v>
      </c>
      <c r="C583" s="41"/>
      <c r="D583" s="42">
        <v>45415</v>
      </c>
      <c r="E583" s="43">
        <v>1.1000000000000001</v>
      </c>
      <c r="F583" s="58"/>
      <c r="G583" s="44"/>
      <c r="H583" s="41"/>
      <c r="I583" s="52">
        <f t="shared" ref="I583:J583" si="582">A583</f>
        <v>45378</v>
      </c>
      <c r="J583" s="53">
        <f t="shared" si="582"/>
        <v>4371.1400000000003</v>
      </c>
      <c r="K583" s="54">
        <f>_xlfn.XLOOKUP(VALUE(I583), 'Processed closing data'!D$1:D$750, 'Processed closing data'!E$1:E$750, "")</f>
        <v>1.27</v>
      </c>
      <c r="L583" s="55">
        <f>_xlfn.XLOOKUP(VALUE(I583), 'Processed closing data'!O$1:O$750, 'Processed closing data'!P$1:P$750, "")</f>
        <v>17.87</v>
      </c>
      <c r="M583" s="41"/>
      <c r="N583" s="41"/>
      <c r="O583" s="42">
        <v>45415</v>
      </c>
      <c r="P583" s="56">
        <v>18.68</v>
      </c>
      <c r="Q583" s="41"/>
      <c r="R583" s="41"/>
      <c r="S583" s="41"/>
      <c r="T583" s="41"/>
      <c r="U583" s="41"/>
      <c r="V583" s="41"/>
      <c r="W583" s="41"/>
      <c r="X583" s="41"/>
      <c r="Y583" s="41"/>
      <c r="Z583" s="41"/>
    </row>
    <row r="584" spans="1:26" ht="15.75" customHeight="1">
      <c r="A584" s="39">
        <v>45379</v>
      </c>
      <c r="B584" s="40">
        <v>4383.21</v>
      </c>
      <c r="C584" s="41"/>
      <c r="D584" s="42">
        <v>45419</v>
      </c>
      <c r="E584" s="43">
        <v>1.1100000000000001</v>
      </c>
      <c r="F584" s="58"/>
      <c r="G584" s="44"/>
      <c r="H584" s="41"/>
      <c r="I584" s="52">
        <f t="shared" ref="I584:J584" si="583">A584</f>
        <v>45379</v>
      </c>
      <c r="J584" s="53">
        <f t="shared" si="583"/>
        <v>4383.21</v>
      </c>
      <c r="K584" s="54">
        <f>_xlfn.XLOOKUP(VALUE(I584), 'Processed closing data'!D$1:D$750, 'Processed closing data'!E$1:E$750, "")</f>
        <v>1.22</v>
      </c>
      <c r="L584" s="55">
        <f>_xlfn.XLOOKUP(VALUE(I584), 'Processed closing data'!O$1:O$750, 'Processed closing data'!P$1:P$750, "")</f>
        <v>17.649999999999999</v>
      </c>
      <c r="M584" s="41"/>
      <c r="N584" s="41"/>
      <c r="O584" s="42">
        <v>45419</v>
      </c>
      <c r="P584" s="56">
        <v>18.86</v>
      </c>
      <c r="Q584" s="41"/>
      <c r="R584" s="41"/>
      <c r="S584" s="41"/>
      <c r="T584" s="41"/>
      <c r="U584" s="41"/>
      <c r="V584" s="41"/>
      <c r="W584" s="41"/>
      <c r="X584" s="41"/>
      <c r="Y584" s="41"/>
      <c r="Z584" s="41"/>
    </row>
    <row r="585" spans="1:26" ht="15.75" customHeight="1">
      <c r="A585" s="39">
        <v>45380</v>
      </c>
      <c r="B585" s="40">
        <v>4383.21</v>
      </c>
      <c r="C585" s="41"/>
      <c r="D585" s="42">
        <v>45420</v>
      </c>
      <c r="E585" s="43">
        <v>1.1499999999999999</v>
      </c>
      <c r="F585" s="44"/>
      <c r="G585" s="44"/>
      <c r="H585" s="41"/>
      <c r="I585" s="52">
        <f t="shared" ref="I585:J585" si="584">A585</f>
        <v>45380</v>
      </c>
      <c r="J585" s="53">
        <f t="shared" si="584"/>
        <v>4383.21</v>
      </c>
      <c r="K585" s="54">
        <v>1.22</v>
      </c>
      <c r="L585" s="55">
        <v>17.649999999999999</v>
      </c>
      <c r="M585" s="41"/>
      <c r="N585" s="41"/>
      <c r="O585" s="42">
        <v>45420</v>
      </c>
      <c r="P585" s="56">
        <v>18.8</v>
      </c>
      <c r="Q585" s="41"/>
      <c r="R585" s="41"/>
      <c r="S585" s="41"/>
      <c r="T585" s="41"/>
      <c r="U585" s="41"/>
      <c r="V585" s="41"/>
      <c r="W585" s="41"/>
      <c r="X585" s="41"/>
      <c r="Y585" s="41"/>
      <c r="Z585" s="41"/>
    </row>
    <row r="586" spans="1:26" ht="15.75" customHeight="1">
      <c r="A586" s="39">
        <v>45383</v>
      </c>
      <c r="B586" s="40">
        <v>4383.21</v>
      </c>
      <c r="C586" s="41"/>
      <c r="D586" s="42">
        <v>45421</v>
      </c>
      <c r="E586" s="43">
        <v>1.1299999999999999</v>
      </c>
      <c r="F586" s="44"/>
      <c r="G586" s="44"/>
      <c r="H586" s="41"/>
      <c r="I586" s="52">
        <f t="shared" ref="I586:J586" si="585">A586</f>
        <v>45383</v>
      </c>
      <c r="J586" s="53">
        <f t="shared" si="585"/>
        <v>4383.21</v>
      </c>
      <c r="K586" s="54">
        <v>1.22</v>
      </c>
      <c r="L586" s="55">
        <v>17.649999999999999</v>
      </c>
      <c r="M586" s="41"/>
      <c r="N586" s="41"/>
      <c r="O586" s="42">
        <v>45421</v>
      </c>
      <c r="P586" s="56">
        <v>18.920000000000002</v>
      </c>
      <c r="Q586" s="41"/>
      <c r="R586" s="41"/>
      <c r="S586" s="41"/>
      <c r="T586" s="41"/>
      <c r="U586" s="41"/>
      <c r="V586" s="41"/>
      <c r="W586" s="41"/>
      <c r="X586" s="41"/>
      <c r="Y586" s="41"/>
      <c r="Z586" s="41"/>
    </row>
    <row r="587" spans="1:26" ht="15.75" customHeight="1">
      <c r="A587" s="39">
        <v>45384</v>
      </c>
      <c r="B587" s="40">
        <v>4369.63</v>
      </c>
      <c r="C587" s="41"/>
      <c r="D587" s="42">
        <v>45422</v>
      </c>
      <c r="E587" s="43">
        <v>1.1399999999999999</v>
      </c>
      <c r="F587" s="44"/>
      <c r="G587" s="44"/>
      <c r="H587" s="41"/>
      <c r="I587" s="52">
        <f t="shared" ref="I587:J587" si="586">A587</f>
        <v>45384</v>
      </c>
      <c r="J587" s="53">
        <f t="shared" si="586"/>
        <v>4369.63</v>
      </c>
      <c r="K587" s="54">
        <f>_xlfn.XLOOKUP(VALUE(I587), 'Processed closing data'!D$1:D$750, 'Processed closing data'!E$1:E$750, "")</f>
        <v>1.17</v>
      </c>
      <c r="L587" s="55">
        <f>_xlfn.XLOOKUP(VALUE(I587), 'Processed closing data'!O$1:O$750, 'Processed closing data'!P$1:P$750, "")</f>
        <v>17.420000000000002</v>
      </c>
      <c r="M587" s="41"/>
      <c r="N587" s="41"/>
      <c r="O587" s="42">
        <v>45422</v>
      </c>
      <c r="P587" s="56">
        <v>18.98</v>
      </c>
      <c r="Q587" s="41"/>
      <c r="R587" s="41"/>
      <c r="S587" s="41"/>
      <c r="T587" s="41"/>
      <c r="U587" s="41"/>
      <c r="V587" s="41"/>
      <c r="W587" s="41"/>
      <c r="X587" s="41"/>
      <c r="Y587" s="41"/>
      <c r="Z587" s="41"/>
    </row>
    <row r="588" spans="1:26" ht="15.75" customHeight="1">
      <c r="A588" s="39">
        <v>45385</v>
      </c>
      <c r="B588" s="40">
        <v>4371.97</v>
      </c>
      <c r="C588" s="41"/>
      <c r="D588" s="42">
        <v>45425</v>
      </c>
      <c r="E588" s="43">
        <v>1.1000000000000001</v>
      </c>
      <c r="F588" s="58"/>
      <c r="G588" s="44"/>
      <c r="H588" s="41"/>
      <c r="I588" s="52">
        <f t="shared" ref="I588:J588" si="587">A588</f>
        <v>45385</v>
      </c>
      <c r="J588" s="53">
        <f t="shared" si="587"/>
        <v>4371.97</v>
      </c>
      <c r="K588" s="54">
        <f>_xlfn.XLOOKUP(VALUE(I588), 'Processed closing data'!D$1:D$750, 'Processed closing data'!E$1:E$750, "")</f>
        <v>1.1599999999999999</v>
      </c>
      <c r="L588" s="55">
        <f>_xlfn.XLOOKUP(VALUE(I588), 'Processed closing data'!O$1:O$750, 'Processed closing data'!P$1:P$750, "")</f>
        <v>17.52</v>
      </c>
      <c r="M588" s="41"/>
      <c r="N588" s="41"/>
      <c r="O588" s="42">
        <v>45425</v>
      </c>
      <c r="P588" s="56">
        <v>18.68</v>
      </c>
      <c r="Q588" s="41"/>
      <c r="R588" s="41"/>
      <c r="S588" s="41"/>
      <c r="T588" s="41"/>
      <c r="U588" s="41"/>
      <c r="V588" s="41"/>
      <c r="W588" s="41"/>
      <c r="X588" s="41"/>
      <c r="Y588" s="41"/>
      <c r="Z588" s="41"/>
    </row>
    <row r="589" spans="1:26" ht="15.75" customHeight="1">
      <c r="A589" s="39">
        <v>45386</v>
      </c>
      <c r="B589" s="40">
        <v>4393.88</v>
      </c>
      <c r="C589" s="41"/>
      <c r="D589" s="42">
        <v>45426</v>
      </c>
      <c r="E589" s="43">
        <v>1.1100000000000001</v>
      </c>
      <c r="F589" s="58"/>
      <c r="G589" s="44"/>
      <c r="H589" s="41"/>
      <c r="I589" s="52">
        <f t="shared" ref="I589:J589" si="588">A589</f>
        <v>45386</v>
      </c>
      <c r="J589" s="53">
        <f t="shared" si="588"/>
        <v>4393.88</v>
      </c>
      <c r="K589" s="54">
        <f>_xlfn.XLOOKUP(VALUE(I589), 'Processed closing data'!D$1:D$750, 'Processed closing data'!E$1:E$750, "")</f>
        <v>1.17</v>
      </c>
      <c r="L589" s="55">
        <f>_xlfn.XLOOKUP(VALUE(I589), 'Processed closing data'!O$1:O$750, 'Processed closing data'!P$1:P$750, "")</f>
        <v>17.64</v>
      </c>
      <c r="M589" s="41"/>
      <c r="N589" s="41"/>
      <c r="O589" s="42">
        <v>45426</v>
      </c>
      <c r="P589" s="56">
        <v>18.600000000000001</v>
      </c>
      <c r="Q589" s="41"/>
      <c r="R589" s="41"/>
      <c r="S589" s="41"/>
      <c r="T589" s="41"/>
      <c r="U589" s="41"/>
      <c r="V589" s="41"/>
      <c r="W589" s="41"/>
      <c r="X589" s="41"/>
      <c r="Y589" s="41"/>
      <c r="Z589" s="41"/>
    </row>
    <row r="590" spans="1:26" ht="15.75" customHeight="1">
      <c r="A590" s="39">
        <v>45387</v>
      </c>
      <c r="B590" s="40">
        <v>4358.6499999999996</v>
      </c>
      <c r="C590" s="41"/>
      <c r="D590" s="42">
        <v>45427</v>
      </c>
      <c r="E590" s="43">
        <v>1.1399999999999999</v>
      </c>
      <c r="F590" s="44"/>
      <c r="G590" s="44"/>
      <c r="H590" s="41"/>
      <c r="I590" s="52">
        <f t="shared" ref="I590:J590" si="589">A590</f>
        <v>45387</v>
      </c>
      <c r="J590" s="53">
        <f t="shared" si="589"/>
        <v>4358.6499999999996</v>
      </c>
      <c r="K590" s="54">
        <f>_xlfn.XLOOKUP(VALUE(I590), 'Processed closing data'!D$1:D$750, 'Processed closing data'!E$1:E$750, "")</f>
        <v>1.1299999999999999</v>
      </c>
      <c r="L590" s="55">
        <f>_xlfn.XLOOKUP(VALUE(I590), 'Processed closing data'!O$1:O$750, 'Processed closing data'!P$1:P$750, "")</f>
        <v>17.440000000000001</v>
      </c>
      <c r="M590" s="41"/>
      <c r="N590" s="41"/>
      <c r="O590" s="42">
        <v>45427</v>
      </c>
      <c r="P590" s="56">
        <v>18.940000000000001</v>
      </c>
      <c r="Q590" s="41"/>
      <c r="R590" s="41"/>
      <c r="S590" s="41"/>
      <c r="T590" s="41"/>
      <c r="U590" s="41"/>
      <c r="V590" s="41"/>
      <c r="W590" s="41"/>
      <c r="X590" s="41"/>
      <c r="Y590" s="41"/>
      <c r="Z590" s="41"/>
    </row>
    <row r="591" spans="1:26" ht="15.75" customHeight="1">
      <c r="A591" s="39">
        <v>45390</v>
      </c>
      <c r="B591" s="40">
        <v>4377.9399999999996</v>
      </c>
      <c r="C591" s="41"/>
      <c r="D591" s="42">
        <v>45428</v>
      </c>
      <c r="E591" s="43">
        <v>1.1200000000000001</v>
      </c>
      <c r="F591" s="58"/>
      <c r="G591" s="44"/>
      <c r="H591" s="41"/>
      <c r="I591" s="52">
        <f t="shared" ref="I591:J591" si="590">A591</f>
        <v>45390</v>
      </c>
      <c r="J591" s="53">
        <f t="shared" si="590"/>
        <v>4377.9399999999996</v>
      </c>
      <c r="K591" s="54">
        <f>_xlfn.XLOOKUP(VALUE(I591), 'Processed closing data'!D$1:D$750, 'Processed closing data'!E$1:E$750, "")</f>
        <v>1.1200000000000001</v>
      </c>
      <c r="L591" s="55">
        <f>_xlfn.XLOOKUP(VALUE(I591), 'Processed closing data'!O$1:O$750, 'Processed closing data'!P$1:P$750, "")</f>
        <v>17.399999999999999</v>
      </c>
      <c r="M591" s="41"/>
      <c r="N591" s="41"/>
      <c r="O591" s="42">
        <v>45428</v>
      </c>
      <c r="P591" s="56">
        <v>18.8</v>
      </c>
      <c r="Q591" s="41"/>
      <c r="R591" s="41"/>
      <c r="S591" s="41"/>
      <c r="T591" s="41"/>
      <c r="U591" s="41"/>
      <c r="V591" s="41"/>
      <c r="W591" s="41"/>
      <c r="X591" s="41"/>
      <c r="Y591" s="41"/>
      <c r="Z591" s="41"/>
    </row>
    <row r="592" spans="1:26" ht="15.75" customHeight="1">
      <c r="A592" s="39">
        <v>45391</v>
      </c>
      <c r="B592" s="40">
        <v>4371.01</v>
      </c>
      <c r="C592" s="41"/>
      <c r="D592" s="42">
        <v>45429</v>
      </c>
      <c r="E592" s="43">
        <v>1.08</v>
      </c>
      <c r="F592" s="57"/>
      <c r="G592" s="44"/>
      <c r="H592" s="41"/>
      <c r="I592" s="52">
        <f t="shared" ref="I592:J592" si="591">A592</f>
        <v>45391</v>
      </c>
      <c r="J592" s="53">
        <f t="shared" si="591"/>
        <v>4371.01</v>
      </c>
      <c r="K592" s="54">
        <f>_xlfn.XLOOKUP(VALUE(I592), 'Processed closing data'!D$1:D$750, 'Processed closing data'!E$1:E$750, "")</f>
        <v>1.1499999999999999</v>
      </c>
      <c r="L592" s="55">
        <f>_xlfn.XLOOKUP(VALUE(I592), 'Processed closing data'!O$1:O$750, 'Processed closing data'!P$1:P$750, "")</f>
        <v>17.399999999999999</v>
      </c>
      <c r="M592" s="41"/>
      <c r="N592" s="41"/>
      <c r="O592" s="42">
        <v>45429</v>
      </c>
      <c r="P592" s="56">
        <v>18.5</v>
      </c>
      <c r="Q592" s="41"/>
      <c r="R592" s="41"/>
      <c r="S592" s="41"/>
      <c r="T592" s="41"/>
      <c r="U592" s="41"/>
      <c r="V592" s="41"/>
      <c r="W592" s="41"/>
      <c r="X592" s="41"/>
      <c r="Y592" s="41"/>
      <c r="Z592" s="41"/>
    </row>
    <row r="593" spans="1:26" ht="15.75" customHeight="1">
      <c r="A593" s="39">
        <v>45392</v>
      </c>
      <c r="B593" s="40">
        <v>4384.72</v>
      </c>
      <c r="C593" s="41"/>
      <c r="D593" s="42">
        <v>45432</v>
      </c>
      <c r="E593" s="43">
        <v>1.06</v>
      </c>
      <c r="F593" s="57"/>
      <c r="G593" s="44"/>
      <c r="H593" s="41"/>
      <c r="I593" s="52">
        <f t="shared" ref="I593:J593" si="592">A593</f>
        <v>45392</v>
      </c>
      <c r="J593" s="53">
        <f t="shared" si="592"/>
        <v>4384.72</v>
      </c>
      <c r="K593" s="54">
        <f>_xlfn.XLOOKUP(VALUE(I593), 'Processed closing data'!D$1:D$750, 'Processed closing data'!E$1:E$750, "")</f>
        <v>1.1200000000000001</v>
      </c>
      <c r="L593" s="55">
        <f>_xlfn.XLOOKUP(VALUE(I593), 'Processed closing data'!O$1:O$750, 'Processed closing data'!P$1:P$750, "")</f>
        <v>17.64</v>
      </c>
      <c r="M593" s="41"/>
      <c r="N593" s="41"/>
      <c r="O593" s="42">
        <v>45432</v>
      </c>
      <c r="P593" s="56">
        <v>18.8</v>
      </c>
      <c r="Q593" s="41"/>
      <c r="R593" s="41"/>
      <c r="S593" s="41"/>
      <c r="T593" s="41"/>
      <c r="U593" s="41"/>
      <c r="V593" s="41"/>
      <c r="W593" s="41"/>
      <c r="X593" s="41"/>
      <c r="Y593" s="41"/>
      <c r="Z593" s="41"/>
    </row>
    <row r="594" spans="1:26" ht="15.75" customHeight="1">
      <c r="A594" s="39">
        <v>45393</v>
      </c>
      <c r="B594" s="40">
        <v>4366.53</v>
      </c>
      <c r="C594" s="41"/>
      <c r="D594" s="42">
        <v>45433</v>
      </c>
      <c r="E594" s="43">
        <v>1.03</v>
      </c>
      <c r="F594" s="57"/>
      <c r="G594" s="44"/>
      <c r="H594" s="41"/>
      <c r="I594" s="52">
        <f t="shared" ref="I594:J594" si="593">A594</f>
        <v>45393</v>
      </c>
      <c r="J594" s="53">
        <f t="shared" si="593"/>
        <v>4366.53</v>
      </c>
      <c r="K594" s="54">
        <f>_xlfn.XLOOKUP(VALUE(I594), 'Processed closing data'!D$1:D$750, 'Processed closing data'!E$1:E$750, "")</f>
        <v>1.0900000000000001</v>
      </c>
      <c r="L594" s="55">
        <f>_xlfn.XLOOKUP(VALUE(I594), 'Processed closing data'!O$1:O$750, 'Processed closing data'!P$1:P$750, "")</f>
        <v>17.920000000000002</v>
      </c>
      <c r="M594" s="41"/>
      <c r="N594" s="41"/>
      <c r="O594" s="42">
        <v>45433</v>
      </c>
      <c r="P594" s="56">
        <v>18.72</v>
      </c>
      <c r="Q594" s="41"/>
      <c r="R594" s="41"/>
      <c r="S594" s="41"/>
      <c r="T594" s="41"/>
      <c r="U594" s="41"/>
      <c r="V594" s="41"/>
      <c r="W594" s="41"/>
      <c r="X594" s="41"/>
      <c r="Y594" s="41"/>
      <c r="Z594" s="41"/>
    </row>
    <row r="595" spans="1:26" ht="15.75" customHeight="1">
      <c r="A595" s="39">
        <v>45394</v>
      </c>
      <c r="B595" s="40">
        <v>4398.53</v>
      </c>
      <c r="C595" s="41"/>
      <c r="D595" s="42">
        <v>45434</v>
      </c>
      <c r="E595" s="43">
        <v>1.0900000000000001</v>
      </c>
      <c r="F595" s="57"/>
      <c r="G595" s="44"/>
      <c r="H595" s="41"/>
      <c r="I595" s="52">
        <f t="shared" ref="I595:J595" si="594">A595</f>
        <v>45394</v>
      </c>
      <c r="J595" s="53">
        <f t="shared" si="594"/>
        <v>4398.53</v>
      </c>
      <c r="K595" s="54">
        <f>_xlfn.XLOOKUP(VALUE(I595), 'Processed closing data'!D$1:D$750, 'Processed closing data'!E$1:E$750, "")</f>
        <v>1.07</v>
      </c>
      <c r="L595" s="55">
        <f>_xlfn.XLOOKUP(VALUE(I595), 'Processed closing data'!O$1:O$750, 'Processed closing data'!P$1:P$750, "")</f>
        <v>17.8</v>
      </c>
      <c r="M595" s="41"/>
      <c r="N595" s="41"/>
      <c r="O595" s="42">
        <v>45434</v>
      </c>
      <c r="P595" s="56">
        <v>18.68</v>
      </c>
      <c r="Q595" s="41"/>
      <c r="R595" s="41"/>
      <c r="S595" s="41"/>
      <c r="T595" s="41"/>
      <c r="U595" s="41"/>
      <c r="V595" s="41"/>
      <c r="W595" s="41"/>
      <c r="X595" s="41"/>
      <c r="Y595" s="41"/>
      <c r="Z595" s="41"/>
    </row>
    <row r="596" spans="1:26" ht="15.75" customHeight="1">
      <c r="A596" s="39">
        <v>45397</v>
      </c>
      <c r="B596" s="40">
        <v>4383.6000000000004</v>
      </c>
      <c r="C596" s="41"/>
      <c r="D596" s="42">
        <v>45435</v>
      </c>
      <c r="E596" s="43">
        <v>1.1100000000000001</v>
      </c>
      <c r="F596" s="58"/>
      <c r="G596" s="44"/>
      <c r="H596" s="41"/>
      <c r="I596" s="52">
        <f t="shared" ref="I596:J596" si="595">A596</f>
        <v>45397</v>
      </c>
      <c r="J596" s="53">
        <f t="shared" si="595"/>
        <v>4383.6000000000004</v>
      </c>
      <c r="K596" s="54">
        <f>_xlfn.XLOOKUP(VALUE(I596), 'Processed closing data'!D$1:D$750, 'Processed closing data'!E$1:E$750, "")</f>
        <v>1.07</v>
      </c>
      <c r="L596" s="55">
        <f>_xlfn.XLOOKUP(VALUE(I596), 'Processed closing data'!O$1:O$750, 'Processed closing data'!P$1:P$750, "")</f>
        <v>17.62</v>
      </c>
      <c r="M596" s="41"/>
      <c r="N596" s="41"/>
      <c r="O596" s="42">
        <v>45435</v>
      </c>
      <c r="P596" s="56">
        <v>18.3</v>
      </c>
      <c r="Q596" s="41"/>
      <c r="R596" s="41"/>
      <c r="S596" s="41"/>
      <c r="T596" s="41"/>
      <c r="U596" s="41"/>
      <c r="V596" s="41"/>
      <c r="W596" s="41"/>
      <c r="X596" s="41"/>
      <c r="Y596" s="41"/>
      <c r="Z596" s="41"/>
    </row>
    <row r="597" spans="1:26" ht="15.75" customHeight="1">
      <c r="A597" s="39">
        <v>45398</v>
      </c>
      <c r="B597" s="40">
        <v>4303.8500000000004</v>
      </c>
      <c r="C597" s="41"/>
      <c r="D597" s="42">
        <v>45436</v>
      </c>
      <c r="E597" s="43">
        <v>1.1000000000000001</v>
      </c>
      <c r="F597" s="58"/>
      <c r="G597" s="44"/>
      <c r="H597" s="41"/>
      <c r="I597" s="52">
        <f t="shared" ref="I597:J597" si="596">A597</f>
        <v>45398</v>
      </c>
      <c r="J597" s="53">
        <f t="shared" si="596"/>
        <v>4303.8500000000004</v>
      </c>
      <c r="K597" s="54">
        <f>_xlfn.XLOOKUP(VALUE(I597), 'Processed closing data'!D$1:D$750, 'Processed closing data'!E$1:E$750, "")</f>
        <v>1</v>
      </c>
      <c r="L597" s="55">
        <f>_xlfn.XLOOKUP(VALUE(I597), 'Processed closing data'!O$1:O$750, 'Processed closing data'!P$1:P$750, "")</f>
        <v>17.239999999999998</v>
      </c>
      <c r="M597" s="41"/>
      <c r="N597" s="41"/>
      <c r="O597" s="42">
        <v>45436</v>
      </c>
      <c r="P597" s="56">
        <v>18.46</v>
      </c>
      <c r="Q597" s="41"/>
      <c r="R597" s="41"/>
      <c r="S597" s="41"/>
      <c r="T597" s="41"/>
      <c r="U597" s="41"/>
      <c r="V597" s="41"/>
      <c r="W597" s="41"/>
      <c r="X597" s="41"/>
      <c r="Y597" s="41"/>
      <c r="Z597" s="41"/>
    </row>
    <row r="598" spans="1:26" ht="15.75" customHeight="1">
      <c r="A598" s="39">
        <v>45399</v>
      </c>
      <c r="B598" s="40">
        <v>4316.8100000000004</v>
      </c>
      <c r="C598" s="41"/>
      <c r="D598" s="42">
        <v>45440</v>
      </c>
      <c r="E598" s="43">
        <v>1.1000000000000001</v>
      </c>
      <c r="F598" s="58"/>
      <c r="G598" s="44"/>
      <c r="H598" s="41"/>
      <c r="I598" s="52">
        <f t="shared" ref="I598:J598" si="597">A598</f>
        <v>45399</v>
      </c>
      <c r="J598" s="53">
        <f t="shared" si="597"/>
        <v>4316.8100000000004</v>
      </c>
      <c r="K598" s="54">
        <f>_xlfn.XLOOKUP(VALUE(I598), 'Processed closing data'!D$1:D$750, 'Processed closing data'!E$1:E$750, "")</f>
        <v>0.99</v>
      </c>
      <c r="L598" s="55">
        <f>_xlfn.XLOOKUP(VALUE(I598), 'Processed closing data'!O$1:O$750, 'Processed closing data'!P$1:P$750, "")</f>
        <v>17.52</v>
      </c>
      <c r="M598" s="41"/>
      <c r="N598" s="41"/>
      <c r="O598" s="42">
        <v>45440</v>
      </c>
      <c r="P598" s="56">
        <v>17.96</v>
      </c>
      <c r="Q598" s="41"/>
      <c r="R598" s="41"/>
      <c r="S598" s="41"/>
      <c r="T598" s="41"/>
      <c r="U598" s="41"/>
      <c r="V598" s="41"/>
      <c r="W598" s="41"/>
      <c r="X598" s="41"/>
      <c r="Y598" s="41"/>
      <c r="Z598" s="41"/>
    </row>
    <row r="599" spans="1:26" ht="15.75" customHeight="1">
      <c r="A599" s="39">
        <v>45400</v>
      </c>
      <c r="B599" s="40">
        <v>4334</v>
      </c>
      <c r="C599" s="41"/>
      <c r="D599" s="42">
        <v>45441</v>
      </c>
      <c r="E599" s="43">
        <v>1.05</v>
      </c>
      <c r="F599" s="57"/>
      <c r="G599" s="44"/>
      <c r="H599" s="41"/>
      <c r="I599" s="52">
        <f t="shared" ref="I599:J599" si="598">A599</f>
        <v>45400</v>
      </c>
      <c r="J599" s="53">
        <f t="shared" si="598"/>
        <v>4334</v>
      </c>
      <c r="K599" s="54">
        <f>_xlfn.XLOOKUP(VALUE(I599), 'Processed closing data'!D$1:D$750, 'Processed closing data'!E$1:E$750, "")</f>
        <v>0.95</v>
      </c>
      <c r="L599" s="55">
        <f>_xlfn.XLOOKUP(VALUE(I599), 'Processed closing data'!O$1:O$750, 'Processed closing data'!P$1:P$750, "")</f>
        <v>17.559999999999999</v>
      </c>
      <c r="M599" s="41"/>
      <c r="N599" s="41"/>
      <c r="O599" s="42">
        <v>45441</v>
      </c>
      <c r="P599" s="56">
        <v>17.54</v>
      </c>
      <c r="Q599" s="41"/>
      <c r="R599" s="41"/>
      <c r="S599" s="41"/>
      <c r="T599" s="41"/>
      <c r="U599" s="41"/>
      <c r="V599" s="41"/>
      <c r="W599" s="41"/>
      <c r="X599" s="41"/>
      <c r="Y599" s="41"/>
      <c r="Z599" s="41"/>
    </row>
    <row r="600" spans="1:26" ht="15.75" customHeight="1">
      <c r="A600" s="39">
        <v>45401</v>
      </c>
      <c r="B600" s="40">
        <v>4341.08</v>
      </c>
      <c r="C600" s="41"/>
      <c r="D600" s="42">
        <v>45442</v>
      </c>
      <c r="E600" s="43">
        <v>1.05</v>
      </c>
      <c r="F600" s="57"/>
      <c r="G600" s="44"/>
      <c r="H600" s="41"/>
      <c r="I600" s="52">
        <f t="shared" ref="I600:J600" si="599">A600</f>
        <v>45401</v>
      </c>
      <c r="J600" s="53">
        <f t="shared" si="599"/>
        <v>4341.08</v>
      </c>
      <c r="K600" s="54">
        <f>_xlfn.XLOOKUP(VALUE(I600), 'Processed closing data'!D$1:D$750, 'Processed closing data'!E$1:E$750, "")</f>
        <v>0.93</v>
      </c>
      <c r="L600" s="55">
        <f>_xlfn.XLOOKUP(VALUE(I600), 'Processed closing data'!O$1:O$750, 'Processed closing data'!P$1:P$750, "")</f>
        <v>17.18</v>
      </c>
      <c r="M600" s="41"/>
      <c r="N600" s="41"/>
      <c r="O600" s="42">
        <v>45442</v>
      </c>
      <c r="P600" s="56">
        <v>18.02</v>
      </c>
      <c r="Q600" s="41"/>
      <c r="R600" s="41"/>
      <c r="S600" s="41"/>
      <c r="T600" s="41"/>
      <c r="U600" s="41"/>
      <c r="V600" s="41"/>
      <c r="W600" s="41"/>
      <c r="X600" s="41"/>
      <c r="Y600" s="41"/>
      <c r="Z600" s="41"/>
    </row>
    <row r="601" spans="1:26" ht="15.75" customHeight="1">
      <c r="A601" s="39">
        <v>45404</v>
      </c>
      <c r="B601" s="40">
        <v>4408.1899999999996</v>
      </c>
      <c r="C601" s="41"/>
      <c r="D601" s="42">
        <v>45443</v>
      </c>
      <c r="E601" s="43">
        <v>1.07</v>
      </c>
      <c r="F601" s="57"/>
      <c r="G601" s="44"/>
      <c r="H601" s="41"/>
      <c r="I601" s="52">
        <f t="shared" ref="I601:J601" si="600">A601</f>
        <v>45404</v>
      </c>
      <c r="J601" s="53">
        <f t="shared" si="600"/>
        <v>4408.1899999999996</v>
      </c>
      <c r="K601" s="54">
        <f>_xlfn.XLOOKUP(VALUE(I601), 'Processed closing data'!D$1:D$750, 'Processed closing data'!E$1:E$750, "")</f>
        <v>0.96</v>
      </c>
      <c r="L601" s="55">
        <f>_xlfn.XLOOKUP(VALUE(I601), 'Processed closing data'!O$1:O$750, 'Processed closing data'!P$1:P$750, "")</f>
        <v>17.260000000000002</v>
      </c>
      <c r="M601" s="41"/>
      <c r="N601" s="41"/>
      <c r="O601" s="42">
        <v>45443</v>
      </c>
      <c r="P601" s="56">
        <v>18.02</v>
      </c>
      <c r="Q601" s="41"/>
      <c r="R601" s="41"/>
      <c r="S601" s="41"/>
      <c r="T601" s="41"/>
      <c r="U601" s="41"/>
      <c r="V601" s="41"/>
      <c r="W601" s="41"/>
      <c r="X601" s="41"/>
      <c r="Y601" s="41"/>
      <c r="Z601" s="41"/>
    </row>
    <row r="602" spans="1:26" ht="15.75" customHeight="1">
      <c r="A602" s="39">
        <v>45405</v>
      </c>
      <c r="B602" s="40">
        <v>4424.29</v>
      </c>
      <c r="C602" s="41"/>
      <c r="D602" s="42">
        <v>45446</v>
      </c>
      <c r="E602" s="43">
        <v>1.06</v>
      </c>
      <c r="F602" s="57"/>
      <c r="G602" s="44"/>
      <c r="H602" s="41"/>
      <c r="I602" s="52">
        <f t="shared" ref="I602:J602" si="601">A602</f>
        <v>45405</v>
      </c>
      <c r="J602" s="53">
        <f t="shared" si="601"/>
        <v>4424.29</v>
      </c>
      <c r="K602" s="54">
        <f>_xlfn.XLOOKUP(VALUE(I602), 'Processed closing data'!D$1:D$750, 'Processed closing data'!E$1:E$750, "")</f>
        <v>1.03</v>
      </c>
      <c r="L602" s="55">
        <f>_xlfn.XLOOKUP(VALUE(I602), 'Processed closing data'!O$1:O$750, 'Processed closing data'!P$1:P$750, "")</f>
        <v>17.5</v>
      </c>
      <c r="M602" s="41"/>
      <c r="N602" s="41"/>
      <c r="O602" s="42">
        <v>45446</v>
      </c>
      <c r="P602" s="56">
        <v>18.68</v>
      </c>
      <c r="Q602" s="41"/>
      <c r="R602" s="41"/>
      <c r="S602" s="41"/>
      <c r="T602" s="41"/>
      <c r="U602" s="41"/>
      <c r="V602" s="41"/>
      <c r="W602" s="41"/>
      <c r="X602" s="41"/>
      <c r="Y602" s="41"/>
      <c r="Z602" s="41"/>
    </row>
    <row r="603" spans="1:26" ht="15.75" customHeight="1">
      <c r="A603" s="39">
        <v>45406</v>
      </c>
      <c r="B603" s="40">
        <v>4419.71</v>
      </c>
      <c r="C603" s="41"/>
      <c r="D603" s="42">
        <v>45447</v>
      </c>
      <c r="E603" s="43">
        <v>1.04</v>
      </c>
      <c r="F603" s="57"/>
      <c r="G603" s="44"/>
      <c r="H603" s="41"/>
      <c r="I603" s="52">
        <f t="shared" ref="I603:J603" si="602">A603</f>
        <v>45406</v>
      </c>
      <c r="J603" s="53">
        <f t="shared" si="602"/>
        <v>4419.71</v>
      </c>
      <c r="K603" s="54">
        <f>_xlfn.XLOOKUP(VALUE(I603), 'Processed closing data'!D$1:D$750, 'Processed closing data'!E$1:E$750, "")</f>
        <v>1.03</v>
      </c>
      <c r="L603" s="55">
        <f>_xlfn.XLOOKUP(VALUE(I603), 'Processed closing data'!O$1:O$750, 'Processed closing data'!P$1:P$750, "")</f>
        <v>17</v>
      </c>
      <c r="M603" s="41"/>
      <c r="N603" s="41"/>
      <c r="O603" s="42">
        <v>45447</v>
      </c>
      <c r="P603" s="56">
        <v>18.32</v>
      </c>
      <c r="Q603" s="41"/>
      <c r="R603" s="41"/>
      <c r="S603" s="41"/>
      <c r="T603" s="41"/>
      <c r="U603" s="41"/>
      <c r="V603" s="41"/>
      <c r="W603" s="41"/>
      <c r="X603" s="41"/>
      <c r="Y603" s="41"/>
      <c r="Z603" s="41"/>
    </row>
    <row r="604" spans="1:26" ht="15.75" customHeight="1">
      <c r="A604" s="39">
        <v>45407</v>
      </c>
      <c r="B604" s="40">
        <v>4434.34</v>
      </c>
      <c r="C604" s="41"/>
      <c r="D604" s="42">
        <v>45448</v>
      </c>
      <c r="E604" s="43">
        <v>1.03</v>
      </c>
      <c r="F604" s="57"/>
      <c r="G604" s="44"/>
      <c r="H604" s="41"/>
      <c r="I604" s="52">
        <f t="shared" ref="I604:J604" si="603">A604</f>
        <v>45407</v>
      </c>
      <c r="J604" s="53">
        <f t="shared" si="603"/>
        <v>4434.34</v>
      </c>
      <c r="K604" s="54">
        <f>_xlfn.XLOOKUP(VALUE(I604), 'Processed closing data'!D$1:D$750, 'Processed closing data'!E$1:E$750, "")</f>
        <v>0.93</v>
      </c>
      <c r="L604" s="55">
        <f>_xlfn.XLOOKUP(VALUE(I604), 'Processed closing data'!O$1:O$750, 'Processed closing data'!P$1:P$750, "")</f>
        <v>17.04</v>
      </c>
      <c r="M604" s="41"/>
      <c r="N604" s="41"/>
      <c r="O604" s="42">
        <v>45448</v>
      </c>
      <c r="P604" s="56">
        <v>18.399999999999999</v>
      </c>
      <c r="Q604" s="41"/>
      <c r="R604" s="41"/>
      <c r="S604" s="41"/>
      <c r="T604" s="41"/>
      <c r="U604" s="41"/>
      <c r="V604" s="41"/>
      <c r="W604" s="41"/>
      <c r="X604" s="41"/>
      <c r="Y604" s="41"/>
      <c r="Z604" s="41"/>
    </row>
    <row r="605" spans="1:26" ht="15.75" customHeight="1">
      <c r="A605" s="39">
        <v>45408</v>
      </c>
      <c r="B605" s="40">
        <v>4470.09</v>
      </c>
      <c r="C605" s="41"/>
      <c r="D605" s="42">
        <v>45449</v>
      </c>
      <c r="E605" s="43">
        <v>1.03</v>
      </c>
      <c r="F605" s="57"/>
      <c r="G605" s="44"/>
      <c r="H605" s="41"/>
      <c r="I605" s="52">
        <f t="shared" ref="I605:J605" si="604">A605</f>
        <v>45408</v>
      </c>
      <c r="J605" s="53">
        <f t="shared" si="604"/>
        <v>4470.09</v>
      </c>
      <c r="K605" s="54">
        <f>_xlfn.XLOOKUP(VALUE(I605), 'Processed closing data'!D$1:D$750, 'Processed closing data'!E$1:E$750, "")</f>
        <v>0.97</v>
      </c>
      <c r="L605" s="55">
        <f>_xlfn.XLOOKUP(VALUE(I605), 'Processed closing data'!O$1:O$750, 'Processed closing data'!P$1:P$750, "")</f>
        <v>17.36</v>
      </c>
      <c r="M605" s="41"/>
      <c r="N605" s="41"/>
      <c r="O605" s="42">
        <v>45449</v>
      </c>
      <c r="P605" s="56">
        <v>18.239999999999998</v>
      </c>
      <c r="Q605" s="41"/>
      <c r="R605" s="41"/>
      <c r="S605" s="41"/>
      <c r="T605" s="41"/>
      <c r="U605" s="41"/>
      <c r="V605" s="41"/>
      <c r="W605" s="41"/>
      <c r="X605" s="41"/>
      <c r="Y605" s="41"/>
      <c r="Z605" s="41"/>
    </row>
    <row r="606" spans="1:26" ht="15.75" customHeight="1">
      <c r="A606" s="39">
        <v>45411</v>
      </c>
      <c r="B606" s="40">
        <v>4481.53</v>
      </c>
      <c r="C606" s="41"/>
      <c r="D606" s="42">
        <v>45450</v>
      </c>
      <c r="E606" s="43">
        <v>1.02</v>
      </c>
      <c r="F606" s="57"/>
      <c r="G606" s="44"/>
      <c r="H606" s="41"/>
      <c r="I606" s="52">
        <f t="shared" ref="I606:J606" si="605">A606</f>
        <v>45411</v>
      </c>
      <c r="J606" s="53">
        <f t="shared" si="605"/>
        <v>4481.53</v>
      </c>
      <c r="K606" s="54">
        <f>_xlfn.XLOOKUP(VALUE(I606), 'Processed closing data'!D$1:D$750, 'Processed closing data'!E$1:E$750, "")</f>
        <v>1.04</v>
      </c>
      <c r="L606" s="55">
        <f>_xlfn.XLOOKUP(VALUE(I606), 'Processed closing data'!O$1:O$750, 'Processed closing data'!P$1:P$750, "")</f>
        <v>17.82</v>
      </c>
      <c r="M606" s="41"/>
      <c r="N606" s="41"/>
      <c r="O606" s="42">
        <v>45450</v>
      </c>
      <c r="P606" s="56">
        <v>18.2</v>
      </c>
      <c r="Q606" s="41"/>
      <c r="R606" s="41"/>
      <c r="S606" s="41"/>
      <c r="T606" s="41"/>
      <c r="U606" s="41"/>
      <c r="V606" s="41"/>
      <c r="W606" s="41"/>
      <c r="X606" s="41"/>
      <c r="Y606" s="41"/>
      <c r="Z606" s="41"/>
    </row>
    <row r="607" spans="1:26" ht="15.75" customHeight="1">
      <c r="A607" s="39">
        <v>45412</v>
      </c>
      <c r="B607" s="40">
        <v>4476.4799999999996</v>
      </c>
      <c r="C607" s="41"/>
      <c r="D607" s="42">
        <v>45453</v>
      </c>
      <c r="E607" s="43">
        <v>1.02</v>
      </c>
      <c r="F607" s="57"/>
      <c r="G607" s="44"/>
      <c r="H607" s="41"/>
      <c r="I607" s="52">
        <f t="shared" ref="I607:J607" si="606">A607</f>
        <v>45412</v>
      </c>
      <c r="J607" s="53">
        <f t="shared" si="606"/>
        <v>4476.4799999999996</v>
      </c>
      <c r="K607" s="54">
        <f>_xlfn.XLOOKUP(VALUE(I607), 'Processed closing data'!D$1:D$750, 'Processed closing data'!E$1:E$750, "")</f>
        <v>0.98</v>
      </c>
      <c r="L607" s="55">
        <f>_xlfn.XLOOKUP(VALUE(I607), 'Processed closing data'!O$1:O$750, 'Processed closing data'!P$1:P$750, "")</f>
        <v>18.04</v>
      </c>
      <c r="M607" s="41"/>
      <c r="N607" s="41"/>
      <c r="O607" s="42">
        <v>45453</v>
      </c>
      <c r="P607" s="56">
        <v>18.059999999999999</v>
      </c>
      <c r="Q607" s="41"/>
      <c r="R607" s="41"/>
      <c r="S607" s="41"/>
      <c r="T607" s="41"/>
      <c r="U607" s="41"/>
      <c r="V607" s="41"/>
      <c r="W607" s="41"/>
      <c r="X607" s="41"/>
      <c r="Y607" s="41"/>
      <c r="Z607" s="41"/>
    </row>
    <row r="608" spans="1:26" ht="15.75" customHeight="1">
      <c r="A608" s="39">
        <v>45413</v>
      </c>
      <c r="B608" s="40">
        <v>4464.43</v>
      </c>
      <c r="C608" s="41"/>
      <c r="D608" s="42">
        <v>45454</v>
      </c>
      <c r="E608" s="43">
        <v>1.03</v>
      </c>
      <c r="F608" s="57"/>
      <c r="G608" s="44"/>
      <c r="H608" s="41"/>
      <c r="I608" s="52">
        <f t="shared" ref="I608:J608" si="607">A608</f>
        <v>45413</v>
      </c>
      <c r="J608" s="53">
        <f t="shared" si="607"/>
        <v>4464.43</v>
      </c>
      <c r="K608" s="54">
        <f>_xlfn.XLOOKUP(VALUE(I608), 'Processed closing data'!D$1:D$750, 'Processed closing data'!E$1:E$750, "")</f>
        <v>1.01</v>
      </c>
      <c r="L608" s="55">
        <f>_xlfn.XLOOKUP(VALUE(I608), 'Processed closing data'!O$1:O$750, 'Processed closing data'!P$1:P$750, "")</f>
        <v>17.36</v>
      </c>
      <c r="M608" s="41"/>
      <c r="N608" s="41"/>
      <c r="O608" s="42">
        <v>45454</v>
      </c>
      <c r="P608" s="56">
        <v>17.78</v>
      </c>
      <c r="Q608" s="41"/>
      <c r="R608" s="41"/>
      <c r="S608" s="41"/>
      <c r="T608" s="41"/>
      <c r="U608" s="41"/>
      <c r="V608" s="41"/>
      <c r="W608" s="41"/>
      <c r="X608" s="41"/>
      <c r="Y608" s="41"/>
      <c r="Z608" s="41"/>
    </row>
    <row r="609" spans="1:26" ht="15.75" customHeight="1">
      <c r="A609" s="39">
        <v>45414</v>
      </c>
      <c r="B609" s="40">
        <v>4492.4399999999996</v>
      </c>
      <c r="C609" s="41"/>
      <c r="D609" s="42">
        <v>45455</v>
      </c>
      <c r="E609" s="43">
        <v>1.03</v>
      </c>
      <c r="F609" s="57"/>
      <c r="G609" s="44"/>
      <c r="H609" s="41"/>
      <c r="I609" s="52">
        <f t="shared" ref="I609:J609" si="608">A609</f>
        <v>45414</v>
      </c>
      <c r="J609" s="53">
        <f t="shared" si="608"/>
        <v>4492.4399999999996</v>
      </c>
      <c r="K609" s="54">
        <f>_xlfn.XLOOKUP(VALUE(I609), 'Processed closing data'!D$1:D$750, 'Processed closing data'!E$1:E$750, "")</f>
        <v>1.06</v>
      </c>
      <c r="L609" s="55">
        <f>_xlfn.XLOOKUP(VALUE(I609), 'Processed closing data'!O$1:O$750, 'Processed closing data'!P$1:P$750, "")</f>
        <v>17.84</v>
      </c>
      <c r="M609" s="41"/>
      <c r="N609" s="41"/>
      <c r="O609" s="42">
        <v>45455</v>
      </c>
      <c r="P609" s="56">
        <v>17.8</v>
      </c>
      <c r="Q609" s="41"/>
      <c r="R609" s="41"/>
      <c r="S609" s="41"/>
      <c r="T609" s="41"/>
      <c r="U609" s="41"/>
      <c r="V609" s="41"/>
      <c r="W609" s="41"/>
      <c r="X609" s="41"/>
      <c r="Y609" s="41"/>
      <c r="Z609" s="41"/>
    </row>
    <row r="610" spans="1:26" ht="15.75" customHeight="1">
      <c r="A610" s="39">
        <v>45415</v>
      </c>
      <c r="B610" s="40">
        <v>4515.5</v>
      </c>
      <c r="C610" s="41"/>
      <c r="D610" s="42">
        <v>45456</v>
      </c>
      <c r="E610" s="43">
        <v>0.98</v>
      </c>
      <c r="F610" s="44"/>
      <c r="G610" s="44"/>
      <c r="H610" s="41"/>
      <c r="I610" s="52">
        <f t="shared" ref="I610:J610" si="609">A610</f>
        <v>45415</v>
      </c>
      <c r="J610" s="53">
        <f t="shared" si="609"/>
        <v>4515.5</v>
      </c>
      <c r="K610" s="54">
        <f>_xlfn.XLOOKUP(VALUE(I610), 'Processed closing data'!D$1:D$750, 'Processed closing data'!E$1:E$750, "")</f>
        <v>1.1000000000000001</v>
      </c>
      <c r="L610" s="55">
        <f>_xlfn.XLOOKUP(VALUE(I610), 'Processed closing data'!O$1:O$750, 'Processed closing data'!P$1:P$750, "")</f>
        <v>18.68</v>
      </c>
      <c r="M610" s="41"/>
      <c r="N610" s="41"/>
      <c r="O610" s="42">
        <v>45456</v>
      </c>
      <c r="P610" s="56">
        <v>17.7</v>
      </c>
      <c r="Q610" s="41"/>
      <c r="R610" s="41"/>
      <c r="S610" s="41"/>
      <c r="T610" s="41"/>
      <c r="U610" s="41"/>
      <c r="V610" s="41"/>
      <c r="W610" s="41"/>
      <c r="X610" s="41"/>
      <c r="Y610" s="41"/>
      <c r="Z610" s="41"/>
    </row>
    <row r="611" spans="1:26" ht="15.75" customHeight="1">
      <c r="A611" s="39">
        <v>45418</v>
      </c>
      <c r="B611" s="40">
        <v>4515.5</v>
      </c>
      <c r="C611" s="41"/>
      <c r="D611" s="42">
        <v>45457</v>
      </c>
      <c r="E611" s="43">
        <v>0.98</v>
      </c>
      <c r="F611" s="44"/>
      <c r="G611" s="44"/>
      <c r="H611" s="41"/>
      <c r="I611" s="52">
        <f t="shared" ref="I611:J611" si="610">A611</f>
        <v>45418</v>
      </c>
      <c r="J611" s="53">
        <f t="shared" si="610"/>
        <v>4515.5</v>
      </c>
      <c r="K611" s="54">
        <v>1.1000000000000001</v>
      </c>
      <c r="L611" s="55">
        <v>18.68</v>
      </c>
      <c r="M611" s="41"/>
      <c r="N611" s="41"/>
      <c r="O611" s="42">
        <v>45457</v>
      </c>
      <c r="P611" s="56">
        <v>17.100000000000001</v>
      </c>
      <c r="Q611" s="41"/>
      <c r="R611" s="41"/>
      <c r="S611" s="41"/>
      <c r="T611" s="41"/>
      <c r="U611" s="41"/>
      <c r="V611" s="41"/>
      <c r="W611" s="41"/>
      <c r="X611" s="41"/>
      <c r="Y611" s="41"/>
      <c r="Z611" s="41"/>
    </row>
    <row r="612" spans="1:26" ht="15.75" customHeight="1">
      <c r="A612" s="39">
        <v>45419</v>
      </c>
      <c r="B612" s="40">
        <v>4570.66</v>
      </c>
      <c r="C612" s="41"/>
      <c r="D612" s="42">
        <v>45460</v>
      </c>
      <c r="E612" s="43">
        <v>0.97</v>
      </c>
      <c r="F612" s="44"/>
      <c r="G612" s="44"/>
      <c r="H612" s="41"/>
      <c r="I612" s="52">
        <f t="shared" ref="I612:J612" si="611">A612</f>
        <v>45419</v>
      </c>
      <c r="J612" s="53">
        <f t="shared" si="611"/>
        <v>4570.66</v>
      </c>
      <c r="K612" s="54">
        <f>_xlfn.XLOOKUP(VALUE(I612), 'Processed closing data'!D$1:D$750, 'Processed closing data'!E$1:E$750, "")</f>
        <v>1.1100000000000001</v>
      </c>
      <c r="L612" s="55">
        <f>_xlfn.XLOOKUP(VALUE(I612), 'Processed closing data'!O$1:O$750, 'Processed closing data'!P$1:P$750, "")</f>
        <v>18.86</v>
      </c>
      <c r="M612" s="41"/>
      <c r="N612" s="41"/>
      <c r="O612" s="42">
        <v>45460</v>
      </c>
      <c r="P612" s="56">
        <v>17</v>
      </c>
      <c r="Q612" s="41"/>
      <c r="R612" s="41"/>
      <c r="S612" s="41"/>
      <c r="T612" s="41"/>
      <c r="U612" s="41"/>
      <c r="V612" s="41"/>
      <c r="W612" s="41"/>
      <c r="X612" s="41"/>
      <c r="Y612" s="41"/>
      <c r="Z612" s="41"/>
    </row>
    <row r="613" spans="1:26" ht="15.75" customHeight="1">
      <c r="A613" s="39">
        <v>45420</v>
      </c>
      <c r="B613" s="40">
        <v>4592.2299999999996</v>
      </c>
      <c r="C613" s="41"/>
      <c r="D613" s="42">
        <v>45461</v>
      </c>
      <c r="E613" s="43">
        <v>0.97</v>
      </c>
      <c r="F613" s="44"/>
      <c r="G613" s="44"/>
      <c r="H613" s="41"/>
      <c r="I613" s="52">
        <f t="shared" ref="I613:J613" si="612">A613</f>
        <v>45420</v>
      </c>
      <c r="J613" s="53">
        <f t="shared" si="612"/>
        <v>4592.2299999999996</v>
      </c>
      <c r="K613" s="54">
        <f>_xlfn.XLOOKUP(VALUE(I613), 'Processed closing data'!D$1:D$750, 'Processed closing data'!E$1:E$750, "")</f>
        <v>1.1499999999999999</v>
      </c>
      <c r="L613" s="55">
        <f>_xlfn.XLOOKUP(VALUE(I613), 'Processed closing data'!O$1:O$750, 'Processed closing data'!P$1:P$750, "")</f>
        <v>18.8</v>
      </c>
      <c r="M613" s="41"/>
      <c r="N613" s="41"/>
      <c r="O613" s="42">
        <v>45461</v>
      </c>
      <c r="P613" s="56">
        <v>16.739999999999998</v>
      </c>
      <c r="Q613" s="41"/>
      <c r="R613" s="41"/>
      <c r="S613" s="41"/>
      <c r="T613" s="41"/>
      <c r="U613" s="41"/>
      <c r="V613" s="41"/>
      <c r="W613" s="41"/>
      <c r="X613" s="41"/>
      <c r="Y613" s="41"/>
      <c r="Z613" s="41"/>
    </row>
    <row r="614" spans="1:26" ht="15.75" customHeight="1">
      <c r="A614" s="39">
        <v>45421</v>
      </c>
      <c r="B614" s="40">
        <v>4606.3900000000003</v>
      </c>
      <c r="C614" s="41"/>
      <c r="D614" s="42">
        <v>45462</v>
      </c>
      <c r="E614" s="43">
        <v>0.97</v>
      </c>
      <c r="F614" s="44"/>
      <c r="G614" s="44"/>
      <c r="H614" s="41"/>
      <c r="I614" s="52">
        <f t="shared" ref="I614:J614" si="613">A614</f>
        <v>45421</v>
      </c>
      <c r="J614" s="53">
        <f t="shared" si="613"/>
        <v>4606.3900000000003</v>
      </c>
      <c r="K614" s="54">
        <f>_xlfn.XLOOKUP(VALUE(I614), 'Processed closing data'!D$1:D$750, 'Processed closing data'!E$1:E$750, "")</f>
        <v>1.1299999999999999</v>
      </c>
      <c r="L614" s="55">
        <f>_xlfn.XLOOKUP(VALUE(I614), 'Processed closing data'!O$1:O$750, 'Processed closing data'!P$1:P$750, "")</f>
        <v>18.920000000000002</v>
      </c>
      <c r="M614" s="41"/>
      <c r="N614" s="41"/>
      <c r="O614" s="42">
        <v>45462</v>
      </c>
      <c r="P614" s="56">
        <v>16.52</v>
      </c>
      <c r="Q614" s="41"/>
      <c r="R614" s="41"/>
      <c r="S614" s="41"/>
      <c r="T614" s="41"/>
      <c r="U614" s="41"/>
      <c r="V614" s="41"/>
      <c r="W614" s="41"/>
      <c r="X614" s="41"/>
      <c r="Y614" s="41"/>
      <c r="Z614" s="41"/>
    </row>
    <row r="615" spans="1:26" ht="15.75" customHeight="1">
      <c r="A615" s="39">
        <v>45422</v>
      </c>
      <c r="B615" s="40">
        <v>4634.75</v>
      </c>
      <c r="C615" s="41"/>
      <c r="D615" s="42">
        <v>45463</v>
      </c>
      <c r="E615" s="43">
        <v>0.97</v>
      </c>
      <c r="F615" s="44"/>
      <c r="G615" s="44"/>
      <c r="H615" s="41"/>
      <c r="I615" s="52">
        <f t="shared" ref="I615:J615" si="614">A615</f>
        <v>45422</v>
      </c>
      <c r="J615" s="53">
        <f t="shared" si="614"/>
        <v>4634.75</v>
      </c>
      <c r="K615" s="54">
        <f>_xlfn.XLOOKUP(VALUE(I615), 'Processed closing data'!D$1:D$750, 'Processed closing data'!E$1:E$750, "")</f>
        <v>1.1399999999999999</v>
      </c>
      <c r="L615" s="55">
        <f>_xlfn.XLOOKUP(VALUE(I615), 'Processed closing data'!O$1:O$750, 'Processed closing data'!P$1:P$750, "")</f>
        <v>18.98</v>
      </c>
      <c r="M615" s="41"/>
      <c r="N615" s="41"/>
      <c r="O615" s="42">
        <v>45463</v>
      </c>
      <c r="P615" s="56">
        <v>16.66</v>
      </c>
      <c r="Q615" s="41"/>
      <c r="R615" s="41"/>
      <c r="S615" s="41"/>
      <c r="T615" s="41"/>
      <c r="U615" s="41"/>
      <c r="V615" s="41"/>
      <c r="W615" s="41"/>
      <c r="X615" s="41"/>
      <c r="Y615" s="41"/>
      <c r="Z615" s="41"/>
    </row>
    <row r="616" spans="1:26" ht="15.75" customHeight="1">
      <c r="A616" s="39">
        <v>45425</v>
      </c>
      <c r="B616" s="40">
        <v>4623.2299999999996</v>
      </c>
      <c r="C616" s="41"/>
      <c r="D616" s="42">
        <v>45464</v>
      </c>
      <c r="E616" s="43">
        <v>0.92</v>
      </c>
      <c r="F616" s="44"/>
      <c r="G616" s="44"/>
      <c r="H616" s="41"/>
      <c r="I616" s="52">
        <f t="shared" ref="I616:J616" si="615">A616</f>
        <v>45425</v>
      </c>
      <c r="J616" s="53">
        <f t="shared" si="615"/>
        <v>4623.2299999999996</v>
      </c>
      <c r="K616" s="54">
        <f>_xlfn.XLOOKUP(VALUE(I616), 'Processed closing data'!D$1:D$750, 'Processed closing data'!E$1:E$750, "")</f>
        <v>1.1000000000000001</v>
      </c>
      <c r="L616" s="55">
        <f>_xlfn.XLOOKUP(VALUE(I616), 'Processed closing data'!O$1:O$750, 'Processed closing data'!P$1:P$750, "")</f>
        <v>18.68</v>
      </c>
      <c r="M616" s="41"/>
      <c r="N616" s="41"/>
      <c r="O616" s="42">
        <v>45464</v>
      </c>
      <c r="P616" s="56">
        <v>17.02</v>
      </c>
      <c r="Q616" s="41"/>
      <c r="R616" s="41"/>
      <c r="S616" s="41"/>
      <c r="T616" s="41"/>
      <c r="U616" s="41"/>
      <c r="V616" s="41"/>
      <c r="W616" s="41"/>
      <c r="X616" s="41"/>
      <c r="Y616" s="41"/>
      <c r="Z616" s="41"/>
    </row>
    <row r="617" spans="1:26" ht="15.75" customHeight="1">
      <c r="A617" s="39">
        <v>45426</v>
      </c>
      <c r="B617" s="40">
        <v>4631.25</v>
      </c>
      <c r="C617" s="41"/>
      <c r="D617" s="42">
        <v>45467</v>
      </c>
      <c r="E617" s="43">
        <v>0.87</v>
      </c>
      <c r="F617" s="44"/>
      <c r="G617" s="44"/>
      <c r="H617" s="41"/>
      <c r="I617" s="52">
        <f t="shared" ref="I617:J617" si="616">A617</f>
        <v>45426</v>
      </c>
      <c r="J617" s="53">
        <f t="shared" si="616"/>
        <v>4631.25</v>
      </c>
      <c r="K617" s="54">
        <f>_xlfn.XLOOKUP(VALUE(I617), 'Processed closing data'!D$1:D$750, 'Processed closing data'!E$1:E$750, "")</f>
        <v>1.1100000000000001</v>
      </c>
      <c r="L617" s="55">
        <f>_xlfn.XLOOKUP(VALUE(I617), 'Processed closing data'!O$1:O$750, 'Processed closing data'!P$1:P$750, "")</f>
        <v>18.600000000000001</v>
      </c>
      <c r="M617" s="41"/>
      <c r="N617" s="41"/>
      <c r="O617" s="42">
        <v>45467</v>
      </c>
      <c r="P617" s="56">
        <v>17.28</v>
      </c>
      <c r="Q617" s="41"/>
      <c r="R617" s="41"/>
      <c r="S617" s="41"/>
      <c r="T617" s="41"/>
      <c r="U617" s="41"/>
      <c r="V617" s="41"/>
      <c r="W617" s="41"/>
      <c r="X617" s="41"/>
      <c r="Y617" s="41"/>
      <c r="Z617" s="41"/>
    </row>
    <row r="618" spans="1:26" ht="15.75" customHeight="1">
      <c r="A618" s="39">
        <v>45427</v>
      </c>
      <c r="B618" s="40">
        <v>4644.47</v>
      </c>
      <c r="C618" s="41"/>
      <c r="D618" s="42">
        <v>45468</v>
      </c>
      <c r="E618" s="43">
        <v>0.87</v>
      </c>
      <c r="F618" s="44"/>
      <c r="G618" s="44"/>
      <c r="H618" s="41"/>
      <c r="I618" s="52">
        <f t="shared" ref="I618:J618" si="617">A618</f>
        <v>45427</v>
      </c>
      <c r="J618" s="53">
        <f t="shared" si="617"/>
        <v>4644.47</v>
      </c>
      <c r="K618" s="54">
        <f>_xlfn.XLOOKUP(VALUE(I618), 'Processed closing data'!D$1:D$750, 'Processed closing data'!E$1:E$750, "")</f>
        <v>1.1399999999999999</v>
      </c>
      <c r="L618" s="55">
        <f>_xlfn.XLOOKUP(VALUE(I618), 'Processed closing data'!O$1:O$750, 'Processed closing data'!P$1:P$750, "")</f>
        <v>18.940000000000001</v>
      </c>
      <c r="M618" s="41"/>
      <c r="N618" s="41"/>
      <c r="O618" s="42">
        <v>45468</v>
      </c>
      <c r="P618" s="56">
        <v>16.72</v>
      </c>
      <c r="Q618" s="41"/>
      <c r="R618" s="41"/>
      <c r="S618" s="41"/>
      <c r="T618" s="41"/>
      <c r="U618" s="41"/>
      <c r="V618" s="41"/>
      <c r="W618" s="41"/>
      <c r="X618" s="41"/>
      <c r="Y618" s="41"/>
      <c r="Z618" s="41"/>
    </row>
    <row r="619" spans="1:26" ht="15.75" customHeight="1">
      <c r="A619" s="39">
        <v>45428</v>
      </c>
      <c r="B619" s="40">
        <v>4642.54</v>
      </c>
      <c r="C619" s="41"/>
      <c r="D619" s="42">
        <v>45469</v>
      </c>
      <c r="E619" s="43">
        <v>0.9</v>
      </c>
      <c r="F619" s="44"/>
      <c r="G619" s="44"/>
      <c r="H619" s="41"/>
      <c r="I619" s="52">
        <f t="shared" ref="I619:J619" si="618">A619</f>
        <v>45428</v>
      </c>
      <c r="J619" s="53">
        <f t="shared" si="618"/>
        <v>4642.54</v>
      </c>
      <c r="K619" s="54">
        <f>_xlfn.XLOOKUP(VALUE(I619), 'Processed closing data'!D$1:D$750, 'Processed closing data'!E$1:E$750, "")</f>
        <v>1.1200000000000001</v>
      </c>
      <c r="L619" s="55">
        <f>_xlfn.XLOOKUP(VALUE(I619), 'Processed closing data'!O$1:O$750, 'Processed closing data'!P$1:P$750, "")</f>
        <v>18.8</v>
      </c>
      <c r="M619" s="41"/>
      <c r="N619" s="41"/>
      <c r="O619" s="42">
        <v>45469</v>
      </c>
      <c r="P619" s="56">
        <v>16.8</v>
      </c>
      <c r="Q619" s="41"/>
      <c r="R619" s="41"/>
      <c r="S619" s="41"/>
      <c r="T619" s="41"/>
      <c r="U619" s="41"/>
      <c r="V619" s="41"/>
      <c r="W619" s="41"/>
      <c r="X619" s="41"/>
      <c r="Y619" s="41"/>
      <c r="Z619" s="41"/>
    </row>
    <row r="620" spans="1:26" ht="15.75" customHeight="1">
      <c r="A620" s="39">
        <v>45429</v>
      </c>
      <c r="B620" s="40">
        <v>4631.57</v>
      </c>
      <c r="C620" s="41"/>
      <c r="D620" s="42">
        <v>45470</v>
      </c>
      <c r="E620" s="43">
        <v>0.98</v>
      </c>
      <c r="F620" s="44"/>
      <c r="G620" s="44"/>
      <c r="H620" s="41"/>
      <c r="I620" s="52">
        <f t="shared" ref="I620:J620" si="619">A620</f>
        <v>45429</v>
      </c>
      <c r="J620" s="53">
        <f t="shared" si="619"/>
        <v>4631.57</v>
      </c>
      <c r="K620" s="54">
        <f>_xlfn.XLOOKUP(VALUE(I620), 'Processed closing data'!D$1:D$750, 'Processed closing data'!E$1:E$750, "")</f>
        <v>1.08</v>
      </c>
      <c r="L620" s="55">
        <f>_xlfn.XLOOKUP(VALUE(I620), 'Processed closing data'!O$1:O$750, 'Processed closing data'!P$1:P$750, "")</f>
        <v>18.5</v>
      </c>
      <c r="M620" s="41"/>
      <c r="N620" s="41"/>
      <c r="O620" s="42">
        <v>45470</v>
      </c>
      <c r="P620" s="56">
        <v>16.88</v>
      </c>
      <c r="Q620" s="41"/>
      <c r="R620" s="41"/>
      <c r="S620" s="41"/>
      <c r="T620" s="41"/>
      <c r="U620" s="41"/>
      <c r="V620" s="41"/>
      <c r="W620" s="41"/>
      <c r="X620" s="41"/>
      <c r="Y620" s="41"/>
      <c r="Z620" s="41"/>
    </row>
    <row r="621" spans="1:26" ht="15.75" customHeight="1">
      <c r="A621" s="39">
        <v>45432</v>
      </c>
      <c r="B621" s="40">
        <v>4637.24</v>
      </c>
      <c r="C621" s="41"/>
      <c r="D621" s="42">
        <v>45471</v>
      </c>
      <c r="E621" s="43">
        <v>0.94</v>
      </c>
      <c r="F621" s="44"/>
      <c r="G621" s="44"/>
      <c r="H621" s="41"/>
      <c r="I621" s="52">
        <f t="shared" ref="I621:J621" si="620">A621</f>
        <v>45432</v>
      </c>
      <c r="J621" s="53">
        <f t="shared" si="620"/>
        <v>4637.24</v>
      </c>
      <c r="K621" s="54">
        <f>_xlfn.XLOOKUP(VALUE(I621), 'Processed closing data'!D$1:D$750, 'Processed closing data'!E$1:E$750, "")</f>
        <v>1.06</v>
      </c>
      <c r="L621" s="55">
        <f>_xlfn.XLOOKUP(VALUE(I621), 'Processed closing data'!O$1:O$750, 'Processed closing data'!P$1:P$750, "")</f>
        <v>18.8</v>
      </c>
      <c r="M621" s="41"/>
      <c r="N621" s="41"/>
      <c r="O621" s="42">
        <v>45471</v>
      </c>
      <c r="P621" s="56">
        <v>16.5</v>
      </c>
      <c r="Q621" s="41"/>
      <c r="R621" s="41"/>
      <c r="S621" s="41"/>
      <c r="T621" s="41"/>
      <c r="U621" s="41"/>
      <c r="V621" s="41"/>
      <c r="W621" s="41"/>
      <c r="X621" s="41"/>
      <c r="Y621" s="41"/>
      <c r="Z621" s="41"/>
    </row>
    <row r="622" spans="1:26" ht="15.75" customHeight="1">
      <c r="A622" s="39">
        <v>45433</v>
      </c>
      <c r="B622" s="40">
        <v>4630.8</v>
      </c>
      <c r="C622" s="41"/>
      <c r="D622" s="42">
        <v>45474</v>
      </c>
      <c r="E622" s="43">
        <v>0.98</v>
      </c>
      <c r="F622" s="44"/>
      <c r="G622" s="44"/>
      <c r="H622" s="41"/>
      <c r="I622" s="52">
        <f t="shared" ref="I622:J622" si="621">A622</f>
        <v>45433</v>
      </c>
      <c r="J622" s="53">
        <f t="shared" si="621"/>
        <v>4630.8</v>
      </c>
      <c r="K622" s="54">
        <f>_xlfn.XLOOKUP(VALUE(I622), 'Processed closing data'!D$1:D$750, 'Processed closing data'!E$1:E$750, "")</f>
        <v>1.03</v>
      </c>
      <c r="L622" s="55">
        <f>_xlfn.XLOOKUP(VALUE(I622), 'Processed closing data'!O$1:O$750, 'Processed closing data'!P$1:P$750, "")</f>
        <v>18.72</v>
      </c>
      <c r="M622" s="41"/>
      <c r="N622" s="41"/>
      <c r="O622" s="42">
        <v>45474</v>
      </c>
      <c r="P622" s="56">
        <v>16.559999999999999</v>
      </c>
      <c r="Q622" s="41"/>
      <c r="R622" s="41"/>
      <c r="S622" s="41"/>
      <c r="T622" s="41"/>
      <c r="U622" s="41"/>
      <c r="V622" s="41"/>
      <c r="W622" s="41"/>
      <c r="X622" s="41"/>
      <c r="Y622" s="41"/>
      <c r="Z622" s="41"/>
    </row>
    <row r="623" spans="1:26" ht="15.75" customHeight="1">
      <c r="A623" s="39">
        <v>45434</v>
      </c>
      <c r="B623" s="40">
        <v>4606.67</v>
      </c>
      <c r="C623" s="41"/>
      <c r="D623" s="42">
        <v>45475</v>
      </c>
      <c r="E623" s="43">
        <v>0.99</v>
      </c>
      <c r="F623" s="44"/>
      <c r="G623" s="44"/>
      <c r="H623" s="41"/>
      <c r="I623" s="52">
        <f t="shared" ref="I623:J623" si="622">A623</f>
        <v>45434</v>
      </c>
      <c r="J623" s="53">
        <f t="shared" si="622"/>
        <v>4606.67</v>
      </c>
      <c r="K623" s="54">
        <f>_xlfn.XLOOKUP(VALUE(I623), 'Processed closing data'!D$1:D$750, 'Processed closing data'!E$1:E$750, "")</f>
        <v>1.0900000000000001</v>
      </c>
      <c r="L623" s="55">
        <f>_xlfn.XLOOKUP(VALUE(I623), 'Processed closing data'!O$1:O$750, 'Processed closing data'!P$1:P$750, "")</f>
        <v>18.68</v>
      </c>
      <c r="M623" s="41"/>
      <c r="N623" s="41"/>
      <c r="O623" s="42">
        <v>45475</v>
      </c>
      <c r="P623" s="56">
        <v>16.3</v>
      </c>
      <c r="Q623" s="41"/>
      <c r="R623" s="41"/>
      <c r="S623" s="41"/>
      <c r="T623" s="41"/>
      <c r="U623" s="41"/>
      <c r="V623" s="41"/>
      <c r="W623" s="41"/>
      <c r="X623" s="41"/>
      <c r="Y623" s="41"/>
      <c r="Z623" s="41"/>
    </row>
    <row r="624" spans="1:26" ht="15.75" customHeight="1">
      <c r="A624" s="39">
        <v>45435</v>
      </c>
      <c r="B624" s="40">
        <v>4589.5</v>
      </c>
      <c r="C624" s="41"/>
      <c r="D624" s="42">
        <v>45476</v>
      </c>
      <c r="E624" s="43">
        <v>1.02</v>
      </c>
      <c r="F624" s="57"/>
      <c r="G624" s="44"/>
      <c r="H624" s="41"/>
      <c r="I624" s="52">
        <f t="shared" ref="I624:J624" si="623">A624</f>
        <v>45435</v>
      </c>
      <c r="J624" s="53">
        <f t="shared" si="623"/>
        <v>4589.5</v>
      </c>
      <c r="K624" s="54">
        <f>_xlfn.XLOOKUP(VALUE(I624), 'Processed closing data'!D$1:D$750, 'Processed closing data'!E$1:E$750, "")</f>
        <v>1.1100000000000001</v>
      </c>
      <c r="L624" s="55">
        <f>_xlfn.XLOOKUP(VALUE(I624), 'Processed closing data'!O$1:O$750, 'Processed closing data'!P$1:P$750, "")</f>
        <v>18.3</v>
      </c>
      <c r="M624" s="41"/>
      <c r="N624" s="41"/>
      <c r="O624" s="42">
        <v>45476</v>
      </c>
      <c r="P624" s="56">
        <v>17.12</v>
      </c>
      <c r="Q624" s="41"/>
      <c r="R624" s="41"/>
      <c r="S624" s="41"/>
      <c r="T624" s="41"/>
      <c r="U624" s="41"/>
      <c r="V624" s="41"/>
      <c r="W624" s="41"/>
      <c r="X624" s="41"/>
      <c r="Y624" s="41"/>
      <c r="Z624" s="41"/>
    </row>
    <row r="625" spans="1:26" ht="15.75" customHeight="1">
      <c r="A625" s="39">
        <v>45436</v>
      </c>
      <c r="B625" s="40">
        <v>4583.5200000000004</v>
      </c>
      <c r="C625" s="41"/>
      <c r="D625" s="42">
        <v>45477</v>
      </c>
      <c r="E625" s="43">
        <v>1.05</v>
      </c>
      <c r="F625" s="57"/>
      <c r="G625" s="44"/>
      <c r="H625" s="41"/>
      <c r="I625" s="52">
        <f t="shared" ref="I625:J625" si="624">A625</f>
        <v>45436</v>
      </c>
      <c r="J625" s="53">
        <f t="shared" si="624"/>
        <v>4583.5200000000004</v>
      </c>
      <c r="K625" s="54">
        <f>_xlfn.XLOOKUP(VALUE(I625), 'Processed closing data'!D$1:D$750, 'Processed closing data'!E$1:E$750, "")</f>
        <v>1.1000000000000001</v>
      </c>
      <c r="L625" s="55">
        <f>_xlfn.XLOOKUP(VALUE(I625), 'Processed closing data'!O$1:O$750, 'Processed closing data'!P$1:P$750, "")</f>
        <v>18.46</v>
      </c>
      <c r="M625" s="41"/>
      <c r="N625" s="41"/>
      <c r="O625" s="42">
        <v>45477</v>
      </c>
      <c r="P625" s="56">
        <v>17.28</v>
      </c>
      <c r="Q625" s="41"/>
      <c r="R625" s="41"/>
      <c r="S625" s="41"/>
      <c r="T625" s="41"/>
      <c r="U625" s="41"/>
      <c r="V625" s="41"/>
      <c r="W625" s="41"/>
      <c r="X625" s="41"/>
      <c r="Y625" s="41"/>
      <c r="Z625" s="41"/>
    </row>
    <row r="626" spans="1:26" ht="15.75" customHeight="1">
      <c r="A626" s="39">
        <v>45439</v>
      </c>
      <c r="B626" s="40">
        <v>4583.5200000000004</v>
      </c>
      <c r="C626" s="41"/>
      <c r="D626" s="42">
        <v>45478</v>
      </c>
      <c r="E626" s="43">
        <v>1.05</v>
      </c>
      <c r="F626" s="57"/>
      <c r="G626" s="44"/>
      <c r="H626" s="41"/>
      <c r="I626" s="52">
        <f t="shared" ref="I626:J626" si="625">A626</f>
        <v>45439</v>
      </c>
      <c r="J626" s="53">
        <f t="shared" si="625"/>
        <v>4583.5200000000004</v>
      </c>
      <c r="K626" s="54">
        <v>1.1000000000000001</v>
      </c>
      <c r="L626" s="55">
        <v>18.46</v>
      </c>
      <c r="M626" s="41"/>
      <c r="N626" s="41"/>
      <c r="O626" s="42">
        <v>45478</v>
      </c>
      <c r="P626" s="56">
        <v>17.48</v>
      </c>
      <c r="Q626" s="41"/>
      <c r="R626" s="41"/>
      <c r="S626" s="41"/>
      <c r="T626" s="41"/>
      <c r="U626" s="41"/>
      <c r="V626" s="41"/>
      <c r="W626" s="41"/>
      <c r="X626" s="41"/>
      <c r="Y626" s="41"/>
      <c r="Z626" s="41"/>
    </row>
    <row r="627" spans="1:26" ht="15.75" customHeight="1">
      <c r="A627" s="39">
        <v>45440</v>
      </c>
      <c r="B627" s="40">
        <v>4551.43</v>
      </c>
      <c r="C627" s="41"/>
      <c r="D627" s="42">
        <v>45481</v>
      </c>
      <c r="E627" s="43">
        <v>1.04</v>
      </c>
      <c r="F627" s="57"/>
      <c r="G627" s="44"/>
      <c r="H627" s="41"/>
      <c r="I627" s="52">
        <f t="shared" ref="I627:J627" si="626">A627</f>
        <v>45440</v>
      </c>
      <c r="J627" s="53">
        <f t="shared" si="626"/>
        <v>4551.43</v>
      </c>
      <c r="K627" s="54">
        <f>_xlfn.XLOOKUP(VALUE(I627), 'Processed closing data'!D$1:D$750, 'Processed closing data'!E$1:E$750, "")</f>
        <v>1.1000000000000001</v>
      </c>
      <c r="L627" s="55">
        <f>_xlfn.XLOOKUP(VALUE(I627), 'Processed closing data'!O$1:O$750, 'Processed closing data'!P$1:P$750, "")</f>
        <v>17.96</v>
      </c>
      <c r="M627" s="41"/>
      <c r="N627" s="41"/>
      <c r="O627" s="42">
        <v>45481</v>
      </c>
      <c r="P627" s="56">
        <v>17.28</v>
      </c>
      <c r="Q627" s="41"/>
      <c r="R627" s="41"/>
      <c r="S627" s="41"/>
      <c r="T627" s="41"/>
      <c r="U627" s="41"/>
      <c r="V627" s="41"/>
      <c r="W627" s="41"/>
      <c r="X627" s="41"/>
      <c r="Y627" s="41"/>
      <c r="Z627" s="41"/>
    </row>
    <row r="628" spans="1:26" ht="15.75" customHeight="1">
      <c r="A628" s="39">
        <v>45441</v>
      </c>
      <c r="B628" s="40">
        <v>4509.43</v>
      </c>
      <c r="C628" s="41"/>
      <c r="D628" s="42">
        <v>45482</v>
      </c>
      <c r="E628" s="43">
        <v>1.01</v>
      </c>
      <c r="F628" s="57"/>
      <c r="G628" s="44"/>
      <c r="H628" s="41"/>
      <c r="I628" s="52">
        <f t="shared" ref="I628:J628" si="627">A628</f>
        <v>45441</v>
      </c>
      <c r="J628" s="53">
        <f t="shared" si="627"/>
        <v>4509.43</v>
      </c>
      <c r="K628" s="54">
        <f>_xlfn.XLOOKUP(VALUE(I628), 'Processed closing data'!D$1:D$750, 'Processed closing data'!E$1:E$750, "")</f>
        <v>1.05</v>
      </c>
      <c r="L628" s="55">
        <f>_xlfn.XLOOKUP(VALUE(I628), 'Processed closing data'!O$1:O$750, 'Processed closing data'!P$1:P$750, "")</f>
        <v>17.54</v>
      </c>
      <c r="M628" s="41"/>
      <c r="N628" s="41"/>
      <c r="O628" s="42">
        <v>45482</v>
      </c>
      <c r="P628" s="56">
        <v>17</v>
      </c>
      <c r="Q628" s="41"/>
      <c r="R628" s="41"/>
      <c r="S628" s="41"/>
      <c r="T628" s="41"/>
      <c r="U628" s="41"/>
      <c r="V628" s="41"/>
      <c r="W628" s="41"/>
      <c r="X628" s="41"/>
      <c r="Y628" s="41"/>
      <c r="Z628" s="41"/>
    </row>
    <row r="629" spans="1:26" ht="15.75" customHeight="1">
      <c r="A629" s="39">
        <v>45442</v>
      </c>
      <c r="B629" s="40">
        <v>4539.3999999999996</v>
      </c>
      <c r="C629" s="41"/>
      <c r="D629" s="42">
        <v>45483</v>
      </c>
      <c r="E629" s="43">
        <v>1.05</v>
      </c>
      <c r="F629" s="57"/>
      <c r="G629" s="44"/>
      <c r="H629" s="41"/>
      <c r="I629" s="52">
        <f t="shared" ref="I629:J629" si="628">A629</f>
        <v>45442</v>
      </c>
      <c r="J629" s="53">
        <f t="shared" si="628"/>
        <v>4539.3999999999996</v>
      </c>
      <c r="K629" s="54">
        <f>_xlfn.XLOOKUP(VALUE(I629), 'Processed closing data'!D$1:D$750, 'Processed closing data'!E$1:E$750, "")</f>
        <v>1.05</v>
      </c>
      <c r="L629" s="55">
        <f>_xlfn.XLOOKUP(VALUE(I629), 'Processed closing data'!O$1:O$750, 'Processed closing data'!P$1:P$750, "")</f>
        <v>18.02</v>
      </c>
      <c r="M629" s="41"/>
      <c r="N629" s="41"/>
      <c r="O629" s="42">
        <v>45483</v>
      </c>
      <c r="P629" s="56">
        <v>17.059999999999999</v>
      </c>
      <c r="Q629" s="41"/>
      <c r="R629" s="41"/>
      <c r="S629" s="41"/>
      <c r="T629" s="41"/>
      <c r="U629" s="41"/>
      <c r="V629" s="41"/>
      <c r="W629" s="41"/>
      <c r="X629" s="41"/>
      <c r="Y629" s="41"/>
      <c r="Z629" s="41"/>
    </row>
    <row r="630" spans="1:26" ht="15.75" customHeight="1">
      <c r="A630" s="39">
        <v>45443</v>
      </c>
      <c r="B630" s="40">
        <v>4562.25</v>
      </c>
      <c r="C630" s="41"/>
      <c r="D630" s="42">
        <v>45484</v>
      </c>
      <c r="E630" s="43">
        <v>1.06</v>
      </c>
      <c r="F630" s="57"/>
      <c r="G630" s="44"/>
      <c r="H630" s="41"/>
      <c r="I630" s="52">
        <f t="shared" ref="I630:J630" si="629">A630</f>
        <v>45443</v>
      </c>
      <c r="J630" s="53">
        <f t="shared" si="629"/>
        <v>4562.25</v>
      </c>
      <c r="K630" s="54">
        <f>_xlfn.XLOOKUP(VALUE(I630), 'Processed closing data'!D$1:D$750, 'Processed closing data'!E$1:E$750, "")</f>
        <v>1.07</v>
      </c>
      <c r="L630" s="55">
        <f>_xlfn.XLOOKUP(VALUE(I630), 'Processed closing data'!O$1:O$750, 'Processed closing data'!P$1:P$750, "")</f>
        <v>18.02</v>
      </c>
      <c r="M630" s="41"/>
      <c r="N630" s="41"/>
      <c r="O630" s="42">
        <v>45484</v>
      </c>
      <c r="P630" s="56">
        <v>17.68</v>
      </c>
      <c r="Q630" s="41"/>
      <c r="R630" s="41"/>
      <c r="S630" s="41"/>
      <c r="T630" s="41"/>
      <c r="U630" s="41"/>
      <c r="V630" s="41"/>
      <c r="W630" s="41"/>
      <c r="X630" s="41"/>
      <c r="Y630" s="41"/>
      <c r="Z630" s="41"/>
    </row>
    <row r="631" spans="1:26" ht="15.75" customHeight="1">
      <c r="A631" s="39">
        <v>45446</v>
      </c>
      <c r="B631" s="40">
        <v>4561.46</v>
      </c>
      <c r="C631" s="41"/>
      <c r="D631" s="42">
        <v>45485</v>
      </c>
      <c r="E631" s="43">
        <v>1.05</v>
      </c>
      <c r="F631" s="57"/>
      <c r="G631" s="44"/>
      <c r="H631" s="41"/>
      <c r="I631" s="52">
        <f t="shared" ref="I631:J631" si="630">A631</f>
        <v>45446</v>
      </c>
      <c r="J631" s="53">
        <f t="shared" si="630"/>
        <v>4561.46</v>
      </c>
      <c r="K631" s="54">
        <f>_xlfn.XLOOKUP(VALUE(I631), 'Processed closing data'!D$1:D$750, 'Processed closing data'!E$1:E$750, "")</f>
        <v>1.06</v>
      </c>
      <c r="L631" s="55">
        <f>_xlfn.XLOOKUP(VALUE(I631), 'Processed closing data'!O$1:O$750, 'Processed closing data'!P$1:P$750, "")</f>
        <v>18.68</v>
      </c>
      <c r="M631" s="41"/>
      <c r="N631" s="41"/>
      <c r="O631" s="42">
        <v>45485</v>
      </c>
      <c r="P631" s="56">
        <v>18.48</v>
      </c>
      <c r="Q631" s="41"/>
      <c r="R631" s="41"/>
      <c r="S631" s="41"/>
      <c r="T631" s="41"/>
      <c r="U631" s="41"/>
      <c r="V631" s="41"/>
      <c r="W631" s="41"/>
      <c r="X631" s="41"/>
      <c r="Y631" s="41"/>
      <c r="Z631" s="41"/>
    </row>
    <row r="632" spans="1:26" ht="15.75" customHeight="1">
      <c r="A632" s="39">
        <v>45447</v>
      </c>
      <c r="B632" s="40">
        <v>4541.3</v>
      </c>
      <c r="C632" s="41"/>
      <c r="D632" s="42">
        <v>45488</v>
      </c>
      <c r="E632" s="43">
        <v>1.05</v>
      </c>
      <c r="F632" s="57"/>
      <c r="G632" s="44"/>
      <c r="H632" s="41"/>
      <c r="I632" s="52">
        <f t="shared" ref="I632:J632" si="631">A632</f>
        <v>45447</v>
      </c>
      <c r="J632" s="53">
        <f t="shared" si="631"/>
        <v>4541.3</v>
      </c>
      <c r="K632" s="54">
        <f>_xlfn.XLOOKUP(VALUE(I632), 'Processed closing data'!D$1:D$750, 'Processed closing data'!E$1:E$750, "")</f>
        <v>1.04</v>
      </c>
      <c r="L632" s="55">
        <f>_xlfn.XLOOKUP(VALUE(I632), 'Processed closing data'!O$1:O$750, 'Processed closing data'!P$1:P$750, "")</f>
        <v>18.32</v>
      </c>
      <c r="M632" s="41"/>
      <c r="N632" s="41"/>
      <c r="O632" s="42">
        <v>45488</v>
      </c>
      <c r="P632" s="56">
        <v>18.899999999999999</v>
      </c>
      <c r="Q632" s="41"/>
      <c r="R632" s="41"/>
      <c r="S632" s="41"/>
      <c r="T632" s="41"/>
      <c r="U632" s="41"/>
      <c r="V632" s="41"/>
      <c r="W632" s="41"/>
      <c r="X632" s="41"/>
      <c r="Y632" s="41"/>
      <c r="Z632" s="41"/>
    </row>
    <row r="633" spans="1:26" ht="15.75" customHeight="1">
      <c r="A633" s="39">
        <v>45448</v>
      </c>
      <c r="B633" s="40">
        <v>4547.01</v>
      </c>
      <c r="C633" s="41"/>
      <c r="D633" s="42">
        <v>45489</v>
      </c>
      <c r="E633" s="43">
        <v>1.05</v>
      </c>
      <c r="F633" s="57"/>
      <c r="G633" s="44"/>
      <c r="H633" s="41"/>
      <c r="I633" s="52">
        <f t="shared" ref="I633:J633" si="632">A633</f>
        <v>45448</v>
      </c>
      <c r="J633" s="53">
        <f t="shared" si="632"/>
        <v>4547.01</v>
      </c>
      <c r="K633" s="54">
        <f>_xlfn.XLOOKUP(VALUE(I633), 'Processed closing data'!D$1:D$750, 'Processed closing data'!E$1:E$750, "")</f>
        <v>1.03</v>
      </c>
      <c r="L633" s="55">
        <f>_xlfn.XLOOKUP(VALUE(I633), 'Processed closing data'!O$1:O$750, 'Processed closing data'!P$1:P$750, "")</f>
        <v>18.399999999999999</v>
      </c>
      <c r="M633" s="41"/>
      <c r="N633" s="41"/>
      <c r="O633" s="42">
        <v>45489</v>
      </c>
      <c r="P633" s="56">
        <v>19.04</v>
      </c>
      <c r="Q633" s="41"/>
      <c r="R633" s="41"/>
      <c r="S633" s="41"/>
      <c r="T633" s="41"/>
      <c r="U633" s="41"/>
      <c r="V633" s="41"/>
      <c r="W633" s="41"/>
      <c r="X633" s="41"/>
      <c r="Y633" s="41"/>
      <c r="Z633" s="41"/>
    </row>
    <row r="634" spans="1:26" ht="15.75" customHeight="1">
      <c r="A634" s="39">
        <v>45449</v>
      </c>
      <c r="B634" s="40">
        <v>4566.54</v>
      </c>
      <c r="C634" s="41"/>
      <c r="D634" s="42">
        <v>45490</v>
      </c>
      <c r="E634" s="43">
        <v>1.1000000000000001</v>
      </c>
      <c r="F634" s="58"/>
      <c r="G634" s="44"/>
      <c r="H634" s="41"/>
      <c r="I634" s="52">
        <f t="shared" ref="I634:J634" si="633">A634</f>
        <v>45449</v>
      </c>
      <c r="J634" s="53">
        <f t="shared" si="633"/>
        <v>4566.54</v>
      </c>
      <c r="K634" s="54">
        <f>_xlfn.XLOOKUP(VALUE(I634), 'Processed closing data'!D$1:D$750, 'Processed closing data'!E$1:E$750, "")</f>
        <v>1.03</v>
      </c>
      <c r="L634" s="55">
        <f>_xlfn.XLOOKUP(VALUE(I634), 'Processed closing data'!O$1:O$750, 'Processed closing data'!P$1:P$750, "")</f>
        <v>18.239999999999998</v>
      </c>
      <c r="M634" s="41"/>
      <c r="N634" s="41"/>
      <c r="O634" s="42">
        <v>45490</v>
      </c>
      <c r="P634" s="56">
        <v>16.98</v>
      </c>
      <c r="Q634" s="41"/>
      <c r="R634" s="41"/>
      <c r="S634" s="41"/>
      <c r="T634" s="41"/>
      <c r="U634" s="41"/>
      <c r="V634" s="41"/>
      <c r="W634" s="41"/>
      <c r="X634" s="41"/>
      <c r="Y634" s="41"/>
      <c r="Z634" s="41"/>
    </row>
    <row r="635" spans="1:26" ht="15.75" customHeight="1">
      <c r="A635" s="39">
        <v>45450</v>
      </c>
      <c r="B635" s="40">
        <v>4542.66</v>
      </c>
      <c r="C635" s="41"/>
      <c r="D635" s="42">
        <v>45491</v>
      </c>
      <c r="E635" s="43">
        <v>1.1100000000000001</v>
      </c>
      <c r="F635" s="58"/>
      <c r="G635" s="44"/>
      <c r="H635" s="41"/>
      <c r="I635" s="52">
        <f t="shared" ref="I635:J635" si="634">A635</f>
        <v>45450</v>
      </c>
      <c r="J635" s="53">
        <f t="shared" si="634"/>
        <v>4542.66</v>
      </c>
      <c r="K635" s="54">
        <f>_xlfn.XLOOKUP(VALUE(I635), 'Processed closing data'!D$1:D$750, 'Processed closing data'!E$1:E$750, "")</f>
        <v>1.02</v>
      </c>
      <c r="L635" s="55">
        <f>_xlfn.XLOOKUP(VALUE(I635), 'Processed closing data'!O$1:O$750, 'Processed closing data'!P$1:P$750, "")</f>
        <v>18.2</v>
      </c>
      <c r="M635" s="41"/>
      <c r="N635" s="41"/>
      <c r="O635" s="42">
        <v>45491</v>
      </c>
      <c r="P635" s="56">
        <v>17.04</v>
      </c>
      <c r="Q635" s="41"/>
      <c r="R635" s="41"/>
      <c r="S635" s="41"/>
      <c r="T635" s="41"/>
      <c r="U635" s="41"/>
      <c r="V635" s="41"/>
      <c r="W635" s="41"/>
      <c r="X635" s="41"/>
      <c r="Y635" s="41"/>
      <c r="Z635" s="41"/>
    </row>
    <row r="636" spans="1:26" ht="15.75" customHeight="1">
      <c r="A636" s="39">
        <v>45453</v>
      </c>
      <c r="B636" s="40">
        <v>4531.29</v>
      </c>
      <c r="C636" s="41"/>
      <c r="D636" s="42">
        <v>45492</v>
      </c>
      <c r="E636" s="43">
        <v>1.07</v>
      </c>
      <c r="F636" s="57"/>
      <c r="G636" s="44"/>
      <c r="H636" s="41"/>
      <c r="I636" s="52">
        <f t="shared" ref="I636:J636" si="635">A636</f>
        <v>45453</v>
      </c>
      <c r="J636" s="53">
        <f t="shared" si="635"/>
        <v>4531.29</v>
      </c>
      <c r="K636" s="54">
        <f>_xlfn.XLOOKUP(VALUE(I636), 'Processed closing data'!D$1:D$750, 'Processed closing data'!E$1:E$750, "")</f>
        <v>1.02</v>
      </c>
      <c r="L636" s="55">
        <f>_xlfn.XLOOKUP(VALUE(I636), 'Processed closing data'!O$1:O$750, 'Processed closing data'!P$1:P$750, "")</f>
        <v>18.059999999999999</v>
      </c>
      <c r="M636" s="41"/>
      <c r="N636" s="41"/>
      <c r="O636" s="42">
        <v>45492</v>
      </c>
      <c r="P636" s="56">
        <v>16.5</v>
      </c>
      <c r="Q636" s="41"/>
      <c r="R636" s="41"/>
      <c r="S636" s="41"/>
      <c r="T636" s="41"/>
      <c r="U636" s="41"/>
      <c r="V636" s="41"/>
      <c r="W636" s="41"/>
      <c r="X636" s="41"/>
      <c r="Y636" s="41"/>
      <c r="Z636" s="41"/>
    </row>
    <row r="637" spans="1:26" ht="15.75" customHeight="1">
      <c r="A637" s="39">
        <v>45454</v>
      </c>
      <c r="B637" s="40">
        <v>4487.5200000000004</v>
      </c>
      <c r="C637" s="41"/>
      <c r="D637" s="42">
        <v>45495</v>
      </c>
      <c r="E637" s="43">
        <v>1.2</v>
      </c>
      <c r="F637" s="44"/>
      <c r="G637" s="44"/>
      <c r="H637" s="41"/>
      <c r="I637" s="52">
        <f t="shared" ref="I637:J637" si="636">A637</f>
        <v>45454</v>
      </c>
      <c r="J637" s="53">
        <f t="shared" si="636"/>
        <v>4487.5200000000004</v>
      </c>
      <c r="K637" s="54">
        <f>_xlfn.XLOOKUP(VALUE(I637), 'Processed closing data'!D$1:D$750, 'Processed closing data'!E$1:E$750, "")</f>
        <v>1.03</v>
      </c>
      <c r="L637" s="55">
        <f>_xlfn.XLOOKUP(VALUE(I637), 'Processed closing data'!O$1:O$750, 'Processed closing data'!P$1:P$750, "")</f>
        <v>17.78</v>
      </c>
      <c r="M637" s="41"/>
      <c r="N637" s="41"/>
      <c r="O637" s="42">
        <v>45495</v>
      </c>
      <c r="P637" s="56">
        <v>16.440000000000001</v>
      </c>
      <c r="Q637" s="41"/>
      <c r="R637" s="41"/>
      <c r="S637" s="41"/>
      <c r="T637" s="41"/>
      <c r="U637" s="41"/>
      <c r="V637" s="41"/>
      <c r="W637" s="41"/>
      <c r="X637" s="41"/>
      <c r="Y637" s="41"/>
      <c r="Z637" s="41"/>
    </row>
    <row r="638" spans="1:26" ht="15.75" customHeight="1">
      <c r="A638" s="39">
        <v>45455</v>
      </c>
      <c r="B638" s="40">
        <v>4526.6899999999996</v>
      </c>
      <c r="C638" s="41"/>
      <c r="D638" s="42">
        <v>45496</v>
      </c>
      <c r="E638" s="43">
        <v>1.2</v>
      </c>
      <c r="F638" s="44"/>
      <c r="G638" s="44"/>
      <c r="H638" s="41"/>
      <c r="I638" s="52">
        <f t="shared" ref="I638:J638" si="637">A638</f>
        <v>45455</v>
      </c>
      <c r="J638" s="53">
        <f t="shared" si="637"/>
        <v>4526.6899999999996</v>
      </c>
      <c r="K638" s="54">
        <f>_xlfn.XLOOKUP(VALUE(I638), 'Processed closing data'!D$1:D$750, 'Processed closing data'!E$1:E$750, "")</f>
        <v>1.03</v>
      </c>
      <c r="L638" s="55">
        <f>_xlfn.XLOOKUP(VALUE(I638), 'Processed closing data'!O$1:O$750, 'Processed closing data'!P$1:P$750, "")</f>
        <v>17.8</v>
      </c>
      <c r="M638" s="41"/>
      <c r="N638" s="41"/>
      <c r="O638" s="42">
        <v>45496</v>
      </c>
      <c r="P638" s="56">
        <v>16.399999999999999</v>
      </c>
      <c r="Q638" s="41"/>
      <c r="R638" s="41"/>
      <c r="S638" s="41"/>
      <c r="T638" s="41"/>
      <c r="U638" s="41"/>
      <c r="V638" s="41"/>
      <c r="W638" s="41"/>
      <c r="X638" s="41"/>
      <c r="Y638" s="41"/>
      <c r="Z638" s="41"/>
    </row>
    <row r="639" spans="1:26" ht="15.75" customHeight="1">
      <c r="A639" s="39">
        <v>45456</v>
      </c>
      <c r="B639" s="40">
        <v>4492.88</v>
      </c>
      <c r="C639" s="41"/>
      <c r="D639" s="42">
        <v>45497</v>
      </c>
      <c r="E639" s="43">
        <v>1.32</v>
      </c>
      <c r="F639" s="44"/>
      <c r="G639" s="44"/>
      <c r="H639" s="41"/>
      <c r="I639" s="52">
        <f t="shared" ref="I639:J639" si="638">A639</f>
        <v>45456</v>
      </c>
      <c r="J639" s="53">
        <f t="shared" si="638"/>
        <v>4492.88</v>
      </c>
      <c r="K639" s="54">
        <f>_xlfn.XLOOKUP(VALUE(I639), 'Processed closing data'!D$1:D$750, 'Processed closing data'!E$1:E$750, "")</f>
        <v>0.98</v>
      </c>
      <c r="L639" s="55">
        <f>_xlfn.XLOOKUP(VALUE(I639), 'Processed closing data'!O$1:O$750, 'Processed closing data'!P$1:P$750, "")</f>
        <v>17.7</v>
      </c>
      <c r="M639" s="41"/>
      <c r="N639" s="41"/>
      <c r="O639" s="42">
        <v>45497</v>
      </c>
      <c r="P639" s="56">
        <v>16.899999999999999</v>
      </c>
      <c r="Q639" s="41"/>
      <c r="R639" s="41"/>
      <c r="S639" s="41"/>
      <c r="T639" s="41"/>
      <c r="U639" s="41"/>
      <c r="V639" s="41"/>
      <c r="W639" s="41"/>
      <c r="X639" s="41"/>
      <c r="Y639" s="41"/>
      <c r="Z639" s="41"/>
    </row>
    <row r="640" spans="1:26" ht="15.75" customHeight="1">
      <c r="A640" s="39">
        <v>45457</v>
      </c>
      <c r="B640" s="40">
        <v>4482.59</v>
      </c>
      <c r="C640" s="41"/>
      <c r="D640" s="42">
        <v>45498</v>
      </c>
      <c r="E640" s="43">
        <v>1.34</v>
      </c>
      <c r="F640" s="44"/>
      <c r="G640" s="44"/>
      <c r="H640" s="41"/>
      <c r="I640" s="52">
        <f t="shared" ref="I640:J640" si="639">A640</f>
        <v>45457</v>
      </c>
      <c r="J640" s="53">
        <f t="shared" si="639"/>
        <v>4482.59</v>
      </c>
      <c r="K640" s="54">
        <f>_xlfn.XLOOKUP(VALUE(I640), 'Processed closing data'!D$1:D$750, 'Processed closing data'!E$1:E$750, "")</f>
        <v>0.98</v>
      </c>
      <c r="L640" s="55">
        <f>_xlfn.XLOOKUP(VALUE(I640), 'Processed closing data'!O$1:O$750, 'Processed closing data'!P$1:P$750, "")</f>
        <v>17.100000000000001</v>
      </c>
      <c r="M640" s="41"/>
      <c r="N640" s="41"/>
      <c r="O640" s="42">
        <v>45498</v>
      </c>
      <c r="P640" s="56">
        <v>17.440000000000001</v>
      </c>
      <c r="Q640" s="41"/>
      <c r="R640" s="41"/>
      <c r="S640" s="41"/>
      <c r="T640" s="41"/>
      <c r="U640" s="41"/>
      <c r="V640" s="41"/>
      <c r="W640" s="41"/>
      <c r="X640" s="41"/>
      <c r="Y640" s="41"/>
      <c r="Z640" s="41"/>
    </row>
    <row r="641" spans="1:26" ht="15.75" customHeight="1">
      <c r="A641" s="39">
        <v>45460</v>
      </c>
      <c r="B641" s="40">
        <v>4481.5600000000004</v>
      </c>
      <c r="C641" s="41"/>
      <c r="D641" s="42">
        <v>45499</v>
      </c>
      <c r="E641" s="43">
        <v>1.3</v>
      </c>
      <c r="F641" s="44"/>
      <c r="G641" s="44"/>
      <c r="H641" s="41"/>
      <c r="I641" s="52">
        <f t="shared" ref="I641:J641" si="640">A641</f>
        <v>45460</v>
      </c>
      <c r="J641" s="53">
        <f t="shared" si="640"/>
        <v>4481.5600000000004</v>
      </c>
      <c r="K641" s="54">
        <f>_xlfn.XLOOKUP(VALUE(I641), 'Processed closing data'!D$1:D$750, 'Processed closing data'!E$1:E$750, "")</f>
        <v>0.97</v>
      </c>
      <c r="L641" s="55">
        <f>_xlfn.XLOOKUP(VALUE(I641), 'Processed closing data'!O$1:O$750, 'Processed closing data'!P$1:P$750, "")</f>
        <v>17</v>
      </c>
      <c r="M641" s="41"/>
      <c r="N641" s="41"/>
      <c r="O641" s="42">
        <v>45499</v>
      </c>
      <c r="P641" s="56">
        <v>18.46</v>
      </c>
      <c r="Q641" s="41"/>
      <c r="R641" s="41"/>
      <c r="S641" s="41"/>
      <c r="T641" s="41"/>
      <c r="U641" s="41"/>
      <c r="V641" s="41"/>
      <c r="W641" s="41"/>
      <c r="X641" s="41"/>
      <c r="Y641" s="41"/>
      <c r="Z641" s="41"/>
    </row>
    <row r="642" spans="1:26" ht="15.75" customHeight="1">
      <c r="A642" s="39">
        <v>45461</v>
      </c>
      <c r="B642" s="40">
        <v>4512.53</v>
      </c>
      <c r="C642" s="41"/>
      <c r="D642" s="42">
        <v>45502</v>
      </c>
      <c r="E642" s="43">
        <v>1.27</v>
      </c>
      <c r="F642" s="44"/>
      <c r="G642" s="44"/>
      <c r="H642" s="41"/>
      <c r="I642" s="52">
        <f t="shared" ref="I642:J642" si="641">A642</f>
        <v>45461</v>
      </c>
      <c r="J642" s="53">
        <f t="shared" si="641"/>
        <v>4512.53</v>
      </c>
      <c r="K642" s="54">
        <f>_xlfn.XLOOKUP(VALUE(I642), 'Processed closing data'!D$1:D$750, 'Processed closing data'!E$1:E$750, "")</f>
        <v>0.97</v>
      </c>
      <c r="L642" s="55">
        <f>_xlfn.XLOOKUP(VALUE(I642), 'Processed closing data'!O$1:O$750, 'Processed closing data'!P$1:P$750, "")</f>
        <v>16.739999999999998</v>
      </c>
      <c r="M642" s="41"/>
      <c r="N642" s="41"/>
      <c r="O642" s="42">
        <v>45502</v>
      </c>
      <c r="P642" s="56">
        <v>17.739999999999998</v>
      </c>
      <c r="Q642" s="41"/>
      <c r="R642" s="41"/>
      <c r="S642" s="41"/>
      <c r="T642" s="41"/>
      <c r="U642" s="41"/>
      <c r="V642" s="41"/>
      <c r="W642" s="41"/>
      <c r="X642" s="41"/>
      <c r="Y642" s="41"/>
      <c r="Z642" s="41"/>
    </row>
    <row r="643" spans="1:26" ht="15.75" customHeight="1">
      <c r="A643" s="39">
        <v>45462</v>
      </c>
      <c r="B643" s="40">
        <v>4518.21</v>
      </c>
      <c r="C643" s="41"/>
      <c r="D643" s="42">
        <v>45503</v>
      </c>
      <c r="E643" s="43">
        <v>1.19</v>
      </c>
      <c r="F643" s="44"/>
      <c r="G643" s="44"/>
      <c r="H643" s="41"/>
      <c r="I643" s="52">
        <f t="shared" ref="I643:J643" si="642">A643</f>
        <v>45462</v>
      </c>
      <c r="J643" s="53">
        <f t="shared" si="642"/>
        <v>4518.21</v>
      </c>
      <c r="K643" s="54">
        <f>_xlfn.XLOOKUP(VALUE(I643), 'Processed closing data'!D$1:D$750, 'Processed closing data'!E$1:E$750, "")</f>
        <v>0.97</v>
      </c>
      <c r="L643" s="55">
        <f>_xlfn.XLOOKUP(VALUE(I643), 'Processed closing data'!O$1:O$750, 'Processed closing data'!P$1:P$750, "")</f>
        <v>16.52</v>
      </c>
      <c r="M643" s="41"/>
      <c r="N643" s="41"/>
      <c r="O643" s="42">
        <v>45503</v>
      </c>
      <c r="P643" s="56">
        <v>18.059999999999999</v>
      </c>
      <c r="Q643" s="41"/>
      <c r="R643" s="41"/>
      <c r="S643" s="41"/>
      <c r="T643" s="41"/>
      <c r="U643" s="41"/>
      <c r="V643" s="41"/>
      <c r="W643" s="41"/>
      <c r="X643" s="41"/>
      <c r="Y643" s="41"/>
      <c r="Z643" s="41"/>
    </row>
    <row r="644" spans="1:26" ht="15.75" customHeight="1">
      <c r="A644" s="39">
        <v>45463</v>
      </c>
      <c r="B644" s="40">
        <v>4553.78</v>
      </c>
      <c r="C644" s="41"/>
      <c r="D644" s="42">
        <v>45504</v>
      </c>
      <c r="E644" s="43">
        <v>1.21</v>
      </c>
      <c r="F644" s="44"/>
      <c r="G644" s="44"/>
      <c r="H644" s="41"/>
      <c r="I644" s="52">
        <f t="shared" ref="I644:J644" si="643">A644</f>
        <v>45463</v>
      </c>
      <c r="J644" s="53">
        <f t="shared" si="643"/>
        <v>4553.78</v>
      </c>
      <c r="K644" s="54">
        <f>_xlfn.XLOOKUP(VALUE(I644), 'Processed closing data'!D$1:D$750, 'Processed closing data'!E$1:E$750, "")</f>
        <v>0.97</v>
      </c>
      <c r="L644" s="55">
        <f>_xlfn.XLOOKUP(VALUE(I644), 'Processed closing data'!O$1:O$750, 'Processed closing data'!P$1:P$750, "")</f>
        <v>16.66</v>
      </c>
      <c r="M644" s="41"/>
      <c r="N644" s="41"/>
      <c r="O644" s="42">
        <v>45504</v>
      </c>
      <c r="P644" s="56">
        <v>18.260000000000002</v>
      </c>
      <c r="Q644" s="41"/>
      <c r="R644" s="41"/>
      <c r="S644" s="41"/>
      <c r="T644" s="41"/>
      <c r="U644" s="41"/>
      <c r="V644" s="41"/>
      <c r="W644" s="41"/>
      <c r="X644" s="41"/>
      <c r="Y644" s="41"/>
      <c r="Z644" s="41"/>
    </row>
    <row r="645" spans="1:26" ht="15.75" customHeight="1">
      <c r="A645" s="39">
        <v>45464</v>
      </c>
      <c r="B645" s="40">
        <v>4535.57</v>
      </c>
      <c r="C645" s="41"/>
      <c r="D645" s="42">
        <v>45505</v>
      </c>
      <c r="E645" s="43">
        <v>1.3</v>
      </c>
      <c r="F645" s="44"/>
      <c r="G645" s="44"/>
      <c r="H645" s="41"/>
      <c r="I645" s="52">
        <f t="shared" ref="I645:J645" si="644">A645</f>
        <v>45464</v>
      </c>
      <c r="J645" s="53">
        <f t="shared" si="644"/>
        <v>4535.57</v>
      </c>
      <c r="K645" s="54">
        <f>_xlfn.XLOOKUP(VALUE(I645), 'Processed closing data'!D$1:D$750, 'Processed closing data'!E$1:E$750, "")</f>
        <v>0.92</v>
      </c>
      <c r="L645" s="55">
        <f>_xlfn.XLOOKUP(VALUE(I645), 'Processed closing data'!O$1:O$750, 'Processed closing data'!P$1:P$750, "")</f>
        <v>17.02</v>
      </c>
      <c r="M645" s="41"/>
      <c r="N645" s="41"/>
      <c r="O645" s="42">
        <v>45505</v>
      </c>
      <c r="P645" s="56">
        <v>18.239999999999998</v>
      </c>
      <c r="Q645" s="41"/>
      <c r="R645" s="41"/>
      <c r="S645" s="41"/>
      <c r="T645" s="41"/>
      <c r="U645" s="41"/>
      <c r="V645" s="41"/>
      <c r="W645" s="41"/>
      <c r="X645" s="41"/>
      <c r="Y645" s="41"/>
      <c r="Z645" s="41"/>
    </row>
    <row r="646" spans="1:26" ht="15.75" customHeight="1">
      <c r="A646" s="39">
        <v>45467</v>
      </c>
      <c r="B646" s="40">
        <v>4560.05</v>
      </c>
      <c r="C646" s="41"/>
      <c r="D646" s="42">
        <v>45506</v>
      </c>
      <c r="E646" s="43">
        <v>1.2</v>
      </c>
      <c r="F646" s="44"/>
      <c r="G646" s="44"/>
      <c r="H646" s="41"/>
      <c r="I646" s="52">
        <f t="shared" ref="I646:J646" si="645">A646</f>
        <v>45467</v>
      </c>
      <c r="J646" s="53">
        <f t="shared" si="645"/>
        <v>4560.05</v>
      </c>
      <c r="K646" s="54">
        <f>_xlfn.XLOOKUP(VALUE(I646), 'Processed closing data'!D$1:D$750, 'Processed closing data'!E$1:E$750, "")</f>
        <v>0.87</v>
      </c>
      <c r="L646" s="55">
        <f>_xlfn.XLOOKUP(VALUE(I646), 'Processed closing data'!O$1:O$750, 'Processed closing data'!P$1:P$750, "")</f>
        <v>17.28</v>
      </c>
      <c r="M646" s="41"/>
      <c r="N646" s="41"/>
      <c r="O646" s="42">
        <v>45506</v>
      </c>
      <c r="P646" s="56">
        <v>17.36</v>
      </c>
      <c r="Q646" s="41"/>
      <c r="R646" s="41"/>
      <c r="S646" s="41"/>
      <c r="T646" s="41"/>
      <c r="U646" s="41"/>
      <c r="V646" s="41"/>
      <c r="W646" s="41"/>
      <c r="X646" s="41"/>
      <c r="Y646" s="41"/>
      <c r="Z646" s="41"/>
    </row>
    <row r="647" spans="1:26" ht="15.75" customHeight="1">
      <c r="A647" s="39">
        <v>45468</v>
      </c>
      <c r="B647" s="40">
        <v>4537.93</v>
      </c>
      <c r="C647" s="41"/>
      <c r="D647" s="42">
        <v>45509</v>
      </c>
      <c r="E647" s="43">
        <v>1.1599999999999999</v>
      </c>
      <c r="F647" s="44"/>
      <c r="G647" s="44"/>
      <c r="H647" s="41"/>
      <c r="I647" s="52">
        <f t="shared" ref="I647:J647" si="646">A647</f>
        <v>45468</v>
      </c>
      <c r="J647" s="53">
        <f t="shared" si="646"/>
        <v>4537.93</v>
      </c>
      <c r="K647" s="54">
        <f>_xlfn.XLOOKUP(VALUE(I647), 'Processed closing data'!D$1:D$750, 'Processed closing data'!E$1:E$750, "")</f>
        <v>0.87</v>
      </c>
      <c r="L647" s="55">
        <f>_xlfn.XLOOKUP(VALUE(I647), 'Processed closing data'!O$1:O$750, 'Processed closing data'!P$1:P$750, "")</f>
        <v>16.72</v>
      </c>
      <c r="M647" s="41"/>
      <c r="N647" s="41"/>
      <c r="O647" s="42">
        <v>45509</v>
      </c>
      <c r="P647" s="56">
        <v>17.3</v>
      </c>
      <c r="Q647" s="41"/>
      <c r="R647" s="41"/>
      <c r="S647" s="41"/>
      <c r="T647" s="41"/>
      <c r="U647" s="41"/>
      <c r="V647" s="41"/>
      <c r="W647" s="41"/>
      <c r="X647" s="41"/>
      <c r="Y647" s="41"/>
      <c r="Z647" s="41"/>
    </row>
    <row r="648" spans="1:26" ht="15.75" customHeight="1">
      <c r="A648" s="39">
        <v>45469</v>
      </c>
      <c r="B648" s="40">
        <v>4525.26</v>
      </c>
      <c r="C648" s="41"/>
      <c r="D648" s="42">
        <v>45510</v>
      </c>
      <c r="E648" s="43">
        <v>1.23</v>
      </c>
      <c r="F648" s="44"/>
      <c r="G648" s="44"/>
      <c r="H648" s="41"/>
      <c r="I648" s="52">
        <f t="shared" ref="I648:J648" si="647">A648</f>
        <v>45469</v>
      </c>
      <c r="J648" s="53">
        <f t="shared" si="647"/>
        <v>4525.26</v>
      </c>
      <c r="K648" s="54">
        <f>_xlfn.XLOOKUP(VALUE(I648), 'Processed closing data'!D$1:D$750, 'Processed closing data'!E$1:E$750, "")</f>
        <v>0.9</v>
      </c>
      <c r="L648" s="55">
        <f>_xlfn.XLOOKUP(VALUE(I648), 'Processed closing data'!O$1:O$750, 'Processed closing data'!P$1:P$750, "")</f>
        <v>16.8</v>
      </c>
      <c r="M648" s="41"/>
      <c r="N648" s="41"/>
      <c r="O648" s="42">
        <v>45510</v>
      </c>
      <c r="P648" s="56">
        <v>17.48</v>
      </c>
      <c r="Q648" s="41"/>
      <c r="R648" s="41"/>
      <c r="S648" s="41"/>
      <c r="T648" s="41"/>
      <c r="U648" s="41"/>
      <c r="V648" s="41"/>
      <c r="W648" s="41"/>
      <c r="X648" s="41"/>
      <c r="Y648" s="41"/>
      <c r="Z648" s="41"/>
    </row>
    <row r="649" spans="1:26" ht="15.75" customHeight="1">
      <c r="A649" s="39">
        <v>45470</v>
      </c>
      <c r="B649" s="40">
        <v>4504.6400000000003</v>
      </c>
      <c r="C649" s="41"/>
      <c r="D649" s="42">
        <v>45511</v>
      </c>
      <c r="E649" s="43">
        <v>1.24</v>
      </c>
      <c r="F649" s="44"/>
      <c r="G649" s="44"/>
      <c r="H649" s="41"/>
      <c r="I649" s="52">
        <f t="shared" ref="I649:J649" si="648">A649</f>
        <v>45470</v>
      </c>
      <c r="J649" s="53">
        <f t="shared" si="648"/>
        <v>4504.6400000000003</v>
      </c>
      <c r="K649" s="54">
        <f>_xlfn.XLOOKUP(VALUE(I649), 'Processed closing data'!D$1:D$750, 'Processed closing data'!E$1:E$750, "")</f>
        <v>0.98</v>
      </c>
      <c r="L649" s="55">
        <f>_xlfn.XLOOKUP(VALUE(I649), 'Processed closing data'!O$1:O$750, 'Processed closing data'!P$1:P$750, "")</f>
        <v>16.88</v>
      </c>
      <c r="M649" s="41"/>
      <c r="N649" s="41"/>
      <c r="O649" s="42">
        <v>45511</v>
      </c>
      <c r="P649" s="56">
        <v>17.3</v>
      </c>
      <c r="Q649" s="41"/>
      <c r="R649" s="41"/>
      <c r="S649" s="41"/>
      <c r="T649" s="41"/>
      <c r="U649" s="41"/>
      <c r="V649" s="41"/>
      <c r="W649" s="41"/>
      <c r="X649" s="41"/>
      <c r="Y649" s="41"/>
      <c r="Z649" s="41"/>
    </row>
    <row r="650" spans="1:26" ht="15.75" customHeight="1">
      <c r="A650" s="39">
        <v>45471</v>
      </c>
      <c r="B650" s="40">
        <v>4495.8500000000004</v>
      </c>
      <c r="C650" s="41"/>
      <c r="D650" s="42">
        <v>45512</v>
      </c>
      <c r="E650" s="43">
        <v>1.21</v>
      </c>
      <c r="F650" s="44"/>
      <c r="G650" s="44"/>
      <c r="H650" s="41"/>
      <c r="I650" s="52">
        <f t="shared" ref="I650:J650" si="649">A650</f>
        <v>45471</v>
      </c>
      <c r="J650" s="53">
        <f t="shared" si="649"/>
        <v>4495.8500000000004</v>
      </c>
      <c r="K650" s="54">
        <f>_xlfn.XLOOKUP(VALUE(I650), 'Processed closing data'!D$1:D$750, 'Processed closing data'!E$1:E$750, "")</f>
        <v>0.94</v>
      </c>
      <c r="L650" s="55">
        <f>_xlfn.XLOOKUP(VALUE(I650), 'Processed closing data'!O$1:O$750, 'Processed closing data'!P$1:P$750, "")</f>
        <v>16.5</v>
      </c>
      <c r="M650" s="41"/>
      <c r="N650" s="41"/>
      <c r="O650" s="42">
        <v>45512</v>
      </c>
      <c r="P650" s="56">
        <v>17.32</v>
      </c>
      <c r="Q650" s="41"/>
      <c r="R650" s="41"/>
      <c r="S650" s="41"/>
      <c r="T650" s="41"/>
      <c r="U650" s="41"/>
      <c r="V650" s="41"/>
      <c r="W650" s="41"/>
      <c r="X650" s="41"/>
      <c r="Y650" s="41"/>
      <c r="Z650" s="41"/>
    </row>
    <row r="651" spans="1:26" ht="15.75" customHeight="1">
      <c r="A651" s="39">
        <v>45474</v>
      </c>
      <c r="B651" s="40">
        <v>4495.1400000000003</v>
      </c>
      <c r="C651" s="41"/>
      <c r="D651" s="42">
        <v>45513</v>
      </c>
      <c r="E651" s="43">
        <v>1.2</v>
      </c>
      <c r="F651" s="44"/>
      <c r="G651" s="44"/>
      <c r="H651" s="41"/>
      <c r="I651" s="52">
        <f t="shared" ref="I651:J651" si="650">A651</f>
        <v>45474</v>
      </c>
      <c r="J651" s="53">
        <f t="shared" si="650"/>
        <v>4495.1400000000003</v>
      </c>
      <c r="K651" s="54">
        <f>_xlfn.XLOOKUP(VALUE(I651), 'Processed closing data'!D$1:D$750, 'Processed closing data'!E$1:E$750, "")</f>
        <v>0.98</v>
      </c>
      <c r="L651" s="55">
        <f>_xlfn.XLOOKUP(VALUE(I651), 'Processed closing data'!O$1:O$750, 'Processed closing data'!P$1:P$750, "")</f>
        <v>16.559999999999999</v>
      </c>
      <c r="M651" s="41"/>
      <c r="N651" s="41"/>
      <c r="O651" s="42">
        <v>45513</v>
      </c>
      <c r="P651" s="56">
        <v>17.46</v>
      </c>
      <c r="Q651" s="41"/>
      <c r="R651" s="41"/>
      <c r="S651" s="41"/>
      <c r="T651" s="41"/>
      <c r="U651" s="41"/>
      <c r="V651" s="41"/>
      <c r="W651" s="41"/>
      <c r="X651" s="41"/>
      <c r="Y651" s="41"/>
      <c r="Z651" s="41"/>
    </row>
    <row r="652" spans="1:26" ht="15.75" customHeight="1">
      <c r="A652" s="39">
        <v>45475</v>
      </c>
      <c r="B652" s="40">
        <v>4472.68</v>
      </c>
      <c r="C652" s="41"/>
      <c r="D652" s="42">
        <v>45516</v>
      </c>
      <c r="E652" s="43">
        <v>1.22</v>
      </c>
      <c r="F652" s="44"/>
      <c r="G652" s="44"/>
      <c r="H652" s="41"/>
      <c r="I652" s="52">
        <f t="shared" ref="I652:J652" si="651">A652</f>
        <v>45475</v>
      </c>
      <c r="J652" s="53">
        <f t="shared" si="651"/>
        <v>4472.68</v>
      </c>
      <c r="K652" s="54">
        <f>_xlfn.XLOOKUP(VALUE(I652), 'Processed closing data'!D$1:D$750, 'Processed closing data'!E$1:E$750, "")</f>
        <v>0.99</v>
      </c>
      <c r="L652" s="55">
        <f>_xlfn.XLOOKUP(VALUE(I652), 'Processed closing data'!O$1:O$750, 'Processed closing data'!P$1:P$750, "")</f>
        <v>16.3</v>
      </c>
      <c r="M652" s="41"/>
      <c r="N652" s="41"/>
      <c r="O652" s="42">
        <v>45516</v>
      </c>
      <c r="P652" s="56">
        <v>17.5</v>
      </c>
      <c r="Q652" s="41"/>
      <c r="R652" s="41"/>
      <c r="S652" s="41"/>
      <c r="T652" s="41"/>
      <c r="U652" s="41"/>
      <c r="V652" s="41"/>
      <c r="W652" s="41"/>
      <c r="X652" s="41"/>
      <c r="Y652" s="41"/>
      <c r="Z652" s="41"/>
    </row>
    <row r="653" spans="1:26" ht="15.75" customHeight="1">
      <c r="A653" s="39">
        <v>45476</v>
      </c>
      <c r="B653" s="40">
        <v>4506.63</v>
      </c>
      <c r="C653" s="41"/>
      <c r="D653" s="42">
        <v>45517</v>
      </c>
      <c r="E653" s="43">
        <v>1.23</v>
      </c>
      <c r="F653" s="44"/>
      <c r="G653" s="44"/>
      <c r="H653" s="41"/>
      <c r="I653" s="52">
        <f t="shared" ref="I653:J653" si="652">A653</f>
        <v>45476</v>
      </c>
      <c r="J653" s="53">
        <f t="shared" si="652"/>
        <v>4506.63</v>
      </c>
      <c r="K653" s="54">
        <f>_xlfn.XLOOKUP(VALUE(I653), 'Processed closing data'!D$1:D$750, 'Processed closing data'!E$1:E$750, "")</f>
        <v>1.02</v>
      </c>
      <c r="L653" s="55">
        <f>_xlfn.XLOOKUP(VALUE(I653), 'Processed closing data'!O$1:O$750, 'Processed closing data'!P$1:P$750, "")</f>
        <v>17.12</v>
      </c>
      <c r="M653" s="41"/>
      <c r="N653" s="41"/>
      <c r="O653" s="42">
        <v>45517</v>
      </c>
      <c r="P653" s="56">
        <v>17.5</v>
      </c>
      <c r="Q653" s="41"/>
      <c r="R653" s="41"/>
      <c r="S653" s="41"/>
      <c r="T653" s="41"/>
      <c r="U653" s="41"/>
      <c r="V653" s="41"/>
      <c r="W653" s="41"/>
      <c r="X653" s="41"/>
      <c r="Y653" s="41"/>
      <c r="Z653" s="41"/>
    </row>
    <row r="654" spans="1:26" ht="15.75" customHeight="1">
      <c r="A654" s="39">
        <v>45477</v>
      </c>
      <c r="B654" s="40">
        <v>4542.3900000000003</v>
      </c>
      <c r="C654" s="41"/>
      <c r="D654" s="42">
        <v>45518</v>
      </c>
      <c r="E654" s="43">
        <v>1.24</v>
      </c>
      <c r="F654" s="44"/>
      <c r="G654" s="44"/>
      <c r="H654" s="41"/>
      <c r="I654" s="52">
        <f t="shared" ref="I654:J654" si="653">A654</f>
        <v>45477</v>
      </c>
      <c r="J654" s="53">
        <f t="shared" si="653"/>
        <v>4542.3900000000003</v>
      </c>
      <c r="K654" s="54">
        <f>_xlfn.XLOOKUP(VALUE(I654), 'Processed closing data'!D$1:D$750, 'Processed closing data'!E$1:E$750, "")</f>
        <v>1.05</v>
      </c>
      <c r="L654" s="55">
        <f>_xlfn.XLOOKUP(VALUE(I654), 'Processed closing data'!O$1:O$750, 'Processed closing data'!P$1:P$750, "")</f>
        <v>17.28</v>
      </c>
      <c r="M654" s="41"/>
      <c r="N654" s="41"/>
      <c r="O654" s="42">
        <v>45518</v>
      </c>
      <c r="P654" s="56">
        <v>17.38</v>
      </c>
      <c r="Q654" s="41"/>
      <c r="R654" s="41"/>
      <c r="S654" s="41"/>
      <c r="T654" s="41"/>
      <c r="U654" s="41"/>
      <c r="V654" s="41"/>
      <c r="W654" s="41"/>
      <c r="X654" s="41"/>
      <c r="Y654" s="41"/>
      <c r="Z654" s="41"/>
    </row>
    <row r="655" spans="1:26" ht="15.75" customHeight="1">
      <c r="A655" s="39">
        <v>45478</v>
      </c>
      <c r="B655" s="40">
        <v>4530.08</v>
      </c>
      <c r="C655" s="41"/>
      <c r="D655" s="42">
        <v>45519</v>
      </c>
      <c r="E655" s="43">
        <v>1.26</v>
      </c>
      <c r="F655" s="44"/>
      <c r="G655" s="44"/>
      <c r="H655" s="41"/>
      <c r="I655" s="52">
        <f t="shared" ref="I655:J655" si="654">A655</f>
        <v>45478</v>
      </c>
      <c r="J655" s="53">
        <f t="shared" si="654"/>
        <v>4530.08</v>
      </c>
      <c r="K655" s="54">
        <f>_xlfn.XLOOKUP(VALUE(I655), 'Processed closing data'!D$1:D$750, 'Processed closing data'!E$1:E$750, "")</f>
        <v>1.05</v>
      </c>
      <c r="L655" s="55">
        <f>_xlfn.XLOOKUP(VALUE(I655), 'Processed closing data'!O$1:O$750, 'Processed closing data'!P$1:P$750, "")</f>
        <v>17.48</v>
      </c>
      <c r="M655" s="41"/>
      <c r="N655" s="41"/>
      <c r="O655" s="42">
        <v>45519</v>
      </c>
      <c r="P655" s="56">
        <v>17.72</v>
      </c>
      <c r="Q655" s="41"/>
      <c r="R655" s="41"/>
      <c r="S655" s="41"/>
      <c r="T655" s="41"/>
      <c r="U655" s="41"/>
      <c r="V655" s="41"/>
      <c r="W655" s="41"/>
      <c r="X655" s="41"/>
      <c r="Y655" s="41"/>
      <c r="Z655" s="41"/>
    </row>
    <row r="656" spans="1:26" ht="15.75" customHeight="1">
      <c r="A656" s="39">
        <v>45481</v>
      </c>
      <c r="B656" s="40">
        <v>4525.4799999999996</v>
      </c>
      <c r="C656" s="41"/>
      <c r="D656" s="42">
        <v>45520</v>
      </c>
      <c r="E656" s="43">
        <v>1.27</v>
      </c>
      <c r="F656" s="44"/>
      <c r="G656" s="44"/>
      <c r="H656" s="41"/>
      <c r="I656" s="52">
        <f t="shared" ref="I656:J656" si="655">A656</f>
        <v>45481</v>
      </c>
      <c r="J656" s="53">
        <f t="shared" si="655"/>
        <v>4525.4799999999996</v>
      </c>
      <c r="K656" s="54">
        <f>_xlfn.XLOOKUP(VALUE(I656), 'Processed closing data'!D$1:D$750, 'Processed closing data'!E$1:E$750, "")</f>
        <v>1.04</v>
      </c>
      <c r="L656" s="55">
        <f>_xlfn.XLOOKUP(VALUE(I656), 'Processed closing data'!O$1:O$750, 'Processed closing data'!P$1:P$750, "")</f>
        <v>17.28</v>
      </c>
      <c r="M656" s="41"/>
      <c r="N656" s="41"/>
      <c r="O656" s="42">
        <v>45520</v>
      </c>
      <c r="P656" s="56">
        <v>17.38</v>
      </c>
      <c r="Q656" s="41"/>
      <c r="R656" s="41"/>
      <c r="S656" s="41"/>
      <c r="T656" s="41"/>
      <c r="U656" s="41"/>
      <c r="V656" s="41"/>
      <c r="W656" s="41"/>
      <c r="X656" s="41"/>
      <c r="Y656" s="41"/>
      <c r="Z656" s="41"/>
    </row>
    <row r="657" spans="1:26" ht="15.75" customHeight="1">
      <c r="A657" s="39">
        <v>45482</v>
      </c>
      <c r="B657" s="40">
        <v>4495.3100000000004</v>
      </c>
      <c r="C657" s="41"/>
      <c r="D657" s="42">
        <v>45523</v>
      </c>
      <c r="E657" s="43">
        <v>1.28</v>
      </c>
      <c r="F657" s="44"/>
      <c r="G657" s="44"/>
      <c r="H657" s="41"/>
      <c r="I657" s="52">
        <f t="shared" ref="I657:J657" si="656">A657</f>
        <v>45482</v>
      </c>
      <c r="J657" s="53">
        <f t="shared" si="656"/>
        <v>4495.3100000000004</v>
      </c>
      <c r="K657" s="54">
        <f>_xlfn.XLOOKUP(VALUE(I657), 'Processed closing data'!D$1:D$750, 'Processed closing data'!E$1:E$750, "")</f>
        <v>1.01</v>
      </c>
      <c r="L657" s="55">
        <f>_xlfn.XLOOKUP(VALUE(I657), 'Processed closing data'!O$1:O$750, 'Processed closing data'!P$1:P$750, "")</f>
        <v>17</v>
      </c>
      <c r="M657" s="41"/>
      <c r="N657" s="41"/>
      <c r="O657" s="42">
        <v>45523</v>
      </c>
      <c r="P657" s="56">
        <v>17.48</v>
      </c>
      <c r="Q657" s="41"/>
      <c r="R657" s="41"/>
      <c r="S657" s="41"/>
      <c r="T657" s="41"/>
      <c r="U657" s="41"/>
      <c r="V657" s="41"/>
      <c r="W657" s="41"/>
      <c r="X657" s="41"/>
      <c r="Y657" s="41"/>
      <c r="Z657" s="41"/>
    </row>
    <row r="658" spans="1:26" ht="15.75" customHeight="1">
      <c r="A658" s="39">
        <v>45483</v>
      </c>
      <c r="B658" s="40">
        <v>4529.43</v>
      </c>
      <c r="C658" s="41"/>
      <c r="D658" s="42">
        <v>45524</v>
      </c>
      <c r="E658" s="43">
        <v>1.23</v>
      </c>
      <c r="F658" s="44"/>
      <c r="G658" s="44"/>
      <c r="H658" s="41"/>
      <c r="I658" s="52">
        <f t="shared" ref="I658:J658" si="657">A658</f>
        <v>45483</v>
      </c>
      <c r="J658" s="53">
        <f t="shared" si="657"/>
        <v>4529.43</v>
      </c>
      <c r="K658" s="54">
        <f>_xlfn.XLOOKUP(VALUE(I658), 'Processed closing data'!D$1:D$750, 'Processed closing data'!E$1:E$750, "")</f>
        <v>1.05</v>
      </c>
      <c r="L658" s="55">
        <f>_xlfn.XLOOKUP(VALUE(I658), 'Processed closing data'!O$1:O$750, 'Processed closing data'!P$1:P$750, "")</f>
        <v>17.059999999999999</v>
      </c>
      <c r="M658" s="41"/>
      <c r="N658" s="41"/>
      <c r="O658" s="42">
        <v>45524</v>
      </c>
      <c r="P658" s="56">
        <v>17.079999999999998</v>
      </c>
      <c r="Q658" s="41"/>
      <c r="R658" s="41"/>
      <c r="S658" s="41"/>
      <c r="T658" s="41"/>
      <c r="U658" s="41"/>
      <c r="V658" s="41"/>
      <c r="W658" s="41"/>
      <c r="X658" s="41"/>
      <c r="Y658" s="41"/>
      <c r="Z658" s="41"/>
    </row>
    <row r="659" spans="1:26" ht="15.75" customHeight="1">
      <c r="A659" s="39">
        <v>45484</v>
      </c>
      <c r="B659" s="40">
        <v>4551.55</v>
      </c>
      <c r="C659" s="41"/>
      <c r="D659" s="42">
        <v>45525</v>
      </c>
      <c r="E659" s="43">
        <v>1.2</v>
      </c>
      <c r="F659" s="44"/>
      <c r="G659" s="44"/>
      <c r="H659" s="41"/>
      <c r="I659" s="52">
        <f t="shared" ref="I659:J659" si="658">A659</f>
        <v>45484</v>
      </c>
      <c r="J659" s="53">
        <f t="shared" si="658"/>
        <v>4551.55</v>
      </c>
      <c r="K659" s="54">
        <f>_xlfn.XLOOKUP(VALUE(I659), 'Processed closing data'!D$1:D$750, 'Processed closing data'!E$1:E$750, "")</f>
        <v>1.06</v>
      </c>
      <c r="L659" s="55">
        <f>_xlfn.XLOOKUP(VALUE(I659), 'Processed closing data'!O$1:O$750, 'Processed closing data'!P$1:P$750, "")</f>
        <v>17.68</v>
      </c>
      <c r="M659" s="41"/>
      <c r="N659" s="41"/>
      <c r="O659" s="42">
        <v>45525</v>
      </c>
      <c r="P659" s="56">
        <v>17.579999999999998</v>
      </c>
      <c r="Q659" s="41"/>
      <c r="R659" s="41"/>
      <c r="S659" s="41"/>
      <c r="T659" s="41"/>
      <c r="U659" s="41"/>
      <c r="V659" s="41"/>
      <c r="W659" s="41"/>
      <c r="X659" s="41"/>
      <c r="Y659" s="41"/>
      <c r="Z659" s="41"/>
    </row>
    <row r="660" spans="1:26" ht="15.75" customHeight="1">
      <c r="A660" s="39">
        <v>45485</v>
      </c>
      <c r="B660" s="40">
        <v>4566.03</v>
      </c>
      <c r="C660" s="41"/>
      <c r="D660" s="42">
        <v>45526</v>
      </c>
      <c r="E660" s="43">
        <v>1.21</v>
      </c>
      <c r="F660" s="44"/>
      <c r="G660" s="44"/>
      <c r="H660" s="41"/>
      <c r="I660" s="52">
        <f t="shared" ref="I660:J660" si="659">A660</f>
        <v>45485</v>
      </c>
      <c r="J660" s="53">
        <f t="shared" si="659"/>
        <v>4566.03</v>
      </c>
      <c r="K660" s="54">
        <f>_xlfn.XLOOKUP(VALUE(I660), 'Processed closing data'!D$1:D$750, 'Processed closing data'!E$1:E$750, "")</f>
        <v>1.05</v>
      </c>
      <c r="L660" s="55">
        <f>_xlfn.XLOOKUP(VALUE(I660), 'Processed closing data'!O$1:O$750, 'Processed closing data'!P$1:P$750, "")</f>
        <v>18.48</v>
      </c>
      <c r="M660" s="41"/>
      <c r="N660" s="41"/>
      <c r="O660" s="42">
        <v>45526</v>
      </c>
      <c r="P660" s="56">
        <v>17.16</v>
      </c>
      <c r="Q660" s="41"/>
      <c r="R660" s="41"/>
      <c r="S660" s="41"/>
      <c r="T660" s="41"/>
      <c r="U660" s="41"/>
      <c r="V660" s="41"/>
      <c r="W660" s="41"/>
      <c r="X660" s="41"/>
      <c r="Y660" s="41"/>
      <c r="Z660" s="41"/>
    </row>
    <row r="661" spans="1:26" ht="15.75" customHeight="1">
      <c r="A661" s="39">
        <v>45488</v>
      </c>
      <c r="B661" s="40">
        <v>4532.3900000000003</v>
      </c>
      <c r="C661" s="41"/>
      <c r="D661" s="42">
        <v>45527</v>
      </c>
      <c r="E661" s="43">
        <v>1.22</v>
      </c>
      <c r="F661" s="44"/>
      <c r="G661" s="44"/>
      <c r="H661" s="41"/>
      <c r="I661" s="52">
        <f t="shared" ref="I661:J661" si="660">A661</f>
        <v>45488</v>
      </c>
      <c r="J661" s="53">
        <f t="shared" si="660"/>
        <v>4532.3900000000003</v>
      </c>
      <c r="K661" s="54">
        <f>_xlfn.XLOOKUP(VALUE(I661), 'Processed closing data'!D$1:D$750, 'Processed closing data'!E$1:E$750, "")</f>
        <v>1.05</v>
      </c>
      <c r="L661" s="55">
        <f>_xlfn.XLOOKUP(VALUE(I661), 'Processed closing data'!O$1:O$750, 'Processed closing data'!P$1:P$750, "")</f>
        <v>18.899999999999999</v>
      </c>
      <c r="M661" s="41"/>
      <c r="N661" s="41"/>
      <c r="O661" s="42">
        <v>45527</v>
      </c>
      <c r="P661" s="56">
        <v>17.34</v>
      </c>
      <c r="Q661" s="41"/>
      <c r="R661" s="41"/>
      <c r="S661" s="41"/>
      <c r="T661" s="41"/>
      <c r="U661" s="41"/>
      <c r="V661" s="41"/>
      <c r="W661" s="41"/>
      <c r="X661" s="41"/>
      <c r="Y661" s="41"/>
      <c r="Z661" s="41"/>
    </row>
    <row r="662" spans="1:26" ht="15.75" customHeight="1">
      <c r="A662" s="39">
        <v>45489</v>
      </c>
      <c r="B662" s="40">
        <v>4524.5600000000004</v>
      </c>
      <c r="C662" s="41"/>
      <c r="D662" s="42">
        <v>45531</v>
      </c>
      <c r="E662" s="43">
        <v>1.22</v>
      </c>
      <c r="F662" s="44"/>
      <c r="G662" s="44"/>
      <c r="H662" s="41"/>
      <c r="I662" s="52">
        <f t="shared" ref="I662:J662" si="661">A662</f>
        <v>45489</v>
      </c>
      <c r="J662" s="53">
        <f t="shared" si="661"/>
        <v>4524.5600000000004</v>
      </c>
      <c r="K662" s="54">
        <f>_xlfn.XLOOKUP(VALUE(I662), 'Processed closing data'!D$1:D$750, 'Processed closing data'!E$1:E$750, "")</f>
        <v>1.05</v>
      </c>
      <c r="L662" s="55">
        <f>_xlfn.XLOOKUP(VALUE(I662), 'Processed closing data'!O$1:O$750, 'Processed closing data'!P$1:P$750, "")</f>
        <v>19.04</v>
      </c>
      <c r="M662" s="41"/>
      <c r="N662" s="41"/>
      <c r="O662" s="42">
        <v>45531</v>
      </c>
      <c r="P662" s="56">
        <v>17.04</v>
      </c>
      <c r="Q662" s="41"/>
      <c r="R662" s="41"/>
      <c r="S662" s="41"/>
      <c r="T662" s="41"/>
      <c r="U662" s="41"/>
      <c r="V662" s="41"/>
      <c r="W662" s="41"/>
      <c r="X662" s="41"/>
      <c r="Y662" s="41"/>
      <c r="Z662" s="41"/>
    </row>
    <row r="663" spans="1:26" ht="15.75" customHeight="1">
      <c r="A663" s="39">
        <v>45490</v>
      </c>
      <c r="B663" s="40">
        <v>4531.6000000000004</v>
      </c>
      <c r="C663" s="41"/>
      <c r="D663" s="42">
        <v>45532</v>
      </c>
      <c r="E663" s="43">
        <v>1.19</v>
      </c>
      <c r="F663" s="44"/>
      <c r="G663" s="44"/>
      <c r="H663" s="41"/>
      <c r="I663" s="52">
        <f t="shared" ref="I663:J663" si="662">A663</f>
        <v>45490</v>
      </c>
      <c r="J663" s="53">
        <f t="shared" si="662"/>
        <v>4531.6000000000004</v>
      </c>
      <c r="K663" s="54">
        <f>_xlfn.XLOOKUP(VALUE(I663), 'Processed closing data'!D$1:D$750, 'Processed closing data'!E$1:E$750, "")</f>
        <v>1.1000000000000001</v>
      </c>
      <c r="L663" s="55">
        <f>_xlfn.XLOOKUP(VALUE(I663), 'Processed closing data'!O$1:O$750, 'Processed closing data'!P$1:P$750, "")</f>
        <v>16.98</v>
      </c>
      <c r="M663" s="41"/>
      <c r="N663" s="41"/>
      <c r="O663" s="42">
        <v>45532</v>
      </c>
      <c r="P663" s="56">
        <v>17.96</v>
      </c>
      <c r="Q663" s="41"/>
      <c r="R663" s="41"/>
      <c r="S663" s="41"/>
      <c r="T663" s="41"/>
      <c r="U663" s="41"/>
      <c r="V663" s="41"/>
      <c r="W663" s="41"/>
      <c r="X663" s="41"/>
      <c r="Y663" s="41"/>
      <c r="Z663" s="41"/>
    </row>
    <row r="664" spans="1:26" ht="15.75" customHeight="1">
      <c r="A664" s="39">
        <v>45491</v>
      </c>
      <c r="B664" s="40">
        <v>4544.17</v>
      </c>
      <c r="C664" s="41"/>
      <c r="D664" s="42">
        <v>45533</v>
      </c>
      <c r="E664" s="43">
        <v>1.19</v>
      </c>
      <c r="F664" s="44"/>
      <c r="G664" s="44"/>
      <c r="H664" s="41"/>
      <c r="I664" s="52">
        <f t="shared" ref="I664:J664" si="663">A664</f>
        <v>45491</v>
      </c>
      <c r="J664" s="53">
        <f t="shared" si="663"/>
        <v>4544.17</v>
      </c>
      <c r="K664" s="54">
        <f>_xlfn.XLOOKUP(VALUE(I664), 'Processed closing data'!D$1:D$750, 'Processed closing data'!E$1:E$750, "")</f>
        <v>1.1100000000000001</v>
      </c>
      <c r="L664" s="55">
        <f>_xlfn.XLOOKUP(VALUE(I664), 'Processed closing data'!O$1:O$750, 'Processed closing data'!P$1:P$750, "")</f>
        <v>17.04</v>
      </c>
      <c r="M664" s="41"/>
      <c r="N664" s="41"/>
      <c r="O664" s="42">
        <v>45533</v>
      </c>
      <c r="P664" s="56">
        <v>17.52</v>
      </c>
      <c r="Q664" s="41"/>
      <c r="R664" s="41"/>
      <c r="S664" s="41"/>
      <c r="T664" s="41"/>
      <c r="U664" s="41"/>
      <c r="V664" s="41"/>
      <c r="W664" s="41"/>
      <c r="X664" s="41"/>
      <c r="Y664" s="41"/>
      <c r="Z664" s="41"/>
    </row>
    <row r="665" spans="1:26" ht="15.75" customHeight="1">
      <c r="A665" s="39">
        <v>45492</v>
      </c>
      <c r="B665" s="40">
        <v>4515.75</v>
      </c>
      <c r="C665" s="41"/>
      <c r="D665" s="42">
        <v>45534</v>
      </c>
      <c r="E665" s="43">
        <v>1.17</v>
      </c>
      <c r="F665" s="44"/>
      <c r="G665" s="44"/>
      <c r="H665" s="41"/>
      <c r="I665" s="52">
        <f t="shared" ref="I665:J665" si="664">A665</f>
        <v>45492</v>
      </c>
      <c r="J665" s="53">
        <f t="shared" si="664"/>
        <v>4515.75</v>
      </c>
      <c r="K665" s="54">
        <f>_xlfn.XLOOKUP(VALUE(I665), 'Processed closing data'!D$1:D$750, 'Processed closing data'!E$1:E$750, "")</f>
        <v>1.07</v>
      </c>
      <c r="L665" s="55">
        <f>_xlfn.XLOOKUP(VALUE(I665), 'Processed closing data'!O$1:O$750, 'Processed closing data'!P$1:P$750, "")</f>
        <v>16.5</v>
      </c>
      <c r="M665" s="41"/>
      <c r="N665" s="41"/>
      <c r="O665" s="42">
        <v>45534</v>
      </c>
      <c r="P665" s="56">
        <v>17.84</v>
      </c>
      <c r="Q665" s="41"/>
      <c r="R665" s="41"/>
      <c r="S665" s="41"/>
      <c r="T665" s="41"/>
      <c r="U665" s="41"/>
      <c r="V665" s="41"/>
      <c r="W665" s="41"/>
      <c r="X665" s="41"/>
      <c r="Y665" s="41"/>
      <c r="Z665" s="41"/>
    </row>
    <row r="666" spans="1:26" ht="15.75" customHeight="1">
      <c r="A666" s="39">
        <v>45495</v>
      </c>
      <c r="B666" s="40">
        <v>4538.3599999999997</v>
      </c>
      <c r="C666" s="41"/>
      <c r="D666" s="42">
        <v>45537</v>
      </c>
      <c r="E666" s="43">
        <v>1.22</v>
      </c>
      <c r="F666" s="44"/>
      <c r="G666" s="44"/>
      <c r="H666" s="41"/>
      <c r="I666" s="52">
        <f t="shared" ref="I666:J666" si="665">A666</f>
        <v>45495</v>
      </c>
      <c r="J666" s="53">
        <f t="shared" si="665"/>
        <v>4538.3599999999997</v>
      </c>
      <c r="K666" s="54">
        <f>_xlfn.XLOOKUP(VALUE(I666), 'Processed closing data'!D$1:D$750, 'Processed closing data'!E$1:E$750, "")</f>
        <v>1.2</v>
      </c>
      <c r="L666" s="55">
        <f>_xlfn.XLOOKUP(VALUE(I666), 'Processed closing data'!O$1:O$750, 'Processed closing data'!P$1:P$750, "")</f>
        <v>16.440000000000001</v>
      </c>
      <c r="M666" s="41"/>
      <c r="N666" s="41"/>
      <c r="O666" s="42">
        <v>45537</v>
      </c>
      <c r="P666" s="56">
        <v>17.98</v>
      </c>
      <c r="Q666" s="41"/>
      <c r="R666" s="41"/>
      <c r="S666" s="41"/>
      <c r="T666" s="41"/>
      <c r="U666" s="41"/>
      <c r="V666" s="41"/>
      <c r="W666" s="41"/>
      <c r="X666" s="41"/>
      <c r="Y666" s="41"/>
      <c r="Z666" s="41"/>
    </row>
    <row r="667" spans="1:26" ht="15.75" customHeight="1">
      <c r="A667" s="39">
        <v>45496</v>
      </c>
      <c r="B667" s="40">
        <v>4522</v>
      </c>
      <c r="C667" s="41"/>
      <c r="D667" s="42">
        <v>45538</v>
      </c>
      <c r="E667" s="43">
        <v>1.28</v>
      </c>
      <c r="F667" s="44"/>
      <c r="G667" s="44"/>
      <c r="H667" s="41"/>
      <c r="I667" s="52">
        <f t="shared" ref="I667:J667" si="666">A667</f>
        <v>45496</v>
      </c>
      <c r="J667" s="53">
        <f t="shared" si="666"/>
        <v>4522</v>
      </c>
      <c r="K667" s="54">
        <f>_xlfn.XLOOKUP(VALUE(I667), 'Processed closing data'!D$1:D$750, 'Processed closing data'!E$1:E$750, "")</f>
        <v>1.2</v>
      </c>
      <c r="L667" s="55">
        <f>_xlfn.XLOOKUP(VALUE(I667), 'Processed closing data'!O$1:O$750, 'Processed closing data'!P$1:P$750, "")</f>
        <v>16.399999999999999</v>
      </c>
      <c r="M667" s="41"/>
      <c r="N667" s="41"/>
      <c r="O667" s="42">
        <v>45538</v>
      </c>
      <c r="P667" s="56">
        <v>18.100000000000001</v>
      </c>
      <c r="Q667" s="41"/>
      <c r="R667" s="41"/>
      <c r="S667" s="41"/>
      <c r="T667" s="41"/>
      <c r="U667" s="41"/>
      <c r="V667" s="41"/>
      <c r="W667" s="41"/>
      <c r="X667" s="41"/>
      <c r="Y667" s="41"/>
      <c r="Z667" s="41"/>
    </row>
    <row r="668" spans="1:26" ht="15.75" customHeight="1">
      <c r="A668" s="39">
        <v>45497</v>
      </c>
      <c r="B668" s="40">
        <v>4511.22</v>
      </c>
      <c r="C668" s="41"/>
      <c r="D668" s="42">
        <v>45539</v>
      </c>
      <c r="E668" s="43">
        <v>1.41</v>
      </c>
      <c r="F668" s="44"/>
      <c r="G668" s="44"/>
      <c r="H668" s="41"/>
      <c r="I668" s="52">
        <f t="shared" ref="I668:J668" si="667">A668</f>
        <v>45497</v>
      </c>
      <c r="J668" s="53">
        <f t="shared" si="667"/>
        <v>4511.22</v>
      </c>
      <c r="K668" s="54">
        <f>_xlfn.XLOOKUP(VALUE(I668), 'Processed closing data'!D$1:D$750, 'Processed closing data'!E$1:E$750, "")</f>
        <v>1.32</v>
      </c>
      <c r="L668" s="55">
        <f>_xlfn.XLOOKUP(VALUE(I668), 'Processed closing data'!O$1:O$750, 'Processed closing data'!P$1:P$750, "")</f>
        <v>16.899999999999999</v>
      </c>
      <c r="M668" s="41"/>
      <c r="N668" s="41"/>
      <c r="O668" s="42">
        <v>45539</v>
      </c>
      <c r="P668" s="56">
        <v>17.940000000000001</v>
      </c>
      <c r="Q668" s="41"/>
      <c r="R668" s="41"/>
      <c r="S668" s="41"/>
      <c r="T668" s="41"/>
      <c r="U668" s="41"/>
      <c r="V668" s="41"/>
      <c r="W668" s="41"/>
      <c r="X668" s="41"/>
      <c r="Y668" s="41"/>
      <c r="Z668" s="41"/>
    </row>
    <row r="669" spans="1:26" ht="15.75" customHeight="1">
      <c r="A669" s="39">
        <v>45498</v>
      </c>
      <c r="B669" s="40">
        <v>4524.71</v>
      </c>
      <c r="C669" s="41"/>
      <c r="D669" s="42">
        <v>45540</v>
      </c>
      <c r="E669" s="43">
        <v>1.41</v>
      </c>
      <c r="F669" s="44"/>
      <c r="G669" s="44"/>
      <c r="H669" s="41"/>
      <c r="I669" s="52">
        <f t="shared" ref="I669:J669" si="668">A669</f>
        <v>45498</v>
      </c>
      <c r="J669" s="53">
        <f t="shared" si="668"/>
        <v>4524.71</v>
      </c>
      <c r="K669" s="54">
        <f>_xlfn.XLOOKUP(VALUE(I669), 'Processed closing data'!D$1:D$750, 'Processed closing data'!E$1:E$750, "")</f>
        <v>1.34</v>
      </c>
      <c r="L669" s="55">
        <f>_xlfn.XLOOKUP(VALUE(I669), 'Processed closing data'!O$1:O$750, 'Processed closing data'!P$1:P$750, "")</f>
        <v>17.440000000000001</v>
      </c>
      <c r="M669" s="41"/>
      <c r="N669" s="41"/>
      <c r="O669" s="42">
        <v>45540</v>
      </c>
      <c r="P669" s="56">
        <v>17.46</v>
      </c>
      <c r="Q669" s="41"/>
      <c r="R669" s="41"/>
      <c r="S669" s="41"/>
      <c r="T669" s="41"/>
      <c r="U669" s="41"/>
      <c r="V669" s="41"/>
      <c r="W669" s="41"/>
      <c r="X669" s="41"/>
      <c r="Y669" s="41"/>
      <c r="Z669" s="41"/>
    </row>
    <row r="670" spans="1:26" ht="15.75" customHeight="1">
      <c r="A670" s="39">
        <v>45499</v>
      </c>
      <c r="B670" s="40">
        <v>4586.28</v>
      </c>
      <c r="C670" s="41"/>
      <c r="D670" s="42">
        <v>45541</v>
      </c>
      <c r="E670" s="43">
        <v>1.42</v>
      </c>
      <c r="F670" s="44"/>
      <c r="G670" s="44"/>
      <c r="H670" s="41"/>
      <c r="I670" s="52">
        <f t="shared" ref="I670:J670" si="669">A670</f>
        <v>45499</v>
      </c>
      <c r="J670" s="53">
        <f t="shared" si="669"/>
        <v>4586.28</v>
      </c>
      <c r="K670" s="54">
        <f>_xlfn.XLOOKUP(VALUE(I670), 'Processed closing data'!D$1:D$750, 'Processed closing data'!E$1:E$750, "")</f>
        <v>1.3</v>
      </c>
      <c r="L670" s="55">
        <f>_xlfn.XLOOKUP(VALUE(I670), 'Processed closing data'!O$1:O$750, 'Processed closing data'!P$1:P$750, "")</f>
        <v>18.46</v>
      </c>
      <c r="M670" s="41"/>
      <c r="N670" s="41"/>
      <c r="O670" s="42">
        <v>45541</v>
      </c>
      <c r="P670" s="56">
        <v>17.100000000000001</v>
      </c>
      <c r="Q670" s="41"/>
      <c r="R670" s="41"/>
      <c r="S670" s="41"/>
      <c r="T670" s="41"/>
      <c r="U670" s="41"/>
      <c r="V670" s="41"/>
      <c r="W670" s="41"/>
      <c r="X670" s="41"/>
      <c r="Y670" s="41"/>
      <c r="Z670" s="41"/>
    </row>
    <row r="671" spans="1:26" ht="15.75" customHeight="1">
      <c r="A671" s="39">
        <v>45502</v>
      </c>
      <c r="B671" s="40">
        <v>4586.2700000000004</v>
      </c>
      <c r="C671" s="41"/>
      <c r="D671" s="42">
        <v>45544</v>
      </c>
      <c r="E671" s="43">
        <v>1.44</v>
      </c>
      <c r="F671" s="44"/>
      <c r="G671" s="44"/>
      <c r="H671" s="41"/>
      <c r="I671" s="52">
        <f t="shared" ref="I671:J671" si="670">A671</f>
        <v>45502</v>
      </c>
      <c r="J671" s="53">
        <f t="shared" si="670"/>
        <v>4586.2700000000004</v>
      </c>
      <c r="K671" s="54">
        <f>_xlfn.XLOOKUP(VALUE(I671), 'Processed closing data'!D$1:D$750, 'Processed closing data'!E$1:E$750, "")</f>
        <v>1.27</v>
      </c>
      <c r="L671" s="55">
        <f>_xlfn.XLOOKUP(VALUE(I671), 'Processed closing data'!O$1:O$750, 'Processed closing data'!P$1:P$750, "")</f>
        <v>17.739999999999998</v>
      </c>
      <c r="M671" s="41"/>
      <c r="N671" s="41"/>
      <c r="O671" s="42">
        <v>45544</v>
      </c>
      <c r="P671" s="56">
        <v>18.12</v>
      </c>
      <c r="Q671" s="41"/>
      <c r="R671" s="41"/>
      <c r="S671" s="41"/>
      <c r="T671" s="41"/>
      <c r="U671" s="41"/>
      <c r="V671" s="41"/>
      <c r="W671" s="41"/>
      <c r="X671" s="41"/>
      <c r="Y671" s="41"/>
      <c r="Z671" s="41"/>
    </row>
    <row r="672" spans="1:26" ht="15.75" customHeight="1">
      <c r="A672" s="39">
        <v>45503</v>
      </c>
      <c r="B672" s="40">
        <v>4583.2299999999996</v>
      </c>
      <c r="C672" s="41"/>
      <c r="D672" s="42">
        <v>45545</v>
      </c>
      <c r="E672" s="43">
        <v>1.41</v>
      </c>
      <c r="F672" s="44"/>
      <c r="G672" s="44"/>
      <c r="H672" s="41"/>
      <c r="I672" s="52">
        <f t="shared" ref="I672:J672" si="671">A672</f>
        <v>45503</v>
      </c>
      <c r="J672" s="53">
        <f t="shared" si="671"/>
        <v>4583.2299999999996</v>
      </c>
      <c r="K672" s="54">
        <f>_xlfn.XLOOKUP(VALUE(I672), 'Processed closing data'!D$1:D$750, 'Processed closing data'!E$1:E$750, "")</f>
        <v>1.19</v>
      </c>
      <c r="L672" s="55">
        <f>_xlfn.XLOOKUP(VALUE(I672), 'Processed closing data'!O$1:O$750, 'Processed closing data'!P$1:P$750, "")</f>
        <v>18.059999999999999</v>
      </c>
      <c r="M672" s="41"/>
      <c r="N672" s="41"/>
      <c r="O672" s="42">
        <v>45545</v>
      </c>
      <c r="P672" s="56">
        <v>18.5</v>
      </c>
      <c r="Q672" s="41"/>
      <c r="R672" s="41"/>
      <c r="S672" s="41"/>
      <c r="T672" s="41"/>
      <c r="U672" s="41"/>
      <c r="V672" s="41"/>
      <c r="W672" s="41"/>
      <c r="X672" s="41"/>
      <c r="Y672" s="41"/>
      <c r="Z672" s="41"/>
    </row>
    <row r="673" spans="1:26" ht="15.75" customHeight="1">
      <c r="A673" s="39">
        <v>45504</v>
      </c>
      <c r="B673" s="40">
        <v>4632.8</v>
      </c>
      <c r="C673" s="41"/>
      <c r="D673" s="42">
        <v>45546</v>
      </c>
      <c r="E673" s="43">
        <v>1.41</v>
      </c>
      <c r="F673" s="44"/>
      <c r="G673" s="44"/>
      <c r="H673" s="41"/>
      <c r="I673" s="52">
        <f t="shared" ref="I673:J673" si="672">A673</f>
        <v>45504</v>
      </c>
      <c r="J673" s="53">
        <f t="shared" si="672"/>
        <v>4632.8</v>
      </c>
      <c r="K673" s="54">
        <f>_xlfn.XLOOKUP(VALUE(I673), 'Processed closing data'!D$1:D$750, 'Processed closing data'!E$1:E$750, "")</f>
        <v>1.21</v>
      </c>
      <c r="L673" s="55">
        <f>_xlfn.XLOOKUP(VALUE(I673), 'Processed closing data'!O$1:O$750, 'Processed closing data'!P$1:P$750, "")</f>
        <v>18.260000000000002</v>
      </c>
      <c r="M673" s="41"/>
      <c r="N673" s="41"/>
      <c r="O673" s="42">
        <v>45546</v>
      </c>
      <c r="P673" s="56">
        <v>19.3</v>
      </c>
      <c r="Q673" s="41"/>
      <c r="R673" s="41"/>
      <c r="S673" s="41"/>
      <c r="T673" s="41"/>
      <c r="U673" s="41"/>
      <c r="V673" s="41"/>
      <c r="W673" s="41"/>
      <c r="X673" s="41"/>
      <c r="Y673" s="41"/>
      <c r="Z673" s="41"/>
    </row>
    <row r="674" spans="1:26" ht="15.75" customHeight="1">
      <c r="A674" s="39">
        <v>45505</v>
      </c>
      <c r="B674" s="40">
        <v>4588.3</v>
      </c>
      <c r="C674" s="41"/>
      <c r="D674" s="42">
        <v>45547</v>
      </c>
      <c r="E674" s="43">
        <v>1.39</v>
      </c>
      <c r="F674" s="44"/>
      <c r="G674" s="44"/>
      <c r="H674" s="41"/>
      <c r="I674" s="52">
        <f t="shared" ref="I674:J674" si="673">A674</f>
        <v>45505</v>
      </c>
      <c r="J674" s="53">
        <f t="shared" si="673"/>
        <v>4588.3</v>
      </c>
      <c r="K674" s="54">
        <f>_xlfn.XLOOKUP(VALUE(I674), 'Processed closing data'!D$1:D$750, 'Processed closing data'!E$1:E$750, "")</f>
        <v>1.3</v>
      </c>
      <c r="L674" s="55">
        <f>_xlfn.XLOOKUP(VALUE(I674), 'Processed closing data'!O$1:O$750, 'Processed closing data'!P$1:P$750, "")</f>
        <v>18.239999999999998</v>
      </c>
      <c r="M674" s="41"/>
      <c r="N674" s="41"/>
      <c r="O674" s="42">
        <v>45547</v>
      </c>
      <c r="P674" s="56">
        <v>19.2</v>
      </c>
      <c r="Q674" s="41"/>
      <c r="R674" s="41"/>
      <c r="S674" s="41"/>
      <c r="T674" s="41"/>
      <c r="U674" s="41"/>
      <c r="V674" s="41"/>
      <c r="W674" s="41"/>
      <c r="X674" s="41"/>
      <c r="Y674" s="41"/>
      <c r="Z674" s="41"/>
    </row>
    <row r="675" spans="1:26" ht="15.75" customHeight="1">
      <c r="A675" s="39">
        <v>45506</v>
      </c>
      <c r="B675" s="40">
        <v>4517.43</v>
      </c>
      <c r="C675" s="41"/>
      <c r="D675" s="42">
        <v>45548</v>
      </c>
      <c r="E675" s="43">
        <v>1.46</v>
      </c>
      <c r="F675" s="44"/>
      <c r="G675" s="44"/>
      <c r="H675" s="41"/>
      <c r="I675" s="52">
        <f t="shared" ref="I675:J675" si="674">A675</f>
        <v>45506</v>
      </c>
      <c r="J675" s="53">
        <f t="shared" si="674"/>
        <v>4517.43</v>
      </c>
      <c r="K675" s="54">
        <f>_xlfn.XLOOKUP(VALUE(I675), 'Processed closing data'!D$1:D$750, 'Processed closing data'!E$1:E$750, "")</f>
        <v>1.2</v>
      </c>
      <c r="L675" s="55">
        <f>_xlfn.XLOOKUP(VALUE(I675), 'Processed closing data'!O$1:O$750, 'Processed closing data'!P$1:P$750, "")</f>
        <v>17.36</v>
      </c>
      <c r="M675" s="41"/>
      <c r="N675" s="41"/>
      <c r="O675" s="42">
        <v>45548</v>
      </c>
      <c r="P675" s="56">
        <v>19.86</v>
      </c>
      <c r="Q675" s="41"/>
      <c r="R675" s="41"/>
      <c r="S675" s="41"/>
      <c r="T675" s="41"/>
      <c r="U675" s="41"/>
      <c r="V675" s="41"/>
      <c r="W675" s="41"/>
      <c r="X675" s="41"/>
      <c r="Y675" s="41"/>
      <c r="Z675" s="41"/>
    </row>
    <row r="676" spans="1:26" ht="15.75" customHeight="1">
      <c r="A676" s="39">
        <v>45509</v>
      </c>
      <c r="B676" s="40">
        <v>4420.3999999999996</v>
      </c>
      <c r="C676" s="41"/>
      <c r="D676" s="42">
        <v>45551</v>
      </c>
      <c r="E676" s="43">
        <v>1.48</v>
      </c>
      <c r="F676" s="44"/>
      <c r="G676" s="44"/>
      <c r="H676" s="41"/>
      <c r="I676" s="52">
        <f t="shared" ref="I676:J676" si="675">A676</f>
        <v>45509</v>
      </c>
      <c r="J676" s="53">
        <f t="shared" si="675"/>
        <v>4420.3999999999996</v>
      </c>
      <c r="K676" s="54">
        <f>_xlfn.XLOOKUP(VALUE(I676), 'Processed closing data'!D$1:D$750, 'Processed closing data'!E$1:E$750, "")</f>
        <v>1.1599999999999999</v>
      </c>
      <c r="L676" s="55">
        <f>_xlfn.XLOOKUP(VALUE(I676), 'Processed closing data'!O$1:O$750, 'Processed closing data'!P$1:P$750, "")</f>
        <v>17.3</v>
      </c>
      <c r="M676" s="41"/>
      <c r="N676" s="41"/>
      <c r="O676" s="42">
        <v>45551</v>
      </c>
      <c r="P676" s="56">
        <v>19.559999999999999</v>
      </c>
      <c r="Q676" s="41"/>
      <c r="R676" s="41"/>
      <c r="S676" s="41"/>
      <c r="T676" s="41"/>
      <c r="U676" s="41"/>
      <c r="V676" s="41"/>
      <c r="W676" s="41"/>
      <c r="X676" s="41"/>
      <c r="Y676" s="41"/>
      <c r="Z676" s="41"/>
    </row>
    <row r="677" spans="1:26" ht="15.75" customHeight="1">
      <c r="A677" s="39">
        <v>45510</v>
      </c>
      <c r="B677" s="40">
        <v>4433.1499999999996</v>
      </c>
      <c r="C677" s="41"/>
      <c r="D677" s="42">
        <v>45552</v>
      </c>
      <c r="E677" s="43">
        <v>1.62</v>
      </c>
      <c r="F677" s="44"/>
      <c r="G677" s="44"/>
      <c r="H677" s="41"/>
      <c r="I677" s="52">
        <f t="shared" ref="I677:J677" si="676">A677</f>
        <v>45510</v>
      </c>
      <c r="J677" s="53">
        <f t="shared" si="676"/>
        <v>4433.1499999999996</v>
      </c>
      <c r="K677" s="54">
        <f>_xlfn.XLOOKUP(VALUE(I677), 'Processed closing data'!D$1:D$750, 'Processed closing data'!E$1:E$750, "")</f>
        <v>1.23</v>
      </c>
      <c r="L677" s="55">
        <f>_xlfn.XLOOKUP(VALUE(I677), 'Processed closing data'!O$1:O$750, 'Processed closing data'!P$1:P$750, "")</f>
        <v>17.48</v>
      </c>
      <c r="M677" s="41"/>
      <c r="N677" s="41"/>
      <c r="O677" s="42">
        <v>45552</v>
      </c>
      <c r="P677" s="56">
        <v>19</v>
      </c>
      <c r="Q677" s="41"/>
      <c r="R677" s="41"/>
      <c r="S677" s="41"/>
      <c r="T677" s="41"/>
      <c r="U677" s="41"/>
      <c r="V677" s="41"/>
      <c r="W677" s="41"/>
      <c r="X677" s="41"/>
      <c r="Y677" s="41"/>
      <c r="Z677" s="41"/>
    </row>
    <row r="678" spans="1:26" ht="15.75" customHeight="1">
      <c r="A678" s="39">
        <v>45511</v>
      </c>
      <c r="B678" s="40">
        <v>4506.1000000000004</v>
      </c>
      <c r="C678" s="41"/>
      <c r="D678" s="42">
        <v>45553</v>
      </c>
      <c r="E678" s="43">
        <v>1.58</v>
      </c>
      <c r="F678" s="44"/>
      <c r="G678" s="44"/>
      <c r="H678" s="41"/>
      <c r="I678" s="52">
        <f t="shared" ref="I678:J678" si="677">A678</f>
        <v>45511</v>
      </c>
      <c r="J678" s="53">
        <f t="shared" si="677"/>
        <v>4506.1000000000004</v>
      </c>
      <c r="K678" s="54">
        <f>_xlfn.XLOOKUP(VALUE(I678), 'Processed closing data'!D$1:D$750, 'Processed closing data'!E$1:E$750, "")</f>
        <v>1.24</v>
      </c>
      <c r="L678" s="55">
        <f>_xlfn.XLOOKUP(VALUE(I678), 'Processed closing data'!O$1:O$750, 'Processed closing data'!P$1:P$750, "")</f>
        <v>17.3</v>
      </c>
      <c r="M678" s="41"/>
      <c r="N678" s="41"/>
      <c r="O678" s="42">
        <v>45553</v>
      </c>
      <c r="P678" s="56">
        <v>18.62</v>
      </c>
      <c r="Q678" s="41"/>
      <c r="R678" s="41"/>
      <c r="S678" s="41"/>
      <c r="T678" s="41"/>
      <c r="U678" s="41"/>
      <c r="V678" s="41"/>
      <c r="W678" s="41"/>
      <c r="X678" s="41"/>
      <c r="Y678" s="41"/>
      <c r="Z678" s="41"/>
    </row>
    <row r="679" spans="1:26" ht="15.75" customHeight="1">
      <c r="A679" s="39">
        <v>45512</v>
      </c>
      <c r="B679" s="40">
        <v>4493.6400000000003</v>
      </c>
      <c r="C679" s="41"/>
      <c r="D679" s="42">
        <v>45554</v>
      </c>
      <c r="E679" s="43">
        <v>1.64</v>
      </c>
      <c r="F679" s="44"/>
      <c r="G679" s="44"/>
      <c r="H679" s="41"/>
      <c r="I679" s="52">
        <f t="shared" ref="I679:J679" si="678">A679</f>
        <v>45512</v>
      </c>
      <c r="J679" s="53">
        <f t="shared" si="678"/>
        <v>4493.6400000000003</v>
      </c>
      <c r="K679" s="54">
        <f>_xlfn.XLOOKUP(VALUE(I679), 'Processed closing data'!D$1:D$750, 'Processed closing data'!E$1:E$750, "")</f>
        <v>1.21</v>
      </c>
      <c r="L679" s="55">
        <f>_xlfn.XLOOKUP(VALUE(I679), 'Processed closing data'!O$1:O$750, 'Processed closing data'!P$1:P$750, "")</f>
        <v>17.32</v>
      </c>
      <c r="M679" s="41"/>
      <c r="N679" s="41"/>
      <c r="O679" s="42">
        <v>45554</v>
      </c>
      <c r="P679" s="56">
        <v>19.079999999999998</v>
      </c>
      <c r="Q679" s="41"/>
      <c r="R679" s="41"/>
      <c r="S679" s="41"/>
      <c r="T679" s="41"/>
      <c r="U679" s="41"/>
      <c r="V679" s="41"/>
      <c r="W679" s="41"/>
      <c r="X679" s="41"/>
      <c r="Y679" s="41"/>
      <c r="Z679" s="41"/>
    </row>
    <row r="680" spans="1:26" ht="15.75" customHeight="1">
      <c r="A680" s="39">
        <v>45513</v>
      </c>
      <c r="B680" s="40">
        <v>4508.17</v>
      </c>
      <c r="C680" s="41"/>
      <c r="D680" s="42">
        <v>45555</v>
      </c>
      <c r="E680" s="43">
        <v>1.63</v>
      </c>
      <c r="F680" s="44"/>
      <c r="G680" s="44"/>
      <c r="H680" s="41"/>
      <c r="I680" s="52">
        <f t="shared" ref="I680:J680" si="679">A680</f>
        <v>45513</v>
      </c>
      <c r="J680" s="53">
        <f t="shared" si="679"/>
        <v>4508.17</v>
      </c>
      <c r="K680" s="54">
        <f>_xlfn.XLOOKUP(VALUE(I680), 'Processed closing data'!D$1:D$750, 'Processed closing data'!E$1:E$750, "")</f>
        <v>1.2</v>
      </c>
      <c r="L680" s="55">
        <f>_xlfn.XLOOKUP(VALUE(I680), 'Processed closing data'!O$1:O$750, 'Processed closing data'!P$1:P$750, "")</f>
        <v>17.46</v>
      </c>
      <c r="M680" s="41"/>
      <c r="N680" s="41"/>
      <c r="O680" s="42">
        <v>45555</v>
      </c>
      <c r="P680" s="56">
        <v>18.46</v>
      </c>
      <c r="Q680" s="41"/>
      <c r="R680" s="41"/>
      <c r="S680" s="41"/>
      <c r="T680" s="41"/>
      <c r="U680" s="41"/>
      <c r="V680" s="41"/>
      <c r="W680" s="41"/>
      <c r="X680" s="41"/>
      <c r="Y680" s="41"/>
      <c r="Z680" s="41"/>
    </row>
    <row r="681" spans="1:26" ht="15.75" customHeight="1">
      <c r="A681" s="39">
        <v>45516</v>
      </c>
      <c r="B681" s="40">
        <v>4529.78</v>
      </c>
      <c r="C681" s="41"/>
      <c r="D681" s="42">
        <v>45558</v>
      </c>
      <c r="E681" s="43">
        <v>1.59</v>
      </c>
      <c r="F681" s="44"/>
      <c r="G681" s="44"/>
      <c r="H681" s="41"/>
      <c r="I681" s="52">
        <f t="shared" ref="I681:J681" si="680">A681</f>
        <v>45516</v>
      </c>
      <c r="J681" s="53">
        <f t="shared" si="680"/>
        <v>4529.78</v>
      </c>
      <c r="K681" s="54">
        <f>_xlfn.XLOOKUP(VALUE(I681), 'Processed closing data'!D$1:D$750, 'Processed closing data'!E$1:E$750, "")</f>
        <v>1.22</v>
      </c>
      <c r="L681" s="55">
        <f>_xlfn.XLOOKUP(VALUE(I681), 'Processed closing data'!O$1:O$750, 'Processed closing data'!P$1:P$750, "")</f>
        <v>17.5</v>
      </c>
      <c r="M681" s="41"/>
      <c r="N681" s="41"/>
      <c r="O681" s="42">
        <v>45558</v>
      </c>
      <c r="P681" s="56">
        <v>18.64</v>
      </c>
      <c r="Q681" s="41"/>
      <c r="R681" s="41"/>
      <c r="S681" s="41"/>
      <c r="T681" s="41"/>
      <c r="U681" s="41"/>
      <c r="V681" s="41"/>
      <c r="W681" s="41"/>
      <c r="X681" s="41"/>
      <c r="Y681" s="41"/>
      <c r="Z681" s="41"/>
    </row>
    <row r="682" spans="1:26" ht="15.75" customHeight="1">
      <c r="A682" s="39">
        <v>45517</v>
      </c>
      <c r="B682" s="40">
        <v>4543.68</v>
      </c>
      <c r="C682" s="41"/>
      <c r="D682" s="42">
        <v>45559</v>
      </c>
      <c r="E682" s="43">
        <v>1.54</v>
      </c>
      <c r="F682" s="44"/>
      <c r="G682" s="44"/>
      <c r="H682" s="41"/>
      <c r="I682" s="52">
        <f t="shared" ref="I682:J682" si="681">A682</f>
        <v>45517</v>
      </c>
      <c r="J682" s="53">
        <f t="shared" si="681"/>
        <v>4543.68</v>
      </c>
      <c r="K682" s="54">
        <f>_xlfn.XLOOKUP(VALUE(I682), 'Processed closing data'!D$1:D$750, 'Processed closing data'!E$1:E$750, "")</f>
        <v>1.23</v>
      </c>
      <c r="L682" s="55">
        <f>_xlfn.XLOOKUP(VALUE(I682), 'Processed closing data'!O$1:O$750, 'Processed closing data'!P$1:P$750, "")</f>
        <v>17.5</v>
      </c>
      <c r="M682" s="41"/>
      <c r="N682" s="41"/>
      <c r="O682" s="42">
        <v>45559</v>
      </c>
      <c r="P682" s="56">
        <v>18.5</v>
      </c>
      <c r="Q682" s="41"/>
      <c r="R682" s="41"/>
      <c r="S682" s="41"/>
      <c r="T682" s="41"/>
      <c r="U682" s="41"/>
      <c r="V682" s="41"/>
      <c r="W682" s="41"/>
      <c r="X682" s="41"/>
      <c r="Y682" s="41"/>
      <c r="Z682" s="41"/>
    </row>
    <row r="683" spans="1:26" ht="15.75" customHeight="1">
      <c r="A683" s="39">
        <v>45518</v>
      </c>
      <c r="B683" s="40">
        <v>4571.78</v>
      </c>
      <c r="C683" s="41"/>
      <c r="D683" s="42">
        <v>45560</v>
      </c>
      <c r="E683" s="43">
        <v>1.57</v>
      </c>
      <c r="F683" s="44"/>
      <c r="G683" s="44"/>
      <c r="H683" s="41"/>
      <c r="I683" s="52">
        <f t="shared" ref="I683:J683" si="682">A683</f>
        <v>45518</v>
      </c>
      <c r="J683" s="53">
        <f t="shared" si="682"/>
        <v>4571.78</v>
      </c>
      <c r="K683" s="54">
        <f>_xlfn.XLOOKUP(VALUE(I683), 'Processed closing data'!D$1:D$750, 'Processed closing data'!E$1:E$750, "")</f>
        <v>1.24</v>
      </c>
      <c r="L683" s="55">
        <f>_xlfn.XLOOKUP(VALUE(I683), 'Processed closing data'!O$1:O$750, 'Processed closing data'!P$1:P$750, "")</f>
        <v>17.38</v>
      </c>
      <c r="M683" s="41"/>
      <c r="N683" s="41"/>
      <c r="O683" s="42">
        <v>45560</v>
      </c>
      <c r="P683" s="56">
        <v>19.04</v>
      </c>
      <c r="Q683" s="41"/>
      <c r="R683" s="41"/>
      <c r="S683" s="41"/>
      <c r="T683" s="41"/>
      <c r="U683" s="41"/>
      <c r="V683" s="41"/>
      <c r="W683" s="41"/>
      <c r="X683" s="41"/>
      <c r="Y683" s="41"/>
      <c r="Z683" s="41"/>
    </row>
    <row r="684" spans="1:26" ht="15.75" customHeight="1">
      <c r="A684" s="39">
        <v>45519</v>
      </c>
      <c r="B684" s="40">
        <v>4607.6000000000004</v>
      </c>
      <c r="C684" s="41"/>
      <c r="D684" s="42">
        <v>45561</v>
      </c>
      <c r="E684" s="43">
        <v>1.57</v>
      </c>
      <c r="F684" s="44"/>
      <c r="G684" s="44"/>
      <c r="H684" s="41"/>
      <c r="I684" s="52">
        <f t="shared" ref="I684:J684" si="683">A684</f>
        <v>45519</v>
      </c>
      <c r="J684" s="53">
        <f t="shared" si="683"/>
        <v>4607.6000000000004</v>
      </c>
      <c r="K684" s="54">
        <f>_xlfn.XLOOKUP(VALUE(I684), 'Processed closing data'!D$1:D$750, 'Processed closing data'!E$1:E$750, "")</f>
        <v>1.26</v>
      </c>
      <c r="L684" s="55">
        <f>_xlfn.XLOOKUP(VALUE(I684), 'Processed closing data'!O$1:O$750, 'Processed closing data'!P$1:P$750, "")</f>
        <v>17.72</v>
      </c>
      <c r="M684" s="41"/>
      <c r="N684" s="41"/>
      <c r="O684" s="42">
        <v>45561</v>
      </c>
      <c r="P684" s="56">
        <v>19.8</v>
      </c>
      <c r="Q684" s="41"/>
      <c r="R684" s="41"/>
      <c r="S684" s="41"/>
      <c r="T684" s="41"/>
      <c r="U684" s="41"/>
      <c r="V684" s="41"/>
      <c r="W684" s="41"/>
      <c r="X684" s="41"/>
      <c r="Y684" s="41"/>
      <c r="Z684" s="41"/>
    </row>
    <row r="685" spans="1:26" ht="15.75" customHeight="1">
      <c r="A685" s="39">
        <v>45520</v>
      </c>
      <c r="B685" s="40">
        <v>4589.1499999999996</v>
      </c>
      <c r="C685" s="41"/>
      <c r="D685" s="42">
        <v>45562</v>
      </c>
      <c r="E685" s="43">
        <v>1.64</v>
      </c>
      <c r="F685" s="44"/>
      <c r="G685" s="44"/>
      <c r="H685" s="41"/>
      <c r="I685" s="52">
        <f t="shared" ref="I685:J685" si="684">A685</f>
        <v>45520</v>
      </c>
      <c r="J685" s="53">
        <f t="shared" si="684"/>
        <v>4589.1499999999996</v>
      </c>
      <c r="K685" s="54">
        <f>_xlfn.XLOOKUP(VALUE(I685), 'Processed closing data'!D$1:D$750, 'Processed closing data'!E$1:E$750, "")</f>
        <v>1.27</v>
      </c>
      <c r="L685" s="55">
        <f>_xlfn.XLOOKUP(VALUE(I685), 'Processed closing data'!O$1:O$750, 'Processed closing data'!P$1:P$750, "")</f>
        <v>17.38</v>
      </c>
      <c r="M685" s="41"/>
      <c r="N685" s="41"/>
      <c r="O685" s="42">
        <v>45562</v>
      </c>
      <c r="P685" s="56">
        <v>20.149999999999999</v>
      </c>
      <c r="Q685" s="41"/>
      <c r="R685" s="41"/>
      <c r="S685" s="41"/>
      <c r="T685" s="41"/>
      <c r="U685" s="41"/>
      <c r="V685" s="41"/>
      <c r="W685" s="41"/>
      <c r="X685" s="41"/>
      <c r="Y685" s="41"/>
      <c r="Z685" s="41"/>
    </row>
    <row r="686" spans="1:26" ht="15.75" customHeight="1">
      <c r="A686" s="39">
        <v>45523</v>
      </c>
      <c r="B686" s="40">
        <v>4614.08</v>
      </c>
      <c r="C686" s="41"/>
      <c r="D686" s="42">
        <v>45565</v>
      </c>
      <c r="E686" s="43">
        <v>1.59</v>
      </c>
      <c r="F686" s="44"/>
      <c r="G686" s="44"/>
      <c r="H686" s="41"/>
      <c r="I686" s="52">
        <f t="shared" ref="I686:J686" si="685">A686</f>
        <v>45523</v>
      </c>
      <c r="J686" s="53">
        <f t="shared" si="685"/>
        <v>4614.08</v>
      </c>
      <c r="K686" s="54">
        <f>_xlfn.XLOOKUP(VALUE(I686), 'Processed closing data'!D$1:D$750, 'Processed closing data'!E$1:E$750, "")</f>
        <v>1.28</v>
      </c>
      <c r="L686" s="55">
        <f>_xlfn.XLOOKUP(VALUE(I686), 'Processed closing data'!O$1:O$750, 'Processed closing data'!P$1:P$750, "")</f>
        <v>17.48</v>
      </c>
      <c r="M686" s="41"/>
      <c r="N686" s="41"/>
      <c r="O686" s="42">
        <v>45565</v>
      </c>
      <c r="P686" s="56">
        <v>20.05</v>
      </c>
      <c r="Q686" s="41"/>
      <c r="R686" s="41"/>
      <c r="S686" s="41"/>
      <c r="T686" s="41"/>
      <c r="U686" s="41"/>
      <c r="V686" s="41"/>
      <c r="W686" s="41"/>
      <c r="X686" s="41"/>
      <c r="Y686" s="41"/>
      <c r="Z686" s="41"/>
    </row>
    <row r="687" spans="1:26" ht="15.75" customHeight="1">
      <c r="A687" s="39">
        <v>45524</v>
      </c>
      <c r="B687" s="40">
        <v>4569.1400000000003</v>
      </c>
      <c r="C687" s="41"/>
      <c r="D687" s="42">
        <v>45566</v>
      </c>
      <c r="E687" s="43">
        <v>1.59</v>
      </c>
      <c r="F687" s="44"/>
      <c r="G687" s="44"/>
      <c r="H687" s="41"/>
      <c r="I687" s="52">
        <f t="shared" ref="I687:J687" si="686">A687</f>
        <v>45524</v>
      </c>
      <c r="J687" s="53">
        <f t="shared" si="686"/>
        <v>4569.1400000000003</v>
      </c>
      <c r="K687" s="54">
        <f>_xlfn.XLOOKUP(VALUE(I687), 'Processed closing data'!D$1:D$750, 'Processed closing data'!E$1:E$750, "")</f>
        <v>1.23</v>
      </c>
      <c r="L687" s="55">
        <f>_xlfn.XLOOKUP(VALUE(I687), 'Processed closing data'!O$1:O$750, 'Processed closing data'!P$1:P$750, "")</f>
        <v>17.079999999999998</v>
      </c>
      <c r="M687" s="41"/>
      <c r="N687" s="41"/>
      <c r="O687" s="42">
        <v>45566</v>
      </c>
      <c r="P687" s="56">
        <v>20.100000000000001</v>
      </c>
      <c r="Q687" s="41"/>
      <c r="R687" s="41"/>
      <c r="S687" s="41"/>
      <c r="T687" s="41"/>
      <c r="U687" s="41"/>
      <c r="V687" s="41"/>
      <c r="W687" s="41"/>
      <c r="X687" s="41"/>
      <c r="Y687" s="41"/>
      <c r="Z687" s="41"/>
    </row>
    <row r="688" spans="1:26" ht="15.75" customHeight="1">
      <c r="A688" s="39">
        <v>45525</v>
      </c>
      <c r="B688" s="40">
        <v>4580.0600000000004</v>
      </c>
      <c r="C688" s="41"/>
      <c r="D688" s="42">
        <v>45567</v>
      </c>
      <c r="E688" s="43">
        <v>1.56</v>
      </c>
      <c r="F688" s="44"/>
      <c r="G688" s="44"/>
      <c r="H688" s="41"/>
      <c r="I688" s="52">
        <f t="shared" ref="I688:J688" si="687">A688</f>
        <v>45525</v>
      </c>
      <c r="J688" s="53">
        <f t="shared" si="687"/>
        <v>4580.0600000000004</v>
      </c>
      <c r="K688" s="54">
        <f>_xlfn.XLOOKUP(VALUE(I688), 'Processed closing data'!D$1:D$750, 'Processed closing data'!E$1:E$750, "")</f>
        <v>1.2</v>
      </c>
      <c r="L688" s="55">
        <f>_xlfn.XLOOKUP(VALUE(I688), 'Processed closing data'!O$1:O$750, 'Processed closing data'!P$1:P$750, "")</f>
        <v>17.579999999999998</v>
      </c>
      <c r="M688" s="41"/>
      <c r="N688" s="41"/>
      <c r="O688" s="42">
        <v>45567</v>
      </c>
      <c r="P688" s="56">
        <v>20.350000000000001</v>
      </c>
      <c r="Q688" s="41"/>
      <c r="R688" s="41"/>
      <c r="S688" s="41"/>
      <c r="T688" s="41"/>
      <c r="U688" s="41"/>
      <c r="V688" s="41"/>
      <c r="W688" s="41"/>
      <c r="X688" s="41"/>
      <c r="Y688" s="41"/>
      <c r="Z688" s="41"/>
    </row>
    <row r="689" spans="1:26" ht="15.75" customHeight="1">
      <c r="A689" s="39">
        <v>45526</v>
      </c>
      <c r="B689" s="40">
        <v>4579.7299999999996</v>
      </c>
      <c r="C689" s="41"/>
      <c r="D689" s="42">
        <v>45568</v>
      </c>
      <c r="E689" s="43">
        <v>1.53</v>
      </c>
      <c r="F689" s="44"/>
      <c r="G689" s="44"/>
      <c r="H689" s="41"/>
      <c r="I689" s="52">
        <f t="shared" ref="I689:J689" si="688">A689</f>
        <v>45526</v>
      </c>
      <c r="J689" s="53">
        <f t="shared" si="688"/>
        <v>4579.7299999999996</v>
      </c>
      <c r="K689" s="54">
        <f>_xlfn.XLOOKUP(VALUE(I689), 'Processed closing data'!D$1:D$750, 'Processed closing data'!E$1:E$750, "")</f>
        <v>1.21</v>
      </c>
      <c r="L689" s="55">
        <f>_xlfn.XLOOKUP(VALUE(I689), 'Processed closing data'!O$1:O$750, 'Processed closing data'!P$1:P$750, "")</f>
        <v>17.16</v>
      </c>
      <c r="M689" s="41"/>
      <c r="N689" s="41"/>
      <c r="O689" s="42">
        <v>45568</v>
      </c>
      <c r="P689" s="56">
        <v>20.6</v>
      </c>
      <c r="Q689" s="41"/>
      <c r="R689" s="41"/>
      <c r="S689" s="41"/>
      <c r="T689" s="41"/>
      <c r="U689" s="41"/>
      <c r="V689" s="41"/>
      <c r="W689" s="41"/>
      <c r="X689" s="41"/>
      <c r="Y689" s="41"/>
      <c r="Z689" s="41"/>
    </row>
    <row r="690" spans="1:26" ht="15.75" customHeight="1">
      <c r="A690" s="39">
        <v>45527</v>
      </c>
      <c r="B690" s="40">
        <v>4601.22</v>
      </c>
      <c r="C690" s="41"/>
      <c r="D690" s="42">
        <v>45569</v>
      </c>
      <c r="E690" s="43">
        <v>1.52</v>
      </c>
      <c r="F690" s="44"/>
      <c r="G690" s="44"/>
      <c r="H690" s="41"/>
      <c r="I690" s="52">
        <f t="shared" ref="I690:J690" si="689">A690</f>
        <v>45527</v>
      </c>
      <c r="J690" s="53">
        <f t="shared" si="689"/>
        <v>4601.22</v>
      </c>
      <c r="K690" s="54">
        <f>_xlfn.XLOOKUP(VALUE(I690), 'Processed closing data'!D$1:D$750, 'Processed closing data'!E$1:E$750, "")</f>
        <v>1.22</v>
      </c>
      <c r="L690" s="55">
        <f>_xlfn.XLOOKUP(VALUE(I690), 'Processed closing data'!O$1:O$750, 'Processed closing data'!P$1:P$750, "")</f>
        <v>17.34</v>
      </c>
      <c r="M690" s="41"/>
      <c r="N690" s="41"/>
      <c r="O690" s="42">
        <v>45569</v>
      </c>
      <c r="P690" s="56">
        <v>20.6</v>
      </c>
      <c r="Q690" s="41"/>
      <c r="R690" s="41"/>
      <c r="S690" s="41"/>
      <c r="T690" s="41"/>
      <c r="U690" s="41"/>
      <c r="V690" s="41"/>
      <c r="W690" s="41"/>
      <c r="X690" s="41"/>
      <c r="Y690" s="41"/>
      <c r="Z690" s="41"/>
    </row>
    <row r="691" spans="1:26" ht="15.75" customHeight="1">
      <c r="A691" s="39">
        <v>45530</v>
      </c>
      <c r="B691" s="40">
        <v>4601.22</v>
      </c>
      <c r="C691" s="41"/>
      <c r="D691" s="42">
        <v>45572</v>
      </c>
      <c r="E691" s="43">
        <v>1.5</v>
      </c>
      <c r="F691" s="44"/>
      <c r="G691" s="44"/>
      <c r="H691" s="41"/>
      <c r="I691" s="52">
        <f t="shared" ref="I691:J691" si="690">A691</f>
        <v>45530</v>
      </c>
      <c r="J691" s="53">
        <f t="shared" si="690"/>
        <v>4601.22</v>
      </c>
      <c r="K691" s="54">
        <v>1.22</v>
      </c>
      <c r="L691" s="55">
        <v>17.34</v>
      </c>
      <c r="M691" s="41"/>
      <c r="N691" s="41"/>
      <c r="O691" s="42">
        <v>45572</v>
      </c>
      <c r="P691" s="56">
        <v>20.75</v>
      </c>
      <c r="Q691" s="41"/>
      <c r="R691" s="41"/>
      <c r="S691" s="41"/>
      <c r="T691" s="41"/>
      <c r="U691" s="41"/>
      <c r="V691" s="41"/>
      <c r="W691" s="41"/>
      <c r="X691" s="41"/>
      <c r="Y691" s="41"/>
      <c r="Z691" s="41"/>
    </row>
    <row r="692" spans="1:26" ht="15.75" customHeight="1">
      <c r="A692" s="39">
        <v>45531</v>
      </c>
      <c r="B692" s="40">
        <v>4608.79</v>
      </c>
      <c r="C692" s="41"/>
      <c r="D692" s="42">
        <v>45573</v>
      </c>
      <c r="E692" s="43">
        <v>1.53</v>
      </c>
      <c r="F692" s="44"/>
      <c r="G692" s="44"/>
      <c r="H692" s="41"/>
      <c r="I692" s="52">
        <f t="shared" ref="I692:J692" si="691">A692</f>
        <v>45531</v>
      </c>
      <c r="J692" s="53">
        <f t="shared" si="691"/>
        <v>4608.79</v>
      </c>
      <c r="K692" s="54">
        <f>_xlfn.XLOOKUP(VALUE(I692), 'Processed closing data'!D$1:D$750, 'Processed closing data'!E$1:E$750, "")</f>
        <v>1.22</v>
      </c>
      <c r="L692" s="55">
        <f>_xlfn.XLOOKUP(VALUE(I692), 'Processed closing data'!O$1:O$750, 'Processed closing data'!P$1:P$750, "")</f>
        <v>17.04</v>
      </c>
      <c r="M692" s="41"/>
      <c r="N692" s="41"/>
      <c r="O692" s="42">
        <v>45573</v>
      </c>
      <c r="P692" s="56">
        <v>20.6</v>
      </c>
      <c r="Q692" s="41"/>
      <c r="R692" s="41"/>
      <c r="S692" s="41"/>
      <c r="T692" s="41"/>
      <c r="U692" s="41"/>
      <c r="V692" s="41"/>
      <c r="W692" s="41"/>
      <c r="X692" s="41"/>
      <c r="Y692" s="41"/>
      <c r="Z692" s="41"/>
    </row>
    <row r="693" spans="1:26" ht="15.75" customHeight="1">
      <c r="A693" s="39">
        <v>45532</v>
      </c>
      <c r="B693" s="40">
        <v>4605.1499999999996</v>
      </c>
      <c r="C693" s="41"/>
      <c r="D693" s="42">
        <v>45574</v>
      </c>
      <c r="E693" s="43">
        <v>1.51</v>
      </c>
      <c r="F693" s="44"/>
      <c r="G693" s="44"/>
      <c r="H693" s="41"/>
      <c r="I693" s="52">
        <f t="shared" ref="I693:J693" si="692">A693</f>
        <v>45532</v>
      </c>
      <c r="J693" s="53">
        <f t="shared" si="692"/>
        <v>4605.1499999999996</v>
      </c>
      <c r="K693" s="54">
        <f>_xlfn.XLOOKUP(VALUE(I693), 'Processed closing data'!D$1:D$750, 'Processed closing data'!E$1:E$750, "")</f>
        <v>1.19</v>
      </c>
      <c r="L693" s="55">
        <f>_xlfn.XLOOKUP(VALUE(I693), 'Processed closing data'!O$1:O$750, 'Processed closing data'!P$1:P$750, "")</f>
        <v>17.96</v>
      </c>
      <c r="M693" s="41"/>
      <c r="N693" s="41"/>
      <c r="O693" s="42">
        <v>45574</v>
      </c>
      <c r="P693" s="56">
        <v>21.55</v>
      </c>
      <c r="Q693" s="41"/>
      <c r="R693" s="41"/>
      <c r="S693" s="41"/>
      <c r="T693" s="41"/>
      <c r="U693" s="41"/>
      <c r="V693" s="41"/>
      <c r="W693" s="41"/>
      <c r="X693" s="41"/>
      <c r="Y693" s="41"/>
      <c r="Z693" s="41"/>
    </row>
    <row r="694" spans="1:26" ht="15.75" customHeight="1">
      <c r="A694" s="39">
        <v>45533</v>
      </c>
      <c r="B694" s="40">
        <v>4621.09</v>
      </c>
      <c r="C694" s="41"/>
      <c r="D694" s="42">
        <v>45575</v>
      </c>
      <c r="E694" s="43">
        <v>1.44</v>
      </c>
      <c r="F694" s="44"/>
      <c r="G694" s="44"/>
      <c r="H694" s="41"/>
      <c r="I694" s="52">
        <f t="shared" ref="I694:J694" si="693">A694</f>
        <v>45533</v>
      </c>
      <c r="J694" s="53">
        <f t="shared" si="693"/>
        <v>4621.09</v>
      </c>
      <c r="K694" s="54">
        <f>_xlfn.XLOOKUP(VALUE(I694), 'Processed closing data'!D$1:D$750, 'Processed closing data'!E$1:E$750, "")</f>
        <v>1.19</v>
      </c>
      <c r="L694" s="55">
        <f>_xlfn.XLOOKUP(VALUE(I694), 'Processed closing data'!O$1:O$750, 'Processed closing data'!P$1:P$750, "")</f>
        <v>17.52</v>
      </c>
      <c r="M694" s="41"/>
      <c r="N694" s="41"/>
      <c r="O694" s="59">
        <v>45575</v>
      </c>
      <c r="P694" s="56">
        <v>20.55</v>
      </c>
      <c r="Q694" s="41"/>
      <c r="R694" s="41"/>
      <c r="S694" s="41"/>
      <c r="T694" s="41"/>
      <c r="U694" s="41"/>
      <c r="V694" s="41"/>
      <c r="W694" s="41"/>
      <c r="X694" s="41"/>
      <c r="Y694" s="41"/>
      <c r="Z694" s="41"/>
    </row>
    <row r="695" spans="1:26" ht="15.75" customHeight="1">
      <c r="A695" s="39">
        <v>45534</v>
      </c>
      <c r="B695" s="40">
        <v>4621.33</v>
      </c>
      <c r="C695" s="41"/>
      <c r="D695" s="42">
        <v>45576</v>
      </c>
      <c r="E695" s="43">
        <v>1.46</v>
      </c>
      <c r="F695" s="44"/>
      <c r="G695" s="44"/>
      <c r="H695" s="41"/>
      <c r="I695" s="52">
        <f t="shared" ref="I695:J695" si="694">A695</f>
        <v>45534</v>
      </c>
      <c r="J695" s="53">
        <f t="shared" si="694"/>
        <v>4621.33</v>
      </c>
      <c r="K695" s="54">
        <f>_xlfn.XLOOKUP(VALUE(I695), 'Processed closing data'!D$1:D$750, 'Processed closing data'!E$1:E$750, "")</f>
        <v>1.17</v>
      </c>
      <c r="L695" s="55">
        <f>_xlfn.XLOOKUP(VALUE(I695), 'Processed closing data'!O$1:O$750, 'Processed closing data'!P$1:P$750, "")</f>
        <v>17.84</v>
      </c>
      <c r="M695" s="41"/>
      <c r="N695" s="41"/>
      <c r="O695" s="59">
        <v>45576</v>
      </c>
      <c r="P695" s="56">
        <v>20.5</v>
      </c>
      <c r="Q695" s="41"/>
      <c r="R695" s="41"/>
      <c r="S695" s="41"/>
      <c r="T695" s="41"/>
      <c r="U695" s="41"/>
      <c r="V695" s="41"/>
      <c r="W695" s="41"/>
      <c r="X695" s="41"/>
      <c r="Y695" s="41"/>
      <c r="Z695" s="41"/>
    </row>
    <row r="696" spans="1:26" ht="15.75" customHeight="1">
      <c r="A696" s="39">
        <v>45537</v>
      </c>
      <c r="B696" s="40">
        <v>4612.05</v>
      </c>
      <c r="C696" s="41"/>
      <c r="D696" s="42">
        <v>45579</v>
      </c>
      <c r="E696" s="43">
        <v>1.42</v>
      </c>
      <c r="F696" s="44"/>
      <c r="G696" s="44"/>
      <c r="H696" s="41"/>
      <c r="I696" s="52">
        <f t="shared" ref="I696:J696" si="695">A696</f>
        <v>45537</v>
      </c>
      <c r="J696" s="53">
        <f t="shared" si="695"/>
        <v>4612.05</v>
      </c>
      <c r="K696" s="54">
        <f>_xlfn.XLOOKUP(VALUE(I696), 'Processed closing data'!D$1:D$750, 'Processed closing data'!E$1:E$750, "")</f>
        <v>1.22</v>
      </c>
      <c r="L696" s="55">
        <f>_xlfn.XLOOKUP(VALUE(I696), 'Processed closing data'!O$1:O$750, 'Processed closing data'!P$1:P$750, "")</f>
        <v>17.98</v>
      </c>
      <c r="M696" s="41"/>
      <c r="N696" s="41"/>
      <c r="O696" s="59">
        <v>45579</v>
      </c>
      <c r="P696" s="56">
        <v>20.3</v>
      </c>
      <c r="Q696" s="41"/>
      <c r="R696" s="41"/>
      <c r="S696" s="41"/>
      <c r="T696" s="41"/>
      <c r="U696" s="41"/>
      <c r="V696" s="41"/>
      <c r="W696" s="41"/>
      <c r="X696" s="41"/>
      <c r="Y696" s="41"/>
      <c r="Z696" s="41"/>
    </row>
    <row r="697" spans="1:26" ht="15.75" customHeight="1">
      <c r="A697" s="39">
        <v>45538</v>
      </c>
      <c r="B697" s="40">
        <v>4575.75</v>
      </c>
      <c r="C697" s="41"/>
      <c r="D697" s="42">
        <v>45580</v>
      </c>
      <c r="E697" s="43">
        <v>1.39</v>
      </c>
      <c r="F697" s="44"/>
      <c r="G697" s="44"/>
      <c r="H697" s="41"/>
      <c r="I697" s="52">
        <f t="shared" ref="I697:J697" si="696">A697</f>
        <v>45538</v>
      </c>
      <c r="J697" s="53">
        <f t="shared" si="696"/>
        <v>4575.75</v>
      </c>
      <c r="K697" s="54">
        <f>_xlfn.XLOOKUP(VALUE(I697), 'Processed closing data'!D$1:D$750, 'Processed closing data'!E$1:E$750, "")</f>
        <v>1.28</v>
      </c>
      <c r="L697" s="55">
        <f>_xlfn.XLOOKUP(VALUE(I697), 'Processed closing data'!O$1:O$750, 'Processed closing data'!P$1:P$750, "")</f>
        <v>18.100000000000001</v>
      </c>
      <c r="M697" s="41"/>
      <c r="N697" s="41"/>
      <c r="O697" s="59">
        <v>45580</v>
      </c>
      <c r="P697" s="56">
        <v>20.5</v>
      </c>
      <c r="Q697" s="41"/>
      <c r="R697" s="41"/>
      <c r="S697" s="41"/>
      <c r="T697" s="41"/>
      <c r="U697" s="41"/>
      <c r="V697" s="41"/>
      <c r="W697" s="41"/>
      <c r="X697" s="41"/>
      <c r="Y697" s="41"/>
      <c r="Z697" s="41"/>
    </row>
    <row r="698" spans="1:26" ht="15.75" customHeight="1">
      <c r="A698" s="39">
        <v>45539</v>
      </c>
      <c r="B698" s="40">
        <v>4562.03</v>
      </c>
      <c r="C698" s="41"/>
      <c r="D698" s="42">
        <v>45581</v>
      </c>
      <c r="E698" s="43">
        <v>1.43</v>
      </c>
      <c r="F698" s="44"/>
      <c r="G698" s="44"/>
      <c r="H698" s="41"/>
      <c r="I698" s="52">
        <f t="shared" ref="I698:J698" si="697">A698</f>
        <v>45539</v>
      </c>
      <c r="J698" s="53">
        <f t="shared" si="697"/>
        <v>4562.03</v>
      </c>
      <c r="K698" s="54">
        <f>_xlfn.XLOOKUP(VALUE(I698), 'Processed closing data'!D$1:D$750, 'Processed closing data'!E$1:E$750, "")</f>
        <v>1.41</v>
      </c>
      <c r="L698" s="55">
        <f>_xlfn.XLOOKUP(VALUE(I698), 'Processed closing data'!O$1:O$750, 'Processed closing data'!P$1:P$750, "")</f>
        <v>17.940000000000001</v>
      </c>
      <c r="M698" s="41"/>
      <c r="N698" s="41"/>
      <c r="O698" s="59">
        <v>45581</v>
      </c>
      <c r="P698" s="56">
        <v>20.75</v>
      </c>
      <c r="Q698" s="41"/>
      <c r="R698" s="41"/>
      <c r="S698" s="41"/>
      <c r="T698" s="41"/>
      <c r="U698" s="41"/>
      <c r="V698" s="41"/>
      <c r="W698" s="41"/>
      <c r="X698" s="41"/>
      <c r="Y698" s="41"/>
      <c r="Z698" s="41"/>
    </row>
    <row r="699" spans="1:26" ht="15.75" customHeight="1">
      <c r="A699" s="39">
        <v>45540</v>
      </c>
      <c r="B699" s="40">
        <v>4547.37</v>
      </c>
      <c r="C699" s="41"/>
      <c r="D699" s="42">
        <v>45582</v>
      </c>
      <c r="E699" s="43">
        <v>1.44</v>
      </c>
      <c r="F699" s="44"/>
      <c r="G699" s="44"/>
      <c r="H699" s="41"/>
      <c r="I699" s="52">
        <f t="shared" ref="I699:J699" si="698">A699</f>
        <v>45540</v>
      </c>
      <c r="J699" s="53">
        <f t="shared" si="698"/>
        <v>4547.37</v>
      </c>
      <c r="K699" s="54">
        <f>_xlfn.XLOOKUP(VALUE(I699), 'Processed closing data'!D$1:D$750, 'Processed closing data'!E$1:E$750, "")</f>
        <v>1.41</v>
      </c>
      <c r="L699" s="55">
        <f>_xlfn.XLOOKUP(VALUE(I699), 'Processed closing data'!O$1:O$750, 'Processed closing data'!P$1:P$750, "")</f>
        <v>17.46</v>
      </c>
      <c r="M699" s="41"/>
      <c r="N699" s="41"/>
      <c r="O699" s="59">
        <v>45582</v>
      </c>
      <c r="P699" s="56">
        <v>20.9</v>
      </c>
      <c r="Q699" s="41"/>
      <c r="R699" s="41"/>
      <c r="S699" s="41"/>
      <c r="T699" s="41"/>
      <c r="U699" s="41"/>
      <c r="V699" s="41"/>
      <c r="W699" s="41"/>
      <c r="X699" s="41"/>
      <c r="Y699" s="41"/>
      <c r="Z699" s="41"/>
    </row>
    <row r="700" spans="1:26" ht="15.75" customHeight="1">
      <c r="A700" s="39">
        <v>45541</v>
      </c>
      <c r="B700" s="40">
        <v>4510.6099999999997</v>
      </c>
      <c r="C700" s="41"/>
      <c r="D700" s="42">
        <v>45583</v>
      </c>
      <c r="E700" s="43">
        <v>1.43</v>
      </c>
      <c r="F700" s="44"/>
      <c r="G700" s="44"/>
      <c r="H700" s="41"/>
      <c r="I700" s="52">
        <f t="shared" ref="I700:J700" si="699">A700</f>
        <v>45541</v>
      </c>
      <c r="J700" s="53">
        <f t="shared" si="699"/>
        <v>4510.6099999999997</v>
      </c>
      <c r="K700" s="54">
        <f>_xlfn.XLOOKUP(VALUE(I700), 'Processed closing data'!D$1:D$750, 'Processed closing data'!E$1:E$750, "")</f>
        <v>1.42</v>
      </c>
      <c r="L700" s="55">
        <f>_xlfn.XLOOKUP(VALUE(I700), 'Processed closing data'!O$1:O$750, 'Processed closing data'!P$1:P$750, "")</f>
        <v>17.100000000000001</v>
      </c>
      <c r="M700" s="41"/>
      <c r="N700" s="41"/>
      <c r="O700" s="59">
        <v>45583</v>
      </c>
      <c r="P700" s="56">
        <v>21</v>
      </c>
      <c r="Q700" s="41"/>
      <c r="R700" s="41"/>
      <c r="S700" s="41"/>
      <c r="T700" s="41"/>
      <c r="U700" s="41"/>
      <c r="V700" s="41"/>
      <c r="W700" s="41"/>
      <c r="X700" s="41"/>
      <c r="Y700" s="41"/>
      <c r="Z700" s="41"/>
    </row>
    <row r="701" spans="1:26" ht="15.75" customHeight="1">
      <c r="A701" s="39">
        <v>45544</v>
      </c>
      <c r="B701" s="40">
        <v>4557.8500000000004</v>
      </c>
      <c r="C701" s="41"/>
      <c r="D701" s="42">
        <v>45586</v>
      </c>
      <c r="E701" s="43">
        <v>1.44</v>
      </c>
      <c r="F701" s="44"/>
      <c r="G701" s="44"/>
      <c r="H701" s="41"/>
      <c r="I701" s="52">
        <f t="shared" ref="I701:J701" si="700">A701</f>
        <v>45544</v>
      </c>
      <c r="J701" s="53">
        <f t="shared" si="700"/>
        <v>4557.8500000000004</v>
      </c>
      <c r="K701" s="54">
        <f>_xlfn.XLOOKUP(VALUE(I701), 'Processed closing data'!D$1:D$750, 'Processed closing data'!E$1:E$750, "")</f>
        <v>1.44</v>
      </c>
      <c r="L701" s="55">
        <f>_xlfn.XLOOKUP(VALUE(I701), 'Processed closing data'!O$1:O$750, 'Processed closing data'!P$1:P$750, "")</f>
        <v>18.12</v>
      </c>
      <c r="M701" s="41"/>
      <c r="N701" s="41"/>
      <c r="O701" s="59">
        <v>45586</v>
      </c>
      <c r="P701" s="56">
        <v>20.65</v>
      </c>
      <c r="Q701" s="41"/>
      <c r="R701" s="41"/>
      <c r="S701" s="41"/>
      <c r="T701" s="41"/>
      <c r="U701" s="41"/>
      <c r="V701" s="41"/>
      <c r="W701" s="41"/>
      <c r="X701" s="41"/>
      <c r="Y701" s="41"/>
      <c r="Z701" s="41"/>
    </row>
    <row r="702" spans="1:26" ht="15.75" customHeight="1">
      <c r="A702" s="39">
        <v>45545</v>
      </c>
      <c r="B702" s="40">
        <v>4527.16</v>
      </c>
      <c r="C702" s="41"/>
      <c r="D702" s="42">
        <v>45587</v>
      </c>
      <c r="E702" s="43">
        <v>1.48</v>
      </c>
      <c r="F702" s="44"/>
      <c r="G702" s="44"/>
      <c r="H702" s="41"/>
      <c r="I702" s="52">
        <f t="shared" ref="I702:J702" si="701">A702</f>
        <v>45545</v>
      </c>
      <c r="J702" s="53">
        <f t="shared" si="701"/>
        <v>4527.16</v>
      </c>
      <c r="K702" s="54">
        <f>_xlfn.XLOOKUP(VALUE(I702), 'Processed closing data'!D$1:D$750, 'Processed closing data'!E$1:E$750, "")</f>
        <v>1.41</v>
      </c>
      <c r="L702" s="55">
        <f>_xlfn.XLOOKUP(VALUE(I702), 'Processed closing data'!O$1:O$750, 'Processed closing data'!P$1:P$750, "")</f>
        <v>18.5</v>
      </c>
      <c r="M702" s="41"/>
      <c r="N702" s="41"/>
      <c r="O702" s="59">
        <v>45587</v>
      </c>
      <c r="P702" s="56">
        <v>20.149999999999999</v>
      </c>
      <c r="Q702" s="41"/>
      <c r="R702" s="41"/>
      <c r="S702" s="41"/>
      <c r="T702" s="41"/>
      <c r="U702" s="41"/>
      <c r="V702" s="41"/>
      <c r="W702" s="41"/>
      <c r="X702" s="41"/>
      <c r="Y702" s="41"/>
      <c r="Z702" s="41"/>
    </row>
    <row r="703" spans="1:26" ht="15.75" customHeight="1">
      <c r="A703" s="39">
        <v>45546</v>
      </c>
      <c r="B703" s="40">
        <v>4517.84</v>
      </c>
      <c r="C703" s="41"/>
      <c r="D703" s="42">
        <v>45588</v>
      </c>
      <c r="E703" s="43">
        <v>1.46</v>
      </c>
      <c r="F703" s="44"/>
      <c r="G703" s="44"/>
      <c r="H703" s="41"/>
      <c r="I703" s="52">
        <f t="shared" ref="I703:J703" si="702">A703</f>
        <v>45546</v>
      </c>
      <c r="J703" s="53">
        <f t="shared" si="702"/>
        <v>4517.84</v>
      </c>
      <c r="K703" s="54">
        <f>_xlfn.XLOOKUP(VALUE(I703), 'Processed closing data'!D$1:D$750, 'Processed closing data'!E$1:E$750, "")</f>
        <v>1.41</v>
      </c>
      <c r="L703" s="55">
        <f>_xlfn.XLOOKUP(VALUE(I703), 'Processed closing data'!O$1:O$750, 'Processed closing data'!P$1:P$750, "")</f>
        <v>19.3</v>
      </c>
      <c r="M703" s="41"/>
      <c r="N703" s="41"/>
      <c r="O703" s="59">
        <v>45588</v>
      </c>
      <c r="P703" s="56">
        <v>20.350000000000001</v>
      </c>
      <c r="Q703" s="41"/>
      <c r="R703" s="41"/>
      <c r="S703" s="41"/>
      <c r="T703" s="41"/>
      <c r="U703" s="41"/>
      <c r="V703" s="41"/>
      <c r="W703" s="41"/>
      <c r="X703" s="41"/>
      <c r="Y703" s="41"/>
      <c r="Z703" s="41"/>
    </row>
    <row r="704" spans="1:26" ht="15.75" customHeight="1">
      <c r="A704" s="39">
        <v>45547</v>
      </c>
      <c r="B704" s="40">
        <v>4545</v>
      </c>
      <c r="C704" s="41"/>
      <c r="D704" s="42">
        <v>45589</v>
      </c>
      <c r="E704" s="43">
        <v>1.49</v>
      </c>
      <c r="F704" s="44"/>
      <c r="G704" s="44"/>
      <c r="H704" s="41"/>
      <c r="I704" s="52">
        <f t="shared" ref="I704:J704" si="703">A704</f>
        <v>45547</v>
      </c>
      <c r="J704" s="53">
        <f t="shared" si="703"/>
        <v>4545</v>
      </c>
      <c r="K704" s="54">
        <f>_xlfn.XLOOKUP(VALUE(I704), 'Processed closing data'!D$1:D$750, 'Processed closing data'!E$1:E$750, "")</f>
        <v>1.39</v>
      </c>
      <c r="L704" s="55">
        <f>_xlfn.XLOOKUP(VALUE(I704), 'Processed closing data'!O$1:O$750, 'Processed closing data'!P$1:P$750, "")</f>
        <v>19.2</v>
      </c>
      <c r="M704" s="41"/>
      <c r="N704" s="41"/>
      <c r="O704" s="59">
        <v>45589</v>
      </c>
      <c r="P704" s="56">
        <v>20.2</v>
      </c>
      <c r="Q704" s="41"/>
      <c r="R704" s="41"/>
      <c r="S704" s="41"/>
      <c r="T704" s="41"/>
      <c r="U704" s="41"/>
      <c r="V704" s="41"/>
      <c r="W704" s="41"/>
      <c r="X704" s="41"/>
      <c r="Y704" s="41"/>
      <c r="Z704" s="41"/>
    </row>
    <row r="705" spans="1:26" ht="15.75" customHeight="1">
      <c r="A705" s="39">
        <v>45548</v>
      </c>
      <c r="B705" s="40">
        <v>4566.32</v>
      </c>
      <c r="C705" s="41"/>
      <c r="D705" s="42">
        <v>45590</v>
      </c>
      <c r="E705" s="43">
        <v>1.44</v>
      </c>
      <c r="F705" s="44"/>
      <c r="G705" s="44"/>
      <c r="H705" s="41"/>
      <c r="I705" s="52">
        <f t="shared" ref="I705:J705" si="704">A705</f>
        <v>45548</v>
      </c>
      <c r="J705" s="53">
        <f t="shared" si="704"/>
        <v>4566.32</v>
      </c>
      <c r="K705" s="54">
        <f>_xlfn.XLOOKUP(VALUE(I705), 'Processed closing data'!D$1:D$750, 'Processed closing data'!E$1:E$750, "")</f>
        <v>1.46</v>
      </c>
      <c r="L705" s="55">
        <f>_xlfn.XLOOKUP(VALUE(I705), 'Processed closing data'!O$1:O$750, 'Processed closing data'!P$1:P$750, "")</f>
        <v>19.86</v>
      </c>
      <c r="M705" s="41"/>
      <c r="N705" s="41"/>
      <c r="O705" s="59">
        <v>45590</v>
      </c>
      <c r="P705" s="56">
        <v>20.65</v>
      </c>
      <c r="Q705" s="41"/>
      <c r="R705" s="41"/>
      <c r="S705" s="41"/>
      <c r="T705" s="41"/>
      <c r="U705" s="41"/>
      <c r="V705" s="41"/>
      <c r="W705" s="41"/>
      <c r="X705" s="41"/>
      <c r="Y705" s="41"/>
      <c r="Z705" s="41"/>
    </row>
    <row r="706" spans="1:26" ht="15.75" customHeight="1">
      <c r="A706" s="39">
        <v>45551</v>
      </c>
      <c r="B706" s="40">
        <v>4569.8900000000003</v>
      </c>
      <c r="C706" s="41"/>
      <c r="D706" s="42">
        <v>45593</v>
      </c>
      <c r="E706" s="43">
        <v>1.42</v>
      </c>
      <c r="F706" s="44"/>
      <c r="G706" s="44"/>
      <c r="H706" s="41"/>
      <c r="I706" s="52">
        <f t="shared" ref="I706:J706" si="705">A706</f>
        <v>45551</v>
      </c>
      <c r="J706" s="53">
        <f t="shared" si="705"/>
        <v>4569.8900000000003</v>
      </c>
      <c r="K706" s="54">
        <f>_xlfn.XLOOKUP(VALUE(I706), 'Processed closing data'!D$1:D$750, 'Processed closing data'!E$1:E$750, "")</f>
        <v>1.48</v>
      </c>
      <c r="L706" s="55">
        <f>_xlfn.XLOOKUP(VALUE(I706), 'Processed closing data'!O$1:O$750, 'Processed closing data'!P$1:P$750, "")</f>
        <v>19.559999999999999</v>
      </c>
      <c r="M706" s="41"/>
      <c r="N706" s="41"/>
      <c r="O706" s="59">
        <v>45593</v>
      </c>
      <c r="P706" s="56">
        <v>21</v>
      </c>
      <c r="Q706" s="41"/>
      <c r="R706" s="41"/>
      <c r="S706" s="41"/>
      <c r="T706" s="41"/>
      <c r="U706" s="41"/>
      <c r="V706" s="41"/>
      <c r="W706" s="41"/>
      <c r="X706" s="41"/>
      <c r="Y706" s="41"/>
      <c r="Z706" s="41"/>
    </row>
    <row r="707" spans="1:26" ht="15.75" customHeight="1">
      <c r="A707" s="39">
        <v>45552</v>
      </c>
      <c r="B707" s="40">
        <v>4585.3</v>
      </c>
      <c r="C707" s="41"/>
      <c r="D707" s="42">
        <v>45594</v>
      </c>
      <c r="E707" s="43">
        <v>1.4</v>
      </c>
      <c r="F707" s="44"/>
      <c r="G707" s="44"/>
      <c r="H707" s="41"/>
      <c r="I707" s="52">
        <f t="shared" ref="I707:J707" si="706">A707</f>
        <v>45552</v>
      </c>
      <c r="J707" s="53">
        <f t="shared" si="706"/>
        <v>4585.3</v>
      </c>
      <c r="K707" s="54">
        <f>_xlfn.XLOOKUP(VALUE(I707), 'Processed closing data'!D$1:D$750, 'Processed closing data'!E$1:E$750, "")</f>
        <v>1.62</v>
      </c>
      <c r="L707" s="55">
        <f>_xlfn.XLOOKUP(VALUE(I707), 'Processed closing data'!O$1:O$750, 'Processed closing data'!P$1:P$750, "")</f>
        <v>19</v>
      </c>
      <c r="M707" s="41"/>
      <c r="N707" s="41"/>
      <c r="O707" s="59">
        <v>45594</v>
      </c>
      <c r="P707" s="56">
        <v>21.15</v>
      </c>
      <c r="Q707" s="41"/>
      <c r="R707" s="41"/>
      <c r="S707" s="41"/>
      <c r="T707" s="41"/>
      <c r="U707" s="41"/>
      <c r="V707" s="41"/>
      <c r="W707" s="41"/>
      <c r="X707" s="41"/>
      <c r="Y707" s="41"/>
      <c r="Z707" s="41"/>
    </row>
    <row r="708" spans="1:26" ht="15.75" customHeight="1">
      <c r="A708" s="39">
        <v>45553</v>
      </c>
      <c r="B708" s="40">
        <v>4555.2700000000004</v>
      </c>
      <c r="C708" s="41"/>
      <c r="D708" s="42">
        <v>45595</v>
      </c>
      <c r="E708" s="43">
        <v>1.49</v>
      </c>
      <c r="F708" s="44"/>
      <c r="G708" s="44"/>
      <c r="H708" s="41"/>
      <c r="I708" s="52">
        <f t="shared" ref="I708:J708" si="707">A708</f>
        <v>45553</v>
      </c>
      <c r="J708" s="53">
        <f t="shared" si="707"/>
        <v>4555.2700000000004</v>
      </c>
      <c r="K708" s="54">
        <f>_xlfn.XLOOKUP(VALUE(I708), 'Processed closing data'!D$1:D$750, 'Processed closing data'!E$1:E$750, "")</f>
        <v>1.58</v>
      </c>
      <c r="L708" s="55">
        <f>_xlfn.XLOOKUP(VALUE(I708), 'Processed closing data'!O$1:O$750, 'Processed closing data'!P$1:P$750, "")</f>
        <v>18.62</v>
      </c>
      <c r="M708" s="41"/>
      <c r="N708" s="41"/>
      <c r="O708" s="59">
        <v>45595</v>
      </c>
      <c r="P708" s="56">
        <v>21.1</v>
      </c>
      <c r="Q708" s="41"/>
      <c r="R708" s="41"/>
      <c r="S708" s="41"/>
      <c r="T708" s="41"/>
      <c r="U708" s="41"/>
      <c r="V708" s="41"/>
      <c r="W708" s="41"/>
      <c r="X708" s="41"/>
      <c r="Y708" s="41"/>
      <c r="Z708" s="41"/>
    </row>
    <row r="709" spans="1:26" ht="15.75" customHeight="1">
      <c r="A709" s="39">
        <v>45554</v>
      </c>
      <c r="B709" s="40">
        <v>4600.84</v>
      </c>
      <c r="C709" s="41"/>
      <c r="D709" s="42">
        <v>45596</v>
      </c>
      <c r="E709" s="43">
        <v>1.35</v>
      </c>
      <c r="F709" s="44"/>
      <c r="G709" s="44"/>
      <c r="H709" s="41"/>
      <c r="I709" s="52">
        <f t="shared" ref="I709:J709" si="708">A709</f>
        <v>45554</v>
      </c>
      <c r="J709" s="53">
        <f t="shared" si="708"/>
        <v>4600.84</v>
      </c>
      <c r="K709" s="54">
        <f>_xlfn.XLOOKUP(VALUE(I709), 'Processed closing data'!D$1:D$750, 'Processed closing data'!E$1:E$750, "")</f>
        <v>1.64</v>
      </c>
      <c r="L709" s="55">
        <f>_xlfn.XLOOKUP(VALUE(I709), 'Processed closing data'!O$1:O$750, 'Processed closing data'!P$1:P$750, "")</f>
        <v>19.079999999999998</v>
      </c>
      <c r="M709" s="41"/>
      <c r="N709" s="41"/>
      <c r="O709" s="59">
        <v>45596</v>
      </c>
      <c r="P709" s="56">
        <v>20.9</v>
      </c>
      <c r="Q709" s="41"/>
      <c r="R709" s="41"/>
      <c r="S709" s="41"/>
      <c r="T709" s="41"/>
      <c r="U709" s="41"/>
      <c r="V709" s="41"/>
      <c r="W709" s="41"/>
      <c r="X709" s="41"/>
      <c r="Y709" s="41"/>
      <c r="Z709" s="41"/>
    </row>
    <row r="710" spans="1:26" ht="15.75" customHeight="1">
      <c r="A710" s="39">
        <v>45555</v>
      </c>
      <c r="B710" s="40">
        <v>4543.8900000000003</v>
      </c>
      <c r="C710" s="41"/>
      <c r="D710" s="42">
        <v>45597</v>
      </c>
      <c r="E710" s="43">
        <v>1.35</v>
      </c>
      <c r="F710" s="44"/>
      <c r="G710" s="44"/>
      <c r="H710" s="41"/>
      <c r="I710" s="52">
        <f t="shared" ref="I710:J710" si="709">A710</f>
        <v>45555</v>
      </c>
      <c r="J710" s="53">
        <f t="shared" si="709"/>
        <v>4543.8900000000003</v>
      </c>
      <c r="K710" s="54">
        <f>_xlfn.XLOOKUP(VALUE(I710), 'Processed closing data'!D$1:D$750, 'Processed closing data'!E$1:E$750, "")</f>
        <v>1.63</v>
      </c>
      <c r="L710" s="55">
        <f>_xlfn.XLOOKUP(VALUE(I710), 'Processed closing data'!O$1:O$750, 'Processed closing data'!P$1:P$750, "")</f>
        <v>18.46</v>
      </c>
      <c r="M710" s="41"/>
      <c r="N710" s="41"/>
      <c r="O710" s="42">
        <v>45597</v>
      </c>
      <c r="P710" s="56">
        <v>21</v>
      </c>
      <c r="Q710" s="41"/>
      <c r="R710" s="41"/>
      <c r="S710" s="41"/>
      <c r="T710" s="41"/>
      <c r="U710" s="41"/>
      <c r="V710" s="41"/>
      <c r="W710" s="41"/>
      <c r="X710" s="41"/>
      <c r="Y710" s="41"/>
      <c r="Z710" s="41"/>
    </row>
    <row r="711" spans="1:26" ht="15.75" customHeight="1">
      <c r="A711" s="39">
        <v>45558</v>
      </c>
      <c r="B711" s="40">
        <v>4558.45</v>
      </c>
      <c r="C711" s="41"/>
      <c r="D711" s="42">
        <v>45600</v>
      </c>
      <c r="E711" s="43">
        <v>1.38</v>
      </c>
      <c r="F711" s="44"/>
      <c r="G711" s="44"/>
      <c r="H711" s="41"/>
      <c r="I711" s="52">
        <f t="shared" ref="I711:J711" si="710">A711</f>
        <v>45558</v>
      </c>
      <c r="J711" s="53">
        <f t="shared" si="710"/>
        <v>4558.45</v>
      </c>
      <c r="K711" s="54">
        <f>_xlfn.XLOOKUP(VALUE(I711), 'Processed closing data'!D$1:D$750, 'Processed closing data'!E$1:E$750, "")</f>
        <v>1.59</v>
      </c>
      <c r="L711" s="55">
        <f>_xlfn.XLOOKUP(VALUE(I711), 'Processed closing data'!O$1:O$750, 'Processed closing data'!P$1:P$750, "")</f>
        <v>18.64</v>
      </c>
      <c r="M711" s="41"/>
      <c r="N711" s="41"/>
      <c r="O711" s="42">
        <v>45600</v>
      </c>
      <c r="P711" s="56">
        <v>20.65</v>
      </c>
      <c r="Q711" s="41"/>
      <c r="R711" s="41"/>
      <c r="S711" s="41"/>
      <c r="T711" s="41"/>
      <c r="U711" s="41"/>
      <c r="V711" s="41"/>
      <c r="W711" s="41"/>
      <c r="X711" s="41"/>
      <c r="Y711" s="41"/>
      <c r="Z711" s="41"/>
    </row>
    <row r="712" spans="1:26" ht="15.75" customHeight="1">
      <c r="A712" s="39">
        <v>45559</v>
      </c>
      <c r="B712" s="40">
        <v>4567.1899999999996</v>
      </c>
      <c r="C712" s="41"/>
      <c r="D712" s="42">
        <v>45601</v>
      </c>
      <c r="E712" s="43">
        <v>1.41</v>
      </c>
      <c r="F712" s="44"/>
      <c r="G712" s="44"/>
      <c r="H712" s="41"/>
      <c r="I712" s="52">
        <f t="shared" ref="I712:J712" si="711">A712</f>
        <v>45559</v>
      </c>
      <c r="J712" s="53">
        <f t="shared" si="711"/>
        <v>4567.1899999999996</v>
      </c>
      <c r="K712" s="54">
        <f>_xlfn.XLOOKUP(VALUE(I712), 'Processed closing data'!D$1:D$750, 'Processed closing data'!E$1:E$750, "")</f>
        <v>1.54</v>
      </c>
      <c r="L712" s="55">
        <f>_xlfn.XLOOKUP(VALUE(I712), 'Processed closing data'!O$1:O$750, 'Processed closing data'!P$1:P$750, "")</f>
        <v>18.5</v>
      </c>
      <c r="M712" s="41"/>
      <c r="N712" s="41"/>
      <c r="O712" s="42">
        <v>45601</v>
      </c>
      <c r="P712" s="56">
        <v>19.8</v>
      </c>
      <c r="Q712" s="41"/>
      <c r="R712" s="41"/>
      <c r="S712" s="41"/>
      <c r="T712" s="41"/>
      <c r="U712" s="41"/>
      <c r="V712" s="41"/>
      <c r="W712" s="41"/>
      <c r="X712" s="41"/>
      <c r="Y712" s="41"/>
      <c r="Z712" s="41"/>
    </row>
    <row r="713" spans="1:26" ht="15.75" customHeight="1">
      <c r="A713" s="39">
        <v>45560</v>
      </c>
      <c r="B713" s="40">
        <v>4560.05</v>
      </c>
      <c r="C713" s="41"/>
      <c r="D713" s="42">
        <v>45602</v>
      </c>
      <c r="E713" s="43">
        <v>1.31</v>
      </c>
      <c r="F713" s="44"/>
      <c r="G713" s="44"/>
      <c r="H713" s="41"/>
      <c r="I713" s="52">
        <f t="shared" ref="I713:J713" si="712">A713</f>
        <v>45560</v>
      </c>
      <c r="J713" s="53">
        <f t="shared" si="712"/>
        <v>4560.05</v>
      </c>
      <c r="K713" s="54">
        <f>_xlfn.XLOOKUP(VALUE(I713), 'Processed closing data'!D$1:D$750, 'Processed closing data'!E$1:E$750, "")</f>
        <v>1.57</v>
      </c>
      <c r="L713" s="55">
        <f>_xlfn.XLOOKUP(VALUE(I713), 'Processed closing data'!O$1:O$750, 'Processed closing data'!P$1:P$750, "")</f>
        <v>19.04</v>
      </c>
      <c r="M713" s="41"/>
      <c r="N713" s="41"/>
      <c r="O713" s="42">
        <v>45602</v>
      </c>
      <c r="P713" s="56">
        <v>19.579999999999998</v>
      </c>
      <c r="Q713" s="41"/>
      <c r="R713" s="41"/>
      <c r="S713" s="41"/>
      <c r="T713" s="41"/>
      <c r="U713" s="41"/>
      <c r="V713" s="41"/>
      <c r="W713" s="41"/>
      <c r="X713" s="41"/>
      <c r="Y713" s="41"/>
      <c r="Z713" s="41"/>
    </row>
    <row r="714" spans="1:26" ht="15.75" customHeight="1">
      <c r="A714" s="39">
        <v>45561</v>
      </c>
      <c r="B714" s="40">
        <v>4575.3999999999996</v>
      </c>
      <c r="C714" s="41"/>
      <c r="D714" s="42">
        <v>45603</v>
      </c>
      <c r="E714" s="43">
        <v>1.33</v>
      </c>
      <c r="F714" s="44"/>
      <c r="G714" s="44"/>
      <c r="H714" s="41"/>
      <c r="I714" s="52">
        <f t="shared" ref="I714:J714" si="713">A714</f>
        <v>45561</v>
      </c>
      <c r="J714" s="53">
        <f t="shared" si="713"/>
        <v>4575.3999999999996</v>
      </c>
      <c r="K714" s="54">
        <f>_xlfn.XLOOKUP(VALUE(I714), 'Processed closing data'!D$1:D$750, 'Processed closing data'!E$1:E$750, "")</f>
        <v>1.57</v>
      </c>
      <c r="L714" s="55">
        <f>_xlfn.XLOOKUP(VALUE(I714), 'Processed closing data'!O$1:O$750, 'Processed closing data'!P$1:P$750, "")</f>
        <v>19.8</v>
      </c>
      <c r="M714" s="41"/>
      <c r="N714" s="41"/>
      <c r="O714" s="42">
        <v>45603</v>
      </c>
      <c r="P714" s="56">
        <v>19.2</v>
      </c>
      <c r="Q714" s="41"/>
      <c r="R714" s="41"/>
      <c r="S714" s="41"/>
      <c r="T714" s="41"/>
      <c r="U714" s="41"/>
      <c r="V714" s="41"/>
      <c r="W714" s="41"/>
      <c r="X714" s="41"/>
      <c r="Y714" s="41"/>
      <c r="Z714" s="41"/>
    </row>
    <row r="715" spans="1:26" ht="15.75" customHeight="1">
      <c r="A715" s="39">
        <v>45562</v>
      </c>
      <c r="B715" s="40">
        <v>4599.3599999999997</v>
      </c>
      <c r="C715" s="41"/>
      <c r="D715" s="42">
        <v>45604</v>
      </c>
      <c r="E715" s="43">
        <v>1.34</v>
      </c>
      <c r="F715" s="44"/>
      <c r="G715" s="44"/>
      <c r="H715" s="41"/>
      <c r="I715" s="52">
        <f t="shared" ref="I715:J715" si="714">A715</f>
        <v>45562</v>
      </c>
      <c r="J715" s="53">
        <f t="shared" si="714"/>
        <v>4599.3599999999997</v>
      </c>
      <c r="K715" s="54">
        <f>_xlfn.XLOOKUP(VALUE(I715), 'Processed closing data'!D$1:D$750, 'Processed closing data'!E$1:E$750, "")</f>
        <v>1.64</v>
      </c>
      <c r="L715" s="55">
        <f>_xlfn.XLOOKUP(VALUE(I715), 'Processed closing data'!O$1:O$750, 'Processed closing data'!P$1:P$750, "")</f>
        <v>20.149999999999999</v>
      </c>
      <c r="M715" s="41"/>
      <c r="N715" s="41"/>
      <c r="O715" s="42">
        <v>45604</v>
      </c>
      <c r="P715" s="56">
        <v>18.600000000000001</v>
      </c>
      <c r="Q715" s="41"/>
      <c r="R715" s="41"/>
      <c r="S715" s="41"/>
      <c r="T715" s="41"/>
      <c r="U715" s="41"/>
      <c r="V715" s="41"/>
      <c r="W715" s="41"/>
      <c r="X715" s="41"/>
      <c r="Y715" s="41"/>
      <c r="Z715" s="41"/>
    </row>
    <row r="716" spans="1:26" ht="15.75" customHeight="1">
      <c r="A716" s="39">
        <v>45565</v>
      </c>
      <c r="B716" s="40">
        <v>4553.82</v>
      </c>
      <c r="C716" s="41"/>
      <c r="D716" s="42">
        <v>45607</v>
      </c>
      <c r="E716" s="43">
        <v>1.38</v>
      </c>
      <c r="F716" s="44"/>
      <c r="G716" s="44"/>
      <c r="H716" s="41"/>
      <c r="I716" s="52">
        <f t="shared" ref="I716:J716" si="715">A716</f>
        <v>45565</v>
      </c>
      <c r="J716" s="53">
        <f t="shared" si="715"/>
        <v>4553.82</v>
      </c>
      <c r="K716" s="54">
        <f>_xlfn.XLOOKUP(VALUE(I716), 'Processed closing data'!D$1:D$750, 'Processed closing data'!E$1:E$750, "")</f>
        <v>1.59</v>
      </c>
      <c r="L716" s="55">
        <f>_xlfn.XLOOKUP(VALUE(I716), 'Processed closing data'!O$1:O$750, 'Processed closing data'!P$1:P$750, "")</f>
        <v>20.05</v>
      </c>
      <c r="M716" s="41"/>
      <c r="N716" s="41"/>
      <c r="O716" s="59">
        <v>45607</v>
      </c>
      <c r="P716" s="56">
        <v>18.600000000000001</v>
      </c>
      <c r="Q716" s="41"/>
      <c r="R716" s="41"/>
      <c r="S716" s="41"/>
      <c r="T716" s="41"/>
      <c r="U716" s="41"/>
      <c r="V716" s="41"/>
      <c r="W716" s="41"/>
      <c r="X716" s="41"/>
      <c r="Y716" s="41"/>
      <c r="Z716" s="41"/>
    </row>
    <row r="717" spans="1:26" ht="15.75" customHeight="1">
      <c r="A717" s="39">
        <v>45566</v>
      </c>
      <c r="B717" s="40">
        <v>4568.7</v>
      </c>
      <c r="C717" s="41"/>
      <c r="D717" s="42">
        <v>45608</v>
      </c>
      <c r="E717" s="43">
        <v>1.38</v>
      </c>
      <c r="F717" s="44"/>
      <c r="G717" s="44"/>
      <c r="H717" s="41"/>
      <c r="I717" s="52">
        <f t="shared" ref="I717:J717" si="716">A717</f>
        <v>45566</v>
      </c>
      <c r="J717" s="53">
        <f t="shared" si="716"/>
        <v>4568.7</v>
      </c>
      <c r="K717" s="54">
        <f>_xlfn.XLOOKUP(VALUE(I717), 'Processed closing data'!D$1:D$750, 'Processed closing data'!E$1:E$750, "")</f>
        <v>1.59</v>
      </c>
      <c r="L717" s="55">
        <f>_xlfn.XLOOKUP(VALUE(I717), 'Processed closing data'!O$1:O$750, 'Processed closing data'!P$1:P$750, "")</f>
        <v>20.100000000000001</v>
      </c>
      <c r="M717" s="41"/>
      <c r="N717" s="41"/>
      <c r="O717" s="59">
        <v>45608</v>
      </c>
      <c r="P717" s="56">
        <v>18.100000000000001</v>
      </c>
      <c r="Q717" s="41"/>
      <c r="R717" s="41"/>
      <c r="S717" s="41"/>
      <c r="T717" s="41"/>
      <c r="U717" s="41"/>
      <c r="V717" s="41"/>
      <c r="W717" s="41"/>
      <c r="X717" s="41"/>
      <c r="Y717" s="41"/>
      <c r="Z717" s="41"/>
    </row>
    <row r="718" spans="1:26" ht="15.75" customHeight="1">
      <c r="A718" s="39">
        <v>45567</v>
      </c>
      <c r="B718" s="40">
        <v>4571.63</v>
      </c>
      <c r="C718" s="41"/>
      <c r="D718" s="42">
        <v>45609</v>
      </c>
      <c r="E718" s="43">
        <v>1.44</v>
      </c>
      <c r="F718" s="44"/>
      <c r="G718" s="44"/>
      <c r="H718" s="41"/>
      <c r="I718" s="52">
        <f t="shared" ref="I718:J718" si="717">A718</f>
        <v>45567</v>
      </c>
      <c r="J718" s="53">
        <f t="shared" si="717"/>
        <v>4571.63</v>
      </c>
      <c r="K718" s="54">
        <f>_xlfn.XLOOKUP(VALUE(I718), 'Processed closing data'!D$1:D$750, 'Processed closing data'!E$1:E$750, "")</f>
        <v>1.56</v>
      </c>
      <c r="L718" s="55">
        <f>_xlfn.XLOOKUP(VALUE(I718), 'Processed closing data'!O$1:O$750, 'Processed closing data'!P$1:P$750, "")</f>
        <v>20.350000000000001</v>
      </c>
      <c r="M718" s="41"/>
      <c r="N718" s="41"/>
      <c r="O718" s="59">
        <v>45609</v>
      </c>
      <c r="P718" s="56">
        <v>17.760000000000002</v>
      </c>
      <c r="Q718" s="41"/>
      <c r="R718" s="41"/>
      <c r="S718" s="41"/>
      <c r="T718" s="41"/>
      <c r="U718" s="41"/>
      <c r="V718" s="41"/>
      <c r="W718" s="41"/>
      <c r="X718" s="41"/>
      <c r="Y718" s="41"/>
      <c r="Z718" s="41"/>
    </row>
    <row r="719" spans="1:26" ht="15.75" customHeight="1">
      <c r="A719" s="39">
        <v>45568</v>
      </c>
      <c r="B719" s="40">
        <v>4566.3599999999997</v>
      </c>
      <c r="C719" s="41"/>
      <c r="D719" s="42">
        <v>45610</v>
      </c>
      <c r="E719" s="43">
        <v>1.41</v>
      </c>
      <c r="F719" s="44"/>
      <c r="G719" s="44"/>
      <c r="H719" s="41"/>
      <c r="I719" s="52">
        <f t="shared" ref="I719:J719" si="718">A719</f>
        <v>45568</v>
      </c>
      <c r="J719" s="53">
        <f t="shared" si="718"/>
        <v>4566.3599999999997</v>
      </c>
      <c r="K719" s="54">
        <f>_xlfn.XLOOKUP(VALUE(I719), 'Processed closing data'!D$1:D$750, 'Processed closing data'!E$1:E$750, "")</f>
        <v>1.53</v>
      </c>
      <c r="L719" s="55">
        <f>_xlfn.XLOOKUP(VALUE(I719), 'Processed closing data'!O$1:O$750, 'Processed closing data'!P$1:P$750, "")</f>
        <v>20.6</v>
      </c>
      <c r="M719" s="41"/>
      <c r="N719" s="41"/>
      <c r="O719" s="59">
        <v>45610</v>
      </c>
      <c r="P719" s="56">
        <v>18</v>
      </c>
      <c r="Q719" s="41"/>
      <c r="R719" s="41"/>
      <c r="S719" s="41"/>
      <c r="T719" s="41"/>
      <c r="U719" s="41"/>
      <c r="V719" s="41"/>
      <c r="W719" s="41"/>
      <c r="X719" s="41"/>
      <c r="Y719" s="41"/>
      <c r="Z719" s="41"/>
    </row>
    <row r="720" spans="1:26" ht="15.75" customHeight="1">
      <c r="A720" s="39">
        <v>45569</v>
      </c>
      <c r="B720" s="40">
        <v>4570.17</v>
      </c>
      <c r="C720" s="41"/>
      <c r="D720" s="42">
        <v>45611</v>
      </c>
      <c r="E720" s="43">
        <v>1.31</v>
      </c>
      <c r="F720" s="44"/>
      <c r="G720" s="44"/>
      <c r="H720" s="41"/>
      <c r="I720" s="52">
        <f t="shared" ref="I720:J720" si="719">A720</f>
        <v>45569</v>
      </c>
      <c r="J720" s="53">
        <f t="shared" si="719"/>
        <v>4570.17</v>
      </c>
      <c r="K720" s="54">
        <f>_xlfn.XLOOKUP(VALUE(I720), 'Processed closing data'!D$1:D$750, 'Processed closing data'!E$1:E$750, "")</f>
        <v>1.52</v>
      </c>
      <c r="L720" s="55">
        <f>_xlfn.XLOOKUP(VALUE(I720), 'Processed closing data'!O$1:O$750, 'Processed closing data'!P$1:P$750, "")</f>
        <v>20.6</v>
      </c>
      <c r="M720" s="41"/>
      <c r="N720" s="41"/>
      <c r="O720" s="59">
        <v>45611</v>
      </c>
      <c r="P720" s="56">
        <v>17.2</v>
      </c>
      <c r="Q720" s="41"/>
      <c r="R720" s="41"/>
      <c r="S720" s="41"/>
      <c r="T720" s="41"/>
      <c r="U720" s="41"/>
      <c r="V720" s="41"/>
      <c r="W720" s="41"/>
      <c r="X720" s="41"/>
      <c r="Y720" s="41"/>
      <c r="Z720" s="41"/>
    </row>
    <row r="721" spans="1:26" ht="15.75" customHeight="1">
      <c r="A721" s="39">
        <v>45572</v>
      </c>
      <c r="B721" s="40">
        <v>4579.7700000000004</v>
      </c>
      <c r="C721" s="41"/>
      <c r="D721" s="42">
        <v>45614</v>
      </c>
      <c r="E721" s="43">
        <v>1.26</v>
      </c>
      <c r="F721" s="44"/>
      <c r="G721" s="44"/>
      <c r="H721" s="41"/>
      <c r="I721" s="52">
        <f t="shared" ref="I721:J721" si="720">A721</f>
        <v>45572</v>
      </c>
      <c r="J721" s="53">
        <f t="shared" si="720"/>
        <v>4579.7700000000004</v>
      </c>
      <c r="K721" s="54">
        <f>_xlfn.XLOOKUP(VALUE(I721), 'Processed closing data'!D$1:D$750, 'Processed closing data'!E$1:E$750, "")</f>
        <v>1.5</v>
      </c>
      <c r="L721" s="55">
        <f>_xlfn.XLOOKUP(VALUE(I721), 'Processed closing data'!O$1:O$750, 'Processed closing data'!P$1:P$750, "")</f>
        <v>20.75</v>
      </c>
      <c r="M721" s="41"/>
      <c r="N721" s="41"/>
      <c r="O721" s="59">
        <v>45614</v>
      </c>
      <c r="P721" s="56">
        <v>16.86</v>
      </c>
      <c r="Q721" s="41"/>
      <c r="R721" s="41"/>
      <c r="S721" s="41"/>
      <c r="T721" s="41"/>
      <c r="U721" s="41"/>
      <c r="V721" s="41"/>
      <c r="W721" s="41"/>
      <c r="X721" s="41"/>
      <c r="Y721" s="41"/>
      <c r="Z721" s="41"/>
    </row>
    <row r="722" spans="1:26" ht="15.75" customHeight="1">
      <c r="A722" s="39">
        <v>45573</v>
      </c>
      <c r="B722" s="40">
        <v>4519.26</v>
      </c>
      <c r="C722" s="41"/>
      <c r="D722" s="42">
        <v>45615</v>
      </c>
      <c r="E722" s="43">
        <v>1.26</v>
      </c>
      <c r="F722" s="44"/>
      <c r="G722" s="44"/>
      <c r="H722" s="41"/>
      <c r="I722" s="52">
        <f t="shared" ref="I722:J722" si="721">A722</f>
        <v>45573</v>
      </c>
      <c r="J722" s="53">
        <f t="shared" si="721"/>
        <v>4519.26</v>
      </c>
      <c r="K722" s="54">
        <f>_xlfn.XLOOKUP(VALUE(I722), 'Processed closing data'!D$1:D$750, 'Processed closing data'!E$1:E$750, "")</f>
        <v>1.53</v>
      </c>
      <c r="L722" s="55">
        <f>_xlfn.XLOOKUP(VALUE(I722), 'Processed closing data'!O$1:O$750, 'Processed closing data'!P$1:P$750, "")</f>
        <v>20.6</v>
      </c>
      <c r="M722" s="41"/>
      <c r="N722" s="41"/>
      <c r="O722" s="59">
        <v>45615</v>
      </c>
      <c r="P722" s="56">
        <v>16.940000000000001</v>
      </c>
      <c r="Q722" s="41"/>
      <c r="R722" s="41"/>
      <c r="S722" s="41"/>
      <c r="T722" s="41"/>
      <c r="U722" s="41"/>
      <c r="V722" s="41"/>
      <c r="W722" s="41"/>
      <c r="X722" s="41"/>
      <c r="Y722" s="41"/>
      <c r="Z722" s="41"/>
    </row>
    <row r="723" spans="1:26" ht="15.75" customHeight="1">
      <c r="A723" s="39">
        <v>45574</v>
      </c>
      <c r="B723" s="40">
        <v>4550.26</v>
      </c>
      <c r="C723" s="41"/>
      <c r="D723" s="42">
        <v>45616</v>
      </c>
      <c r="E723" s="43">
        <v>1.22</v>
      </c>
      <c r="F723" s="44"/>
      <c r="G723" s="44"/>
      <c r="H723" s="41"/>
      <c r="I723" s="52">
        <f t="shared" ref="I723:J723" si="722">A723</f>
        <v>45574</v>
      </c>
      <c r="J723" s="53">
        <f t="shared" si="722"/>
        <v>4550.26</v>
      </c>
      <c r="K723" s="54">
        <f>_xlfn.XLOOKUP(VALUE(I723), 'Processed closing data'!D$1:D$750, 'Processed closing data'!E$1:E$750, "")</f>
        <v>1.51</v>
      </c>
      <c r="L723" s="55">
        <f>_xlfn.XLOOKUP(VALUE(I723), 'Processed closing data'!O$1:O$750, 'Processed closing data'!P$1:P$750, "")</f>
        <v>21.55</v>
      </c>
      <c r="M723" s="41"/>
      <c r="N723" s="41"/>
      <c r="O723" s="59">
        <v>45616</v>
      </c>
      <c r="P723" s="56">
        <v>16.86</v>
      </c>
      <c r="Q723" s="41"/>
      <c r="R723" s="41"/>
      <c r="S723" s="41"/>
      <c r="T723" s="41"/>
      <c r="U723" s="41"/>
      <c r="V723" s="41"/>
      <c r="W723" s="41"/>
      <c r="X723" s="41"/>
      <c r="Y723" s="41"/>
      <c r="Z723" s="41"/>
    </row>
    <row r="724" spans="1:26" ht="15.75" customHeight="1">
      <c r="A724" s="39">
        <v>45575</v>
      </c>
      <c r="B724" s="40">
        <v>4544.04</v>
      </c>
      <c r="C724" s="41"/>
      <c r="D724" s="42">
        <v>45617</v>
      </c>
      <c r="E724" s="43">
        <v>1.23</v>
      </c>
      <c r="F724" s="44"/>
      <c r="G724" s="44"/>
      <c r="H724" s="41"/>
      <c r="I724" s="52">
        <f t="shared" ref="I724:J724" si="723">A724</f>
        <v>45575</v>
      </c>
      <c r="J724" s="53">
        <f t="shared" si="723"/>
        <v>4544.04</v>
      </c>
      <c r="K724" s="54">
        <f>_xlfn.XLOOKUP(VALUE(I724), 'Processed closing data'!D$1:D$750, 'Processed closing data'!E$1:E$750, "")</f>
        <v>1.44</v>
      </c>
      <c r="L724" s="55">
        <f>_xlfn.XLOOKUP(VALUE(I724), 'Processed closing data'!O$1:O$750, 'Processed closing data'!P$1:P$750, "")</f>
        <v>20.55</v>
      </c>
      <c r="M724" s="41"/>
      <c r="N724" s="41"/>
      <c r="O724" s="59">
        <v>45617</v>
      </c>
      <c r="P724" s="56">
        <v>16.440000000000001</v>
      </c>
      <c r="Q724" s="41"/>
      <c r="R724" s="41"/>
      <c r="S724" s="41"/>
      <c r="T724" s="41"/>
      <c r="U724" s="41"/>
      <c r="V724" s="41"/>
      <c r="W724" s="41"/>
      <c r="X724" s="41"/>
      <c r="Y724" s="41"/>
      <c r="Z724" s="41"/>
    </row>
    <row r="725" spans="1:26" ht="15.75" customHeight="1">
      <c r="A725" s="39">
        <v>45576</v>
      </c>
      <c r="B725" s="40">
        <v>4553.3100000000004</v>
      </c>
      <c r="C725" s="41"/>
      <c r="D725" s="42">
        <v>45618</v>
      </c>
      <c r="E725" s="43">
        <v>1.29</v>
      </c>
      <c r="F725" s="44"/>
      <c r="G725" s="44"/>
      <c r="H725" s="41"/>
      <c r="I725" s="52">
        <f t="shared" ref="I725:J725" si="724">A725</f>
        <v>45576</v>
      </c>
      <c r="J725" s="53">
        <f t="shared" si="724"/>
        <v>4553.3100000000004</v>
      </c>
      <c r="K725" s="54">
        <f>_xlfn.XLOOKUP(VALUE(I725), 'Processed closing data'!D$1:D$750, 'Processed closing data'!E$1:E$750, "")</f>
        <v>1.46</v>
      </c>
      <c r="L725" s="55">
        <f>_xlfn.XLOOKUP(VALUE(I725), 'Processed closing data'!O$1:O$750, 'Processed closing data'!P$1:P$750, "")</f>
        <v>20.5</v>
      </c>
      <c r="M725" s="41"/>
      <c r="N725" s="41"/>
      <c r="O725" s="59">
        <v>45618</v>
      </c>
      <c r="P725" s="56">
        <v>17.18</v>
      </c>
      <c r="Q725" s="41"/>
      <c r="R725" s="41"/>
      <c r="S725" s="41"/>
      <c r="T725" s="41"/>
      <c r="U725" s="41"/>
      <c r="V725" s="41"/>
      <c r="W725" s="41"/>
      <c r="X725" s="41"/>
      <c r="Y725" s="41"/>
      <c r="Z725" s="41"/>
    </row>
    <row r="726" spans="1:26" ht="15.75" customHeight="1">
      <c r="A726" s="39">
        <v>45579</v>
      </c>
      <c r="B726" s="40">
        <v>4573.4799999999996</v>
      </c>
      <c r="C726" s="41"/>
      <c r="D726" s="42">
        <v>45621</v>
      </c>
      <c r="E726" s="43">
        <v>1.36</v>
      </c>
      <c r="F726" s="44"/>
      <c r="G726" s="44"/>
      <c r="H726" s="41"/>
      <c r="I726" s="52">
        <f t="shared" ref="I726:J726" si="725">A726</f>
        <v>45579</v>
      </c>
      <c r="J726" s="53">
        <f t="shared" si="725"/>
        <v>4573.4799999999996</v>
      </c>
      <c r="K726" s="54">
        <f>_xlfn.XLOOKUP(VALUE(I726), 'Processed closing data'!D$1:D$750, 'Processed closing data'!E$1:E$750, "")</f>
        <v>1.42</v>
      </c>
      <c r="L726" s="55">
        <f>_xlfn.XLOOKUP(VALUE(I726), 'Processed closing data'!O$1:O$750, 'Processed closing data'!P$1:P$750, "")</f>
        <v>20.3</v>
      </c>
      <c r="M726" s="41"/>
      <c r="N726" s="41"/>
      <c r="O726" s="59">
        <v>45621</v>
      </c>
      <c r="P726" s="56">
        <v>16.8</v>
      </c>
      <c r="Q726" s="41"/>
      <c r="R726" s="41"/>
      <c r="S726" s="41"/>
      <c r="T726" s="41"/>
      <c r="U726" s="41"/>
      <c r="V726" s="41"/>
      <c r="W726" s="41"/>
      <c r="X726" s="41"/>
      <c r="Y726" s="41"/>
      <c r="Z726" s="41"/>
    </row>
    <row r="727" spans="1:26" ht="15.75" customHeight="1">
      <c r="A727" s="39">
        <v>45580</v>
      </c>
      <c r="B727" s="40">
        <v>4552.08</v>
      </c>
      <c r="C727" s="41"/>
      <c r="D727" s="42">
        <v>45622</v>
      </c>
      <c r="E727" s="43">
        <v>1.36</v>
      </c>
      <c r="F727" s="44"/>
      <c r="G727" s="44"/>
      <c r="H727" s="41"/>
      <c r="I727" s="52">
        <f t="shared" ref="I727:J727" si="726">A727</f>
        <v>45580</v>
      </c>
      <c r="J727" s="53">
        <f t="shared" si="726"/>
        <v>4552.08</v>
      </c>
      <c r="K727" s="54">
        <f>_xlfn.XLOOKUP(VALUE(I727), 'Processed closing data'!D$1:D$750, 'Processed closing data'!E$1:E$750, "")</f>
        <v>1.39</v>
      </c>
      <c r="L727" s="55">
        <f>_xlfn.XLOOKUP(VALUE(I727), 'Processed closing data'!O$1:O$750, 'Processed closing data'!P$1:P$750, "")</f>
        <v>20.5</v>
      </c>
      <c r="M727" s="41"/>
      <c r="N727" s="41"/>
      <c r="O727" s="59">
        <v>45622</v>
      </c>
      <c r="P727" s="56">
        <v>17.100000000000001</v>
      </c>
      <c r="Q727" s="41"/>
      <c r="R727" s="41"/>
      <c r="S727" s="41"/>
      <c r="T727" s="41"/>
      <c r="U727" s="41"/>
      <c r="V727" s="41"/>
      <c r="W727" s="41"/>
      <c r="X727" s="41"/>
      <c r="Y727" s="41"/>
      <c r="Z727" s="41"/>
    </row>
    <row r="728" spans="1:26" ht="15.75" customHeight="1">
      <c r="A728" s="39">
        <v>45581</v>
      </c>
      <c r="B728" s="40">
        <v>4595.6400000000003</v>
      </c>
      <c r="C728" s="41"/>
      <c r="D728" s="42">
        <v>45623</v>
      </c>
      <c r="E728" s="43">
        <v>1.42</v>
      </c>
      <c r="F728" s="44"/>
      <c r="G728" s="44"/>
      <c r="H728" s="41"/>
      <c r="I728" s="52">
        <f t="shared" ref="I728:J728" si="727">A728</f>
        <v>45581</v>
      </c>
      <c r="J728" s="53">
        <f t="shared" si="727"/>
        <v>4595.6400000000003</v>
      </c>
      <c r="K728" s="54">
        <f>_xlfn.XLOOKUP(VALUE(I728), 'Processed closing data'!D$1:D$750, 'Processed closing data'!E$1:E$750, "")</f>
        <v>1.43</v>
      </c>
      <c r="L728" s="55">
        <f>_xlfn.XLOOKUP(VALUE(I728), 'Processed closing data'!O$1:O$750, 'Processed closing data'!P$1:P$750, "")</f>
        <v>20.75</v>
      </c>
      <c r="M728" s="41"/>
      <c r="N728" s="41"/>
      <c r="O728" s="59">
        <v>45623</v>
      </c>
      <c r="P728" s="56">
        <v>17</v>
      </c>
      <c r="Q728" s="41"/>
      <c r="R728" s="41"/>
      <c r="S728" s="41"/>
      <c r="T728" s="41"/>
      <c r="U728" s="41"/>
      <c r="V728" s="41"/>
      <c r="W728" s="41"/>
      <c r="X728" s="41"/>
      <c r="Y728" s="41"/>
      <c r="Z728" s="41"/>
    </row>
    <row r="729" spans="1:26" ht="15.75" customHeight="1">
      <c r="A729" s="39">
        <v>45582</v>
      </c>
      <c r="B729" s="40">
        <v>4625.99</v>
      </c>
      <c r="C729" s="41"/>
      <c r="D729" s="42">
        <v>45624</v>
      </c>
      <c r="E729" s="43">
        <v>1.47</v>
      </c>
      <c r="F729" s="44"/>
      <c r="G729" s="44"/>
      <c r="H729" s="41"/>
      <c r="I729" s="52">
        <f t="shared" ref="I729:J729" si="728">A729</f>
        <v>45582</v>
      </c>
      <c r="J729" s="53">
        <f t="shared" si="728"/>
        <v>4625.99</v>
      </c>
      <c r="K729" s="54">
        <f>_xlfn.XLOOKUP(VALUE(I729), 'Processed closing data'!D$1:D$750, 'Processed closing data'!E$1:E$750, "")</f>
        <v>1.44</v>
      </c>
      <c r="L729" s="55">
        <f>_xlfn.XLOOKUP(VALUE(I729), 'Processed closing data'!O$1:O$750, 'Processed closing data'!P$1:P$750, "")</f>
        <v>20.9</v>
      </c>
      <c r="M729" s="41"/>
      <c r="N729" s="41"/>
      <c r="O729" s="59">
        <v>45624</v>
      </c>
      <c r="P729" s="56">
        <v>17.2</v>
      </c>
      <c r="Q729" s="41"/>
      <c r="R729" s="41"/>
      <c r="S729" s="41"/>
      <c r="T729" s="41"/>
      <c r="U729" s="41"/>
      <c r="V729" s="41"/>
      <c r="W729" s="41"/>
      <c r="X729" s="41"/>
      <c r="Y729" s="41"/>
      <c r="Z729" s="41"/>
    </row>
    <row r="730" spans="1:26" ht="15.75" customHeight="1">
      <c r="A730" s="39">
        <v>45583</v>
      </c>
      <c r="B730" s="40">
        <v>4614.58</v>
      </c>
      <c r="C730" s="41"/>
      <c r="D730" s="42">
        <v>45625</v>
      </c>
      <c r="E730" s="43">
        <v>1.59</v>
      </c>
      <c r="F730" s="44"/>
      <c r="G730" s="44"/>
      <c r="H730" s="41"/>
      <c r="I730" s="52">
        <f t="shared" ref="I730:J730" si="729">A730</f>
        <v>45583</v>
      </c>
      <c r="J730" s="53">
        <f t="shared" si="729"/>
        <v>4614.58</v>
      </c>
      <c r="K730" s="54">
        <f>_xlfn.XLOOKUP(VALUE(I730), 'Processed closing data'!D$1:D$750, 'Processed closing data'!E$1:E$750, "")</f>
        <v>1.43</v>
      </c>
      <c r="L730" s="55">
        <f>_xlfn.XLOOKUP(VALUE(I730), 'Processed closing data'!O$1:O$750, 'Processed closing data'!P$1:P$750, "")</f>
        <v>21</v>
      </c>
      <c r="M730" s="41"/>
      <c r="N730" s="41"/>
      <c r="O730" s="59">
        <v>45625</v>
      </c>
      <c r="P730" s="56">
        <v>17.16</v>
      </c>
      <c r="Q730" s="41"/>
      <c r="R730" s="41"/>
      <c r="S730" s="41"/>
      <c r="T730" s="41"/>
      <c r="U730" s="41"/>
      <c r="V730" s="41"/>
      <c r="W730" s="41"/>
      <c r="X730" s="41"/>
      <c r="Y730" s="41"/>
      <c r="Z730" s="41"/>
    </row>
    <row r="731" spans="1:26" ht="15.75" customHeight="1">
      <c r="A731" s="39">
        <v>45586</v>
      </c>
      <c r="B731" s="40">
        <v>4588.33</v>
      </c>
      <c r="C731" s="41"/>
      <c r="D731" s="42">
        <v>45628</v>
      </c>
      <c r="E731" s="43">
        <v>1.56</v>
      </c>
      <c r="F731" s="44"/>
      <c r="G731" s="44"/>
      <c r="H731" s="41"/>
      <c r="I731" s="52">
        <f t="shared" ref="I731:J731" si="730">A731</f>
        <v>45586</v>
      </c>
      <c r="J731" s="53">
        <f t="shared" si="730"/>
        <v>4588.33</v>
      </c>
      <c r="K731" s="54">
        <f>_xlfn.XLOOKUP(VALUE(I731), 'Processed closing data'!D$1:D$750, 'Processed closing data'!E$1:E$750, "")</f>
        <v>1.44</v>
      </c>
      <c r="L731" s="55">
        <f>_xlfn.XLOOKUP(VALUE(I731), 'Processed closing data'!O$1:O$750, 'Processed closing data'!P$1:P$750, "")</f>
        <v>20.65</v>
      </c>
      <c r="M731" s="41"/>
      <c r="N731" s="41"/>
      <c r="O731" s="42">
        <v>45628</v>
      </c>
      <c r="P731" s="56">
        <v>17.059999999999999</v>
      </c>
      <c r="Q731" s="41"/>
      <c r="R731" s="41"/>
      <c r="S731" s="41"/>
      <c r="T731" s="41"/>
      <c r="U731" s="41"/>
      <c r="V731" s="41"/>
      <c r="W731" s="41"/>
      <c r="X731" s="41"/>
      <c r="Y731" s="41"/>
      <c r="Z731" s="41"/>
    </row>
    <row r="732" spans="1:26" ht="15.75" customHeight="1">
      <c r="A732" s="39">
        <v>45587</v>
      </c>
      <c r="B732" s="40">
        <v>4584</v>
      </c>
      <c r="C732" s="41"/>
      <c r="D732" s="42">
        <v>45629</v>
      </c>
      <c r="E732" s="43">
        <v>1.55</v>
      </c>
      <c r="F732" s="44"/>
      <c r="G732" s="44"/>
      <c r="H732" s="41"/>
      <c r="I732" s="52">
        <f t="shared" ref="I732:J732" si="731">A732</f>
        <v>45587</v>
      </c>
      <c r="J732" s="53">
        <f t="shared" si="731"/>
        <v>4584</v>
      </c>
      <c r="K732" s="54">
        <f>_xlfn.XLOOKUP(VALUE(I732), 'Processed closing data'!D$1:D$750, 'Processed closing data'!E$1:E$750, "")</f>
        <v>1.48</v>
      </c>
      <c r="L732" s="55">
        <f>_xlfn.XLOOKUP(VALUE(I732), 'Processed closing data'!O$1:O$750, 'Processed closing data'!P$1:P$750, "")</f>
        <v>20.149999999999999</v>
      </c>
      <c r="M732" s="41"/>
      <c r="N732" s="41"/>
      <c r="O732" s="42">
        <v>45629</v>
      </c>
      <c r="P732" s="56">
        <v>17.16</v>
      </c>
      <c r="Q732" s="41"/>
      <c r="R732" s="41"/>
      <c r="S732" s="41"/>
      <c r="T732" s="41"/>
      <c r="U732" s="41"/>
      <c r="V732" s="41"/>
      <c r="W732" s="41"/>
      <c r="X732" s="41"/>
      <c r="Y732" s="41"/>
      <c r="Z732" s="41"/>
    </row>
    <row r="733" spans="1:26" ht="15.75" customHeight="1">
      <c r="A733" s="39">
        <v>45588</v>
      </c>
      <c r="B733" s="40">
        <v>4557.6000000000004</v>
      </c>
      <c r="C733" s="41"/>
      <c r="D733" s="42">
        <v>45630</v>
      </c>
      <c r="E733" s="43">
        <v>1.54</v>
      </c>
      <c r="F733" s="44"/>
      <c r="G733" s="44"/>
      <c r="H733" s="41"/>
      <c r="I733" s="52">
        <f t="shared" ref="I733:J733" si="732">A733</f>
        <v>45588</v>
      </c>
      <c r="J733" s="53">
        <f t="shared" si="732"/>
        <v>4557.6000000000004</v>
      </c>
      <c r="K733" s="54">
        <f>_xlfn.XLOOKUP(VALUE(I733), 'Processed closing data'!D$1:D$750, 'Processed closing data'!E$1:E$750, "")</f>
        <v>1.46</v>
      </c>
      <c r="L733" s="55">
        <f>_xlfn.XLOOKUP(VALUE(I733), 'Processed closing data'!O$1:O$750, 'Processed closing data'!P$1:P$750, "")</f>
        <v>20.350000000000001</v>
      </c>
      <c r="M733" s="41"/>
      <c r="N733" s="41"/>
      <c r="O733" s="42">
        <v>45630</v>
      </c>
      <c r="P733" s="56">
        <v>17.38</v>
      </c>
      <c r="Q733" s="41"/>
      <c r="R733" s="41"/>
      <c r="S733" s="41"/>
      <c r="T733" s="41"/>
      <c r="U733" s="41"/>
      <c r="V733" s="41"/>
      <c r="W733" s="41"/>
      <c r="X733" s="41"/>
      <c r="Y733" s="41"/>
      <c r="Z733" s="41"/>
    </row>
    <row r="734" spans="1:26" ht="15.75" customHeight="1">
      <c r="A734" s="39">
        <v>45589</v>
      </c>
      <c r="B734" s="40">
        <v>4561.58</v>
      </c>
      <c r="C734" s="41"/>
      <c r="D734" s="42">
        <v>45631</v>
      </c>
      <c r="E734" s="43">
        <v>1.55</v>
      </c>
      <c r="F734" s="44"/>
      <c r="G734" s="44"/>
      <c r="H734" s="41"/>
      <c r="I734" s="52">
        <f t="shared" ref="I734:J734" si="733">A734</f>
        <v>45589</v>
      </c>
      <c r="J734" s="53">
        <f t="shared" si="733"/>
        <v>4561.58</v>
      </c>
      <c r="K734" s="54">
        <f>_xlfn.XLOOKUP(VALUE(I734), 'Processed closing data'!D$1:D$750, 'Processed closing data'!E$1:E$750, "")</f>
        <v>1.49</v>
      </c>
      <c r="L734" s="55">
        <f>_xlfn.XLOOKUP(VALUE(I734), 'Processed closing data'!O$1:O$750, 'Processed closing data'!P$1:P$750, "")</f>
        <v>20.2</v>
      </c>
      <c r="M734" s="41"/>
      <c r="N734" s="41"/>
      <c r="O734" s="42">
        <v>45631</v>
      </c>
      <c r="P734" s="56">
        <v>16.62</v>
      </c>
      <c r="Q734" s="41"/>
      <c r="R734" s="41"/>
      <c r="S734" s="41"/>
      <c r="T734" s="41"/>
      <c r="U734" s="41"/>
      <c r="V734" s="41"/>
      <c r="W734" s="41"/>
      <c r="X734" s="41"/>
      <c r="Y734" s="41"/>
      <c r="Z734" s="41"/>
    </row>
    <row r="735" spans="1:26" ht="15.75" customHeight="1">
      <c r="A735" s="39">
        <v>45590</v>
      </c>
      <c r="B735" s="40">
        <v>4552.62</v>
      </c>
      <c r="C735" s="41"/>
      <c r="D735" s="42">
        <v>45632</v>
      </c>
      <c r="E735" s="43">
        <v>1.5</v>
      </c>
      <c r="F735" s="44"/>
      <c r="G735" s="44"/>
      <c r="H735" s="41"/>
      <c r="I735" s="52">
        <f t="shared" ref="I735:J735" si="734">A735</f>
        <v>45590</v>
      </c>
      <c r="J735" s="53">
        <f t="shared" si="734"/>
        <v>4552.62</v>
      </c>
      <c r="K735" s="54">
        <f>_xlfn.XLOOKUP(VALUE(I735), 'Processed closing data'!D$1:D$750, 'Processed closing data'!E$1:E$750, "")</f>
        <v>1.44</v>
      </c>
      <c r="L735" s="55">
        <f>_xlfn.XLOOKUP(VALUE(I735), 'Processed closing data'!O$1:O$750, 'Processed closing data'!P$1:P$750, "")</f>
        <v>20.65</v>
      </c>
      <c r="M735" s="41"/>
      <c r="N735" s="41"/>
      <c r="O735" s="42">
        <v>45632</v>
      </c>
      <c r="P735" s="56">
        <v>16.420000000000002</v>
      </c>
      <c r="Q735" s="41"/>
      <c r="R735" s="41"/>
      <c r="S735" s="41"/>
      <c r="T735" s="41"/>
      <c r="U735" s="41"/>
      <c r="V735" s="41"/>
      <c r="W735" s="41"/>
      <c r="X735" s="41"/>
      <c r="Y735" s="41"/>
      <c r="Z735" s="41"/>
    </row>
    <row r="736" spans="1:26" ht="15.75" customHeight="1">
      <c r="A736" s="39">
        <v>45593</v>
      </c>
      <c r="B736" s="40">
        <v>4570.6400000000003</v>
      </c>
      <c r="C736" s="41"/>
      <c r="D736" s="42">
        <v>45635</v>
      </c>
      <c r="E736" s="43">
        <v>1.43</v>
      </c>
      <c r="F736" s="44"/>
      <c r="G736" s="44"/>
      <c r="H736" s="41"/>
      <c r="I736" s="52">
        <f t="shared" ref="I736:J736" si="735">A736</f>
        <v>45593</v>
      </c>
      <c r="J736" s="53">
        <f t="shared" si="735"/>
        <v>4570.6400000000003</v>
      </c>
      <c r="K736" s="54">
        <f>_xlfn.XLOOKUP(VALUE(I736), 'Processed closing data'!D$1:D$750, 'Processed closing data'!E$1:E$750, "")</f>
        <v>1.42</v>
      </c>
      <c r="L736" s="55">
        <f>_xlfn.XLOOKUP(VALUE(I736), 'Processed closing data'!O$1:O$750, 'Processed closing data'!P$1:P$750, "")</f>
        <v>21</v>
      </c>
      <c r="M736" s="41"/>
      <c r="N736" s="41"/>
      <c r="O736" s="42">
        <v>45635</v>
      </c>
      <c r="P736" s="56">
        <v>16.8</v>
      </c>
      <c r="Q736" s="41"/>
      <c r="R736" s="41"/>
      <c r="S736" s="41"/>
      <c r="T736" s="41"/>
      <c r="U736" s="41"/>
      <c r="V736" s="41"/>
      <c r="W736" s="41"/>
      <c r="X736" s="41"/>
      <c r="Y736" s="41"/>
      <c r="Z736" s="41"/>
    </row>
    <row r="737" spans="1:26" ht="15.75" customHeight="1">
      <c r="A737" s="39">
        <v>45594</v>
      </c>
      <c r="B737" s="40">
        <v>4532.87</v>
      </c>
      <c r="C737" s="41"/>
      <c r="D737" s="42">
        <v>45636</v>
      </c>
      <c r="E737" s="43">
        <v>1.47</v>
      </c>
      <c r="F737" s="44"/>
      <c r="G737" s="44"/>
      <c r="H737" s="41"/>
      <c r="I737" s="52">
        <f t="shared" ref="I737:J737" si="736">A737</f>
        <v>45594</v>
      </c>
      <c r="J737" s="53">
        <f t="shared" si="736"/>
        <v>4532.87</v>
      </c>
      <c r="K737" s="54">
        <f>_xlfn.XLOOKUP(VALUE(I737), 'Processed closing data'!D$1:D$750, 'Processed closing data'!E$1:E$750, "")</f>
        <v>1.4</v>
      </c>
      <c r="L737" s="55">
        <f>_xlfn.XLOOKUP(VALUE(I737), 'Processed closing data'!O$1:O$750, 'Processed closing data'!P$1:P$750, "")</f>
        <v>21.15</v>
      </c>
      <c r="M737" s="41"/>
      <c r="N737" s="41"/>
      <c r="O737" s="59">
        <v>45636</v>
      </c>
      <c r="P737" s="56">
        <v>16.420000000000002</v>
      </c>
      <c r="Q737" s="41"/>
      <c r="R737" s="41"/>
      <c r="S737" s="41"/>
      <c r="T737" s="41"/>
      <c r="U737" s="41"/>
      <c r="V737" s="41"/>
      <c r="W737" s="41"/>
      <c r="X737" s="41"/>
      <c r="Y737" s="41"/>
      <c r="Z737" s="41"/>
    </row>
    <row r="738" spans="1:26" ht="15.75" customHeight="1">
      <c r="A738" s="39">
        <v>45595</v>
      </c>
      <c r="B738" s="40">
        <v>4506.3100000000004</v>
      </c>
      <c r="C738" s="41"/>
      <c r="D738" s="42">
        <v>45637</v>
      </c>
      <c r="E738" s="43">
        <v>1.54</v>
      </c>
      <c r="F738" s="44"/>
      <c r="G738" s="44"/>
      <c r="H738" s="41"/>
      <c r="I738" s="52">
        <f t="shared" ref="I738:J738" si="737">A738</f>
        <v>45595</v>
      </c>
      <c r="J738" s="53">
        <f t="shared" si="737"/>
        <v>4506.3100000000004</v>
      </c>
      <c r="K738" s="54">
        <f>_xlfn.XLOOKUP(VALUE(I738), 'Processed closing data'!D$1:D$750, 'Processed closing data'!E$1:E$750, "")</f>
        <v>1.49</v>
      </c>
      <c r="L738" s="55">
        <f>_xlfn.XLOOKUP(VALUE(I738), 'Processed closing data'!O$1:O$750, 'Processed closing data'!P$1:P$750, "")</f>
        <v>21.1</v>
      </c>
      <c r="M738" s="41"/>
      <c r="N738" s="41"/>
      <c r="O738" s="59">
        <v>45637</v>
      </c>
      <c r="P738" s="56">
        <v>16.440000000000001</v>
      </c>
      <c r="Q738" s="41"/>
      <c r="R738" s="41"/>
      <c r="S738" s="41"/>
      <c r="T738" s="41"/>
      <c r="U738" s="41"/>
      <c r="V738" s="41"/>
      <c r="W738" s="41"/>
      <c r="X738" s="41"/>
      <c r="Y738" s="41"/>
      <c r="Z738" s="41"/>
    </row>
    <row r="739" spans="1:26" ht="15.75" customHeight="1">
      <c r="A739" s="39">
        <v>45596</v>
      </c>
      <c r="B739" s="40">
        <v>4473.68</v>
      </c>
      <c r="C739" s="41"/>
      <c r="D739" s="42">
        <v>45638</v>
      </c>
      <c r="E739" s="43">
        <v>1.55</v>
      </c>
      <c r="F739" s="44"/>
      <c r="G739" s="44"/>
      <c r="H739" s="41"/>
      <c r="I739" s="52">
        <f t="shared" ref="I739:J739" si="738">A739</f>
        <v>45596</v>
      </c>
      <c r="J739" s="53">
        <f t="shared" si="738"/>
        <v>4473.68</v>
      </c>
      <c r="K739" s="54">
        <f>_xlfn.XLOOKUP(VALUE(I739), 'Processed closing data'!D$1:D$750, 'Processed closing data'!E$1:E$750, "")</f>
        <v>1.35</v>
      </c>
      <c r="L739" s="55">
        <f>_xlfn.XLOOKUP(VALUE(I739), 'Processed closing data'!O$1:O$750, 'Processed closing data'!P$1:P$750, "")</f>
        <v>20.9</v>
      </c>
      <c r="M739" s="41"/>
      <c r="N739" s="41"/>
      <c r="O739" s="59">
        <v>45638</v>
      </c>
      <c r="P739" s="56">
        <v>16.46</v>
      </c>
      <c r="Q739" s="41"/>
      <c r="R739" s="41"/>
      <c r="S739" s="41"/>
      <c r="T739" s="41"/>
      <c r="U739" s="41"/>
      <c r="V739" s="41"/>
      <c r="W739" s="41"/>
      <c r="X739" s="41"/>
      <c r="Y739" s="41"/>
      <c r="Z739" s="41"/>
    </row>
    <row r="740" spans="1:26" ht="15.75" customHeight="1">
      <c r="A740" s="39">
        <v>45597</v>
      </c>
      <c r="B740" s="40">
        <v>4508.38</v>
      </c>
      <c r="C740" s="41"/>
      <c r="D740" s="42">
        <v>45639</v>
      </c>
      <c r="E740" s="43">
        <v>1.55</v>
      </c>
      <c r="F740" s="44"/>
      <c r="G740" s="44"/>
      <c r="H740" s="41"/>
      <c r="I740" s="52">
        <f t="shared" ref="I740:J740" si="739">A740</f>
        <v>45597</v>
      </c>
      <c r="J740" s="53">
        <f t="shared" si="739"/>
        <v>4508.38</v>
      </c>
      <c r="K740" s="54">
        <f>_xlfn.XLOOKUP(VALUE(I740), 'Processed closing data'!D$1:D$750, 'Processed closing data'!E$1:E$750, "")</f>
        <v>1.35</v>
      </c>
      <c r="L740" s="55">
        <f>_xlfn.XLOOKUP(VALUE(I740), 'Processed closing data'!O$1:O$750, 'Processed closing data'!P$1:P$750, "")</f>
        <v>21</v>
      </c>
      <c r="M740" s="41"/>
      <c r="N740" s="41"/>
      <c r="O740" s="59">
        <v>45639</v>
      </c>
      <c r="P740" s="56">
        <v>16.34</v>
      </c>
      <c r="Q740" s="41"/>
      <c r="R740" s="41"/>
      <c r="S740" s="41"/>
      <c r="T740" s="41"/>
      <c r="U740" s="41"/>
      <c r="V740" s="41"/>
      <c r="W740" s="41"/>
      <c r="X740" s="41"/>
      <c r="Y740" s="41"/>
      <c r="Z740" s="41"/>
    </row>
    <row r="741" spans="1:26" ht="15.75" customHeight="1">
      <c r="A741" s="39">
        <v>45600</v>
      </c>
      <c r="B741" s="40">
        <v>4511.2299999999996</v>
      </c>
      <c r="C741" s="41"/>
      <c r="D741" s="42">
        <v>45642</v>
      </c>
      <c r="E741" s="43">
        <v>1.57</v>
      </c>
      <c r="F741" s="44"/>
      <c r="G741" s="44"/>
      <c r="H741" s="41"/>
      <c r="I741" s="52">
        <f t="shared" ref="I741:J741" si="740">A741</f>
        <v>45600</v>
      </c>
      <c r="J741" s="53">
        <f t="shared" si="740"/>
        <v>4511.2299999999996</v>
      </c>
      <c r="K741" s="54">
        <f>_xlfn.XLOOKUP(VALUE(I741), 'Processed closing data'!D$1:D$750, 'Processed closing data'!E$1:E$750, "")</f>
        <v>1.38</v>
      </c>
      <c r="L741" s="55">
        <f>_xlfn.XLOOKUP(VALUE(I741), 'Processed closing data'!O$1:O$750, 'Processed closing data'!P$1:P$750, "")</f>
        <v>20.65</v>
      </c>
      <c r="M741" s="41"/>
      <c r="N741" s="41"/>
      <c r="O741" s="59">
        <v>45642</v>
      </c>
      <c r="P741" s="56">
        <v>16.3</v>
      </c>
      <c r="Q741" s="41"/>
      <c r="R741" s="41"/>
      <c r="S741" s="41"/>
      <c r="T741" s="41"/>
      <c r="U741" s="41"/>
      <c r="V741" s="41"/>
      <c r="W741" s="41"/>
      <c r="X741" s="41"/>
      <c r="Y741" s="41"/>
      <c r="Z741" s="41"/>
    </row>
    <row r="742" spans="1:26" ht="15.75" customHeight="1">
      <c r="A742" s="39">
        <v>45601</v>
      </c>
      <c r="B742" s="40">
        <v>4502.88</v>
      </c>
      <c r="C742" s="41"/>
      <c r="D742" s="42">
        <v>45643</v>
      </c>
      <c r="E742" s="43">
        <v>1.53</v>
      </c>
      <c r="F742" s="44"/>
      <c r="G742" s="44"/>
      <c r="H742" s="41"/>
      <c r="I742" s="52">
        <f t="shared" ref="I742:J742" si="741">A742</f>
        <v>45601</v>
      </c>
      <c r="J742" s="53">
        <f t="shared" si="741"/>
        <v>4502.88</v>
      </c>
      <c r="K742" s="54">
        <f>_xlfn.XLOOKUP(VALUE(I742), 'Processed closing data'!D$1:D$750, 'Processed closing data'!E$1:E$750, "")</f>
        <v>1.41</v>
      </c>
      <c r="L742" s="55">
        <f>_xlfn.XLOOKUP(VALUE(I742), 'Processed closing data'!O$1:O$750, 'Processed closing data'!P$1:P$750, "")</f>
        <v>19.8</v>
      </c>
      <c r="M742" s="41"/>
      <c r="N742" s="41"/>
      <c r="O742" s="59">
        <v>45643</v>
      </c>
      <c r="P742" s="56">
        <v>15.38</v>
      </c>
      <c r="Q742" s="41"/>
      <c r="R742" s="41"/>
      <c r="S742" s="41"/>
      <c r="T742" s="41"/>
      <c r="U742" s="41"/>
      <c r="V742" s="41"/>
      <c r="W742" s="41"/>
      <c r="X742" s="41"/>
      <c r="Y742" s="41"/>
      <c r="Z742" s="41"/>
    </row>
    <row r="743" spans="1:26" ht="15.75" customHeight="1">
      <c r="A743" s="39">
        <v>45602</v>
      </c>
      <c r="B743" s="40">
        <v>4502.41</v>
      </c>
      <c r="C743" s="41"/>
      <c r="D743" s="42">
        <v>45644</v>
      </c>
      <c r="E743" s="43">
        <v>1.43</v>
      </c>
      <c r="F743" s="44"/>
      <c r="G743" s="44"/>
      <c r="H743" s="41"/>
      <c r="I743" s="52">
        <f t="shared" ref="I743:J743" si="742">A743</f>
        <v>45602</v>
      </c>
      <c r="J743" s="53">
        <f t="shared" si="742"/>
        <v>4502.41</v>
      </c>
      <c r="K743" s="54">
        <f>_xlfn.XLOOKUP(VALUE(I743), 'Processed closing data'!D$1:D$750, 'Processed closing data'!E$1:E$750, "")</f>
        <v>1.31</v>
      </c>
      <c r="L743" s="55">
        <f>_xlfn.XLOOKUP(VALUE(I743), 'Processed closing data'!O$1:O$750, 'Processed closing data'!P$1:P$750, "")</f>
        <v>19.579999999999998</v>
      </c>
      <c r="M743" s="41"/>
      <c r="N743" s="41"/>
      <c r="O743" s="59">
        <v>45644</v>
      </c>
      <c r="P743" s="56">
        <v>15.54</v>
      </c>
      <c r="Q743" s="41"/>
      <c r="R743" s="41"/>
      <c r="S743" s="41"/>
      <c r="T743" s="41"/>
      <c r="U743" s="41"/>
      <c r="V743" s="41"/>
      <c r="W743" s="41"/>
      <c r="X743" s="41"/>
      <c r="Y743" s="41"/>
      <c r="Z743" s="41"/>
    </row>
    <row r="744" spans="1:26" ht="15.75" customHeight="1">
      <c r="A744" s="39">
        <v>45603</v>
      </c>
      <c r="B744" s="40">
        <v>4495.5600000000004</v>
      </c>
      <c r="C744" s="41"/>
      <c r="D744" s="42">
        <v>45645</v>
      </c>
      <c r="E744" s="43">
        <v>1.38</v>
      </c>
      <c r="F744" s="44"/>
      <c r="G744" s="44"/>
      <c r="H744" s="41"/>
      <c r="I744" s="52">
        <f t="shared" ref="I744:J744" si="743">A744</f>
        <v>45603</v>
      </c>
      <c r="J744" s="53">
        <f t="shared" si="743"/>
        <v>4495.5600000000004</v>
      </c>
      <c r="K744" s="54">
        <f>_xlfn.XLOOKUP(VALUE(I744), 'Processed closing data'!D$1:D$750, 'Processed closing data'!E$1:E$750, "")</f>
        <v>1.33</v>
      </c>
      <c r="L744" s="55">
        <f>_xlfn.XLOOKUP(VALUE(I744), 'Processed closing data'!O$1:O$750, 'Processed closing data'!P$1:P$750, "")</f>
        <v>19.2</v>
      </c>
      <c r="M744" s="41"/>
      <c r="N744" s="41"/>
      <c r="O744" s="59">
        <v>45645</v>
      </c>
      <c r="P744" s="56">
        <v>15.16</v>
      </c>
      <c r="Q744" s="41"/>
      <c r="R744" s="41"/>
      <c r="S744" s="41"/>
      <c r="T744" s="41"/>
      <c r="U744" s="41"/>
      <c r="V744" s="41"/>
      <c r="W744" s="41"/>
      <c r="X744" s="41"/>
      <c r="Y744" s="41"/>
      <c r="Z744" s="41"/>
    </row>
    <row r="745" spans="1:26" ht="15.75" customHeight="1">
      <c r="A745" s="39">
        <v>45604</v>
      </c>
      <c r="B745" s="40">
        <v>4459.45</v>
      </c>
      <c r="C745" s="41"/>
      <c r="D745" s="42">
        <v>45646</v>
      </c>
      <c r="E745" s="43">
        <v>1.43</v>
      </c>
      <c r="F745" s="44"/>
      <c r="G745" s="44"/>
      <c r="H745" s="41"/>
      <c r="I745" s="52">
        <f t="shared" ref="I745:J745" si="744">A745</f>
        <v>45604</v>
      </c>
      <c r="J745" s="53">
        <f t="shared" si="744"/>
        <v>4459.45</v>
      </c>
      <c r="K745" s="54">
        <f>_xlfn.XLOOKUP(VALUE(I745), 'Processed closing data'!D$1:D$750, 'Processed closing data'!E$1:E$750, "")</f>
        <v>1.34</v>
      </c>
      <c r="L745" s="55">
        <f>_xlfn.XLOOKUP(VALUE(I745), 'Processed closing data'!O$1:O$750, 'Processed closing data'!P$1:P$750, "")</f>
        <v>18.600000000000001</v>
      </c>
      <c r="M745" s="41"/>
      <c r="N745" s="41"/>
      <c r="O745" s="59">
        <v>45646</v>
      </c>
      <c r="P745" s="56">
        <v>15.14</v>
      </c>
      <c r="Q745" s="41"/>
      <c r="R745" s="41"/>
      <c r="S745" s="41"/>
      <c r="T745" s="41"/>
      <c r="U745" s="41"/>
      <c r="V745" s="41"/>
      <c r="W745" s="41"/>
      <c r="X745" s="41"/>
      <c r="Y745" s="41"/>
      <c r="Z745" s="41"/>
    </row>
    <row r="746" spans="1:26" ht="15.75" customHeight="1">
      <c r="A746" s="39">
        <v>45607</v>
      </c>
      <c r="B746" s="40">
        <v>4490.72</v>
      </c>
      <c r="C746" s="41"/>
      <c r="D746" s="42">
        <v>45649</v>
      </c>
      <c r="E746" s="43">
        <v>1.29</v>
      </c>
      <c r="F746" s="44"/>
      <c r="G746" s="44"/>
      <c r="H746" s="41"/>
      <c r="I746" s="52">
        <f t="shared" ref="I746:J746" si="745">A746</f>
        <v>45607</v>
      </c>
      <c r="J746" s="53">
        <f t="shared" si="745"/>
        <v>4490.72</v>
      </c>
      <c r="K746" s="54">
        <f>_xlfn.XLOOKUP(VALUE(I746), 'Processed closing data'!D$1:D$750, 'Processed closing data'!E$1:E$750, "")</f>
        <v>1.38</v>
      </c>
      <c r="L746" s="55">
        <f>_xlfn.XLOOKUP(VALUE(I746), 'Processed closing data'!O$1:O$750, 'Processed closing data'!P$1:P$750, "")</f>
        <v>18.600000000000001</v>
      </c>
      <c r="M746" s="41"/>
      <c r="N746" s="41"/>
      <c r="O746" s="59">
        <v>45649</v>
      </c>
      <c r="P746" s="56">
        <v>15.2</v>
      </c>
      <c r="Q746" s="41"/>
      <c r="R746" s="41"/>
      <c r="S746" s="41"/>
      <c r="T746" s="41"/>
      <c r="U746" s="41"/>
      <c r="V746" s="41"/>
      <c r="W746" s="41"/>
      <c r="X746" s="41"/>
      <c r="Y746" s="41"/>
      <c r="Z746" s="41"/>
    </row>
    <row r="747" spans="1:26" ht="15.75" customHeight="1">
      <c r="A747" s="39">
        <v>45608</v>
      </c>
      <c r="B747" s="40">
        <v>4434.53</v>
      </c>
      <c r="C747" s="41"/>
      <c r="D747" s="42">
        <v>45650</v>
      </c>
      <c r="E747" s="43">
        <v>1.35</v>
      </c>
      <c r="F747" s="44"/>
      <c r="G747" s="44"/>
      <c r="H747" s="41"/>
      <c r="I747" s="52">
        <f t="shared" ref="I747:J747" si="746">A747</f>
        <v>45608</v>
      </c>
      <c r="J747" s="53">
        <f t="shared" si="746"/>
        <v>4434.53</v>
      </c>
      <c r="K747" s="54">
        <f>_xlfn.XLOOKUP(VALUE(I747), 'Processed closing data'!D$1:D$750, 'Processed closing data'!E$1:E$750, "")</f>
        <v>1.38</v>
      </c>
      <c r="L747" s="55">
        <f>_xlfn.XLOOKUP(VALUE(I747), 'Processed closing data'!O$1:O$750, 'Processed closing data'!P$1:P$750, "")</f>
        <v>18.100000000000001</v>
      </c>
      <c r="M747" s="41"/>
      <c r="N747" s="41"/>
      <c r="O747" s="59">
        <v>45650</v>
      </c>
      <c r="P747" s="56">
        <v>15.24</v>
      </c>
      <c r="Q747" s="41"/>
      <c r="R747" s="41"/>
      <c r="S747" s="41"/>
      <c r="T747" s="41"/>
      <c r="U747" s="41"/>
      <c r="V747" s="41"/>
      <c r="W747" s="41"/>
      <c r="X747" s="41"/>
      <c r="Y747" s="41"/>
      <c r="Z747" s="41"/>
    </row>
    <row r="748" spans="1:26" ht="15.75" customHeight="1">
      <c r="A748" s="39">
        <v>45609</v>
      </c>
      <c r="B748" s="40">
        <v>4434.7</v>
      </c>
      <c r="C748" s="41"/>
      <c r="D748" s="42">
        <v>45653</v>
      </c>
      <c r="E748" s="43">
        <v>1.27</v>
      </c>
      <c r="F748" s="44"/>
      <c r="G748" s="44"/>
      <c r="H748" s="41"/>
      <c r="I748" s="52">
        <f t="shared" ref="I748:J748" si="747">A748</f>
        <v>45609</v>
      </c>
      <c r="J748" s="53">
        <f t="shared" si="747"/>
        <v>4434.7</v>
      </c>
      <c r="K748" s="54">
        <f>_xlfn.XLOOKUP(VALUE(I748), 'Processed closing data'!D$1:D$750, 'Processed closing data'!E$1:E$750, "")</f>
        <v>1.44</v>
      </c>
      <c r="L748" s="55">
        <f>_xlfn.XLOOKUP(VALUE(I748), 'Processed closing data'!O$1:O$750, 'Processed closing data'!P$1:P$750, "")</f>
        <v>17.760000000000002</v>
      </c>
      <c r="M748" s="41"/>
      <c r="N748" s="41"/>
      <c r="O748" s="59">
        <v>45653</v>
      </c>
      <c r="P748" s="56">
        <v>15.2</v>
      </c>
      <c r="Q748" s="41"/>
      <c r="R748" s="41"/>
      <c r="S748" s="41"/>
      <c r="T748" s="41"/>
      <c r="U748" s="41"/>
      <c r="V748" s="41"/>
      <c r="W748" s="41"/>
      <c r="X748" s="41"/>
      <c r="Y748" s="41"/>
      <c r="Z748" s="41"/>
    </row>
    <row r="749" spans="1:26" ht="15.75" customHeight="1">
      <c r="A749" s="39">
        <v>45610</v>
      </c>
      <c r="B749" s="40">
        <v>4459.0200000000004</v>
      </c>
      <c r="C749" s="41"/>
      <c r="D749" s="42">
        <v>45656</v>
      </c>
      <c r="E749" s="43">
        <v>1.25</v>
      </c>
      <c r="F749" s="44"/>
      <c r="G749" s="44"/>
      <c r="H749" s="41"/>
      <c r="I749" s="52">
        <f t="shared" ref="I749:J749" si="748">A749</f>
        <v>45610</v>
      </c>
      <c r="J749" s="53">
        <f t="shared" si="748"/>
        <v>4459.0200000000004</v>
      </c>
      <c r="K749" s="54">
        <f>_xlfn.XLOOKUP(VALUE(I749), 'Processed closing data'!D$1:D$750, 'Processed closing data'!E$1:E$750, "")</f>
        <v>1.41</v>
      </c>
      <c r="L749" s="55">
        <f>_xlfn.XLOOKUP(VALUE(I749), 'Processed closing data'!O$1:O$750, 'Processed closing data'!P$1:P$750, "")</f>
        <v>18</v>
      </c>
      <c r="M749" s="41"/>
      <c r="N749" s="41"/>
      <c r="O749" s="59">
        <v>45656</v>
      </c>
      <c r="P749" s="56">
        <v>15.32</v>
      </c>
      <c r="Q749" s="41"/>
      <c r="R749" s="41"/>
      <c r="S749" s="41"/>
      <c r="T749" s="41"/>
      <c r="U749" s="41"/>
      <c r="V749" s="41"/>
      <c r="W749" s="41"/>
      <c r="X749" s="41"/>
      <c r="Y749" s="41"/>
      <c r="Z749" s="41"/>
    </row>
    <row r="750" spans="1:26" ht="15.75" customHeight="1">
      <c r="A750" s="39">
        <v>45611</v>
      </c>
      <c r="B750" s="40">
        <v>4454.04</v>
      </c>
      <c r="C750" s="41"/>
      <c r="D750" s="42">
        <v>45657</v>
      </c>
      <c r="E750" s="43">
        <v>1.29</v>
      </c>
      <c r="F750" s="44"/>
      <c r="G750" s="44"/>
      <c r="H750" s="41"/>
      <c r="I750" s="52">
        <f t="shared" ref="I750:J750" si="749">A750</f>
        <v>45611</v>
      </c>
      <c r="J750" s="53">
        <f t="shared" si="749"/>
        <v>4454.04</v>
      </c>
      <c r="K750" s="54">
        <f>_xlfn.XLOOKUP(VALUE(I750), 'Processed closing data'!D$1:D$750, 'Processed closing data'!E$1:E$750, "")</f>
        <v>1.31</v>
      </c>
      <c r="L750" s="55">
        <f>_xlfn.XLOOKUP(VALUE(I750), 'Processed closing data'!O$1:O$750, 'Processed closing data'!P$1:P$750, "")</f>
        <v>17.2</v>
      </c>
      <c r="M750" s="41"/>
      <c r="N750" s="41"/>
      <c r="O750" s="59">
        <v>45657</v>
      </c>
      <c r="P750" s="56">
        <v>15.5</v>
      </c>
      <c r="Q750" s="41"/>
      <c r="R750" s="41"/>
      <c r="S750" s="41"/>
      <c r="T750" s="41"/>
      <c r="U750" s="41"/>
      <c r="V750" s="41"/>
      <c r="W750" s="41"/>
      <c r="X750" s="41"/>
      <c r="Y750" s="41"/>
      <c r="Z750" s="41"/>
    </row>
    <row r="751" spans="1:26" ht="15.75" customHeight="1">
      <c r="A751" s="39">
        <v>45614</v>
      </c>
      <c r="B751" s="40">
        <v>4473.5</v>
      </c>
      <c r="C751" s="41"/>
      <c r="D751" s="41"/>
      <c r="E751" s="60"/>
      <c r="F751" s="41"/>
      <c r="G751" s="44"/>
      <c r="H751" s="41"/>
      <c r="I751" s="52">
        <f t="shared" ref="I751:J751" si="750">A751</f>
        <v>45614</v>
      </c>
      <c r="J751" s="53">
        <f t="shared" si="750"/>
        <v>4473.5</v>
      </c>
      <c r="K751" s="54">
        <f>_xlfn.XLOOKUP(VALUE(I751), 'Processed closing data'!D$1:D$750, 'Processed closing data'!E$1:E$750, "")</f>
        <v>1.26</v>
      </c>
      <c r="L751" s="55">
        <f>_xlfn.XLOOKUP(VALUE(I751), 'Processed closing data'!O$1:O$750, 'Processed closing data'!P$1:P$750, "")</f>
        <v>16.86</v>
      </c>
      <c r="M751" s="41"/>
      <c r="N751" s="41"/>
      <c r="O751" s="61"/>
      <c r="P751" s="62"/>
      <c r="Q751" s="41"/>
      <c r="R751" s="41"/>
      <c r="S751" s="41"/>
      <c r="T751" s="41"/>
      <c r="U751" s="41"/>
      <c r="V751" s="41"/>
      <c r="W751" s="41"/>
      <c r="X751" s="41"/>
      <c r="Y751" s="41"/>
      <c r="Z751" s="41"/>
    </row>
    <row r="752" spans="1:26" ht="15.75" customHeight="1">
      <c r="A752" s="39">
        <v>45615</v>
      </c>
      <c r="B752" s="40">
        <v>4469.5200000000004</v>
      </c>
      <c r="C752" s="41"/>
      <c r="D752" s="41"/>
      <c r="E752" s="60"/>
      <c r="F752" s="41"/>
      <c r="G752" s="60"/>
      <c r="H752" s="41"/>
      <c r="I752" s="52">
        <f t="shared" ref="I752:J752" si="751">A752</f>
        <v>45615</v>
      </c>
      <c r="J752" s="53">
        <f t="shared" si="751"/>
        <v>4469.5200000000004</v>
      </c>
      <c r="K752" s="54">
        <f>_xlfn.XLOOKUP(VALUE(I752), 'Processed closing data'!D$1:D$750, 'Processed closing data'!E$1:E$750, "")</f>
        <v>1.26</v>
      </c>
      <c r="L752" s="55">
        <f>_xlfn.XLOOKUP(VALUE(I752), 'Processed closing data'!O$1:O$750, 'Processed closing data'!P$1:P$750, "")</f>
        <v>16.940000000000001</v>
      </c>
      <c r="M752" s="41"/>
      <c r="N752" s="41"/>
      <c r="O752" s="41"/>
      <c r="P752" s="63"/>
      <c r="Q752" s="41"/>
      <c r="R752" s="41"/>
      <c r="S752" s="41"/>
      <c r="T752" s="41"/>
      <c r="U752" s="41"/>
      <c r="V752" s="41"/>
      <c r="W752" s="41"/>
      <c r="X752" s="41"/>
      <c r="Y752" s="41"/>
      <c r="Z752" s="41"/>
    </row>
    <row r="753" spans="1:26" ht="15.75" customHeight="1">
      <c r="A753" s="39">
        <v>45616</v>
      </c>
      <c r="B753" s="40">
        <v>4457.49</v>
      </c>
      <c r="C753" s="41"/>
      <c r="D753" s="41"/>
      <c r="E753" s="60"/>
      <c r="F753" s="41"/>
      <c r="G753" s="60"/>
      <c r="H753" s="41"/>
      <c r="I753" s="52">
        <f t="shared" ref="I753:J753" si="752">A753</f>
        <v>45616</v>
      </c>
      <c r="J753" s="53">
        <f t="shared" si="752"/>
        <v>4457.49</v>
      </c>
      <c r="K753" s="54">
        <f>_xlfn.XLOOKUP(VALUE(I753), 'Processed closing data'!D$1:D$750, 'Processed closing data'!E$1:E$750, "")</f>
        <v>1.22</v>
      </c>
      <c r="L753" s="55">
        <f>_xlfn.XLOOKUP(VALUE(I753), 'Processed closing data'!O$1:O$750, 'Processed closing data'!P$1:P$750, "")</f>
        <v>16.86</v>
      </c>
      <c r="M753" s="41"/>
      <c r="N753" s="41"/>
      <c r="O753" s="41"/>
      <c r="P753" s="63"/>
      <c r="Q753" s="41"/>
      <c r="R753" s="41"/>
      <c r="S753" s="41"/>
      <c r="T753" s="41"/>
      <c r="U753" s="41"/>
      <c r="V753" s="41"/>
      <c r="W753" s="41"/>
      <c r="X753" s="41"/>
      <c r="Y753" s="41"/>
      <c r="Z753" s="41"/>
    </row>
    <row r="754" spans="1:26" ht="15.75" customHeight="1">
      <c r="A754" s="39">
        <v>45617</v>
      </c>
      <c r="B754" s="40">
        <v>4491.25</v>
      </c>
      <c r="C754" s="41"/>
      <c r="D754" s="41"/>
      <c r="E754" s="60"/>
      <c r="F754" s="41"/>
      <c r="G754" s="60"/>
      <c r="H754" s="41"/>
      <c r="I754" s="52">
        <f t="shared" ref="I754:J754" si="753">A754</f>
        <v>45617</v>
      </c>
      <c r="J754" s="53">
        <f t="shared" si="753"/>
        <v>4491.25</v>
      </c>
      <c r="K754" s="54">
        <f>_xlfn.XLOOKUP(VALUE(I754), 'Processed closing data'!D$1:D$750, 'Processed closing data'!E$1:E$750, "")</f>
        <v>1.23</v>
      </c>
      <c r="L754" s="55">
        <f>_xlfn.XLOOKUP(VALUE(I754), 'Processed closing data'!O$1:O$750, 'Processed closing data'!P$1:P$750, "")</f>
        <v>16.440000000000001</v>
      </c>
      <c r="M754" s="41"/>
      <c r="N754" s="41"/>
      <c r="O754" s="41"/>
      <c r="P754" s="63"/>
      <c r="Q754" s="41"/>
      <c r="R754" s="41"/>
      <c r="S754" s="41"/>
      <c r="T754" s="41"/>
      <c r="U754" s="41"/>
      <c r="V754" s="41"/>
      <c r="W754" s="41"/>
      <c r="X754" s="41"/>
      <c r="Y754" s="41"/>
      <c r="Z754" s="41"/>
    </row>
    <row r="755" spans="1:26" ht="15.75" customHeight="1">
      <c r="A755" s="39">
        <v>45618</v>
      </c>
      <c r="B755" s="40">
        <v>4551.96</v>
      </c>
      <c r="C755" s="41"/>
      <c r="D755" s="41"/>
      <c r="E755" s="60"/>
      <c r="F755" s="41"/>
      <c r="G755" s="60"/>
      <c r="H755" s="41"/>
      <c r="I755" s="52">
        <f t="shared" ref="I755:J755" si="754">A755</f>
        <v>45618</v>
      </c>
      <c r="J755" s="53">
        <f t="shared" si="754"/>
        <v>4551.96</v>
      </c>
      <c r="K755" s="54">
        <f>_xlfn.XLOOKUP(VALUE(I755), 'Processed closing data'!D$1:D$750, 'Processed closing data'!E$1:E$750, "")</f>
        <v>1.29</v>
      </c>
      <c r="L755" s="55">
        <f>_xlfn.XLOOKUP(VALUE(I755), 'Processed closing data'!O$1:O$750, 'Processed closing data'!P$1:P$750, "")</f>
        <v>17.18</v>
      </c>
      <c r="M755" s="41"/>
      <c r="N755" s="41"/>
      <c r="O755" s="41"/>
      <c r="P755" s="63"/>
      <c r="Q755" s="41"/>
      <c r="R755" s="41"/>
      <c r="S755" s="41"/>
      <c r="T755" s="41"/>
      <c r="U755" s="41"/>
      <c r="V755" s="41"/>
      <c r="W755" s="41"/>
      <c r="X755" s="41"/>
      <c r="Y755" s="41"/>
      <c r="Z755" s="41"/>
    </row>
    <row r="756" spans="1:26" ht="15.75" customHeight="1">
      <c r="A756" s="39">
        <v>45621</v>
      </c>
      <c r="B756" s="40">
        <v>4571.01</v>
      </c>
      <c r="C756" s="41"/>
      <c r="D756" s="41"/>
      <c r="E756" s="60"/>
      <c r="F756" s="41"/>
      <c r="G756" s="60"/>
      <c r="H756" s="41"/>
      <c r="I756" s="52">
        <f t="shared" ref="I756:J756" si="755">A756</f>
        <v>45621</v>
      </c>
      <c r="J756" s="53">
        <f t="shared" si="755"/>
        <v>4571.01</v>
      </c>
      <c r="K756" s="54">
        <f>_xlfn.XLOOKUP(VALUE(I756), 'Processed closing data'!D$1:D$750, 'Processed closing data'!E$1:E$750, "")</f>
        <v>1.36</v>
      </c>
      <c r="L756" s="55">
        <f>_xlfn.XLOOKUP(VALUE(I756), 'Processed closing data'!O$1:O$750, 'Processed closing data'!P$1:P$750, "")</f>
        <v>16.8</v>
      </c>
      <c r="M756" s="41"/>
      <c r="N756" s="41"/>
      <c r="O756" s="41"/>
      <c r="P756" s="63"/>
      <c r="Q756" s="41"/>
      <c r="R756" s="41"/>
      <c r="S756" s="41"/>
      <c r="T756" s="41"/>
      <c r="U756" s="41"/>
      <c r="V756" s="41"/>
      <c r="W756" s="41"/>
      <c r="X756" s="41"/>
      <c r="Y756" s="41"/>
      <c r="Z756" s="41"/>
    </row>
    <row r="757" spans="1:26" ht="15.75" customHeight="1">
      <c r="A757" s="39">
        <v>45622</v>
      </c>
      <c r="B757" s="40">
        <v>4549.92</v>
      </c>
      <c r="C757" s="41"/>
      <c r="D757" s="41"/>
      <c r="E757" s="60"/>
      <c r="F757" s="41"/>
      <c r="G757" s="60"/>
      <c r="H757" s="41"/>
      <c r="I757" s="52">
        <f t="shared" ref="I757:J757" si="756">A757</f>
        <v>45622</v>
      </c>
      <c r="J757" s="53">
        <f t="shared" si="756"/>
        <v>4549.92</v>
      </c>
      <c r="K757" s="54">
        <f>_xlfn.XLOOKUP(VALUE(I757), 'Processed closing data'!D$1:D$750, 'Processed closing data'!E$1:E$750, "")</f>
        <v>1.36</v>
      </c>
      <c r="L757" s="55">
        <f>_xlfn.XLOOKUP(VALUE(I757), 'Processed closing data'!O$1:O$750, 'Processed closing data'!P$1:P$750, "")</f>
        <v>17.100000000000001</v>
      </c>
      <c r="M757" s="41"/>
      <c r="N757" s="41"/>
      <c r="O757" s="41"/>
      <c r="P757" s="63"/>
      <c r="Q757" s="41"/>
      <c r="R757" s="41"/>
      <c r="S757" s="41"/>
      <c r="T757" s="41"/>
      <c r="U757" s="41"/>
      <c r="V757" s="41"/>
      <c r="W757" s="41"/>
      <c r="X757" s="41"/>
      <c r="Y757" s="41"/>
      <c r="Z757" s="41"/>
    </row>
    <row r="758" spans="1:26" ht="15.75" customHeight="1">
      <c r="A758" s="39">
        <v>45623</v>
      </c>
      <c r="B758" s="40">
        <v>4558.6000000000004</v>
      </c>
      <c r="C758" s="41"/>
      <c r="D758" s="41"/>
      <c r="E758" s="60"/>
      <c r="F758" s="41"/>
      <c r="G758" s="60"/>
      <c r="H758" s="41"/>
      <c r="I758" s="52">
        <f t="shared" ref="I758:J758" si="757">A758</f>
        <v>45623</v>
      </c>
      <c r="J758" s="53">
        <f t="shared" si="757"/>
        <v>4558.6000000000004</v>
      </c>
      <c r="K758" s="54">
        <f>_xlfn.XLOOKUP(VALUE(I758), 'Processed closing data'!D$1:D$750, 'Processed closing data'!E$1:E$750, "")</f>
        <v>1.42</v>
      </c>
      <c r="L758" s="55">
        <f>_xlfn.XLOOKUP(VALUE(I758), 'Processed closing data'!O$1:O$750, 'Processed closing data'!P$1:P$750, "")</f>
        <v>17</v>
      </c>
      <c r="M758" s="41"/>
      <c r="N758" s="41"/>
      <c r="O758" s="41"/>
      <c r="P758" s="63"/>
      <c r="Q758" s="41"/>
      <c r="R758" s="41"/>
      <c r="S758" s="41"/>
      <c r="T758" s="41"/>
      <c r="U758" s="41"/>
      <c r="V758" s="41"/>
      <c r="W758" s="41"/>
      <c r="X758" s="41"/>
      <c r="Y758" s="41"/>
      <c r="Z758" s="41"/>
    </row>
    <row r="759" spans="1:26" ht="15.75" customHeight="1">
      <c r="A759" s="39">
        <v>45624</v>
      </c>
      <c r="B759" s="40">
        <v>4566.41</v>
      </c>
      <c r="C759" s="41"/>
      <c r="D759" s="41"/>
      <c r="E759" s="60"/>
      <c r="F759" s="41"/>
      <c r="G759" s="60"/>
      <c r="H759" s="41"/>
      <c r="I759" s="52">
        <f t="shared" ref="I759:J759" si="758">A759</f>
        <v>45624</v>
      </c>
      <c r="J759" s="53">
        <f t="shared" si="758"/>
        <v>4566.41</v>
      </c>
      <c r="K759" s="54">
        <f>_xlfn.XLOOKUP(VALUE(I759), 'Processed closing data'!D$1:D$750, 'Processed closing data'!E$1:E$750, "")</f>
        <v>1.47</v>
      </c>
      <c r="L759" s="55">
        <f>_xlfn.XLOOKUP(VALUE(I759), 'Processed closing data'!O$1:O$750, 'Processed closing data'!P$1:P$750, "")</f>
        <v>17.2</v>
      </c>
      <c r="M759" s="41"/>
      <c r="N759" s="41"/>
      <c r="O759" s="41"/>
      <c r="P759" s="63"/>
      <c r="Q759" s="41"/>
      <c r="R759" s="41"/>
      <c r="S759" s="41"/>
      <c r="T759" s="41"/>
      <c r="U759" s="41"/>
      <c r="V759" s="41"/>
      <c r="W759" s="41"/>
      <c r="X759" s="41"/>
      <c r="Y759" s="41"/>
      <c r="Z759" s="41"/>
    </row>
    <row r="760" spans="1:26" ht="15.75" customHeight="1">
      <c r="A760" s="39">
        <v>45625</v>
      </c>
      <c r="B760" s="40">
        <v>4569.57</v>
      </c>
      <c r="C760" s="41"/>
      <c r="D760" s="41"/>
      <c r="E760" s="60"/>
      <c r="F760" s="41"/>
      <c r="G760" s="60"/>
      <c r="H760" s="41"/>
      <c r="I760" s="52">
        <f t="shared" ref="I760:J760" si="759">A760</f>
        <v>45625</v>
      </c>
      <c r="J760" s="53">
        <f t="shared" si="759"/>
        <v>4569.57</v>
      </c>
      <c r="K760" s="54">
        <f>_xlfn.XLOOKUP(VALUE(I760), 'Processed closing data'!D$1:D$750, 'Processed closing data'!E$1:E$750, "")</f>
        <v>1.59</v>
      </c>
      <c r="L760" s="55">
        <f>_xlfn.XLOOKUP(VALUE(I760), 'Processed closing data'!O$1:O$750, 'Processed closing data'!P$1:P$750, "")</f>
        <v>17.16</v>
      </c>
      <c r="M760" s="41"/>
      <c r="N760" s="41"/>
      <c r="O760" s="41"/>
      <c r="P760" s="63"/>
      <c r="Q760" s="41"/>
      <c r="R760" s="41"/>
      <c r="S760" s="41"/>
      <c r="T760" s="41"/>
      <c r="U760" s="41"/>
      <c r="V760" s="41"/>
      <c r="W760" s="41"/>
      <c r="X760" s="41"/>
      <c r="Y760" s="41"/>
      <c r="Z760" s="41"/>
    </row>
    <row r="761" spans="1:26" ht="15.75" customHeight="1">
      <c r="A761" s="39">
        <v>45628</v>
      </c>
      <c r="B761" s="40">
        <v>4581.7299999999996</v>
      </c>
      <c r="C761" s="41"/>
      <c r="D761" s="41"/>
      <c r="E761" s="60"/>
      <c r="F761" s="41"/>
      <c r="G761" s="60"/>
      <c r="H761" s="41"/>
      <c r="I761" s="52">
        <f t="shared" ref="I761:J761" si="760">A761</f>
        <v>45628</v>
      </c>
      <c r="J761" s="53">
        <f t="shared" si="760"/>
        <v>4581.7299999999996</v>
      </c>
      <c r="K761" s="54">
        <f>_xlfn.XLOOKUP(VALUE(I761), 'Processed closing data'!D$1:D$750, 'Processed closing data'!E$1:E$750, "")</f>
        <v>1.56</v>
      </c>
      <c r="L761" s="55">
        <f>_xlfn.XLOOKUP(VALUE(I761), 'Processed closing data'!O$1:O$750, 'Processed closing data'!P$1:P$750, "")</f>
        <v>17.059999999999999</v>
      </c>
      <c r="M761" s="41"/>
      <c r="N761" s="41"/>
      <c r="O761" s="41"/>
      <c r="P761" s="63"/>
      <c r="Q761" s="41"/>
      <c r="R761" s="41"/>
      <c r="S761" s="41"/>
      <c r="T761" s="41"/>
      <c r="U761" s="41"/>
      <c r="V761" s="41"/>
      <c r="W761" s="41"/>
      <c r="X761" s="41"/>
      <c r="Y761" s="41"/>
      <c r="Z761" s="41"/>
    </row>
    <row r="762" spans="1:26" ht="15.75" customHeight="1">
      <c r="A762" s="39">
        <v>45629</v>
      </c>
      <c r="B762" s="40">
        <v>4607.59</v>
      </c>
      <c r="C762" s="41"/>
      <c r="D762" s="41"/>
      <c r="E762" s="60"/>
      <c r="F762" s="41"/>
      <c r="G762" s="60"/>
      <c r="H762" s="41"/>
      <c r="I762" s="52">
        <f t="shared" ref="I762:J762" si="761">A762</f>
        <v>45629</v>
      </c>
      <c r="J762" s="53">
        <f t="shared" si="761"/>
        <v>4607.59</v>
      </c>
      <c r="K762" s="54">
        <f>_xlfn.XLOOKUP(VALUE(I762), 'Processed closing data'!D$1:D$750, 'Processed closing data'!E$1:E$750, "")</f>
        <v>1.55</v>
      </c>
      <c r="L762" s="55">
        <f>_xlfn.XLOOKUP(VALUE(I762), 'Processed closing data'!O$1:O$750, 'Processed closing data'!P$1:P$750, "")</f>
        <v>17.16</v>
      </c>
      <c r="M762" s="41"/>
      <c r="N762" s="41"/>
      <c r="O762" s="41"/>
      <c r="P762" s="63"/>
      <c r="Q762" s="41"/>
      <c r="R762" s="41"/>
      <c r="S762" s="41"/>
      <c r="T762" s="41"/>
      <c r="U762" s="41"/>
      <c r="V762" s="41"/>
      <c r="W762" s="41"/>
      <c r="X762" s="41"/>
      <c r="Y762" s="41"/>
      <c r="Z762" s="41"/>
    </row>
    <row r="763" spans="1:26" ht="15.75" customHeight="1">
      <c r="A763" s="39">
        <v>45630</v>
      </c>
      <c r="B763" s="40">
        <v>4599.6000000000004</v>
      </c>
      <c r="C763" s="41"/>
      <c r="D763" s="41"/>
      <c r="E763" s="60"/>
      <c r="F763" s="41"/>
      <c r="G763" s="60"/>
      <c r="H763" s="41"/>
      <c r="I763" s="52">
        <f t="shared" ref="I763:J763" si="762">A763</f>
        <v>45630</v>
      </c>
      <c r="J763" s="53">
        <f t="shared" si="762"/>
        <v>4599.6000000000004</v>
      </c>
      <c r="K763" s="54">
        <f>_xlfn.XLOOKUP(VALUE(I763), 'Processed closing data'!D$1:D$750, 'Processed closing data'!E$1:E$750, "")</f>
        <v>1.54</v>
      </c>
      <c r="L763" s="55">
        <f>_xlfn.XLOOKUP(VALUE(I763), 'Processed closing data'!O$1:O$750, 'Processed closing data'!P$1:P$750, "")</f>
        <v>17.38</v>
      </c>
      <c r="M763" s="41"/>
      <c r="N763" s="41"/>
      <c r="O763" s="41"/>
      <c r="P763" s="63"/>
      <c r="Q763" s="41"/>
      <c r="R763" s="41"/>
      <c r="S763" s="41"/>
      <c r="T763" s="41"/>
      <c r="U763" s="41"/>
      <c r="V763" s="41"/>
      <c r="W763" s="41"/>
      <c r="X763" s="41"/>
      <c r="Y763" s="41"/>
      <c r="Z763" s="41"/>
    </row>
    <row r="764" spans="1:26" ht="15.75" customHeight="1">
      <c r="A764" s="39">
        <v>45631</v>
      </c>
      <c r="B764" s="40">
        <v>4605.97</v>
      </c>
      <c r="C764" s="41"/>
      <c r="D764" s="41"/>
      <c r="E764" s="60"/>
      <c r="F764" s="41"/>
      <c r="G764" s="60"/>
      <c r="H764" s="41"/>
      <c r="I764" s="52">
        <f t="shared" ref="I764:J764" si="763">A764</f>
        <v>45631</v>
      </c>
      <c r="J764" s="53">
        <f t="shared" si="763"/>
        <v>4605.97</v>
      </c>
      <c r="K764" s="54">
        <f>_xlfn.XLOOKUP(VALUE(I764), 'Processed closing data'!D$1:D$750, 'Processed closing data'!E$1:E$750, "")</f>
        <v>1.55</v>
      </c>
      <c r="L764" s="55">
        <f>_xlfn.XLOOKUP(VALUE(I764), 'Processed closing data'!O$1:O$750, 'Processed closing data'!P$1:P$750, "")</f>
        <v>16.62</v>
      </c>
      <c r="M764" s="41"/>
      <c r="N764" s="41"/>
      <c r="O764" s="41"/>
      <c r="P764" s="63"/>
      <c r="Q764" s="41"/>
      <c r="R764" s="41"/>
      <c r="S764" s="41"/>
      <c r="T764" s="41"/>
      <c r="U764" s="41"/>
      <c r="V764" s="41"/>
      <c r="W764" s="41"/>
      <c r="X764" s="41"/>
      <c r="Y764" s="41"/>
      <c r="Z764" s="41"/>
    </row>
    <row r="765" spans="1:26" ht="15.75" customHeight="1">
      <c r="A765" s="39">
        <v>45632</v>
      </c>
      <c r="B765" s="40">
        <v>4588.17</v>
      </c>
      <c r="C765" s="41"/>
      <c r="D765" s="41"/>
      <c r="E765" s="60"/>
      <c r="F765" s="41"/>
      <c r="G765" s="60"/>
      <c r="H765" s="41"/>
      <c r="I765" s="52">
        <f t="shared" ref="I765:J765" si="764">A765</f>
        <v>45632</v>
      </c>
      <c r="J765" s="53">
        <f t="shared" si="764"/>
        <v>4588.17</v>
      </c>
      <c r="K765" s="54">
        <f>_xlfn.XLOOKUP(VALUE(I765), 'Processed closing data'!D$1:D$750, 'Processed closing data'!E$1:E$750, "")</f>
        <v>1.5</v>
      </c>
      <c r="L765" s="55">
        <f>_xlfn.XLOOKUP(VALUE(I765), 'Processed closing data'!O$1:O$750, 'Processed closing data'!P$1:P$750, "")</f>
        <v>16.420000000000002</v>
      </c>
      <c r="M765" s="41"/>
      <c r="N765" s="41"/>
      <c r="O765" s="41"/>
      <c r="P765" s="63"/>
      <c r="Q765" s="41"/>
      <c r="R765" s="41"/>
      <c r="S765" s="41"/>
      <c r="T765" s="41"/>
      <c r="U765" s="41"/>
      <c r="V765" s="41"/>
      <c r="W765" s="41"/>
      <c r="X765" s="41"/>
      <c r="Y765" s="41"/>
      <c r="Z765" s="41"/>
    </row>
    <row r="766" spans="1:26" ht="15.75" customHeight="1">
      <c r="A766" s="39">
        <v>45635</v>
      </c>
      <c r="B766" s="40">
        <v>4608.66</v>
      </c>
      <c r="C766" s="41"/>
      <c r="D766" s="41"/>
      <c r="E766" s="60"/>
      <c r="F766" s="41"/>
      <c r="G766" s="60"/>
      <c r="H766" s="41"/>
      <c r="I766" s="52">
        <f t="shared" ref="I766:J766" si="765">A766</f>
        <v>45635</v>
      </c>
      <c r="J766" s="53">
        <f t="shared" si="765"/>
        <v>4608.66</v>
      </c>
      <c r="K766" s="54">
        <f>_xlfn.XLOOKUP(VALUE(I766), 'Processed closing data'!D$1:D$750, 'Processed closing data'!E$1:E$750, "")</f>
        <v>1.43</v>
      </c>
      <c r="L766" s="55">
        <f>_xlfn.XLOOKUP(VALUE(I766), 'Processed closing data'!O$1:O$750, 'Processed closing data'!P$1:P$750, "")</f>
        <v>16.8</v>
      </c>
      <c r="M766" s="41"/>
      <c r="N766" s="41"/>
      <c r="O766" s="41"/>
      <c r="P766" s="63"/>
      <c r="Q766" s="41"/>
      <c r="R766" s="41"/>
      <c r="S766" s="41"/>
      <c r="T766" s="41"/>
      <c r="U766" s="41"/>
      <c r="V766" s="41"/>
      <c r="W766" s="41"/>
      <c r="X766" s="41"/>
      <c r="Y766" s="41"/>
      <c r="Z766" s="41"/>
    </row>
    <row r="767" spans="1:26" ht="15.75" customHeight="1">
      <c r="A767" s="39">
        <v>45636</v>
      </c>
      <c r="B767" s="40">
        <v>4572.17</v>
      </c>
      <c r="C767" s="41"/>
      <c r="D767" s="41"/>
      <c r="E767" s="60"/>
      <c r="F767" s="41"/>
      <c r="G767" s="60"/>
      <c r="H767" s="41"/>
      <c r="I767" s="52">
        <f t="shared" ref="I767:J767" si="766">A767</f>
        <v>45636</v>
      </c>
      <c r="J767" s="53">
        <f t="shared" si="766"/>
        <v>4572.17</v>
      </c>
      <c r="K767" s="54">
        <f>_xlfn.XLOOKUP(VALUE(I767), 'Processed closing data'!D$1:D$750, 'Processed closing data'!E$1:E$750, "")</f>
        <v>1.47</v>
      </c>
      <c r="L767" s="55">
        <f>_xlfn.XLOOKUP(VALUE(I767), 'Processed closing data'!O$1:O$750, 'Processed closing data'!P$1:P$750, "")</f>
        <v>16.420000000000002</v>
      </c>
      <c r="M767" s="41"/>
      <c r="N767" s="41"/>
      <c r="O767" s="41"/>
      <c r="P767" s="63"/>
      <c r="Q767" s="41"/>
      <c r="R767" s="41"/>
      <c r="S767" s="41"/>
      <c r="T767" s="41"/>
      <c r="U767" s="41"/>
      <c r="V767" s="41"/>
      <c r="W767" s="41"/>
      <c r="X767" s="41"/>
      <c r="Y767" s="41"/>
      <c r="Z767" s="41"/>
    </row>
    <row r="768" spans="1:26" ht="15.75" customHeight="1">
      <c r="A768" s="39">
        <v>45637</v>
      </c>
      <c r="B768" s="40">
        <v>4582.32</v>
      </c>
      <c r="C768" s="41"/>
      <c r="D768" s="41"/>
      <c r="E768" s="60"/>
      <c r="F768" s="41"/>
      <c r="G768" s="60"/>
      <c r="H768" s="41"/>
      <c r="I768" s="52">
        <f t="shared" ref="I768:J768" si="767">A768</f>
        <v>45637</v>
      </c>
      <c r="J768" s="53">
        <f t="shared" si="767"/>
        <v>4582.32</v>
      </c>
      <c r="K768" s="54">
        <f>_xlfn.XLOOKUP(VALUE(I768), 'Processed closing data'!D$1:D$750, 'Processed closing data'!E$1:E$750, "")</f>
        <v>1.54</v>
      </c>
      <c r="L768" s="55">
        <f>_xlfn.XLOOKUP(VALUE(I768), 'Processed closing data'!O$1:O$750, 'Processed closing data'!P$1:P$750, "")</f>
        <v>16.440000000000001</v>
      </c>
      <c r="M768" s="41"/>
      <c r="N768" s="41"/>
      <c r="O768" s="41"/>
      <c r="P768" s="63"/>
      <c r="Q768" s="41"/>
      <c r="R768" s="41"/>
      <c r="S768" s="41"/>
      <c r="T768" s="41"/>
      <c r="U768" s="41"/>
      <c r="V768" s="41"/>
      <c r="W768" s="41"/>
      <c r="X768" s="41"/>
      <c r="Y768" s="41"/>
      <c r="Z768" s="41"/>
    </row>
    <row r="769" spans="1:26" ht="15.75" customHeight="1">
      <c r="A769" s="39">
        <v>45638</v>
      </c>
      <c r="B769" s="40">
        <v>4586.46</v>
      </c>
      <c r="C769" s="41"/>
      <c r="D769" s="41"/>
      <c r="E769" s="60"/>
      <c r="F769" s="41"/>
      <c r="G769" s="60"/>
      <c r="H769" s="41"/>
      <c r="I769" s="52">
        <f t="shared" ref="I769:J769" si="768">A769</f>
        <v>45638</v>
      </c>
      <c r="J769" s="53">
        <f t="shared" si="768"/>
        <v>4586.46</v>
      </c>
      <c r="K769" s="54">
        <f>_xlfn.XLOOKUP(VALUE(I769), 'Processed closing data'!D$1:D$750, 'Processed closing data'!E$1:E$750, "")</f>
        <v>1.55</v>
      </c>
      <c r="L769" s="55">
        <f>_xlfn.XLOOKUP(VALUE(I769), 'Processed closing data'!O$1:O$750, 'Processed closing data'!P$1:P$750, "")</f>
        <v>16.46</v>
      </c>
      <c r="M769" s="41"/>
      <c r="N769" s="41"/>
      <c r="O769" s="41"/>
      <c r="P769" s="63"/>
      <c r="Q769" s="41"/>
      <c r="R769" s="41"/>
      <c r="S769" s="41"/>
      <c r="T769" s="41"/>
      <c r="U769" s="41"/>
      <c r="V769" s="41"/>
      <c r="W769" s="41"/>
      <c r="X769" s="41"/>
      <c r="Y769" s="41"/>
      <c r="Z769" s="41"/>
    </row>
    <row r="770" spans="1:26" ht="15.75" customHeight="1">
      <c r="A770" s="39">
        <v>45639</v>
      </c>
      <c r="B770" s="40">
        <v>4579.24</v>
      </c>
      <c r="C770" s="41"/>
      <c r="D770" s="41"/>
      <c r="E770" s="60"/>
      <c r="F770" s="41"/>
      <c r="G770" s="60"/>
      <c r="H770" s="41"/>
      <c r="I770" s="52">
        <f t="shared" ref="I770:J770" si="769">A770</f>
        <v>45639</v>
      </c>
      <c r="J770" s="53">
        <f t="shared" si="769"/>
        <v>4579.24</v>
      </c>
      <c r="K770" s="54">
        <f>_xlfn.XLOOKUP(VALUE(I770), 'Processed closing data'!D$1:D$750, 'Processed closing data'!E$1:E$750, "")</f>
        <v>1.55</v>
      </c>
      <c r="L770" s="55">
        <f>_xlfn.XLOOKUP(VALUE(I770), 'Processed closing data'!O$1:O$750, 'Processed closing data'!P$1:P$750, "")</f>
        <v>16.34</v>
      </c>
      <c r="M770" s="41"/>
      <c r="N770" s="41"/>
      <c r="O770" s="41"/>
      <c r="P770" s="63"/>
      <c r="Q770" s="41"/>
      <c r="R770" s="41"/>
      <c r="S770" s="41"/>
      <c r="T770" s="41"/>
      <c r="U770" s="41"/>
      <c r="V770" s="41"/>
      <c r="W770" s="41"/>
      <c r="X770" s="41"/>
      <c r="Y770" s="41"/>
      <c r="Z770" s="41"/>
    </row>
    <row r="771" spans="1:26" ht="15.75" customHeight="1">
      <c r="A771" s="39">
        <v>45642</v>
      </c>
      <c r="B771" s="40">
        <v>4558.72</v>
      </c>
      <c r="C771" s="41"/>
      <c r="D771" s="41"/>
      <c r="E771" s="60"/>
      <c r="F771" s="41"/>
      <c r="G771" s="60"/>
      <c r="H771" s="41"/>
      <c r="I771" s="52">
        <f t="shared" ref="I771:J771" si="770">A771</f>
        <v>45642</v>
      </c>
      <c r="J771" s="53">
        <f t="shared" si="770"/>
        <v>4558.72</v>
      </c>
      <c r="K771" s="54">
        <f>_xlfn.XLOOKUP(VALUE(I771), 'Processed closing data'!D$1:D$750, 'Processed closing data'!E$1:E$750, "")</f>
        <v>1.57</v>
      </c>
      <c r="L771" s="55">
        <f>_xlfn.XLOOKUP(VALUE(I771), 'Processed closing data'!O$1:O$750, 'Processed closing data'!P$1:P$750, "")</f>
        <v>16.3</v>
      </c>
      <c r="M771" s="41"/>
      <c r="N771" s="41"/>
      <c r="O771" s="41"/>
      <c r="P771" s="63"/>
      <c r="Q771" s="41"/>
      <c r="R771" s="41"/>
      <c r="S771" s="41"/>
      <c r="T771" s="41"/>
      <c r="U771" s="41"/>
      <c r="V771" s="41"/>
      <c r="W771" s="41"/>
      <c r="X771" s="41"/>
      <c r="Y771" s="41"/>
      <c r="Z771" s="41"/>
    </row>
    <row r="772" spans="1:26" ht="15.75" customHeight="1">
      <c r="A772" s="39">
        <v>45643</v>
      </c>
      <c r="B772" s="40">
        <v>4518.8500000000004</v>
      </c>
      <c r="C772" s="41"/>
      <c r="D772" s="41"/>
      <c r="E772" s="60"/>
      <c r="F772" s="41"/>
      <c r="G772" s="60"/>
      <c r="H772" s="41"/>
      <c r="I772" s="52">
        <f t="shared" ref="I772:J772" si="771">A772</f>
        <v>45643</v>
      </c>
      <c r="J772" s="53">
        <f t="shared" si="771"/>
        <v>4518.8500000000004</v>
      </c>
      <c r="K772" s="54">
        <f>_xlfn.XLOOKUP(VALUE(I772), 'Processed closing data'!D$1:D$750, 'Processed closing data'!E$1:E$750, "")</f>
        <v>1.53</v>
      </c>
      <c r="L772" s="55">
        <f>_xlfn.XLOOKUP(VALUE(I772), 'Processed closing data'!O$1:O$750, 'Processed closing data'!P$1:P$750, "")</f>
        <v>15.38</v>
      </c>
      <c r="M772" s="41"/>
      <c r="N772" s="41"/>
      <c r="O772" s="41"/>
      <c r="P772" s="63"/>
      <c r="Q772" s="41"/>
      <c r="R772" s="41"/>
      <c r="S772" s="41"/>
      <c r="T772" s="41"/>
      <c r="U772" s="41"/>
      <c r="V772" s="41"/>
      <c r="W772" s="41"/>
      <c r="X772" s="41"/>
      <c r="Y772" s="41"/>
      <c r="Z772" s="41"/>
    </row>
    <row r="773" spans="1:26" ht="15.75" customHeight="1">
      <c r="A773" s="39">
        <v>45644</v>
      </c>
      <c r="B773" s="40">
        <v>4522.45</v>
      </c>
      <c r="C773" s="41"/>
      <c r="D773" s="41"/>
      <c r="E773" s="60"/>
      <c r="F773" s="41"/>
      <c r="G773" s="60"/>
      <c r="H773" s="41"/>
      <c r="I773" s="52">
        <f t="shared" ref="I773:J773" si="772">A773</f>
        <v>45644</v>
      </c>
      <c r="J773" s="53">
        <f t="shared" si="772"/>
        <v>4522.45</v>
      </c>
      <c r="K773" s="54">
        <f>_xlfn.XLOOKUP(VALUE(I773), 'Processed closing data'!D$1:D$750, 'Processed closing data'!E$1:E$750, "")</f>
        <v>1.43</v>
      </c>
      <c r="L773" s="55">
        <f>_xlfn.XLOOKUP(VALUE(I773), 'Processed closing data'!O$1:O$750, 'Processed closing data'!P$1:P$750, "")</f>
        <v>15.54</v>
      </c>
      <c r="M773" s="41"/>
      <c r="N773" s="41"/>
      <c r="O773" s="41"/>
      <c r="P773" s="63"/>
      <c r="Q773" s="41"/>
      <c r="R773" s="41"/>
      <c r="S773" s="41"/>
      <c r="T773" s="41"/>
      <c r="U773" s="41"/>
      <c r="V773" s="41"/>
      <c r="W773" s="41"/>
      <c r="X773" s="41"/>
      <c r="Y773" s="41"/>
      <c r="Z773" s="41"/>
    </row>
    <row r="774" spans="1:26" ht="15.75" customHeight="1">
      <c r="A774" s="39">
        <v>45645</v>
      </c>
      <c r="B774" s="40">
        <v>4471.6899999999996</v>
      </c>
      <c r="C774" s="41"/>
      <c r="D774" s="41"/>
      <c r="E774" s="60"/>
      <c r="F774" s="41"/>
      <c r="G774" s="60"/>
      <c r="H774" s="41"/>
      <c r="I774" s="52">
        <f t="shared" ref="I774:J774" si="773">A774</f>
        <v>45645</v>
      </c>
      <c r="J774" s="53">
        <f t="shared" si="773"/>
        <v>4471.6899999999996</v>
      </c>
      <c r="K774" s="54">
        <f>_xlfn.XLOOKUP(VALUE(I774), 'Processed closing data'!D$1:D$750, 'Processed closing data'!E$1:E$750, "")</f>
        <v>1.38</v>
      </c>
      <c r="L774" s="55">
        <f>_xlfn.XLOOKUP(VALUE(I774), 'Processed closing data'!O$1:O$750, 'Processed closing data'!P$1:P$750, "")</f>
        <v>15.16</v>
      </c>
      <c r="M774" s="41"/>
      <c r="N774" s="41"/>
      <c r="O774" s="41"/>
      <c r="P774" s="63"/>
      <c r="Q774" s="41"/>
      <c r="R774" s="41"/>
      <c r="S774" s="41"/>
      <c r="T774" s="41"/>
      <c r="U774" s="41"/>
      <c r="V774" s="41"/>
      <c r="W774" s="41"/>
      <c r="X774" s="41"/>
      <c r="Y774" s="41"/>
      <c r="Z774" s="41"/>
    </row>
    <row r="775" spans="1:26" ht="15.75" customHeight="1">
      <c r="A775" s="39">
        <v>45646</v>
      </c>
      <c r="B775" s="40">
        <v>4463.29</v>
      </c>
      <c r="C775" s="41"/>
      <c r="D775" s="41"/>
      <c r="E775" s="60"/>
      <c r="F775" s="41"/>
      <c r="G775" s="60"/>
      <c r="H775" s="41"/>
      <c r="I775" s="52">
        <f t="shared" ref="I775:J775" si="774">A775</f>
        <v>45646</v>
      </c>
      <c r="J775" s="53">
        <f t="shared" si="774"/>
        <v>4463.29</v>
      </c>
      <c r="K775" s="54">
        <f>_xlfn.XLOOKUP(VALUE(I775), 'Processed closing data'!D$1:D$750, 'Processed closing data'!E$1:E$750, "")</f>
        <v>1.43</v>
      </c>
      <c r="L775" s="55">
        <f>_xlfn.XLOOKUP(VALUE(I775), 'Processed closing data'!O$1:O$750, 'Processed closing data'!P$1:P$750, "")</f>
        <v>15.14</v>
      </c>
      <c r="M775" s="41"/>
      <c r="N775" s="41"/>
      <c r="O775" s="41"/>
      <c r="P775" s="63"/>
      <c r="Q775" s="41"/>
      <c r="R775" s="41"/>
      <c r="S775" s="41"/>
      <c r="T775" s="41"/>
      <c r="U775" s="41"/>
      <c r="V775" s="41"/>
      <c r="W775" s="41"/>
      <c r="X775" s="41"/>
      <c r="Y775" s="41"/>
      <c r="Z775" s="41"/>
    </row>
    <row r="776" spans="1:26" ht="15.75" customHeight="1">
      <c r="A776" s="39">
        <v>45649</v>
      </c>
      <c r="B776" s="40">
        <v>4471.0600000000004</v>
      </c>
      <c r="C776" s="41"/>
      <c r="D776" s="41"/>
      <c r="E776" s="60"/>
      <c r="F776" s="41"/>
      <c r="G776" s="60"/>
      <c r="H776" s="41"/>
      <c r="I776" s="52">
        <f t="shared" ref="I776:J776" si="775">A776</f>
        <v>45649</v>
      </c>
      <c r="J776" s="53">
        <f t="shared" si="775"/>
        <v>4471.0600000000004</v>
      </c>
      <c r="K776" s="54">
        <f>_xlfn.XLOOKUP(VALUE(I776), 'Processed closing data'!D$1:D$750, 'Processed closing data'!E$1:E$750, "")</f>
        <v>1.29</v>
      </c>
      <c r="L776" s="55">
        <f>_xlfn.XLOOKUP(VALUE(I776), 'Processed closing data'!O$1:O$750, 'Processed closing data'!P$1:P$750, "")</f>
        <v>15.2</v>
      </c>
      <c r="M776" s="41"/>
      <c r="N776" s="41"/>
      <c r="O776" s="41"/>
      <c r="P776" s="63"/>
      <c r="Q776" s="41"/>
      <c r="R776" s="41"/>
      <c r="S776" s="41"/>
      <c r="T776" s="41"/>
      <c r="U776" s="41"/>
      <c r="V776" s="41"/>
      <c r="W776" s="41"/>
      <c r="X776" s="41"/>
      <c r="Y776" s="41"/>
      <c r="Z776" s="41"/>
    </row>
    <row r="777" spans="1:26" ht="15.75" customHeight="1">
      <c r="A777" s="39">
        <v>45650</v>
      </c>
      <c r="B777" s="40">
        <v>4491.87</v>
      </c>
      <c r="C777" s="41"/>
      <c r="D777" s="41"/>
      <c r="E777" s="60"/>
      <c r="F777" s="41"/>
      <c r="G777" s="60"/>
      <c r="H777" s="41"/>
      <c r="I777" s="52">
        <f t="shared" ref="I777:J777" si="776">A777</f>
        <v>45650</v>
      </c>
      <c r="J777" s="53">
        <f t="shared" si="776"/>
        <v>4491.87</v>
      </c>
      <c r="K777" s="54">
        <f>_xlfn.XLOOKUP(VALUE(I777), 'Processed closing data'!D$1:D$750, 'Processed closing data'!E$1:E$750, "")</f>
        <v>1.35</v>
      </c>
      <c r="L777" s="55">
        <f>_xlfn.XLOOKUP(VALUE(I777), 'Processed closing data'!O$1:O$750, 'Processed closing data'!P$1:P$750, "")</f>
        <v>15.24</v>
      </c>
      <c r="M777" s="41"/>
      <c r="N777" s="41"/>
      <c r="O777" s="41"/>
      <c r="P777" s="63"/>
      <c r="Q777" s="41"/>
      <c r="R777" s="41"/>
      <c r="S777" s="41"/>
      <c r="T777" s="41"/>
      <c r="U777" s="41"/>
      <c r="V777" s="41"/>
      <c r="W777" s="41"/>
      <c r="X777" s="41"/>
      <c r="Y777" s="41"/>
      <c r="Z777" s="41"/>
    </row>
    <row r="778" spans="1:26" ht="15.75" customHeight="1">
      <c r="A778" s="39">
        <v>45651</v>
      </c>
      <c r="B778" s="40">
        <v>4491.87</v>
      </c>
      <c r="C778" s="41"/>
      <c r="D778" s="41"/>
      <c r="E778" s="60"/>
      <c r="F778" s="41"/>
      <c r="G778" s="60"/>
      <c r="H778" s="41"/>
      <c r="I778" s="52">
        <f t="shared" ref="I778:J778" si="777">A778</f>
        <v>45651</v>
      </c>
      <c r="J778" s="53">
        <f t="shared" si="777"/>
        <v>4491.87</v>
      </c>
      <c r="K778" s="54">
        <v>1.35</v>
      </c>
      <c r="L778" s="55">
        <v>15.24</v>
      </c>
      <c r="M778" s="41"/>
      <c r="N778" s="41"/>
      <c r="O778" s="41"/>
      <c r="P778" s="63"/>
      <c r="Q778" s="41"/>
      <c r="R778" s="41"/>
      <c r="S778" s="41"/>
      <c r="T778" s="41"/>
      <c r="U778" s="41"/>
      <c r="V778" s="41"/>
      <c r="W778" s="41"/>
      <c r="X778" s="41"/>
      <c r="Y778" s="41"/>
      <c r="Z778" s="41"/>
    </row>
    <row r="779" spans="1:26" ht="15.75" customHeight="1">
      <c r="A779" s="39">
        <v>45652</v>
      </c>
      <c r="B779" s="40">
        <v>4491.87</v>
      </c>
      <c r="C779" s="41"/>
      <c r="D779" s="41"/>
      <c r="E779" s="60"/>
      <c r="F779" s="41"/>
      <c r="G779" s="60"/>
      <c r="H779" s="41"/>
      <c r="I779" s="52">
        <f t="shared" ref="I779:J779" si="778">A779</f>
        <v>45652</v>
      </c>
      <c r="J779" s="53">
        <f t="shared" si="778"/>
        <v>4491.87</v>
      </c>
      <c r="K779" s="54">
        <v>1.35</v>
      </c>
      <c r="L779" s="55">
        <v>15.24</v>
      </c>
      <c r="M779" s="41"/>
      <c r="N779" s="41"/>
      <c r="O779" s="41"/>
      <c r="P779" s="63"/>
      <c r="Q779" s="41"/>
      <c r="R779" s="41"/>
      <c r="S779" s="41"/>
      <c r="T779" s="41"/>
      <c r="U779" s="41"/>
      <c r="V779" s="41"/>
      <c r="W779" s="41"/>
      <c r="X779" s="41"/>
      <c r="Y779" s="41"/>
      <c r="Z779" s="41"/>
    </row>
    <row r="780" spans="1:26" ht="15.75" customHeight="1">
      <c r="A780" s="39">
        <v>45653</v>
      </c>
      <c r="B780" s="40">
        <v>4495.62</v>
      </c>
      <c r="C780" s="41"/>
      <c r="D780" s="41"/>
      <c r="E780" s="60"/>
      <c r="F780" s="41"/>
      <c r="G780" s="60"/>
      <c r="H780" s="41"/>
      <c r="I780" s="52">
        <f t="shared" ref="I780:J780" si="779">A780</f>
        <v>45653</v>
      </c>
      <c r="J780" s="53">
        <f t="shared" si="779"/>
        <v>4495.62</v>
      </c>
      <c r="K780" s="54">
        <f>_xlfn.XLOOKUP(VALUE(I780), 'Processed closing data'!D$1:D$750, 'Processed closing data'!E$1:E$750, "")</f>
        <v>1.27</v>
      </c>
      <c r="L780" s="55">
        <f>_xlfn.XLOOKUP(VALUE(I780), 'Processed closing data'!O$1:O$750, 'Processed closing data'!P$1:P$750, "")</f>
        <v>15.2</v>
      </c>
      <c r="M780" s="41"/>
      <c r="N780" s="41"/>
      <c r="O780" s="41"/>
      <c r="P780" s="63"/>
      <c r="Q780" s="41"/>
      <c r="R780" s="41"/>
      <c r="S780" s="41"/>
      <c r="T780" s="41"/>
      <c r="U780" s="41"/>
      <c r="V780" s="41"/>
      <c r="W780" s="41"/>
      <c r="X780" s="41"/>
      <c r="Y780" s="41"/>
      <c r="Z780" s="41"/>
    </row>
    <row r="781" spans="1:26" ht="15.75" customHeight="1">
      <c r="A781" s="39">
        <v>45656</v>
      </c>
      <c r="B781" s="40">
        <v>4479.42</v>
      </c>
      <c r="C781" s="41"/>
      <c r="D781" s="41"/>
      <c r="E781" s="60"/>
      <c r="F781" s="41"/>
      <c r="G781" s="60"/>
      <c r="H781" s="41"/>
      <c r="I781" s="52">
        <f t="shared" ref="I781:J781" si="780">A781</f>
        <v>45656</v>
      </c>
      <c r="J781" s="53">
        <f t="shared" si="780"/>
        <v>4479.42</v>
      </c>
      <c r="K781" s="54">
        <f>_xlfn.XLOOKUP(VALUE(I781), 'Processed closing data'!D$1:D$750, 'Processed closing data'!E$1:E$750, "")</f>
        <v>1.25</v>
      </c>
      <c r="L781" s="55">
        <f>_xlfn.XLOOKUP(VALUE(I781), 'Processed closing data'!O$1:O$750, 'Processed closing data'!P$1:P$750, "")</f>
        <v>15.32</v>
      </c>
      <c r="M781" s="41"/>
      <c r="N781" s="41"/>
      <c r="O781" s="41"/>
      <c r="P781" s="63"/>
      <c r="Q781" s="41"/>
      <c r="R781" s="41"/>
      <c r="S781" s="41"/>
      <c r="T781" s="41"/>
      <c r="U781" s="41"/>
      <c r="V781" s="41"/>
      <c r="W781" s="41"/>
      <c r="X781" s="41"/>
      <c r="Y781" s="41"/>
      <c r="Z781" s="41"/>
    </row>
    <row r="782" spans="1:26" ht="15.75" customHeight="1">
      <c r="A782" s="39">
        <v>45657</v>
      </c>
      <c r="B782" s="40">
        <v>4510.6099999999997</v>
      </c>
      <c r="C782" s="41"/>
      <c r="D782" s="41"/>
      <c r="E782" s="60"/>
      <c r="F782" s="41"/>
      <c r="G782" s="60"/>
      <c r="H782" s="41"/>
      <c r="I782" s="64">
        <f t="shared" ref="I782:J782" si="781">A782</f>
        <v>45657</v>
      </c>
      <c r="J782" s="65">
        <f t="shared" si="781"/>
        <v>4510.6099999999997</v>
      </c>
      <c r="K782" s="66">
        <f>_xlfn.XLOOKUP(VALUE(I782), 'Processed closing data'!D$1:D$750, 'Processed closing data'!E$1:E$750, "")</f>
        <v>1.29</v>
      </c>
      <c r="L782" s="67">
        <f>_xlfn.XLOOKUP(VALUE(I782), 'Processed closing data'!O$1:O$750, 'Processed closing data'!P$1:P$750, "")</f>
        <v>15.5</v>
      </c>
      <c r="M782" s="41"/>
      <c r="N782" s="41"/>
      <c r="O782" s="41"/>
      <c r="P782" s="63"/>
      <c r="Q782" s="41"/>
      <c r="R782" s="41"/>
      <c r="S782" s="41"/>
      <c r="T782" s="41"/>
      <c r="U782" s="41"/>
      <c r="V782" s="41"/>
      <c r="W782" s="41"/>
      <c r="X782" s="41"/>
      <c r="Y782" s="41"/>
      <c r="Z782" s="41"/>
    </row>
    <row r="783" spans="1:26" ht="15.75" customHeight="1">
      <c r="A783" s="39"/>
      <c r="B783" s="68"/>
      <c r="C783" s="41"/>
      <c r="D783" s="41"/>
      <c r="E783" s="60"/>
      <c r="F783" s="41"/>
      <c r="G783" s="60"/>
      <c r="H783" s="41"/>
      <c r="I783" s="41"/>
      <c r="J783" s="69"/>
      <c r="K783" s="70"/>
      <c r="L783" s="63"/>
      <c r="M783" s="41"/>
      <c r="N783" s="41"/>
      <c r="O783" s="41"/>
      <c r="P783" s="63"/>
      <c r="Q783" s="41"/>
      <c r="R783" s="41"/>
      <c r="S783" s="41"/>
      <c r="T783" s="41"/>
      <c r="U783" s="41"/>
      <c r="V783" s="41"/>
      <c r="W783" s="41"/>
      <c r="X783" s="41"/>
      <c r="Y783" s="41"/>
      <c r="Z783" s="41"/>
    </row>
    <row r="784" spans="1:26" ht="15.75" customHeight="1">
      <c r="A784" s="39"/>
      <c r="B784" s="68"/>
      <c r="C784" s="41"/>
      <c r="D784" s="41"/>
      <c r="E784" s="60"/>
      <c r="F784" s="41"/>
      <c r="G784" s="60"/>
      <c r="H784" s="41"/>
      <c r="I784" s="41"/>
      <c r="J784" s="69"/>
      <c r="K784" s="70"/>
      <c r="L784" s="63"/>
      <c r="M784" s="41"/>
      <c r="N784" s="41"/>
      <c r="O784" s="41"/>
      <c r="P784" s="63"/>
      <c r="Q784" s="41"/>
      <c r="R784" s="41"/>
      <c r="S784" s="41"/>
      <c r="T784" s="41"/>
      <c r="U784" s="41"/>
      <c r="V784" s="41"/>
      <c r="W784" s="41"/>
      <c r="X784" s="41"/>
      <c r="Y784" s="41"/>
      <c r="Z784" s="41"/>
    </row>
    <row r="785" spans="1:26" ht="15.75" customHeight="1">
      <c r="A785" s="39"/>
      <c r="B785" s="68"/>
      <c r="C785" s="41"/>
      <c r="D785" s="41"/>
      <c r="E785" s="60"/>
      <c r="F785" s="41"/>
      <c r="G785" s="60"/>
      <c r="H785" s="41"/>
      <c r="I785" s="41"/>
      <c r="J785" s="69"/>
      <c r="K785" s="70"/>
      <c r="L785" s="63"/>
      <c r="M785" s="41"/>
      <c r="N785" s="41"/>
      <c r="O785" s="41"/>
      <c r="P785" s="63"/>
      <c r="Q785" s="41"/>
      <c r="R785" s="41"/>
      <c r="S785" s="41"/>
      <c r="T785" s="41"/>
      <c r="U785" s="41"/>
      <c r="V785" s="41"/>
      <c r="W785" s="41"/>
      <c r="X785" s="41"/>
      <c r="Y785" s="41"/>
      <c r="Z785" s="41"/>
    </row>
    <row r="786" spans="1:26" ht="15.75" customHeight="1">
      <c r="A786" s="39"/>
      <c r="B786" s="68"/>
      <c r="C786" s="41"/>
      <c r="D786" s="41"/>
      <c r="E786" s="60"/>
      <c r="F786" s="41"/>
      <c r="G786" s="60"/>
      <c r="H786" s="41"/>
      <c r="I786" s="41"/>
      <c r="J786" s="69"/>
      <c r="K786" s="70"/>
      <c r="L786" s="63"/>
      <c r="M786" s="41"/>
      <c r="N786" s="41"/>
      <c r="O786" s="41"/>
      <c r="P786" s="63"/>
      <c r="Q786" s="41"/>
      <c r="R786" s="41"/>
      <c r="S786" s="41"/>
      <c r="T786" s="41"/>
      <c r="U786" s="41"/>
      <c r="V786" s="41"/>
      <c r="W786" s="41"/>
      <c r="X786" s="41"/>
      <c r="Y786" s="41"/>
      <c r="Z786" s="41"/>
    </row>
    <row r="787" spans="1:26" ht="15.75" customHeight="1">
      <c r="A787" s="39"/>
      <c r="B787" s="68"/>
      <c r="C787" s="41"/>
      <c r="D787" s="41"/>
      <c r="E787" s="60"/>
      <c r="F787" s="41"/>
      <c r="G787" s="60"/>
      <c r="H787" s="41"/>
      <c r="I787" s="41"/>
      <c r="J787" s="69"/>
      <c r="K787" s="70"/>
      <c r="L787" s="63"/>
      <c r="M787" s="41"/>
      <c r="N787" s="41"/>
      <c r="O787" s="41"/>
      <c r="P787" s="63"/>
      <c r="Q787" s="41"/>
      <c r="R787" s="41"/>
      <c r="S787" s="41"/>
      <c r="T787" s="41"/>
      <c r="U787" s="41"/>
      <c r="V787" s="41"/>
      <c r="W787" s="41"/>
      <c r="X787" s="41"/>
      <c r="Y787" s="41"/>
      <c r="Z787" s="41"/>
    </row>
    <row r="788" spans="1:26" ht="15.75" customHeight="1">
      <c r="A788" s="39"/>
      <c r="B788" s="68"/>
      <c r="C788" s="41"/>
      <c r="D788" s="41"/>
      <c r="E788" s="60"/>
      <c r="F788" s="41"/>
      <c r="G788" s="60"/>
      <c r="H788" s="41"/>
      <c r="I788" s="41"/>
      <c r="J788" s="69"/>
      <c r="K788" s="70"/>
      <c r="L788" s="63"/>
      <c r="M788" s="41"/>
      <c r="N788" s="41"/>
      <c r="O788" s="41"/>
      <c r="P788" s="63"/>
      <c r="Q788" s="41"/>
      <c r="R788" s="41"/>
      <c r="S788" s="41"/>
      <c r="T788" s="41"/>
      <c r="U788" s="41"/>
      <c r="V788" s="41"/>
      <c r="W788" s="41"/>
      <c r="X788" s="41"/>
      <c r="Y788" s="41"/>
      <c r="Z788" s="41"/>
    </row>
    <row r="789" spans="1:26" ht="15.75" customHeight="1">
      <c r="A789" s="39"/>
      <c r="B789" s="68"/>
      <c r="C789" s="41"/>
      <c r="D789" s="41"/>
      <c r="E789" s="60"/>
      <c r="F789" s="41"/>
      <c r="G789" s="60"/>
      <c r="H789" s="41"/>
      <c r="I789" s="41"/>
      <c r="J789" s="69"/>
      <c r="K789" s="70"/>
      <c r="L789" s="63"/>
      <c r="M789" s="41"/>
      <c r="N789" s="41"/>
      <c r="O789" s="41"/>
      <c r="P789" s="63"/>
      <c r="Q789" s="41"/>
      <c r="R789" s="41"/>
      <c r="S789" s="41"/>
      <c r="T789" s="41"/>
      <c r="U789" s="41"/>
      <c r="V789" s="41"/>
      <c r="W789" s="41"/>
      <c r="X789" s="41"/>
      <c r="Y789" s="41"/>
      <c r="Z789" s="41"/>
    </row>
    <row r="790" spans="1:26" ht="15.75" customHeight="1">
      <c r="A790" s="39"/>
      <c r="B790" s="68"/>
      <c r="C790" s="41"/>
      <c r="D790" s="41"/>
      <c r="E790" s="60"/>
      <c r="F790" s="41"/>
      <c r="G790" s="60"/>
      <c r="H790" s="41"/>
      <c r="I790" s="41"/>
      <c r="J790" s="69"/>
      <c r="K790" s="70"/>
      <c r="L790" s="63"/>
      <c r="M790" s="41"/>
      <c r="N790" s="41"/>
      <c r="O790" s="41"/>
      <c r="P790" s="63"/>
      <c r="Q790" s="41"/>
      <c r="R790" s="41"/>
      <c r="S790" s="41"/>
      <c r="T790" s="41"/>
      <c r="U790" s="41"/>
      <c r="V790" s="41"/>
      <c r="W790" s="41"/>
      <c r="X790" s="41"/>
      <c r="Y790" s="41"/>
      <c r="Z790" s="41"/>
    </row>
    <row r="791" spans="1:26" ht="15.75" customHeight="1">
      <c r="A791" s="39"/>
      <c r="B791" s="68"/>
      <c r="C791" s="41"/>
      <c r="D791" s="41"/>
      <c r="E791" s="60"/>
      <c r="F791" s="41"/>
      <c r="G791" s="60"/>
      <c r="H791" s="41"/>
      <c r="I791" s="41"/>
      <c r="J791" s="69"/>
      <c r="K791" s="70"/>
      <c r="L791" s="63"/>
      <c r="M791" s="41"/>
      <c r="N791" s="41"/>
      <c r="O791" s="41"/>
      <c r="P791" s="63"/>
      <c r="Q791" s="41"/>
      <c r="R791" s="41"/>
      <c r="S791" s="41"/>
      <c r="T791" s="41"/>
      <c r="U791" s="41"/>
      <c r="V791" s="41"/>
      <c r="W791" s="41"/>
      <c r="X791" s="41"/>
      <c r="Y791" s="41"/>
      <c r="Z791" s="41"/>
    </row>
    <row r="792" spans="1:26" ht="15.75" customHeight="1">
      <c r="A792" s="39"/>
      <c r="B792" s="68"/>
      <c r="C792" s="41"/>
      <c r="D792" s="41"/>
      <c r="E792" s="60"/>
      <c r="F792" s="41"/>
      <c r="G792" s="60"/>
      <c r="H792" s="41"/>
      <c r="I792" s="41"/>
      <c r="J792" s="69"/>
      <c r="K792" s="70"/>
      <c r="L792" s="63"/>
      <c r="M792" s="41"/>
      <c r="N792" s="41"/>
      <c r="O792" s="41"/>
      <c r="P792" s="63"/>
      <c r="Q792" s="41"/>
      <c r="R792" s="41"/>
      <c r="S792" s="41"/>
      <c r="T792" s="41"/>
      <c r="U792" s="41"/>
      <c r="V792" s="41"/>
      <c r="W792" s="41"/>
      <c r="X792" s="41"/>
      <c r="Y792" s="41"/>
      <c r="Z792" s="41"/>
    </row>
    <row r="793" spans="1:26" ht="15.75" customHeight="1">
      <c r="A793" s="39"/>
      <c r="B793" s="68"/>
      <c r="C793" s="41"/>
      <c r="D793" s="41"/>
      <c r="E793" s="60"/>
      <c r="F793" s="41"/>
      <c r="G793" s="60"/>
      <c r="H793" s="41"/>
      <c r="I793" s="41"/>
      <c r="J793" s="69"/>
      <c r="K793" s="70"/>
      <c r="L793" s="63"/>
      <c r="M793" s="41"/>
      <c r="N793" s="41"/>
      <c r="O793" s="41"/>
      <c r="P793" s="63"/>
      <c r="Q793" s="41"/>
      <c r="R793" s="41"/>
      <c r="S793" s="41"/>
      <c r="T793" s="41"/>
      <c r="U793" s="41"/>
      <c r="V793" s="41"/>
      <c r="W793" s="41"/>
      <c r="X793" s="41"/>
      <c r="Y793" s="41"/>
      <c r="Z793" s="41"/>
    </row>
    <row r="794" spans="1:26" ht="15.75" customHeight="1">
      <c r="A794" s="39"/>
      <c r="B794" s="68"/>
      <c r="C794" s="41"/>
      <c r="D794" s="41"/>
      <c r="E794" s="60"/>
      <c r="F794" s="41"/>
      <c r="G794" s="60"/>
      <c r="H794" s="41"/>
      <c r="I794" s="41"/>
      <c r="J794" s="69"/>
      <c r="K794" s="70"/>
      <c r="L794" s="63"/>
      <c r="M794" s="41"/>
      <c r="N794" s="41"/>
      <c r="O794" s="41"/>
      <c r="P794" s="63"/>
      <c r="Q794" s="41"/>
      <c r="R794" s="41"/>
      <c r="S794" s="41"/>
      <c r="T794" s="41"/>
      <c r="U794" s="41"/>
      <c r="V794" s="41"/>
      <c r="W794" s="41"/>
      <c r="X794" s="41"/>
      <c r="Y794" s="41"/>
      <c r="Z794" s="41"/>
    </row>
    <row r="795" spans="1:26" ht="15.75" customHeight="1">
      <c r="A795" s="39"/>
      <c r="B795" s="68"/>
      <c r="C795" s="41"/>
      <c r="D795" s="41"/>
      <c r="E795" s="60"/>
      <c r="F795" s="41"/>
      <c r="G795" s="60"/>
      <c r="H795" s="41"/>
      <c r="I795" s="41"/>
      <c r="J795" s="69"/>
      <c r="K795" s="70"/>
      <c r="L795" s="63"/>
      <c r="M795" s="41"/>
      <c r="N795" s="41"/>
      <c r="O795" s="41"/>
      <c r="P795" s="63"/>
      <c r="Q795" s="41"/>
      <c r="R795" s="41"/>
      <c r="S795" s="41"/>
      <c r="T795" s="41"/>
      <c r="U795" s="41"/>
      <c r="V795" s="41"/>
      <c r="W795" s="41"/>
      <c r="X795" s="41"/>
      <c r="Y795" s="41"/>
      <c r="Z795" s="41"/>
    </row>
    <row r="796" spans="1:26" ht="15.75" customHeight="1">
      <c r="A796" s="39"/>
      <c r="B796" s="68"/>
      <c r="C796" s="41"/>
      <c r="D796" s="41"/>
      <c r="E796" s="60"/>
      <c r="F796" s="41"/>
      <c r="G796" s="60"/>
      <c r="H796" s="41"/>
      <c r="I796" s="41"/>
      <c r="J796" s="69"/>
      <c r="K796" s="70"/>
      <c r="L796" s="63"/>
      <c r="M796" s="41"/>
      <c r="N796" s="41"/>
      <c r="O796" s="41"/>
      <c r="P796" s="63"/>
      <c r="Q796" s="41"/>
      <c r="R796" s="41"/>
      <c r="S796" s="41"/>
      <c r="T796" s="41"/>
      <c r="U796" s="41"/>
      <c r="V796" s="41"/>
      <c r="W796" s="41"/>
      <c r="X796" s="41"/>
      <c r="Y796" s="41"/>
      <c r="Z796" s="41"/>
    </row>
    <row r="797" spans="1:26" ht="15.75" customHeight="1">
      <c r="A797" s="39"/>
      <c r="B797" s="68"/>
      <c r="C797" s="41"/>
      <c r="D797" s="41"/>
      <c r="E797" s="60"/>
      <c r="F797" s="41"/>
      <c r="G797" s="60"/>
      <c r="H797" s="41"/>
      <c r="I797" s="41"/>
      <c r="J797" s="69"/>
      <c r="K797" s="70"/>
      <c r="L797" s="63"/>
      <c r="M797" s="41"/>
      <c r="N797" s="41"/>
      <c r="O797" s="41"/>
      <c r="P797" s="63"/>
      <c r="Q797" s="41"/>
      <c r="R797" s="41"/>
      <c r="S797" s="41"/>
      <c r="T797" s="41"/>
      <c r="U797" s="41"/>
      <c r="V797" s="41"/>
      <c r="W797" s="41"/>
      <c r="X797" s="41"/>
      <c r="Y797" s="41"/>
      <c r="Z797" s="41"/>
    </row>
    <row r="798" spans="1:26" ht="15.75" customHeight="1">
      <c r="A798" s="39"/>
      <c r="B798" s="68"/>
      <c r="C798" s="41"/>
      <c r="D798" s="41"/>
      <c r="E798" s="60"/>
      <c r="F798" s="41"/>
      <c r="G798" s="60"/>
      <c r="H798" s="41"/>
      <c r="I798" s="41"/>
      <c r="J798" s="69"/>
      <c r="K798" s="70"/>
      <c r="L798" s="63"/>
      <c r="M798" s="41"/>
      <c r="N798" s="41"/>
      <c r="O798" s="41"/>
      <c r="P798" s="63"/>
      <c r="Q798" s="41"/>
      <c r="R798" s="41"/>
      <c r="S798" s="41"/>
      <c r="T798" s="41"/>
      <c r="U798" s="41"/>
      <c r="V798" s="41"/>
      <c r="W798" s="41"/>
      <c r="X798" s="41"/>
      <c r="Y798" s="41"/>
      <c r="Z798" s="41"/>
    </row>
    <row r="799" spans="1:26" ht="15.75" customHeight="1">
      <c r="A799" s="39"/>
      <c r="B799" s="68"/>
      <c r="C799" s="41"/>
      <c r="D799" s="41"/>
      <c r="E799" s="60"/>
      <c r="F799" s="41"/>
      <c r="G799" s="60"/>
      <c r="H799" s="41"/>
      <c r="I799" s="41"/>
      <c r="J799" s="69"/>
      <c r="K799" s="70"/>
      <c r="L799" s="63"/>
      <c r="M799" s="41"/>
      <c r="N799" s="41"/>
      <c r="O799" s="41"/>
      <c r="P799" s="63"/>
      <c r="Q799" s="41"/>
      <c r="R799" s="41"/>
      <c r="S799" s="41"/>
      <c r="T799" s="41"/>
      <c r="U799" s="41"/>
      <c r="V799" s="41"/>
      <c r="W799" s="41"/>
      <c r="X799" s="41"/>
      <c r="Y799" s="41"/>
      <c r="Z799" s="41"/>
    </row>
    <row r="800" spans="1:26" ht="15.75" customHeight="1">
      <c r="A800" s="39"/>
      <c r="B800" s="68"/>
      <c r="C800" s="41"/>
      <c r="D800" s="41"/>
      <c r="E800" s="60"/>
      <c r="F800" s="41"/>
      <c r="G800" s="60"/>
      <c r="H800" s="41"/>
      <c r="I800" s="41"/>
      <c r="J800" s="69"/>
      <c r="K800" s="70"/>
      <c r="L800" s="63"/>
      <c r="M800" s="41"/>
      <c r="N800" s="41"/>
      <c r="O800" s="41"/>
      <c r="P800" s="63"/>
      <c r="Q800" s="41"/>
      <c r="R800" s="41"/>
      <c r="S800" s="41"/>
      <c r="T800" s="41"/>
      <c r="U800" s="41"/>
      <c r="V800" s="41"/>
      <c r="W800" s="41"/>
      <c r="X800" s="41"/>
      <c r="Y800" s="41"/>
      <c r="Z800" s="41"/>
    </row>
    <row r="801" spans="1:26" ht="15.75" customHeight="1">
      <c r="A801" s="39"/>
      <c r="B801" s="68"/>
      <c r="C801" s="41"/>
      <c r="D801" s="41"/>
      <c r="E801" s="60"/>
      <c r="F801" s="41"/>
      <c r="G801" s="60"/>
      <c r="H801" s="41"/>
      <c r="I801" s="41"/>
      <c r="J801" s="69"/>
      <c r="K801" s="70"/>
      <c r="L801" s="63"/>
      <c r="M801" s="41"/>
      <c r="N801" s="41"/>
      <c r="O801" s="41"/>
      <c r="P801" s="63"/>
      <c r="Q801" s="41"/>
      <c r="R801" s="41"/>
      <c r="S801" s="41"/>
      <c r="T801" s="41"/>
      <c r="U801" s="41"/>
      <c r="V801" s="41"/>
      <c r="W801" s="41"/>
      <c r="X801" s="41"/>
      <c r="Y801" s="41"/>
      <c r="Z801" s="41"/>
    </row>
    <row r="802" spans="1:26" ht="15.75" customHeight="1">
      <c r="A802" s="39"/>
      <c r="B802" s="68"/>
      <c r="C802" s="41"/>
      <c r="D802" s="41"/>
      <c r="E802" s="60"/>
      <c r="F802" s="41"/>
      <c r="G802" s="60"/>
      <c r="H802" s="41"/>
      <c r="I802" s="41"/>
      <c r="J802" s="69"/>
      <c r="K802" s="70"/>
      <c r="L802" s="63"/>
      <c r="M802" s="41"/>
      <c r="N802" s="41"/>
      <c r="O802" s="41"/>
      <c r="P802" s="63"/>
      <c r="Q802" s="41"/>
      <c r="R802" s="41"/>
      <c r="S802" s="41"/>
      <c r="T802" s="41"/>
      <c r="U802" s="41"/>
      <c r="V802" s="41"/>
      <c r="W802" s="41"/>
      <c r="X802" s="41"/>
      <c r="Y802" s="41"/>
      <c r="Z802" s="41"/>
    </row>
    <row r="803" spans="1:26" ht="15.75" customHeight="1">
      <c r="A803" s="39"/>
      <c r="B803" s="68"/>
      <c r="C803" s="41"/>
      <c r="D803" s="41"/>
      <c r="E803" s="60"/>
      <c r="F803" s="41"/>
      <c r="G803" s="60"/>
      <c r="H803" s="41"/>
      <c r="I803" s="41"/>
      <c r="J803" s="69"/>
      <c r="K803" s="70"/>
      <c r="L803" s="63"/>
      <c r="M803" s="41"/>
      <c r="N803" s="41"/>
      <c r="O803" s="41"/>
      <c r="P803" s="63"/>
      <c r="Q803" s="41"/>
      <c r="R803" s="41"/>
      <c r="S803" s="41"/>
      <c r="T803" s="41"/>
      <c r="U803" s="41"/>
      <c r="V803" s="41"/>
      <c r="W803" s="41"/>
      <c r="X803" s="41"/>
      <c r="Y803" s="41"/>
      <c r="Z803" s="41"/>
    </row>
    <row r="804" spans="1:26" ht="15.75" customHeight="1">
      <c r="A804" s="39"/>
      <c r="B804" s="68"/>
      <c r="C804" s="41"/>
      <c r="D804" s="41"/>
      <c r="E804" s="60"/>
      <c r="F804" s="41"/>
      <c r="G804" s="60"/>
      <c r="H804" s="41"/>
      <c r="I804" s="41"/>
      <c r="J804" s="69"/>
      <c r="K804" s="70"/>
      <c r="L804" s="63"/>
      <c r="M804" s="41"/>
      <c r="N804" s="41"/>
      <c r="O804" s="41"/>
      <c r="P804" s="63"/>
      <c r="Q804" s="41"/>
      <c r="R804" s="41"/>
      <c r="S804" s="41"/>
      <c r="T804" s="41"/>
      <c r="U804" s="41"/>
      <c r="V804" s="41"/>
      <c r="W804" s="41"/>
      <c r="X804" s="41"/>
      <c r="Y804" s="41"/>
      <c r="Z804" s="41"/>
    </row>
    <row r="805" spans="1:26" ht="15.75" customHeight="1">
      <c r="A805" s="39"/>
      <c r="B805" s="68"/>
      <c r="C805" s="41"/>
      <c r="D805" s="41"/>
      <c r="E805" s="60"/>
      <c r="F805" s="41"/>
      <c r="G805" s="60"/>
      <c r="H805" s="41"/>
      <c r="I805" s="41"/>
      <c r="J805" s="69"/>
      <c r="K805" s="70"/>
      <c r="L805" s="63"/>
      <c r="M805" s="41"/>
      <c r="N805" s="41"/>
      <c r="O805" s="41"/>
      <c r="P805" s="63"/>
      <c r="Q805" s="41"/>
      <c r="R805" s="41"/>
      <c r="S805" s="41"/>
      <c r="T805" s="41"/>
      <c r="U805" s="41"/>
      <c r="V805" s="41"/>
      <c r="W805" s="41"/>
      <c r="X805" s="41"/>
      <c r="Y805" s="41"/>
      <c r="Z805" s="41"/>
    </row>
    <row r="806" spans="1:26" ht="15.75" customHeight="1">
      <c r="A806" s="39"/>
      <c r="B806" s="68"/>
      <c r="C806" s="41"/>
      <c r="D806" s="41"/>
      <c r="E806" s="60"/>
      <c r="F806" s="41"/>
      <c r="G806" s="60"/>
      <c r="H806" s="41"/>
      <c r="I806" s="41"/>
      <c r="J806" s="69"/>
      <c r="K806" s="70"/>
      <c r="L806" s="63"/>
      <c r="M806" s="41"/>
      <c r="N806" s="41"/>
      <c r="O806" s="41"/>
      <c r="P806" s="63"/>
      <c r="Q806" s="41"/>
      <c r="R806" s="41"/>
      <c r="S806" s="41"/>
      <c r="T806" s="41"/>
      <c r="U806" s="41"/>
      <c r="V806" s="41"/>
      <c r="W806" s="41"/>
      <c r="X806" s="41"/>
      <c r="Y806" s="41"/>
      <c r="Z806" s="41"/>
    </row>
    <row r="807" spans="1:26" ht="15.75" customHeight="1">
      <c r="A807" s="39"/>
      <c r="B807" s="68"/>
      <c r="C807" s="41"/>
      <c r="D807" s="41"/>
      <c r="E807" s="60"/>
      <c r="F807" s="41"/>
      <c r="G807" s="60"/>
      <c r="H807" s="41"/>
      <c r="I807" s="41"/>
      <c r="J807" s="69"/>
      <c r="K807" s="70"/>
      <c r="L807" s="63"/>
      <c r="M807" s="41"/>
      <c r="N807" s="41"/>
      <c r="O807" s="41"/>
      <c r="P807" s="63"/>
      <c r="Q807" s="41"/>
      <c r="R807" s="41"/>
      <c r="S807" s="41"/>
      <c r="T807" s="41"/>
      <c r="U807" s="41"/>
      <c r="V807" s="41"/>
      <c r="W807" s="41"/>
      <c r="X807" s="41"/>
      <c r="Y807" s="41"/>
      <c r="Z807" s="41"/>
    </row>
    <row r="808" spans="1:26" ht="15.75" customHeight="1">
      <c r="A808" s="39"/>
      <c r="B808" s="68"/>
      <c r="C808" s="41"/>
      <c r="D808" s="41"/>
      <c r="E808" s="60"/>
      <c r="F808" s="41"/>
      <c r="G808" s="60"/>
      <c r="H808" s="41"/>
      <c r="I808" s="41"/>
      <c r="J808" s="69"/>
      <c r="K808" s="70"/>
      <c r="L808" s="63"/>
      <c r="M808" s="41"/>
      <c r="N808" s="41"/>
      <c r="O808" s="41"/>
      <c r="P808" s="63"/>
      <c r="Q808" s="41"/>
      <c r="R808" s="41"/>
      <c r="S808" s="41"/>
      <c r="T808" s="41"/>
      <c r="U808" s="41"/>
      <c r="V808" s="41"/>
      <c r="W808" s="41"/>
      <c r="X808" s="41"/>
      <c r="Y808" s="41"/>
      <c r="Z808" s="41"/>
    </row>
    <row r="809" spans="1:26" ht="15.75" customHeight="1">
      <c r="A809" s="39"/>
      <c r="B809" s="68"/>
      <c r="C809" s="41"/>
      <c r="D809" s="41"/>
      <c r="E809" s="60"/>
      <c r="F809" s="41"/>
      <c r="G809" s="60"/>
      <c r="H809" s="41"/>
      <c r="I809" s="41"/>
      <c r="J809" s="69"/>
      <c r="K809" s="70"/>
      <c r="L809" s="63"/>
      <c r="M809" s="41"/>
      <c r="N809" s="41"/>
      <c r="O809" s="41"/>
      <c r="P809" s="63"/>
      <c r="Q809" s="41"/>
      <c r="R809" s="41"/>
      <c r="S809" s="41"/>
      <c r="T809" s="41"/>
      <c r="U809" s="41"/>
      <c r="V809" s="41"/>
      <c r="W809" s="41"/>
      <c r="X809" s="41"/>
      <c r="Y809" s="41"/>
      <c r="Z809" s="41"/>
    </row>
    <row r="810" spans="1:26" ht="15.75" customHeight="1">
      <c r="A810" s="39"/>
      <c r="B810" s="68"/>
      <c r="C810" s="41"/>
      <c r="D810" s="41"/>
      <c r="E810" s="60"/>
      <c r="F810" s="41"/>
      <c r="G810" s="60"/>
      <c r="H810" s="41"/>
      <c r="I810" s="41"/>
      <c r="J810" s="69"/>
      <c r="K810" s="70"/>
      <c r="L810" s="63"/>
      <c r="M810" s="41"/>
      <c r="N810" s="41"/>
      <c r="O810" s="41"/>
      <c r="P810" s="63"/>
      <c r="Q810" s="41"/>
      <c r="R810" s="41"/>
      <c r="S810" s="41"/>
      <c r="T810" s="41"/>
      <c r="U810" s="41"/>
      <c r="V810" s="41"/>
      <c r="W810" s="41"/>
      <c r="X810" s="41"/>
      <c r="Y810" s="41"/>
      <c r="Z810" s="41"/>
    </row>
    <row r="811" spans="1:26" ht="15.75" customHeight="1">
      <c r="A811" s="39"/>
      <c r="B811" s="68"/>
      <c r="C811" s="41"/>
      <c r="D811" s="41"/>
      <c r="E811" s="60"/>
      <c r="F811" s="41"/>
      <c r="G811" s="60"/>
      <c r="H811" s="41"/>
      <c r="I811" s="41"/>
      <c r="J811" s="69"/>
      <c r="K811" s="70"/>
      <c r="L811" s="63"/>
      <c r="M811" s="41"/>
      <c r="N811" s="41"/>
      <c r="O811" s="41"/>
      <c r="P811" s="63"/>
      <c r="Q811" s="41"/>
      <c r="R811" s="41"/>
      <c r="S811" s="41"/>
      <c r="T811" s="41"/>
      <c r="U811" s="41"/>
      <c r="V811" s="41"/>
      <c r="W811" s="41"/>
      <c r="X811" s="41"/>
      <c r="Y811" s="41"/>
      <c r="Z811" s="41"/>
    </row>
    <row r="812" spans="1:26" ht="15.75" customHeight="1">
      <c r="A812" s="39"/>
      <c r="B812" s="68"/>
      <c r="C812" s="41"/>
      <c r="D812" s="41"/>
      <c r="E812" s="60"/>
      <c r="F812" s="41"/>
      <c r="G812" s="60"/>
      <c r="H812" s="41"/>
      <c r="I812" s="41"/>
      <c r="J812" s="69"/>
      <c r="K812" s="70"/>
      <c r="L812" s="63"/>
      <c r="M812" s="41"/>
      <c r="N812" s="41"/>
      <c r="O812" s="41"/>
      <c r="P812" s="63"/>
      <c r="Q812" s="41"/>
      <c r="R812" s="41"/>
      <c r="S812" s="41"/>
      <c r="T812" s="41"/>
      <c r="U812" s="41"/>
      <c r="V812" s="41"/>
      <c r="W812" s="41"/>
      <c r="X812" s="41"/>
      <c r="Y812" s="41"/>
      <c r="Z812" s="41"/>
    </row>
    <row r="813" spans="1:26" ht="15.75" customHeight="1">
      <c r="A813" s="39"/>
      <c r="B813" s="68"/>
      <c r="C813" s="41"/>
      <c r="D813" s="41"/>
      <c r="E813" s="60"/>
      <c r="F813" s="41"/>
      <c r="G813" s="60"/>
      <c r="H813" s="41"/>
      <c r="I813" s="41"/>
      <c r="J813" s="69"/>
      <c r="K813" s="70"/>
      <c r="L813" s="63"/>
      <c r="M813" s="41"/>
      <c r="N813" s="41"/>
      <c r="O813" s="41"/>
      <c r="P813" s="63"/>
      <c r="Q813" s="41"/>
      <c r="R813" s="41"/>
      <c r="S813" s="41"/>
      <c r="T813" s="41"/>
      <c r="U813" s="41"/>
      <c r="V813" s="41"/>
      <c r="W813" s="41"/>
      <c r="X813" s="41"/>
      <c r="Y813" s="41"/>
      <c r="Z813" s="41"/>
    </row>
    <row r="814" spans="1:26" ht="15.75" customHeight="1">
      <c r="A814" s="39"/>
      <c r="B814" s="68"/>
      <c r="C814" s="41"/>
      <c r="D814" s="41"/>
      <c r="E814" s="60"/>
      <c r="F814" s="41"/>
      <c r="G814" s="60"/>
      <c r="H814" s="41"/>
      <c r="I814" s="41"/>
      <c r="J814" s="69"/>
      <c r="K814" s="70"/>
      <c r="L814" s="63"/>
      <c r="M814" s="41"/>
      <c r="N814" s="41"/>
      <c r="O814" s="41"/>
      <c r="P814" s="63"/>
      <c r="Q814" s="41"/>
      <c r="R814" s="41"/>
      <c r="S814" s="41"/>
      <c r="T814" s="41"/>
      <c r="U814" s="41"/>
      <c r="V814" s="41"/>
      <c r="W814" s="41"/>
      <c r="X814" s="41"/>
      <c r="Y814" s="41"/>
      <c r="Z814" s="41"/>
    </row>
    <row r="815" spans="1:26" ht="15.75" customHeight="1">
      <c r="A815" s="39"/>
      <c r="B815" s="68"/>
      <c r="C815" s="41"/>
      <c r="D815" s="41"/>
      <c r="E815" s="60"/>
      <c r="F815" s="41"/>
      <c r="G815" s="60"/>
      <c r="H815" s="41"/>
      <c r="I815" s="41"/>
      <c r="J815" s="69"/>
      <c r="K815" s="70"/>
      <c r="L815" s="63"/>
      <c r="M815" s="41"/>
      <c r="N815" s="41"/>
      <c r="O815" s="41"/>
      <c r="P815" s="63"/>
      <c r="Q815" s="41"/>
      <c r="R815" s="41"/>
      <c r="S815" s="41"/>
      <c r="T815" s="41"/>
      <c r="U815" s="41"/>
      <c r="V815" s="41"/>
      <c r="W815" s="41"/>
      <c r="X815" s="41"/>
      <c r="Y815" s="41"/>
      <c r="Z815" s="41"/>
    </row>
    <row r="816" spans="1:26" ht="15.75" customHeight="1">
      <c r="A816" s="39"/>
      <c r="B816" s="68"/>
      <c r="C816" s="41"/>
      <c r="D816" s="41"/>
      <c r="E816" s="60"/>
      <c r="F816" s="41"/>
      <c r="G816" s="60"/>
      <c r="H816" s="41"/>
      <c r="I816" s="41"/>
      <c r="J816" s="69"/>
      <c r="K816" s="70"/>
      <c r="L816" s="63"/>
      <c r="M816" s="41"/>
      <c r="N816" s="41"/>
      <c r="O816" s="41"/>
      <c r="P816" s="63"/>
      <c r="Q816" s="41"/>
      <c r="R816" s="41"/>
      <c r="S816" s="41"/>
      <c r="T816" s="41"/>
      <c r="U816" s="41"/>
      <c r="V816" s="41"/>
      <c r="W816" s="41"/>
      <c r="X816" s="41"/>
      <c r="Y816" s="41"/>
      <c r="Z816" s="41"/>
    </row>
    <row r="817" spans="1:26" ht="15.75" customHeight="1">
      <c r="A817" s="39"/>
      <c r="B817" s="68"/>
      <c r="C817" s="41"/>
      <c r="D817" s="41"/>
      <c r="E817" s="60"/>
      <c r="F817" s="41"/>
      <c r="G817" s="60"/>
      <c r="H817" s="41"/>
      <c r="I817" s="41"/>
      <c r="J817" s="69"/>
      <c r="K817" s="70"/>
      <c r="L817" s="63"/>
      <c r="M817" s="41"/>
      <c r="N817" s="41"/>
      <c r="O817" s="41"/>
      <c r="P817" s="63"/>
      <c r="Q817" s="41"/>
      <c r="R817" s="41"/>
      <c r="S817" s="41"/>
      <c r="T817" s="41"/>
      <c r="U817" s="41"/>
      <c r="V817" s="41"/>
      <c r="W817" s="41"/>
      <c r="X817" s="41"/>
      <c r="Y817" s="41"/>
      <c r="Z817" s="41"/>
    </row>
    <row r="818" spans="1:26" ht="15.75" customHeight="1">
      <c r="A818" s="39"/>
      <c r="B818" s="68"/>
      <c r="C818" s="41"/>
      <c r="D818" s="41"/>
      <c r="E818" s="60"/>
      <c r="F818" s="41"/>
      <c r="G818" s="60"/>
      <c r="H818" s="41"/>
      <c r="I818" s="41"/>
      <c r="J818" s="69"/>
      <c r="K818" s="70"/>
      <c r="L818" s="63"/>
      <c r="M818" s="41"/>
      <c r="N818" s="41"/>
      <c r="O818" s="41"/>
      <c r="P818" s="63"/>
      <c r="Q818" s="41"/>
      <c r="R818" s="41"/>
      <c r="S818" s="41"/>
      <c r="T818" s="41"/>
      <c r="U818" s="41"/>
      <c r="V818" s="41"/>
      <c r="W818" s="41"/>
      <c r="X818" s="41"/>
      <c r="Y818" s="41"/>
      <c r="Z818" s="41"/>
    </row>
    <row r="819" spans="1:26" ht="15.75" customHeight="1">
      <c r="A819" s="39"/>
      <c r="B819" s="68"/>
      <c r="C819" s="41"/>
      <c r="D819" s="41"/>
      <c r="E819" s="60"/>
      <c r="F819" s="41"/>
      <c r="G819" s="60"/>
      <c r="H819" s="41"/>
      <c r="I819" s="41"/>
      <c r="J819" s="69"/>
      <c r="K819" s="70"/>
      <c r="L819" s="63"/>
      <c r="M819" s="41"/>
      <c r="N819" s="41"/>
      <c r="O819" s="41"/>
      <c r="P819" s="63"/>
      <c r="Q819" s="41"/>
      <c r="R819" s="41"/>
      <c r="S819" s="41"/>
      <c r="T819" s="41"/>
      <c r="U819" s="41"/>
      <c r="V819" s="41"/>
      <c r="W819" s="41"/>
      <c r="X819" s="41"/>
      <c r="Y819" s="41"/>
      <c r="Z819" s="41"/>
    </row>
    <row r="820" spans="1:26" ht="15.75" customHeight="1">
      <c r="A820" s="39"/>
      <c r="B820" s="68"/>
      <c r="C820" s="41"/>
      <c r="D820" s="41"/>
      <c r="E820" s="60"/>
      <c r="F820" s="41"/>
      <c r="G820" s="60"/>
      <c r="H820" s="41"/>
      <c r="I820" s="41"/>
      <c r="J820" s="69"/>
      <c r="K820" s="70"/>
      <c r="L820" s="63"/>
      <c r="M820" s="41"/>
      <c r="N820" s="41"/>
      <c r="O820" s="41"/>
      <c r="P820" s="63"/>
      <c r="Q820" s="41"/>
      <c r="R820" s="41"/>
      <c r="S820" s="41"/>
      <c r="T820" s="41"/>
      <c r="U820" s="41"/>
      <c r="V820" s="41"/>
      <c r="W820" s="41"/>
      <c r="X820" s="41"/>
      <c r="Y820" s="41"/>
      <c r="Z820" s="41"/>
    </row>
    <row r="821" spans="1:26" ht="15.75" customHeight="1">
      <c r="A821" s="39"/>
      <c r="B821" s="68"/>
      <c r="C821" s="41"/>
      <c r="D821" s="41"/>
      <c r="E821" s="60"/>
      <c r="F821" s="41"/>
      <c r="G821" s="60"/>
      <c r="H821" s="41"/>
      <c r="I821" s="41"/>
      <c r="J821" s="69"/>
      <c r="K821" s="70"/>
      <c r="L821" s="63"/>
      <c r="M821" s="41"/>
      <c r="N821" s="41"/>
      <c r="O821" s="41"/>
      <c r="P821" s="63"/>
      <c r="Q821" s="41"/>
      <c r="R821" s="41"/>
      <c r="S821" s="41"/>
      <c r="T821" s="41"/>
      <c r="U821" s="41"/>
      <c r="V821" s="41"/>
      <c r="W821" s="41"/>
      <c r="X821" s="41"/>
      <c r="Y821" s="41"/>
      <c r="Z821" s="41"/>
    </row>
    <row r="822" spans="1:26" ht="15.75" customHeight="1">
      <c r="A822" s="39"/>
      <c r="B822" s="68"/>
      <c r="C822" s="41"/>
      <c r="D822" s="41"/>
      <c r="E822" s="60"/>
      <c r="F822" s="41"/>
      <c r="G822" s="60"/>
      <c r="H822" s="41"/>
      <c r="I822" s="41"/>
      <c r="J822" s="69"/>
      <c r="K822" s="70"/>
      <c r="L822" s="63"/>
      <c r="M822" s="41"/>
      <c r="N822" s="41"/>
      <c r="O822" s="41"/>
      <c r="P822" s="63"/>
      <c r="Q822" s="41"/>
      <c r="R822" s="41"/>
      <c r="S822" s="41"/>
      <c r="T822" s="41"/>
      <c r="U822" s="41"/>
      <c r="V822" s="41"/>
      <c r="W822" s="41"/>
      <c r="X822" s="41"/>
      <c r="Y822" s="41"/>
      <c r="Z822" s="41"/>
    </row>
    <row r="823" spans="1:26" ht="15.75" customHeight="1">
      <c r="A823" s="39"/>
      <c r="B823" s="68"/>
      <c r="C823" s="41"/>
      <c r="D823" s="41"/>
      <c r="E823" s="60"/>
      <c r="F823" s="41"/>
      <c r="G823" s="60"/>
      <c r="H823" s="41"/>
      <c r="I823" s="41"/>
      <c r="J823" s="69"/>
      <c r="K823" s="70"/>
      <c r="L823" s="63"/>
      <c r="M823" s="41"/>
      <c r="N823" s="41"/>
      <c r="O823" s="41"/>
      <c r="P823" s="63"/>
      <c r="Q823" s="41"/>
      <c r="R823" s="41"/>
      <c r="S823" s="41"/>
      <c r="T823" s="41"/>
      <c r="U823" s="41"/>
      <c r="V823" s="41"/>
      <c r="W823" s="41"/>
      <c r="X823" s="41"/>
      <c r="Y823" s="41"/>
      <c r="Z823" s="41"/>
    </row>
    <row r="824" spans="1:26" ht="15.75" customHeight="1">
      <c r="A824" s="39"/>
      <c r="B824" s="68"/>
      <c r="C824" s="41"/>
      <c r="D824" s="41"/>
      <c r="E824" s="60"/>
      <c r="F824" s="41"/>
      <c r="G824" s="60"/>
      <c r="H824" s="41"/>
      <c r="I824" s="41"/>
      <c r="J824" s="69"/>
      <c r="K824" s="70"/>
      <c r="L824" s="63"/>
      <c r="M824" s="41"/>
      <c r="N824" s="41"/>
      <c r="O824" s="41"/>
      <c r="P824" s="63"/>
      <c r="Q824" s="41"/>
      <c r="R824" s="41"/>
      <c r="S824" s="41"/>
      <c r="T824" s="41"/>
      <c r="U824" s="41"/>
      <c r="V824" s="41"/>
      <c r="W824" s="41"/>
      <c r="X824" s="41"/>
      <c r="Y824" s="41"/>
      <c r="Z824" s="41"/>
    </row>
    <row r="825" spans="1:26" ht="15.75" customHeight="1">
      <c r="A825" s="39"/>
      <c r="B825" s="68"/>
      <c r="C825" s="41"/>
      <c r="D825" s="41"/>
      <c r="E825" s="60"/>
      <c r="F825" s="41"/>
      <c r="G825" s="60"/>
      <c r="H825" s="41"/>
      <c r="I825" s="41"/>
      <c r="J825" s="69"/>
      <c r="K825" s="70"/>
      <c r="L825" s="63"/>
      <c r="M825" s="41"/>
      <c r="N825" s="41"/>
      <c r="O825" s="41"/>
      <c r="P825" s="63"/>
      <c r="Q825" s="41"/>
      <c r="R825" s="41"/>
      <c r="S825" s="41"/>
      <c r="T825" s="41"/>
      <c r="U825" s="41"/>
      <c r="V825" s="41"/>
      <c r="W825" s="41"/>
      <c r="X825" s="41"/>
      <c r="Y825" s="41"/>
      <c r="Z825" s="41"/>
    </row>
    <row r="826" spans="1:26" ht="15.75" customHeight="1">
      <c r="A826" s="39"/>
      <c r="B826" s="68"/>
      <c r="C826" s="41"/>
      <c r="D826" s="41"/>
      <c r="E826" s="60"/>
      <c r="F826" s="41"/>
      <c r="G826" s="60"/>
      <c r="H826" s="41"/>
      <c r="I826" s="41"/>
      <c r="J826" s="69"/>
      <c r="K826" s="70"/>
      <c r="L826" s="63"/>
      <c r="M826" s="41"/>
      <c r="N826" s="41"/>
      <c r="O826" s="41"/>
      <c r="P826" s="63"/>
      <c r="Q826" s="41"/>
      <c r="R826" s="41"/>
      <c r="S826" s="41"/>
      <c r="T826" s="41"/>
      <c r="U826" s="41"/>
      <c r="V826" s="41"/>
      <c r="W826" s="41"/>
      <c r="X826" s="41"/>
      <c r="Y826" s="41"/>
      <c r="Z826" s="41"/>
    </row>
    <row r="827" spans="1:26" ht="15.75" customHeight="1">
      <c r="A827" s="39"/>
      <c r="B827" s="68"/>
      <c r="C827" s="41"/>
      <c r="D827" s="41"/>
      <c r="E827" s="60"/>
      <c r="F827" s="41"/>
      <c r="G827" s="60"/>
      <c r="H827" s="41"/>
      <c r="I827" s="41"/>
      <c r="J827" s="69"/>
      <c r="K827" s="70"/>
      <c r="L827" s="63"/>
      <c r="M827" s="41"/>
      <c r="N827" s="41"/>
      <c r="O827" s="41"/>
      <c r="P827" s="63"/>
      <c r="Q827" s="41"/>
      <c r="R827" s="41"/>
      <c r="S827" s="41"/>
      <c r="T827" s="41"/>
      <c r="U827" s="41"/>
      <c r="V827" s="41"/>
      <c r="W827" s="41"/>
      <c r="X827" s="41"/>
      <c r="Y827" s="41"/>
      <c r="Z827" s="41"/>
    </row>
    <row r="828" spans="1:26" ht="15.75" customHeight="1">
      <c r="A828" s="39"/>
      <c r="B828" s="68"/>
      <c r="C828" s="41"/>
      <c r="D828" s="41"/>
      <c r="E828" s="60"/>
      <c r="F828" s="41"/>
      <c r="G828" s="60"/>
      <c r="H828" s="41"/>
      <c r="I828" s="41"/>
      <c r="J828" s="69"/>
      <c r="K828" s="70"/>
      <c r="L828" s="63"/>
      <c r="M828" s="41"/>
      <c r="N828" s="41"/>
      <c r="O828" s="41"/>
      <c r="P828" s="63"/>
      <c r="Q828" s="41"/>
      <c r="R828" s="41"/>
      <c r="S828" s="41"/>
      <c r="T828" s="41"/>
      <c r="U828" s="41"/>
      <c r="V828" s="41"/>
      <c r="W828" s="41"/>
      <c r="X828" s="41"/>
      <c r="Y828" s="41"/>
      <c r="Z828" s="41"/>
    </row>
    <row r="829" spans="1:26" ht="15.75" customHeight="1">
      <c r="A829" s="39"/>
      <c r="B829" s="68"/>
      <c r="C829" s="41"/>
      <c r="D829" s="41"/>
      <c r="E829" s="60"/>
      <c r="F829" s="41"/>
      <c r="G829" s="60"/>
      <c r="H829" s="41"/>
      <c r="I829" s="41"/>
      <c r="J829" s="69"/>
      <c r="K829" s="70"/>
      <c r="L829" s="63"/>
      <c r="M829" s="41"/>
      <c r="N829" s="41"/>
      <c r="O829" s="41"/>
      <c r="P829" s="63"/>
      <c r="Q829" s="41"/>
      <c r="R829" s="41"/>
      <c r="S829" s="41"/>
      <c r="T829" s="41"/>
      <c r="U829" s="41"/>
      <c r="V829" s="41"/>
      <c r="W829" s="41"/>
      <c r="X829" s="41"/>
      <c r="Y829" s="41"/>
      <c r="Z829" s="41"/>
    </row>
    <row r="830" spans="1:26" ht="15.75" customHeight="1">
      <c r="A830" s="39"/>
      <c r="B830" s="68"/>
      <c r="C830" s="41"/>
      <c r="D830" s="41"/>
      <c r="E830" s="60"/>
      <c r="F830" s="41"/>
      <c r="G830" s="60"/>
      <c r="H830" s="41"/>
      <c r="I830" s="41"/>
      <c r="J830" s="69"/>
      <c r="K830" s="70"/>
      <c r="L830" s="63"/>
      <c r="M830" s="41"/>
      <c r="N830" s="41"/>
      <c r="O830" s="41"/>
      <c r="P830" s="63"/>
      <c r="Q830" s="41"/>
      <c r="R830" s="41"/>
      <c r="S830" s="41"/>
      <c r="T830" s="41"/>
      <c r="U830" s="41"/>
      <c r="V830" s="41"/>
      <c r="W830" s="41"/>
      <c r="X830" s="41"/>
      <c r="Y830" s="41"/>
      <c r="Z830" s="41"/>
    </row>
    <row r="831" spans="1:26" ht="15.75" customHeight="1">
      <c r="A831" s="39"/>
      <c r="B831" s="68"/>
      <c r="C831" s="41"/>
      <c r="D831" s="41"/>
      <c r="E831" s="60"/>
      <c r="F831" s="41"/>
      <c r="G831" s="60"/>
      <c r="H831" s="41"/>
      <c r="I831" s="41"/>
      <c r="J831" s="69"/>
      <c r="K831" s="70"/>
      <c r="L831" s="63"/>
      <c r="M831" s="41"/>
      <c r="N831" s="41"/>
      <c r="O831" s="41"/>
      <c r="P831" s="63"/>
      <c r="Q831" s="41"/>
      <c r="R831" s="41"/>
      <c r="S831" s="41"/>
      <c r="T831" s="41"/>
      <c r="U831" s="41"/>
      <c r="V831" s="41"/>
      <c r="W831" s="41"/>
      <c r="X831" s="41"/>
      <c r="Y831" s="41"/>
      <c r="Z831" s="41"/>
    </row>
    <row r="832" spans="1:26" ht="15.75" customHeight="1">
      <c r="A832" s="39"/>
      <c r="B832" s="68"/>
      <c r="C832" s="41"/>
      <c r="D832" s="41"/>
      <c r="E832" s="60"/>
      <c r="F832" s="41"/>
      <c r="G832" s="60"/>
      <c r="H832" s="41"/>
      <c r="I832" s="41"/>
      <c r="J832" s="69"/>
      <c r="K832" s="70"/>
      <c r="L832" s="63"/>
      <c r="M832" s="41"/>
      <c r="N832" s="41"/>
      <c r="O832" s="41"/>
      <c r="P832" s="63"/>
      <c r="Q832" s="41"/>
      <c r="R832" s="41"/>
      <c r="S832" s="41"/>
      <c r="T832" s="41"/>
      <c r="U832" s="41"/>
      <c r="V832" s="41"/>
      <c r="W832" s="41"/>
      <c r="X832" s="41"/>
      <c r="Y832" s="41"/>
      <c r="Z832" s="41"/>
    </row>
    <row r="833" spans="1:26" ht="15.75" customHeight="1">
      <c r="A833" s="39"/>
      <c r="B833" s="68"/>
      <c r="C833" s="41"/>
      <c r="D833" s="41"/>
      <c r="E833" s="60"/>
      <c r="F833" s="41"/>
      <c r="G833" s="60"/>
      <c r="H833" s="41"/>
      <c r="I833" s="41"/>
      <c r="J833" s="69"/>
      <c r="K833" s="70"/>
      <c r="L833" s="63"/>
      <c r="M833" s="41"/>
      <c r="N833" s="41"/>
      <c r="O833" s="41"/>
      <c r="P833" s="63"/>
      <c r="Q833" s="41"/>
      <c r="R833" s="41"/>
      <c r="S833" s="41"/>
      <c r="T833" s="41"/>
      <c r="U833" s="41"/>
      <c r="V833" s="41"/>
      <c r="W833" s="41"/>
      <c r="X833" s="41"/>
      <c r="Y833" s="41"/>
      <c r="Z833" s="41"/>
    </row>
    <row r="834" spans="1:26" ht="15.75" customHeight="1">
      <c r="A834" s="39"/>
      <c r="B834" s="68"/>
      <c r="C834" s="41"/>
      <c r="D834" s="41"/>
      <c r="E834" s="60"/>
      <c r="F834" s="41"/>
      <c r="G834" s="60"/>
      <c r="H834" s="41"/>
      <c r="I834" s="41"/>
      <c r="J834" s="69"/>
      <c r="K834" s="70"/>
      <c r="L834" s="63"/>
      <c r="M834" s="41"/>
      <c r="N834" s="41"/>
      <c r="O834" s="41"/>
      <c r="P834" s="63"/>
      <c r="Q834" s="41"/>
      <c r="R834" s="41"/>
      <c r="S834" s="41"/>
      <c r="T834" s="41"/>
      <c r="U834" s="41"/>
      <c r="V834" s="41"/>
      <c r="W834" s="41"/>
      <c r="X834" s="41"/>
      <c r="Y834" s="41"/>
      <c r="Z834" s="41"/>
    </row>
    <row r="835" spans="1:26" ht="15.75" customHeight="1">
      <c r="A835" s="39"/>
      <c r="B835" s="68"/>
      <c r="C835" s="41"/>
      <c r="D835" s="41"/>
      <c r="E835" s="60"/>
      <c r="F835" s="41"/>
      <c r="G835" s="60"/>
      <c r="H835" s="41"/>
      <c r="I835" s="41"/>
      <c r="J835" s="69"/>
      <c r="K835" s="70"/>
      <c r="L835" s="63"/>
      <c r="M835" s="41"/>
      <c r="N835" s="41"/>
      <c r="O835" s="41"/>
      <c r="P835" s="63"/>
      <c r="Q835" s="41"/>
      <c r="R835" s="41"/>
      <c r="S835" s="41"/>
      <c r="T835" s="41"/>
      <c r="U835" s="41"/>
      <c r="V835" s="41"/>
      <c r="W835" s="41"/>
      <c r="X835" s="41"/>
      <c r="Y835" s="41"/>
      <c r="Z835" s="41"/>
    </row>
    <row r="836" spans="1:26" ht="15.75" customHeight="1">
      <c r="A836" s="39"/>
      <c r="B836" s="68"/>
      <c r="C836" s="41"/>
      <c r="D836" s="41"/>
      <c r="E836" s="60"/>
      <c r="F836" s="41"/>
      <c r="G836" s="60"/>
      <c r="H836" s="41"/>
      <c r="I836" s="41"/>
      <c r="J836" s="69"/>
      <c r="K836" s="70"/>
      <c r="L836" s="63"/>
      <c r="M836" s="41"/>
      <c r="N836" s="41"/>
      <c r="O836" s="41"/>
      <c r="P836" s="63"/>
      <c r="Q836" s="41"/>
      <c r="R836" s="41"/>
      <c r="S836" s="41"/>
      <c r="T836" s="41"/>
      <c r="U836" s="41"/>
      <c r="V836" s="41"/>
      <c r="W836" s="41"/>
      <c r="X836" s="41"/>
      <c r="Y836" s="41"/>
      <c r="Z836" s="41"/>
    </row>
    <row r="837" spans="1:26" ht="15.75" customHeight="1">
      <c r="A837" s="39"/>
      <c r="B837" s="68"/>
      <c r="C837" s="41"/>
      <c r="D837" s="41"/>
      <c r="E837" s="60"/>
      <c r="F837" s="41"/>
      <c r="G837" s="60"/>
      <c r="H837" s="41"/>
      <c r="I837" s="41"/>
      <c r="J837" s="69"/>
      <c r="K837" s="70"/>
      <c r="L837" s="63"/>
      <c r="M837" s="41"/>
      <c r="N837" s="41"/>
      <c r="O837" s="41"/>
      <c r="P837" s="63"/>
      <c r="Q837" s="41"/>
      <c r="R837" s="41"/>
      <c r="S837" s="41"/>
      <c r="T837" s="41"/>
      <c r="U837" s="41"/>
      <c r="V837" s="41"/>
      <c r="W837" s="41"/>
      <c r="X837" s="41"/>
      <c r="Y837" s="41"/>
      <c r="Z837" s="41"/>
    </row>
    <row r="838" spans="1:26" ht="15.75" customHeight="1">
      <c r="A838" s="39"/>
      <c r="B838" s="68"/>
      <c r="C838" s="41"/>
      <c r="D838" s="41"/>
      <c r="E838" s="60"/>
      <c r="F838" s="41"/>
      <c r="G838" s="60"/>
      <c r="H838" s="41"/>
      <c r="I838" s="41"/>
      <c r="J838" s="69"/>
      <c r="K838" s="70"/>
      <c r="L838" s="63"/>
      <c r="M838" s="41"/>
      <c r="N838" s="41"/>
      <c r="O838" s="41"/>
      <c r="P838" s="63"/>
      <c r="Q838" s="41"/>
      <c r="R838" s="41"/>
      <c r="S838" s="41"/>
      <c r="T838" s="41"/>
      <c r="U838" s="41"/>
      <c r="V838" s="41"/>
      <c r="W838" s="41"/>
      <c r="X838" s="41"/>
      <c r="Y838" s="41"/>
      <c r="Z838" s="41"/>
    </row>
    <row r="839" spans="1:26" ht="15.75" customHeight="1">
      <c r="A839" s="39"/>
      <c r="B839" s="68"/>
      <c r="C839" s="41"/>
      <c r="D839" s="41"/>
      <c r="E839" s="60"/>
      <c r="F839" s="41"/>
      <c r="G839" s="60"/>
      <c r="H839" s="41"/>
      <c r="I839" s="41"/>
      <c r="J839" s="69"/>
      <c r="K839" s="70"/>
      <c r="L839" s="63"/>
      <c r="M839" s="41"/>
      <c r="N839" s="41"/>
      <c r="O839" s="41"/>
      <c r="P839" s="63"/>
      <c r="Q839" s="41"/>
      <c r="R839" s="41"/>
      <c r="S839" s="41"/>
      <c r="T839" s="41"/>
      <c r="U839" s="41"/>
      <c r="V839" s="41"/>
      <c r="W839" s="41"/>
      <c r="X839" s="41"/>
      <c r="Y839" s="41"/>
      <c r="Z839" s="41"/>
    </row>
    <row r="840" spans="1:26" ht="15.75" customHeight="1">
      <c r="A840" s="39"/>
      <c r="B840" s="68"/>
      <c r="C840" s="41"/>
      <c r="D840" s="41"/>
      <c r="E840" s="60"/>
      <c r="F840" s="41"/>
      <c r="G840" s="60"/>
      <c r="H840" s="41"/>
      <c r="I840" s="41"/>
      <c r="J840" s="69"/>
      <c r="K840" s="70"/>
      <c r="L840" s="63"/>
      <c r="M840" s="41"/>
      <c r="N840" s="41"/>
      <c r="O840" s="41"/>
      <c r="P840" s="63"/>
      <c r="Q840" s="41"/>
      <c r="R840" s="41"/>
      <c r="S840" s="41"/>
      <c r="T840" s="41"/>
      <c r="U840" s="41"/>
      <c r="V840" s="41"/>
      <c r="W840" s="41"/>
      <c r="X840" s="41"/>
      <c r="Y840" s="41"/>
      <c r="Z840" s="41"/>
    </row>
    <row r="841" spans="1:26" ht="15.75" customHeight="1">
      <c r="A841" s="39"/>
      <c r="B841" s="68"/>
      <c r="C841" s="41"/>
      <c r="D841" s="41"/>
      <c r="E841" s="60"/>
      <c r="F841" s="41"/>
      <c r="G841" s="60"/>
      <c r="H841" s="41"/>
      <c r="I841" s="41"/>
      <c r="J841" s="69"/>
      <c r="K841" s="70"/>
      <c r="L841" s="63"/>
      <c r="M841" s="41"/>
      <c r="N841" s="41"/>
      <c r="O841" s="41"/>
      <c r="P841" s="63"/>
      <c r="Q841" s="41"/>
      <c r="R841" s="41"/>
      <c r="S841" s="41"/>
      <c r="T841" s="41"/>
      <c r="U841" s="41"/>
      <c r="V841" s="41"/>
      <c r="W841" s="41"/>
      <c r="X841" s="41"/>
      <c r="Y841" s="41"/>
      <c r="Z841" s="41"/>
    </row>
    <row r="842" spans="1:26" ht="15.75" customHeight="1">
      <c r="A842" s="39"/>
      <c r="B842" s="68"/>
      <c r="C842" s="41"/>
      <c r="D842" s="41"/>
      <c r="E842" s="60"/>
      <c r="F842" s="41"/>
      <c r="G842" s="60"/>
      <c r="H842" s="41"/>
      <c r="I842" s="41"/>
      <c r="J842" s="69"/>
      <c r="K842" s="70"/>
      <c r="L842" s="63"/>
      <c r="M842" s="41"/>
      <c r="N842" s="41"/>
      <c r="O842" s="41"/>
      <c r="P842" s="63"/>
      <c r="Q842" s="41"/>
      <c r="R842" s="41"/>
      <c r="S842" s="41"/>
      <c r="T842" s="41"/>
      <c r="U842" s="41"/>
      <c r="V842" s="41"/>
      <c r="W842" s="41"/>
      <c r="X842" s="41"/>
      <c r="Y842" s="41"/>
      <c r="Z842" s="41"/>
    </row>
    <row r="843" spans="1:26" ht="15.75" customHeight="1">
      <c r="A843" s="39"/>
      <c r="B843" s="68"/>
      <c r="C843" s="41"/>
      <c r="D843" s="41"/>
      <c r="E843" s="60"/>
      <c r="F843" s="41"/>
      <c r="G843" s="60"/>
      <c r="H843" s="41"/>
      <c r="I843" s="41"/>
      <c r="J843" s="69"/>
      <c r="K843" s="70"/>
      <c r="L843" s="63"/>
      <c r="M843" s="41"/>
      <c r="N843" s="41"/>
      <c r="O843" s="41"/>
      <c r="P843" s="63"/>
      <c r="Q843" s="41"/>
      <c r="R843" s="41"/>
      <c r="S843" s="41"/>
      <c r="T843" s="41"/>
      <c r="U843" s="41"/>
      <c r="V843" s="41"/>
      <c r="W843" s="41"/>
      <c r="X843" s="41"/>
      <c r="Y843" s="41"/>
      <c r="Z843" s="41"/>
    </row>
    <row r="844" spans="1:26" ht="15.75" customHeight="1">
      <c r="A844" s="39"/>
      <c r="B844" s="68"/>
      <c r="C844" s="41"/>
      <c r="D844" s="41"/>
      <c r="E844" s="60"/>
      <c r="F844" s="41"/>
      <c r="G844" s="60"/>
      <c r="H844" s="41"/>
      <c r="I844" s="41"/>
      <c r="J844" s="69"/>
      <c r="K844" s="70"/>
      <c r="L844" s="63"/>
      <c r="M844" s="41"/>
      <c r="N844" s="41"/>
      <c r="O844" s="41"/>
      <c r="P844" s="63"/>
      <c r="Q844" s="41"/>
      <c r="R844" s="41"/>
      <c r="S844" s="41"/>
      <c r="T844" s="41"/>
      <c r="U844" s="41"/>
      <c r="V844" s="41"/>
      <c r="W844" s="41"/>
      <c r="X844" s="41"/>
      <c r="Y844" s="41"/>
      <c r="Z844" s="41"/>
    </row>
    <row r="845" spans="1:26" ht="15.75" customHeight="1">
      <c r="A845" s="39"/>
      <c r="B845" s="68"/>
      <c r="C845" s="41"/>
      <c r="D845" s="41"/>
      <c r="E845" s="60"/>
      <c r="F845" s="41"/>
      <c r="G845" s="60"/>
      <c r="H845" s="41"/>
      <c r="I845" s="41"/>
      <c r="J845" s="69"/>
      <c r="K845" s="70"/>
      <c r="L845" s="63"/>
      <c r="M845" s="41"/>
      <c r="N845" s="41"/>
      <c r="O845" s="41"/>
      <c r="P845" s="63"/>
      <c r="Q845" s="41"/>
      <c r="R845" s="41"/>
      <c r="S845" s="41"/>
      <c r="T845" s="41"/>
      <c r="U845" s="41"/>
      <c r="V845" s="41"/>
      <c r="W845" s="41"/>
      <c r="X845" s="41"/>
      <c r="Y845" s="41"/>
      <c r="Z845" s="41"/>
    </row>
    <row r="846" spans="1:26" ht="15.75" customHeight="1">
      <c r="A846" s="39"/>
      <c r="B846" s="68"/>
      <c r="C846" s="41"/>
      <c r="D846" s="41"/>
      <c r="E846" s="60"/>
      <c r="F846" s="41"/>
      <c r="G846" s="60"/>
      <c r="H846" s="41"/>
      <c r="I846" s="41"/>
      <c r="J846" s="69"/>
      <c r="K846" s="70"/>
      <c r="L846" s="63"/>
      <c r="M846" s="41"/>
      <c r="N846" s="41"/>
      <c r="O846" s="41"/>
      <c r="P846" s="63"/>
      <c r="Q846" s="41"/>
      <c r="R846" s="41"/>
      <c r="S846" s="41"/>
      <c r="T846" s="41"/>
      <c r="U846" s="41"/>
      <c r="V846" s="41"/>
      <c r="W846" s="41"/>
      <c r="X846" s="41"/>
      <c r="Y846" s="41"/>
      <c r="Z846" s="41"/>
    </row>
    <row r="847" spans="1:26" ht="15.75" customHeight="1">
      <c r="A847" s="39"/>
      <c r="B847" s="68"/>
      <c r="C847" s="41"/>
      <c r="D847" s="41"/>
      <c r="E847" s="60"/>
      <c r="F847" s="41"/>
      <c r="G847" s="60"/>
      <c r="H847" s="41"/>
      <c r="I847" s="41"/>
      <c r="J847" s="69"/>
      <c r="K847" s="70"/>
      <c r="L847" s="63"/>
      <c r="M847" s="41"/>
      <c r="N847" s="41"/>
      <c r="O847" s="41"/>
      <c r="P847" s="63"/>
      <c r="Q847" s="41"/>
      <c r="R847" s="41"/>
      <c r="S847" s="41"/>
      <c r="T847" s="41"/>
      <c r="U847" s="41"/>
      <c r="V847" s="41"/>
      <c r="W847" s="41"/>
      <c r="X847" s="41"/>
      <c r="Y847" s="41"/>
      <c r="Z847" s="41"/>
    </row>
    <row r="848" spans="1:26" ht="15.75" customHeight="1">
      <c r="A848" s="39"/>
      <c r="B848" s="68"/>
      <c r="C848" s="41"/>
      <c r="D848" s="41"/>
      <c r="E848" s="60"/>
      <c r="F848" s="41"/>
      <c r="G848" s="60"/>
      <c r="H848" s="41"/>
      <c r="I848" s="41"/>
      <c r="J848" s="69"/>
      <c r="K848" s="70"/>
      <c r="L848" s="63"/>
      <c r="M848" s="41"/>
      <c r="N848" s="41"/>
      <c r="O848" s="41"/>
      <c r="P848" s="63"/>
      <c r="Q848" s="41"/>
      <c r="R848" s="41"/>
      <c r="S848" s="41"/>
      <c r="T848" s="41"/>
      <c r="U848" s="41"/>
      <c r="V848" s="41"/>
      <c r="W848" s="41"/>
      <c r="X848" s="41"/>
      <c r="Y848" s="41"/>
      <c r="Z848" s="41"/>
    </row>
    <row r="849" spans="1:26" ht="15.75" customHeight="1">
      <c r="A849" s="39"/>
      <c r="B849" s="68"/>
      <c r="C849" s="41"/>
      <c r="D849" s="41"/>
      <c r="E849" s="60"/>
      <c r="F849" s="41"/>
      <c r="G849" s="60"/>
      <c r="H849" s="41"/>
      <c r="I849" s="41"/>
      <c r="J849" s="69"/>
      <c r="K849" s="70"/>
      <c r="L849" s="63"/>
      <c r="M849" s="41"/>
      <c r="N849" s="41"/>
      <c r="O849" s="41"/>
      <c r="P849" s="63"/>
      <c r="Q849" s="41"/>
      <c r="R849" s="41"/>
      <c r="S849" s="41"/>
      <c r="T849" s="41"/>
      <c r="U849" s="41"/>
      <c r="V849" s="41"/>
      <c r="W849" s="41"/>
      <c r="X849" s="41"/>
      <c r="Y849" s="41"/>
      <c r="Z849" s="41"/>
    </row>
    <row r="850" spans="1:26" ht="15.75" customHeight="1">
      <c r="A850" s="39"/>
      <c r="B850" s="68"/>
      <c r="C850" s="41"/>
      <c r="D850" s="41"/>
      <c r="E850" s="60"/>
      <c r="F850" s="41"/>
      <c r="G850" s="60"/>
      <c r="H850" s="41"/>
      <c r="I850" s="41"/>
      <c r="J850" s="69"/>
      <c r="K850" s="70"/>
      <c r="L850" s="63"/>
      <c r="M850" s="41"/>
      <c r="N850" s="41"/>
      <c r="O850" s="41"/>
      <c r="P850" s="63"/>
      <c r="Q850" s="41"/>
      <c r="R850" s="41"/>
      <c r="S850" s="41"/>
      <c r="T850" s="41"/>
      <c r="U850" s="41"/>
      <c r="V850" s="41"/>
      <c r="W850" s="41"/>
      <c r="X850" s="41"/>
      <c r="Y850" s="41"/>
      <c r="Z850" s="41"/>
    </row>
    <row r="851" spans="1:26" ht="15.75" customHeight="1">
      <c r="A851" s="39"/>
      <c r="B851" s="68"/>
      <c r="C851" s="41"/>
      <c r="D851" s="41"/>
      <c r="E851" s="60"/>
      <c r="F851" s="41"/>
      <c r="G851" s="60"/>
      <c r="H851" s="41"/>
      <c r="I851" s="41"/>
      <c r="J851" s="69"/>
      <c r="K851" s="70"/>
      <c r="L851" s="63"/>
      <c r="M851" s="41"/>
      <c r="N851" s="41"/>
      <c r="O851" s="41"/>
      <c r="P851" s="63"/>
      <c r="Q851" s="41"/>
      <c r="R851" s="41"/>
      <c r="S851" s="41"/>
      <c r="T851" s="41"/>
      <c r="U851" s="41"/>
      <c r="V851" s="41"/>
      <c r="W851" s="41"/>
      <c r="X851" s="41"/>
      <c r="Y851" s="41"/>
      <c r="Z851" s="41"/>
    </row>
    <row r="852" spans="1:26" ht="15.75" customHeight="1">
      <c r="A852" s="39"/>
      <c r="B852" s="68"/>
      <c r="C852" s="41"/>
      <c r="D852" s="41"/>
      <c r="E852" s="60"/>
      <c r="F852" s="41"/>
      <c r="G852" s="60"/>
      <c r="H852" s="41"/>
      <c r="I852" s="41"/>
      <c r="J852" s="69"/>
      <c r="K852" s="70"/>
      <c r="L852" s="63"/>
      <c r="M852" s="41"/>
      <c r="N852" s="41"/>
      <c r="O852" s="41"/>
      <c r="P852" s="63"/>
      <c r="Q852" s="41"/>
      <c r="R852" s="41"/>
      <c r="S852" s="41"/>
      <c r="T852" s="41"/>
      <c r="U852" s="41"/>
      <c r="V852" s="41"/>
      <c r="W852" s="41"/>
      <c r="X852" s="41"/>
      <c r="Y852" s="41"/>
      <c r="Z852" s="41"/>
    </row>
    <row r="853" spans="1:26" ht="15.75" customHeight="1">
      <c r="A853" s="39"/>
      <c r="B853" s="68"/>
      <c r="C853" s="41"/>
      <c r="D853" s="41"/>
      <c r="E853" s="60"/>
      <c r="F853" s="41"/>
      <c r="G853" s="60"/>
      <c r="H853" s="41"/>
      <c r="I853" s="41"/>
      <c r="J853" s="69"/>
      <c r="K853" s="70"/>
      <c r="L853" s="63"/>
      <c r="M853" s="41"/>
      <c r="N853" s="41"/>
      <c r="O853" s="41"/>
      <c r="P853" s="63"/>
      <c r="Q853" s="41"/>
      <c r="R853" s="41"/>
      <c r="S853" s="41"/>
      <c r="T853" s="41"/>
      <c r="U853" s="41"/>
      <c r="V853" s="41"/>
      <c r="W853" s="41"/>
      <c r="X853" s="41"/>
      <c r="Y853" s="41"/>
      <c r="Z853" s="41"/>
    </row>
    <row r="854" spans="1:26" ht="15.75" customHeight="1">
      <c r="A854" s="39"/>
      <c r="B854" s="68"/>
      <c r="C854" s="41"/>
      <c r="D854" s="41"/>
      <c r="E854" s="60"/>
      <c r="F854" s="41"/>
      <c r="G854" s="60"/>
      <c r="H854" s="41"/>
      <c r="I854" s="41"/>
      <c r="J854" s="69"/>
      <c r="K854" s="70"/>
      <c r="L854" s="63"/>
      <c r="M854" s="41"/>
      <c r="N854" s="41"/>
      <c r="O854" s="41"/>
      <c r="P854" s="63"/>
      <c r="Q854" s="41"/>
      <c r="R854" s="41"/>
      <c r="S854" s="41"/>
      <c r="T854" s="41"/>
      <c r="U854" s="41"/>
      <c r="V854" s="41"/>
      <c r="W854" s="41"/>
      <c r="X854" s="41"/>
      <c r="Y854" s="41"/>
      <c r="Z854" s="41"/>
    </row>
    <row r="855" spans="1:26" ht="15.75" customHeight="1">
      <c r="A855" s="39"/>
      <c r="B855" s="68"/>
      <c r="C855" s="41"/>
      <c r="D855" s="41"/>
      <c r="E855" s="60"/>
      <c r="F855" s="41"/>
      <c r="G855" s="60"/>
      <c r="H855" s="41"/>
      <c r="I855" s="41"/>
      <c r="J855" s="69"/>
      <c r="K855" s="70"/>
      <c r="L855" s="63"/>
      <c r="M855" s="41"/>
      <c r="N855" s="41"/>
      <c r="O855" s="41"/>
      <c r="P855" s="63"/>
      <c r="Q855" s="41"/>
      <c r="R855" s="41"/>
      <c r="S855" s="41"/>
      <c r="T855" s="41"/>
      <c r="U855" s="41"/>
      <c r="V855" s="41"/>
      <c r="W855" s="41"/>
      <c r="X855" s="41"/>
      <c r="Y855" s="41"/>
      <c r="Z855" s="41"/>
    </row>
    <row r="856" spans="1:26" ht="15.75" customHeight="1">
      <c r="A856" s="39"/>
      <c r="B856" s="68"/>
      <c r="C856" s="41"/>
      <c r="D856" s="41"/>
      <c r="E856" s="60"/>
      <c r="F856" s="41"/>
      <c r="G856" s="60"/>
      <c r="H856" s="41"/>
      <c r="I856" s="41"/>
      <c r="J856" s="69"/>
      <c r="K856" s="70"/>
      <c r="L856" s="63"/>
      <c r="M856" s="41"/>
      <c r="N856" s="41"/>
      <c r="O856" s="41"/>
      <c r="P856" s="63"/>
      <c r="Q856" s="41"/>
      <c r="R856" s="41"/>
      <c r="S856" s="41"/>
      <c r="T856" s="41"/>
      <c r="U856" s="41"/>
      <c r="V856" s="41"/>
      <c r="W856" s="41"/>
      <c r="X856" s="41"/>
      <c r="Y856" s="41"/>
      <c r="Z856" s="41"/>
    </row>
    <row r="857" spans="1:26" ht="15.75" customHeight="1">
      <c r="A857" s="39"/>
      <c r="B857" s="68"/>
      <c r="C857" s="41"/>
      <c r="D857" s="41"/>
      <c r="E857" s="60"/>
      <c r="F857" s="41"/>
      <c r="G857" s="60"/>
      <c r="H857" s="41"/>
      <c r="I857" s="41"/>
      <c r="J857" s="69"/>
      <c r="K857" s="70"/>
      <c r="L857" s="63"/>
      <c r="M857" s="41"/>
      <c r="N857" s="41"/>
      <c r="O857" s="41"/>
      <c r="P857" s="63"/>
      <c r="Q857" s="41"/>
      <c r="R857" s="41"/>
      <c r="S857" s="41"/>
      <c r="T857" s="41"/>
      <c r="U857" s="41"/>
      <c r="V857" s="41"/>
      <c r="W857" s="41"/>
      <c r="X857" s="41"/>
      <c r="Y857" s="41"/>
      <c r="Z857" s="41"/>
    </row>
    <row r="858" spans="1:26" ht="15.75" customHeight="1">
      <c r="A858" s="39"/>
      <c r="B858" s="68"/>
      <c r="C858" s="41"/>
      <c r="D858" s="41"/>
      <c r="E858" s="60"/>
      <c r="F858" s="41"/>
      <c r="G858" s="60"/>
      <c r="H858" s="41"/>
      <c r="I858" s="41"/>
      <c r="J858" s="69"/>
      <c r="K858" s="70"/>
      <c r="L858" s="63"/>
      <c r="M858" s="41"/>
      <c r="N858" s="41"/>
      <c r="O858" s="41"/>
      <c r="P858" s="63"/>
      <c r="Q858" s="41"/>
      <c r="R858" s="41"/>
      <c r="S858" s="41"/>
      <c r="T858" s="41"/>
      <c r="U858" s="41"/>
      <c r="V858" s="41"/>
      <c r="W858" s="41"/>
      <c r="X858" s="41"/>
      <c r="Y858" s="41"/>
      <c r="Z858" s="41"/>
    </row>
    <row r="859" spans="1:26" ht="15.75" customHeight="1">
      <c r="A859" s="39"/>
      <c r="B859" s="68"/>
      <c r="C859" s="41"/>
      <c r="D859" s="41"/>
      <c r="E859" s="60"/>
      <c r="F859" s="41"/>
      <c r="G859" s="60"/>
      <c r="H859" s="41"/>
      <c r="I859" s="41"/>
      <c r="J859" s="69"/>
      <c r="K859" s="70"/>
      <c r="L859" s="63"/>
      <c r="M859" s="41"/>
      <c r="N859" s="41"/>
      <c r="O859" s="41"/>
      <c r="P859" s="63"/>
      <c r="Q859" s="41"/>
      <c r="R859" s="41"/>
      <c r="S859" s="41"/>
      <c r="T859" s="41"/>
      <c r="U859" s="41"/>
      <c r="V859" s="41"/>
      <c r="W859" s="41"/>
      <c r="X859" s="41"/>
      <c r="Y859" s="41"/>
      <c r="Z859" s="41"/>
    </row>
    <row r="860" spans="1:26" ht="15.75" customHeight="1">
      <c r="A860" s="39"/>
      <c r="B860" s="68"/>
      <c r="C860" s="41"/>
      <c r="D860" s="41"/>
      <c r="E860" s="60"/>
      <c r="F860" s="41"/>
      <c r="G860" s="60"/>
      <c r="H860" s="41"/>
      <c r="I860" s="41"/>
      <c r="J860" s="69"/>
      <c r="K860" s="70"/>
      <c r="L860" s="63"/>
      <c r="M860" s="41"/>
      <c r="N860" s="41"/>
      <c r="O860" s="41"/>
      <c r="P860" s="63"/>
      <c r="Q860" s="41"/>
      <c r="R860" s="41"/>
      <c r="S860" s="41"/>
      <c r="T860" s="41"/>
      <c r="U860" s="41"/>
      <c r="V860" s="41"/>
      <c r="W860" s="41"/>
      <c r="X860" s="41"/>
      <c r="Y860" s="41"/>
      <c r="Z860" s="41"/>
    </row>
    <row r="861" spans="1:26" ht="15.75" customHeight="1">
      <c r="A861" s="39"/>
      <c r="B861" s="68"/>
      <c r="C861" s="41"/>
      <c r="D861" s="41"/>
      <c r="E861" s="60"/>
      <c r="F861" s="41"/>
      <c r="G861" s="60"/>
      <c r="H861" s="41"/>
      <c r="I861" s="41"/>
      <c r="J861" s="69"/>
      <c r="K861" s="70"/>
      <c r="L861" s="63"/>
      <c r="M861" s="41"/>
      <c r="N861" s="41"/>
      <c r="O861" s="41"/>
      <c r="P861" s="63"/>
      <c r="Q861" s="41"/>
      <c r="R861" s="41"/>
      <c r="S861" s="41"/>
      <c r="T861" s="41"/>
      <c r="U861" s="41"/>
      <c r="V861" s="41"/>
      <c r="W861" s="41"/>
      <c r="X861" s="41"/>
      <c r="Y861" s="41"/>
      <c r="Z861" s="41"/>
    </row>
    <row r="862" spans="1:26" ht="15.75" customHeight="1">
      <c r="A862" s="39"/>
      <c r="B862" s="68"/>
      <c r="C862" s="41"/>
      <c r="D862" s="41"/>
      <c r="E862" s="60"/>
      <c r="F862" s="41"/>
      <c r="G862" s="60"/>
      <c r="H862" s="41"/>
      <c r="I862" s="41"/>
      <c r="J862" s="69"/>
      <c r="K862" s="70"/>
      <c r="L862" s="63"/>
      <c r="M862" s="41"/>
      <c r="N862" s="41"/>
      <c r="O862" s="41"/>
      <c r="P862" s="63"/>
      <c r="Q862" s="41"/>
      <c r="R862" s="41"/>
      <c r="S862" s="41"/>
      <c r="T862" s="41"/>
      <c r="U862" s="41"/>
      <c r="V862" s="41"/>
      <c r="W862" s="41"/>
      <c r="X862" s="41"/>
      <c r="Y862" s="41"/>
      <c r="Z862" s="41"/>
    </row>
    <row r="863" spans="1:26" ht="15.75" customHeight="1">
      <c r="A863" s="39"/>
      <c r="B863" s="68"/>
      <c r="C863" s="41"/>
      <c r="D863" s="41"/>
      <c r="E863" s="60"/>
      <c r="F863" s="41"/>
      <c r="G863" s="60"/>
      <c r="H863" s="41"/>
      <c r="I863" s="41"/>
      <c r="J863" s="69"/>
      <c r="K863" s="70"/>
      <c r="L863" s="63"/>
      <c r="M863" s="41"/>
      <c r="N863" s="41"/>
      <c r="O863" s="41"/>
      <c r="P863" s="63"/>
      <c r="Q863" s="41"/>
      <c r="R863" s="41"/>
      <c r="S863" s="41"/>
      <c r="T863" s="41"/>
      <c r="U863" s="41"/>
      <c r="V863" s="41"/>
      <c r="W863" s="41"/>
      <c r="X863" s="41"/>
      <c r="Y863" s="41"/>
      <c r="Z863" s="41"/>
    </row>
    <row r="864" spans="1:26" ht="15.75" customHeight="1">
      <c r="A864" s="39"/>
      <c r="B864" s="68"/>
      <c r="C864" s="41"/>
      <c r="D864" s="41"/>
      <c r="E864" s="60"/>
      <c r="F864" s="41"/>
      <c r="G864" s="60"/>
      <c r="H864" s="41"/>
      <c r="I864" s="41"/>
      <c r="J864" s="69"/>
      <c r="K864" s="70"/>
      <c r="L864" s="63"/>
      <c r="M864" s="41"/>
      <c r="N864" s="41"/>
      <c r="O864" s="41"/>
      <c r="P864" s="63"/>
      <c r="Q864" s="41"/>
      <c r="R864" s="41"/>
      <c r="S864" s="41"/>
      <c r="T864" s="41"/>
      <c r="U864" s="41"/>
      <c r="V864" s="41"/>
      <c r="W864" s="41"/>
      <c r="X864" s="41"/>
      <c r="Y864" s="41"/>
      <c r="Z864" s="41"/>
    </row>
    <row r="865" spans="1:26" ht="15.75" customHeight="1">
      <c r="A865" s="39"/>
      <c r="B865" s="68"/>
      <c r="C865" s="41"/>
      <c r="D865" s="41"/>
      <c r="E865" s="60"/>
      <c r="F865" s="41"/>
      <c r="G865" s="60"/>
      <c r="H865" s="41"/>
      <c r="I865" s="41"/>
      <c r="J865" s="69"/>
      <c r="K865" s="70"/>
      <c r="L865" s="63"/>
      <c r="M865" s="41"/>
      <c r="N865" s="41"/>
      <c r="O865" s="41"/>
      <c r="P865" s="63"/>
      <c r="Q865" s="41"/>
      <c r="R865" s="41"/>
      <c r="S865" s="41"/>
      <c r="T865" s="41"/>
      <c r="U865" s="41"/>
      <c r="V865" s="41"/>
      <c r="W865" s="41"/>
      <c r="X865" s="41"/>
      <c r="Y865" s="41"/>
      <c r="Z865" s="41"/>
    </row>
    <row r="866" spans="1:26" ht="15.75" customHeight="1">
      <c r="A866" s="39"/>
      <c r="B866" s="68"/>
      <c r="C866" s="41"/>
      <c r="D866" s="41"/>
      <c r="E866" s="60"/>
      <c r="F866" s="41"/>
      <c r="G866" s="60"/>
      <c r="H866" s="41"/>
      <c r="I866" s="41"/>
      <c r="J866" s="69"/>
      <c r="K866" s="70"/>
      <c r="L866" s="63"/>
      <c r="M866" s="41"/>
      <c r="N866" s="41"/>
      <c r="O866" s="41"/>
      <c r="P866" s="63"/>
      <c r="Q866" s="41"/>
      <c r="R866" s="41"/>
      <c r="S866" s="41"/>
      <c r="T866" s="41"/>
      <c r="U866" s="41"/>
      <c r="V866" s="41"/>
      <c r="W866" s="41"/>
      <c r="X866" s="41"/>
      <c r="Y866" s="41"/>
      <c r="Z866" s="41"/>
    </row>
    <row r="867" spans="1:26" ht="15.75" customHeight="1">
      <c r="A867" s="39"/>
      <c r="B867" s="68"/>
      <c r="C867" s="41"/>
      <c r="D867" s="41"/>
      <c r="E867" s="60"/>
      <c r="F867" s="41"/>
      <c r="G867" s="60"/>
      <c r="H867" s="41"/>
      <c r="I867" s="41"/>
      <c r="J867" s="69"/>
      <c r="K867" s="70"/>
      <c r="L867" s="63"/>
      <c r="M867" s="41"/>
      <c r="N867" s="41"/>
      <c r="O867" s="41"/>
      <c r="P867" s="63"/>
      <c r="Q867" s="41"/>
      <c r="R867" s="41"/>
      <c r="S867" s="41"/>
      <c r="T867" s="41"/>
      <c r="U867" s="41"/>
      <c r="V867" s="41"/>
      <c r="W867" s="41"/>
      <c r="X867" s="41"/>
      <c r="Y867" s="41"/>
      <c r="Z867" s="41"/>
    </row>
    <row r="868" spans="1:26" ht="15.75" customHeight="1">
      <c r="A868" s="39"/>
      <c r="B868" s="68"/>
      <c r="C868" s="41"/>
      <c r="D868" s="41"/>
      <c r="E868" s="60"/>
      <c r="F868" s="41"/>
      <c r="G868" s="60"/>
      <c r="H868" s="41"/>
      <c r="I868" s="41"/>
      <c r="J868" s="69"/>
      <c r="K868" s="70"/>
      <c r="L868" s="63"/>
      <c r="M868" s="41"/>
      <c r="N868" s="41"/>
      <c r="O868" s="41"/>
      <c r="P868" s="63"/>
      <c r="Q868" s="41"/>
      <c r="R868" s="41"/>
      <c r="S868" s="41"/>
      <c r="T868" s="41"/>
      <c r="U868" s="41"/>
      <c r="V868" s="41"/>
      <c r="W868" s="41"/>
      <c r="X868" s="41"/>
      <c r="Y868" s="41"/>
      <c r="Z868" s="41"/>
    </row>
    <row r="869" spans="1:26" ht="15.75" customHeight="1">
      <c r="A869" s="39"/>
      <c r="B869" s="68"/>
      <c r="C869" s="41"/>
      <c r="D869" s="41"/>
      <c r="E869" s="60"/>
      <c r="F869" s="41"/>
      <c r="G869" s="60"/>
      <c r="H869" s="41"/>
      <c r="I869" s="41"/>
      <c r="J869" s="69"/>
      <c r="K869" s="70"/>
      <c r="L869" s="63"/>
      <c r="M869" s="41"/>
      <c r="N869" s="41"/>
      <c r="O869" s="41"/>
      <c r="P869" s="63"/>
      <c r="Q869" s="41"/>
      <c r="R869" s="41"/>
      <c r="S869" s="41"/>
      <c r="T869" s="41"/>
      <c r="U869" s="41"/>
      <c r="V869" s="41"/>
      <c r="W869" s="41"/>
      <c r="X869" s="41"/>
      <c r="Y869" s="41"/>
      <c r="Z869" s="41"/>
    </row>
    <row r="870" spans="1:26" ht="15.75" customHeight="1">
      <c r="A870" s="39"/>
      <c r="B870" s="68"/>
      <c r="C870" s="41"/>
      <c r="D870" s="41"/>
      <c r="E870" s="60"/>
      <c r="F870" s="41"/>
      <c r="G870" s="60"/>
      <c r="H870" s="41"/>
      <c r="I870" s="41"/>
      <c r="J870" s="69"/>
      <c r="K870" s="70"/>
      <c r="L870" s="63"/>
      <c r="M870" s="41"/>
      <c r="N870" s="41"/>
      <c r="O870" s="41"/>
      <c r="P870" s="63"/>
      <c r="Q870" s="41"/>
      <c r="R870" s="41"/>
      <c r="S870" s="41"/>
      <c r="T870" s="41"/>
      <c r="U870" s="41"/>
      <c r="V870" s="41"/>
      <c r="W870" s="41"/>
      <c r="X870" s="41"/>
      <c r="Y870" s="41"/>
      <c r="Z870" s="41"/>
    </row>
    <row r="871" spans="1:26" ht="15.75" customHeight="1">
      <c r="A871" s="39"/>
      <c r="B871" s="68"/>
      <c r="C871" s="41"/>
      <c r="D871" s="41"/>
      <c r="E871" s="60"/>
      <c r="F871" s="41"/>
      <c r="G871" s="60"/>
      <c r="H871" s="41"/>
      <c r="I871" s="41"/>
      <c r="J871" s="69"/>
      <c r="K871" s="70"/>
      <c r="L871" s="63"/>
      <c r="M871" s="41"/>
      <c r="N871" s="41"/>
      <c r="O871" s="41"/>
      <c r="P871" s="63"/>
      <c r="Q871" s="41"/>
      <c r="R871" s="41"/>
      <c r="S871" s="41"/>
      <c r="T871" s="41"/>
      <c r="U871" s="41"/>
      <c r="V871" s="41"/>
      <c r="W871" s="41"/>
      <c r="X871" s="41"/>
      <c r="Y871" s="41"/>
      <c r="Z871" s="41"/>
    </row>
    <row r="872" spans="1:26" ht="15.75" customHeight="1">
      <c r="A872" s="39"/>
      <c r="B872" s="68"/>
      <c r="C872" s="41"/>
      <c r="D872" s="41"/>
      <c r="E872" s="60"/>
      <c r="F872" s="41"/>
      <c r="G872" s="60"/>
      <c r="H872" s="41"/>
      <c r="I872" s="41"/>
      <c r="J872" s="69"/>
      <c r="K872" s="70"/>
      <c r="L872" s="63"/>
      <c r="M872" s="41"/>
      <c r="N872" s="41"/>
      <c r="O872" s="41"/>
      <c r="P872" s="63"/>
      <c r="Q872" s="41"/>
      <c r="R872" s="41"/>
      <c r="S872" s="41"/>
      <c r="T872" s="41"/>
      <c r="U872" s="41"/>
      <c r="V872" s="41"/>
      <c r="W872" s="41"/>
      <c r="X872" s="41"/>
      <c r="Y872" s="41"/>
      <c r="Z872" s="41"/>
    </row>
    <row r="873" spans="1:26" ht="15.75" customHeight="1">
      <c r="A873" s="39"/>
      <c r="B873" s="68"/>
      <c r="C873" s="41"/>
      <c r="D873" s="41"/>
      <c r="E873" s="60"/>
      <c r="F873" s="41"/>
      <c r="G873" s="60"/>
      <c r="H873" s="41"/>
      <c r="I873" s="41"/>
      <c r="J873" s="69"/>
      <c r="K873" s="70"/>
      <c r="L873" s="63"/>
      <c r="M873" s="41"/>
      <c r="N873" s="41"/>
      <c r="O873" s="41"/>
      <c r="P873" s="63"/>
      <c r="Q873" s="41"/>
      <c r="R873" s="41"/>
      <c r="S873" s="41"/>
      <c r="T873" s="41"/>
      <c r="U873" s="41"/>
      <c r="V873" s="41"/>
      <c r="W873" s="41"/>
      <c r="X873" s="41"/>
      <c r="Y873" s="41"/>
      <c r="Z873" s="41"/>
    </row>
    <row r="874" spans="1:26" ht="15.75" customHeight="1">
      <c r="A874" s="39"/>
      <c r="B874" s="68"/>
      <c r="C874" s="41"/>
      <c r="D874" s="41"/>
      <c r="E874" s="60"/>
      <c r="F874" s="41"/>
      <c r="G874" s="60"/>
      <c r="H874" s="41"/>
      <c r="I874" s="41"/>
      <c r="J874" s="69"/>
      <c r="K874" s="70"/>
      <c r="L874" s="63"/>
      <c r="M874" s="41"/>
      <c r="N874" s="41"/>
      <c r="O874" s="41"/>
      <c r="P874" s="63"/>
      <c r="Q874" s="41"/>
      <c r="R874" s="41"/>
      <c r="S874" s="41"/>
      <c r="T874" s="41"/>
      <c r="U874" s="41"/>
      <c r="V874" s="41"/>
      <c r="W874" s="41"/>
      <c r="X874" s="41"/>
      <c r="Y874" s="41"/>
      <c r="Z874" s="41"/>
    </row>
    <row r="875" spans="1:26" ht="15.75" customHeight="1">
      <c r="A875" s="39"/>
      <c r="B875" s="68"/>
      <c r="C875" s="41"/>
      <c r="D875" s="41"/>
      <c r="E875" s="60"/>
      <c r="F875" s="41"/>
      <c r="G875" s="60"/>
      <c r="H875" s="41"/>
      <c r="I875" s="41"/>
      <c r="J875" s="69"/>
      <c r="K875" s="70"/>
      <c r="L875" s="63"/>
      <c r="M875" s="41"/>
      <c r="N875" s="41"/>
      <c r="O875" s="41"/>
      <c r="P875" s="63"/>
      <c r="Q875" s="41"/>
      <c r="R875" s="41"/>
      <c r="S875" s="41"/>
      <c r="T875" s="41"/>
      <c r="U875" s="41"/>
      <c r="V875" s="41"/>
      <c r="W875" s="41"/>
      <c r="X875" s="41"/>
      <c r="Y875" s="41"/>
      <c r="Z875" s="41"/>
    </row>
    <row r="876" spans="1:26" ht="15.75" customHeight="1">
      <c r="A876" s="39"/>
      <c r="B876" s="68"/>
      <c r="C876" s="41"/>
      <c r="D876" s="41"/>
      <c r="E876" s="60"/>
      <c r="F876" s="41"/>
      <c r="G876" s="60"/>
      <c r="H876" s="41"/>
      <c r="I876" s="41"/>
      <c r="J876" s="69"/>
      <c r="K876" s="70"/>
      <c r="L876" s="63"/>
      <c r="M876" s="41"/>
      <c r="N876" s="41"/>
      <c r="O876" s="41"/>
      <c r="P876" s="63"/>
      <c r="Q876" s="41"/>
      <c r="R876" s="41"/>
      <c r="S876" s="41"/>
      <c r="T876" s="41"/>
      <c r="U876" s="41"/>
      <c r="V876" s="41"/>
      <c r="W876" s="41"/>
      <c r="X876" s="41"/>
      <c r="Y876" s="41"/>
      <c r="Z876" s="41"/>
    </row>
    <row r="877" spans="1:26" ht="15.75" customHeight="1">
      <c r="A877" s="39"/>
      <c r="B877" s="68"/>
      <c r="C877" s="41"/>
      <c r="D877" s="41"/>
      <c r="E877" s="60"/>
      <c r="F877" s="41"/>
      <c r="G877" s="60"/>
      <c r="H877" s="41"/>
      <c r="I877" s="41"/>
      <c r="J877" s="69"/>
      <c r="K877" s="70"/>
      <c r="L877" s="63"/>
      <c r="M877" s="41"/>
      <c r="N877" s="41"/>
      <c r="O877" s="41"/>
      <c r="P877" s="63"/>
      <c r="Q877" s="41"/>
      <c r="R877" s="41"/>
      <c r="S877" s="41"/>
      <c r="T877" s="41"/>
      <c r="U877" s="41"/>
      <c r="V877" s="41"/>
      <c r="W877" s="41"/>
      <c r="X877" s="41"/>
      <c r="Y877" s="41"/>
      <c r="Z877" s="41"/>
    </row>
    <row r="878" spans="1:26" ht="15.75" customHeight="1">
      <c r="A878" s="39"/>
      <c r="B878" s="68"/>
      <c r="C878" s="41"/>
      <c r="D878" s="41"/>
      <c r="E878" s="60"/>
      <c r="F878" s="41"/>
      <c r="G878" s="60"/>
      <c r="H878" s="41"/>
      <c r="I878" s="41"/>
      <c r="J878" s="69"/>
      <c r="K878" s="70"/>
      <c r="L878" s="63"/>
      <c r="M878" s="41"/>
      <c r="N878" s="41"/>
      <c r="O878" s="41"/>
      <c r="P878" s="63"/>
      <c r="Q878" s="41"/>
      <c r="R878" s="41"/>
      <c r="S878" s="41"/>
      <c r="T878" s="41"/>
      <c r="U878" s="41"/>
      <c r="V878" s="41"/>
      <c r="W878" s="41"/>
      <c r="X878" s="41"/>
      <c r="Y878" s="41"/>
      <c r="Z878" s="41"/>
    </row>
    <row r="879" spans="1:26" ht="15.75" customHeight="1">
      <c r="A879" s="39"/>
      <c r="B879" s="68"/>
      <c r="C879" s="41"/>
      <c r="D879" s="41"/>
      <c r="E879" s="60"/>
      <c r="F879" s="41"/>
      <c r="G879" s="60"/>
      <c r="H879" s="41"/>
      <c r="I879" s="41"/>
      <c r="J879" s="69"/>
      <c r="K879" s="70"/>
      <c r="L879" s="63"/>
      <c r="M879" s="41"/>
      <c r="N879" s="41"/>
      <c r="O879" s="41"/>
      <c r="P879" s="63"/>
      <c r="Q879" s="41"/>
      <c r="R879" s="41"/>
      <c r="S879" s="41"/>
      <c r="T879" s="41"/>
      <c r="U879" s="41"/>
      <c r="V879" s="41"/>
      <c r="W879" s="41"/>
      <c r="X879" s="41"/>
      <c r="Y879" s="41"/>
      <c r="Z879" s="41"/>
    </row>
    <row r="880" spans="1:26" ht="15.75" customHeight="1">
      <c r="A880" s="39"/>
      <c r="B880" s="68"/>
      <c r="C880" s="41"/>
      <c r="D880" s="41"/>
      <c r="E880" s="60"/>
      <c r="F880" s="41"/>
      <c r="G880" s="60"/>
      <c r="H880" s="41"/>
      <c r="I880" s="41"/>
      <c r="J880" s="69"/>
      <c r="K880" s="70"/>
      <c r="L880" s="63"/>
      <c r="M880" s="41"/>
      <c r="N880" s="41"/>
      <c r="O880" s="41"/>
      <c r="P880" s="63"/>
      <c r="Q880" s="41"/>
      <c r="R880" s="41"/>
      <c r="S880" s="41"/>
      <c r="T880" s="41"/>
      <c r="U880" s="41"/>
      <c r="V880" s="41"/>
      <c r="W880" s="41"/>
      <c r="X880" s="41"/>
      <c r="Y880" s="41"/>
      <c r="Z880" s="41"/>
    </row>
    <row r="881" spans="1:26" ht="15.75" customHeight="1">
      <c r="A881" s="39"/>
      <c r="B881" s="68"/>
      <c r="C881" s="41"/>
      <c r="D881" s="41"/>
      <c r="E881" s="60"/>
      <c r="F881" s="41"/>
      <c r="G881" s="60"/>
      <c r="H881" s="41"/>
      <c r="I881" s="41"/>
      <c r="J881" s="69"/>
      <c r="K881" s="70"/>
      <c r="L881" s="63"/>
      <c r="M881" s="41"/>
      <c r="N881" s="41"/>
      <c r="O881" s="41"/>
      <c r="P881" s="63"/>
      <c r="Q881" s="41"/>
      <c r="R881" s="41"/>
      <c r="S881" s="41"/>
      <c r="T881" s="41"/>
      <c r="U881" s="41"/>
      <c r="V881" s="41"/>
      <c r="W881" s="41"/>
      <c r="X881" s="41"/>
      <c r="Y881" s="41"/>
      <c r="Z881" s="41"/>
    </row>
    <row r="882" spans="1:26" ht="15.75" customHeight="1">
      <c r="A882" s="39"/>
      <c r="B882" s="68"/>
      <c r="C882" s="41"/>
      <c r="D882" s="41"/>
      <c r="E882" s="60"/>
      <c r="F882" s="41"/>
      <c r="G882" s="60"/>
      <c r="H882" s="41"/>
      <c r="I882" s="41"/>
      <c r="J882" s="69"/>
      <c r="K882" s="70"/>
      <c r="L882" s="63"/>
      <c r="M882" s="41"/>
      <c r="N882" s="41"/>
      <c r="O882" s="41"/>
      <c r="P882" s="63"/>
      <c r="Q882" s="41"/>
      <c r="R882" s="41"/>
      <c r="S882" s="41"/>
      <c r="T882" s="41"/>
      <c r="U882" s="41"/>
      <c r="V882" s="41"/>
      <c r="W882" s="41"/>
      <c r="X882" s="41"/>
      <c r="Y882" s="41"/>
      <c r="Z882" s="41"/>
    </row>
    <row r="883" spans="1:26" ht="15.75" customHeight="1">
      <c r="A883" s="39"/>
      <c r="B883" s="68"/>
      <c r="C883" s="41"/>
      <c r="D883" s="41"/>
      <c r="E883" s="60"/>
      <c r="F883" s="41"/>
      <c r="G883" s="60"/>
      <c r="H883" s="41"/>
      <c r="I883" s="41"/>
      <c r="J883" s="69"/>
      <c r="K883" s="70"/>
      <c r="L883" s="63"/>
      <c r="M883" s="41"/>
      <c r="N883" s="41"/>
      <c r="O883" s="41"/>
      <c r="P883" s="63"/>
      <c r="Q883" s="41"/>
      <c r="R883" s="41"/>
      <c r="S883" s="41"/>
      <c r="T883" s="41"/>
      <c r="U883" s="41"/>
      <c r="V883" s="41"/>
      <c r="W883" s="41"/>
      <c r="X883" s="41"/>
      <c r="Y883" s="41"/>
      <c r="Z883" s="41"/>
    </row>
    <row r="884" spans="1:26" ht="15.75" customHeight="1">
      <c r="A884" s="39"/>
      <c r="B884" s="68"/>
      <c r="C884" s="41"/>
      <c r="D884" s="41"/>
      <c r="E884" s="60"/>
      <c r="F884" s="41"/>
      <c r="G884" s="60"/>
      <c r="H884" s="41"/>
      <c r="I884" s="41"/>
      <c r="J884" s="69"/>
      <c r="K884" s="70"/>
      <c r="L884" s="63"/>
      <c r="M884" s="41"/>
      <c r="N884" s="41"/>
      <c r="O884" s="41"/>
      <c r="P884" s="63"/>
      <c r="Q884" s="41"/>
      <c r="R884" s="41"/>
      <c r="S884" s="41"/>
      <c r="T884" s="41"/>
      <c r="U884" s="41"/>
      <c r="V884" s="41"/>
      <c r="W884" s="41"/>
      <c r="X884" s="41"/>
      <c r="Y884" s="41"/>
      <c r="Z884" s="41"/>
    </row>
    <row r="885" spans="1:26" ht="15.75" customHeight="1">
      <c r="A885" s="39"/>
      <c r="B885" s="68"/>
      <c r="C885" s="41"/>
      <c r="D885" s="41"/>
      <c r="E885" s="60"/>
      <c r="F885" s="41"/>
      <c r="G885" s="60"/>
      <c r="H885" s="41"/>
      <c r="I885" s="41"/>
      <c r="J885" s="69"/>
      <c r="K885" s="70"/>
      <c r="L885" s="63"/>
      <c r="M885" s="41"/>
      <c r="N885" s="41"/>
      <c r="O885" s="41"/>
      <c r="P885" s="63"/>
      <c r="Q885" s="41"/>
      <c r="R885" s="41"/>
      <c r="S885" s="41"/>
      <c r="T885" s="41"/>
      <c r="U885" s="41"/>
      <c r="V885" s="41"/>
      <c r="W885" s="41"/>
      <c r="X885" s="41"/>
      <c r="Y885" s="41"/>
      <c r="Z885" s="41"/>
    </row>
    <row r="886" spans="1:26" ht="15.75" customHeight="1">
      <c r="A886" s="39"/>
      <c r="B886" s="68"/>
      <c r="C886" s="41"/>
      <c r="D886" s="41"/>
      <c r="E886" s="60"/>
      <c r="F886" s="41"/>
      <c r="G886" s="60"/>
      <c r="H886" s="41"/>
      <c r="I886" s="41"/>
      <c r="J886" s="69"/>
      <c r="K886" s="70"/>
      <c r="L886" s="63"/>
      <c r="M886" s="41"/>
      <c r="N886" s="41"/>
      <c r="O886" s="41"/>
      <c r="P886" s="63"/>
      <c r="Q886" s="41"/>
      <c r="R886" s="41"/>
      <c r="S886" s="41"/>
      <c r="T886" s="41"/>
      <c r="U886" s="41"/>
      <c r="V886" s="41"/>
      <c r="W886" s="41"/>
      <c r="X886" s="41"/>
      <c r="Y886" s="41"/>
      <c r="Z886" s="41"/>
    </row>
    <row r="887" spans="1:26" ht="15.75" customHeight="1">
      <c r="A887" s="39"/>
      <c r="B887" s="68"/>
      <c r="C887" s="41"/>
      <c r="D887" s="41"/>
      <c r="E887" s="60"/>
      <c r="F887" s="41"/>
      <c r="G887" s="60"/>
      <c r="H887" s="41"/>
      <c r="I887" s="41"/>
      <c r="J887" s="69"/>
      <c r="K887" s="70"/>
      <c r="L887" s="63"/>
      <c r="M887" s="41"/>
      <c r="N887" s="41"/>
      <c r="O887" s="41"/>
      <c r="P887" s="63"/>
      <c r="Q887" s="41"/>
      <c r="R887" s="41"/>
      <c r="S887" s="41"/>
      <c r="T887" s="41"/>
      <c r="U887" s="41"/>
      <c r="V887" s="41"/>
      <c r="W887" s="41"/>
      <c r="X887" s="41"/>
      <c r="Y887" s="41"/>
      <c r="Z887" s="41"/>
    </row>
    <row r="888" spans="1:26" ht="15.75" customHeight="1">
      <c r="A888" s="39"/>
      <c r="B888" s="68"/>
      <c r="C888" s="41"/>
      <c r="D888" s="41"/>
      <c r="E888" s="60"/>
      <c r="F888" s="41"/>
      <c r="G888" s="60"/>
      <c r="H888" s="41"/>
      <c r="I888" s="41"/>
      <c r="J888" s="69"/>
      <c r="K888" s="70"/>
      <c r="L888" s="63"/>
      <c r="M888" s="41"/>
      <c r="N888" s="41"/>
      <c r="O888" s="41"/>
      <c r="P888" s="63"/>
      <c r="Q888" s="41"/>
      <c r="R888" s="41"/>
      <c r="S888" s="41"/>
      <c r="T888" s="41"/>
      <c r="U888" s="41"/>
      <c r="V888" s="41"/>
      <c r="W888" s="41"/>
      <c r="X888" s="41"/>
      <c r="Y888" s="41"/>
      <c r="Z888" s="41"/>
    </row>
    <row r="889" spans="1:26" ht="15.75" customHeight="1">
      <c r="A889" s="39"/>
      <c r="B889" s="68"/>
      <c r="C889" s="41"/>
      <c r="D889" s="41"/>
      <c r="E889" s="60"/>
      <c r="F889" s="41"/>
      <c r="G889" s="60"/>
      <c r="H889" s="41"/>
      <c r="I889" s="41"/>
      <c r="J889" s="69"/>
      <c r="K889" s="70"/>
      <c r="L889" s="63"/>
      <c r="M889" s="41"/>
      <c r="N889" s="41"/>
      <c r="O889" s="41"/>
      <c r="P889" s="63"/>
      <c r="Q889" s="41"/>
      <c r="R889" s="41"/>
      <c r="S889" s="41"/>
      <c r="T889" s="41"/>
      <c r="U889" s="41"/>
      <c r="V889" s="41"/>
      <c r="W889" s="41"/>
      <c r="X889" s="41"/>
      <c r="Y889" s="41"/>
      <c r="Z889" s="41"/>
    </row>
    <row r="890" spans="1:26" ht="15.75" customHeight="1">
      <c r="A890" s="39"/>
      <c r="B890" s="68"/>
      <c r="C890" s="41"/>
      <c r="D890" s="41"/>
      <c r="E890" s="60"/>
      <c r="F890" s="41"/>
      <c r="G890" s="60"/>
      <c r="H890" s="41"/>
      <c r="I890" s="41"/>
      <c r="J890" s="69"/>
      <c r="K890" s="70"/>
      <c r="L890" s="63"/>
      <c r="M890" s="41"/>
      <c r="N890" s="41"/>
      <c r="O890" s="41"/>
      <c r="P890" s="63"/>
      <c r="Q890" s="41"/>
      <c r="R890" s="41"/>
      <c r="S890" s="41"/>
      <c r="T890" s="41"/>
      <c r="U890" s="41"/>
      <c r="V890" s="41"/>
      <c r="W890" s="41"/>
      <c r="X890" s="41"/>
      <c r="Y890" s="41"/>
      <c r="Z890" s="41"/>
    </row>
    <row r="891" spans="1:26" ht="15.75" customHeight="1">
      <c r="A891" s="39"/>
      <c r="B891" s="68"/>
      <c r="C891" s="41"/>
      <c r="D891" s="41"/>
      <c r="E891" s="60"/>
      <c r="F891" s="41"/>
      <c r="G891" s="60"/>
      <c r="H891" s="41"/>
      <c r="I891" s="41"/>
      <c r="J891" s="69"/>
      <c r="K891" s="70"/>
      <c r="L891" s="63"/>
      <c r="M891" s="41"/>
      <c r="N891" s="41"/>
      <c r="O891" s="41"/>
      <c r="P891" s="63"/>
      <c r="Q891" s="41"/>
      <c r="R891" s="41"/>
      <c r="S891" s="41"/>
      <c r="T891" s="41"/>
      <c r="U891" s="41"/>
      <c r="V891" s="41"/>
      <c r="W891" s="41"/>
      <c r="X891" s="41"/>
      <c r="Y891" s="41"/>
      <c r="Z891" s="41"/>
    </row>
    <row r="892" spans="1:26" ht="15.75" customHeight="1">
      <c r="A892" s="39"/>
      <c r="B892" s="68"/>
      <c r="C892" s="41"/>
      <c r="D892" s="41"/>
      <c r="E892" s="60"/>
      <c r="F892" s="41"/>
      <c r="G892" s="60"/>
      <c r="H892" s="41"/>
      <c r="I892" s="41"/>
      <c r="J892" s="69"/>
      <c r="K892" s="70"/>
      <c r="L892" s="63"/>
      <c r="M892" s="41"/>
      <c r="N892" s="41"/>
      <c r="O892" s="41"/>
      <c r="P892" s="63"/>
      <c r="Q892" s="41"/>
      <c r="R892" s="41"/>
      <c r="S892" s="41"/>
      <c r="T892" s="41"/>
      <c r="U892" s="41"/>
      <c r="V892" s="41"/>
      <c r="W892" s="41"/>
      <c r="X892" s="41"/>
      <c r="Y892" s="41"/>
      <c r="Z892" s="41"/>
    </row>
    <row r="893" spans="1:26" ht="15.75" customHeight="1">
      <c r="A893" s="39"/>
      <c r="B893" s="68"/>
      <c r="C893" s="41"/>
      <c r="D893" s="41"/>
      <c r="E893" s="60"/>
      <c r="F893" s="41"/>
      <c r="G893" s="60"/>
      <c r="H893" s="41"/>
      <c r="I893" s="41"/>
      <c r="J893" s="69"/>
      <c r="K893" s="70"/>
      <c r="L893" s="63"/>
      <c r="M893" s="41"/>
      <c r="N893" s="41"/>
      <c r="O893" s="41"/>
      <c r="P893" s="63"/>
      <c r="Q893" s="41"/>
      <c r="R893" s="41"/>
      <c r="S893" s="41"/>
      <c r="T893" s="41"/>
      <c r="U893" s="41"/>
      <c r="V893" s="41"/>
      <c r="W893" s="41"/>
      <c r="X893" s="41"/>
      <c r="Y893" s="41"/>
      <c r="Z893" s="41"/>
    </row>
    <row r="894" spans="1:26" ht="15.75" customHeight="1">
      <c r="A894" s="39"/>
      <c r="B894" s="68"/>
      <c r="C894" s="41"/>
      <c r="D894" s="41"/>
      <c r="E894" s="60"/>
      <c r="F894" s="41"/>
      <c r="G894" s="60"/>
      <c r="H894" s="41"/>
      <c r="I894" s="41"/>
      <c r="J894" s="69"/>
      <c r="K894" s="70"/>
      <c r="L894" s="63"/>
      <c r="M894" s="41"/>
      <c r="N894" s="41"/>
      <c r="O894" s="41"/>
      <c r="P894" s="63"/>
      <c r="Q894" s="41"/>
      <c r="R894" s="41"/>
      <c r="S894" s="41"/>
      <c r="T894" s="41"/>
      <c r="U894" s="41"/>
      <c r="V894" s="41"/>
      <c r="W894" s="41"/>
      <c r="X894" s="41"/>
      <c r="Y894" s="41"/>
      <c r="Z894" s="41"/>
    </row>
    <row r="895" spans="1:26" ht="15.75" customHeight="1">
      <c r="A895" s="39"/>
      <c r="B895" s="68"/>
      <c r="C895" s="41"/>
      <c r="D895" s="41"/>
      <c r="E895" s="60"/>
      <c r="F895" s="41"/>
      <c r="G895" s="60"/>
      <c r="H895" s="41"/>
      <c r="I895" s="41"/>
      <c r="J895" s="69"/>
      <c r="K895" s="70"/>
      <c r="L895" s="63"/>
      <c r="M895" s="41"/>
      <c r="N895" s="41"/>
      <c r="O895" s="41"/>
      <c r="P895" s="63"/>
      <c r="Q895" s="41"/>
      <c r="R895" s="41"/>
      <c r="S895" s="41"/>
      <c r="T895" s="41"/>
      <c r="U895" s="41"/>
      <c r="V895" s="41"/>
      <c r="W895" s="41"/>
      <c r="X895" s="41"/>
      <c r="Y895" s="41"/>
      <c r="Z895" s="41"/>
    </row>
    <row r="896" spans="1:26" ht="15.75" customHeight="1">
      <c r="A896" s="39"/>
      <c r="B896" s="68"/>
      <c r="C896" s="41"/>
      <c r="D896" s="41"/>
      <c r="E896" s="60"/>
      <c r="F896" s="41"/>
      <c r="G896" s="60"/>
      <c r="H896" s="41"/>
      <c r="I896" s="41"/>
      <c r="J896" s="69"/>
      <c r="K896" s="70"/>
      <c r="L896" s="63"/>
      <c r="M896" s="41"/>
      <c r="N896" s="41"/>
      <c r="O896" s="41"/>
      <c r="P896" s="63"/>
      <c r="Q896" s="41"/>
      <c r="R896" s="41"/>
      <c r="S896" s="41"/>
      <c r="T896" s="41"/>
      <c r="U896" s="41"/>
      <c r="V896" s="41"/>
      <c r="W896" s="41"/>
      <c r="X896" s="41"/>
      <c r="Y896" s="41"/>
      <c r="Z896" s="41"/>
    </row>
    <row r="897" spans="1:26" ht="15.75" customHeight="1">
      <c r="A897" s="39"/>
      <c r="B897" s="68"/>
      <c r="C897" s="41"/>
      <c r="D897" s="41"/>
      <c r="E897" s="60"/>
      <c r="F897" s="41"/>
      <c r="G897" s="60"/>
      <c r="H897" s="41"/>
      <c r="I897" s="41"/>
      <c r="J897" s="69"/>
      <c r="K897" s="70"/>
      <c r="L897" s="63"/>
      <c r="M897" s="41"/>
      <c r="N897" s="41"/>
      <c r="O897" s="41"/>
      <c r="P897" s="63"/>
      <c r="Q897" s="41"/>
      <c r="R897" s="41"/>
      <c r="S897" s="41"/>
      <c r="T897" s="41"/>
      <c r="U897" s="41"/>
      <c r="V897" s="41"/>
      <c r="W897" s="41"/>
      <c r="X897" s="41"/>
      <c r="Y897" s="41"/>
      <c r="Z897" s="41"/>
    </row>
    <row r="898" spans="1:26" ht="15.75" customHeight="1">
      <c r="A898" s="39"/>
      <c r="B898" s="68"/>
      <c r="C898" s="41"/>
      <c r="D898" s="41"/>
      <c r="E898" s="60"/>
      <c r="F898" s="41"/>
      <c r="G898" s="60"/>
      <c r="H898" s="41"/>
      <c r="I898" s="41"/>
      <c r="J898" s="69"/>
      <c r="K898" s="70"/>
      <c r="L898" s="63"/>
      <c r="M898" s="41"/>
      <c r="N898" s="41"/>
      <c r="O898" s="41"/>
      <c r="P898" s="63"/>
      <c r="Q898" s="41"/>
      <c r="R898" s="41"/>
      <c r="S898" s="41"/>
      <c r="T898" s="41"/>
      <c r="U898" s="41"/>
      <c r="V898" s="41"/>
      <c r="W898" s="41"/>
      <c r="X898" s="41"/>
      <c r="Y898" s="41"/>
      <c r="Z898" s="41"/>
    </row>
    <row r="899" spans="1:26" ht="15.75" customHeight="1">
      <c r="A899" s="39"/>
      <c r="B899" s="68"/>
      <c r="C899" s="41"/>
      <c r="D899" s="41"/>
      <c r="E899" s="60"/>
      <c r="F899" s="41"/>
      <c r="G899" s="60"/>
      <c r="H899" s="41"/>
      <c r="I899" s="41"/>
      <c r="J899" s="69"/>
      <c r="K899" s="70"/>
      <c r="L899" s="63"/>
      <c r="M899" s="41"/>
      <c r="N899" s="41"/>
      <c r="O899" s="41"/>
      <c r="P899" s="63"/>
      <c r="Q899" s="41"/>
      <c r="R899" s="41"/>
      <c r="S899" s="41"/>
      <c r="T899" s="41"/>
      <c r="U899" s="41"/>
      <c r="V899" s="41"/>
      <c r="W899" s="41"/>
      <c r="X899" s="41"/>
      <c r="Y899" s="41"/>
      <c r="Z899" s="41"/>
    </row>
    <row r="900" spans="1:26" ht="15.75" customHeight="1">
      <c r="A900" s="39"/>
      <c r="B900" s="68"/>
      <c r="C900" s="41"/>
      <c r="D900" s="41"/>
      <c r="E900" s="60"/>
      <c r="F900" s="41"/>
      <c r="G900" s="60"/>
      <c r="H900" s="41"/>
      <c r="I900" s="41"/>
      <c r="J900" s="69"/>
      <c r="K900" s="70"/>
      <c r="L900" s="63"/>
      <c r="M900" s="41"/>
      <c r="N900" s="41"/>
      <c r="O900" s="41"/>
      <c r="P900" s="63"/>
      <c r="Q900" s="41"/>
      <c r="R900" s="41"/>
      <c r="S900" s="41"/>
      <c r="T900" s="41"/>
      <c r="U900" s="41"/>
      <c r="V900" s="41"/>
      <c r="W900" s="41"/>
      <c r="X900" s="41"/>
      <c r="Y900" s="41"/>
      <c r="Z900" s="41"/>
    </row>
    <row r="901" spans="1:26" ht="15.75" customHeight="1">
      <c r="A901" s="39"/>
      <c r="B901" s="68"/>
      <c r="C901" s="41"/>
      <c r="D901" s="41"/>
      <c r="E901" s="60"/>
      <c r="F901" s="41"/>
      <c r="G901" s="60"/>
      <c r="H901" s="41"/>
      <c r="I901" s="41"/>
      <c r="J901" s="69"/>
      <c r="K901" s="70"/>
      <c r="L901" s="63"/>
      <c r="M901" s="41"/>
      <c r="N901" s="41"/>
      <c r="O901" s="41"/>
      <c r="P901" s="63"/>
      <c r="Q901" s="41"/>
      <c r="R901" s="41"/>
      <c r="S901" s="41"/>
      <c r="T901" s="41"/>
      <c r="U901" s="41"/>
      <c r="V901" s="41"/>
      <c r="W901" s="41"/>
      <c r="X901" s="41"/>
      <c r="Y901" s="41"/>
      <c r="Z901" s="41"/>
    </row>
    <row r="902" spans="1:26" ht="15.75" customHeight="1">
      <c r="A902" s="39"/>
      <c r="B902" s="68"/>
      <c r="C902" s="41"/>
      <c r="D902" s="41"/>
      <c r="E902" s="60"/>
      <c r="F902" s="41"/>
      <c r="G902" s="60"/>
      <c r="H902" s="41"/>
      <c r="I902" s="41"/>
      <c r="J902" s="69"/>
      <c r="K902" s="70"/>
      <c r="L902" s="63"/>
      <c r="M902" s="41"/>
      <c r="N902" s="41"/>
      <c r="O902" s="41"/>
      <c r="P902" s="63"/>
      <c r="Q902" s="41"/>
      <c r="R902" s="41"/>
      <c r="S902" s="41"/>
      <c r="T902" s="41"/>
      <c r="U902" s="41"/>
      <c r="V902" s="41"/>
      <c r="W902" s="41"/>
      <c r="X902" s="41"/>
      <c r="Y902" s="41"/>
      <c r="Z902" s="41"/>
    </row>
    <row r="903" spans="1:26" ht="15.75" customHeight="1">
      <c r="A903" s="39"/>
      <c r="B903" s="68"/>
      <c r="C903" s="41"/>
      <c r="D903" s="41"/>
      <c r="E903" s="60"/>
      <c r="F903" s="41"/>
      <c r="G903" s="60"/>
      <c r="H903" s="41"/>
      <c r="I903" s="41"/>
      <c r="J903" s="69"/>
      <c r="K903" s="70"/>
      <c r="L903" s="63"/>
      <c r="M903" s="41"/>
      <c r="N903" s="41"/>
      <c r="O903" s="41"/>
      <c r="P903" s="63"/>
      <c r="Q903" s="41"/>
      <c r="R903" s="41"/>
      <c r="S903" s="41"/>
      <c r="T903" s="41"/>
      <c r="U903" s="41"/>
      <c r="V903" s="41"/>
      <c r="W903" s="41"/>
      <c r="X903" s="41"/>
      <c r="Y903" s="41"/>
      <c r="Z903" s="41"/>
    </row>
    <row r="904" spans="1:26" ht="15.75" customHeight="1">
      <c r="A904" s="39"/>
      <c r="B904" s="68"/>
      <c r="C904" s="41"/>
      <c r="D904" s="41"/>
      <c r="E904" s="60"/>
      <c r="F904" s="41"/>
      <c r="G904" s="60"/>
      <c r="H904" s="41"/>
      <c r="I904" s="41"/>
      <c r="J904" s="69"/>
      <c r="K904" s="70"/>
      <c r="L904" s="63"/>
      <c r="M904" s="41"/>
      <c r="N904" s="41"/>
      <c r="O904" s="41"/>
      <c r="P904" s="63"/>
      <c r="Q904" s="41"/>
      <c r="R904" s="41"/>
      <c r="S904" s="41"/>
      <c r="T904" s="41"/>
      <c r="U904" s="41"/>
      <c r="V904" s="41"/>
      <c r="W904" s="41"/>
      <c r="X904" s="41"/>
      <c r="Y904" s="41"/>
      <c r="Z904" s="41"/>
    </row>
    <row r="905" spans="1:26" ht="15.75" customHeight="1">
      <c r="A905" s="39"/>
      <c r="B905" s="68"/>
      <c r="C905" s="41"/>
      <c r="D905" s="41"/>
      <c r="E905" s="60"/>
      <c r="F905" s="41"/>
      <c r="G905" s="60"/>
      <c r="H905" s="41"/>
      <c r="I905" s="41"/>
      <c r="J905" s="69"/>
      <c r="K905" s="70"/>
      <c r="L905" s="63"/>
      <c r="M905" s="41"/>
      <c r="N905" s="41"/>
      <c r="O905" s="41"/>
      <c r="P905" s="63"/>
      <c r="Q905" s="41"/>
      <c r="R905" s="41"/>
      <c r="S905" s="41"/>
      <c r="T905" s="41"/>
      <c r="U905" s="41"/>
      <c r="V905" s="41"/>
      <c r="W905" s="41"/>
      <c r="X905" s="41"/>
      <c r="Y905" s="41"/>
      <c r="Z905" s="41"/>
    </row>
    <row r="906" spans="1:26" ht="15.75" customHeight="1">
      <c r="A906" s="39"/>
      <c r="B906" s="68"/>
      <c r="C906" s="41"/>
      <c r="D906" s="41"/>
      <c r="E906" s="60"/>
      <c r="F906" s="41"/>
      <c r="G906" s="60"/>
      <c r="H906" s="41"/>
      <c r="I906" s="41"/>
      <c r="J906" s="69"/>
      <c r="K906" s="70"/>
      <c r="L906" s="63"/>
      <c r="M906" s="41"/>
      <c r="N906" s="41"/>
      <c r="O906" s="41"/>
      <c r="P906" s="63"/>
      <c r="Q906" s="41"/>
      <c r="R906" s="41"/>
      <c r="S906" s="41"/>
      <c r="T906" s="41"/>
      <c r="U906" s="41"/>
      <c r="V906" s="41"/>
      <c r="W906" s="41"/>
      <c r="X906" s="41"/>
      <c r="Y906" s="41"/>
      <c r="Z906" s="41"/>
    </row>
    <row r="907" spans="1:26" ht="15.75" customHeight="1">
      <c r="A907" s="39"/>
      <c r="B907" s="68"/>
      <c r="C907" s="41"/>
      <c r="D907" s="41"/>
      <c r="E907" s="60"/>
      <c r="F907" s="41"/>
      <c r="G907" s="60"/>
      <c r="H907" s="41"/>
      <c r="I907" s="41"/>
      <c r="J907" s="69"/>
      <c r="K907" s="70"/>
      <c r="L907" s="63"/>
      <c r="M907" s="41"/>
      <c r="N907" s="41"/>
      <c r="O907" s="41"/>
      <c r="P907" s="63"/>
      <c r="Q907" s="41"/>
      <c r="R907" s="41"/>
      <c r="S907" s="41"/>
      <c r="T907" s="41"/>
      <c r="U907" s="41"/>
      <c r="V907" s="41"/>
      <c r="W907" s="41"/>
      <c r="X907" s="41"/>
      <c r="Y907" s="41"/>
      <c r="Z907" s="41"/>
    </row>
    <row r="908" spans="1:26" ht="15.75" customHeight="1">
      <c r="A908" s="39"/>
      <c r="B908" s="68"/>
      <c r="C908" s="41"/>
      <c r="D908" s="41"/>
      <c r="E908" s="60"/>
      <c r="F908" s="41"/>
      <c r="G908" s="60"/>
      <c r="H908" s="41"/>
      <c r="I908" s="41"/>
      <c r="J908" s="69"/>
      <c r="K908" s="70"/>
      <c r="L908" s="63"/>
      <c r="M908" s="41"/>
      <c r="N908" s="41"/>
      <c r="O908" s="41"/>
      <c r="P908" s="63"/>
      <c r="Q908" s="41"/>
      <c r="R908" s="41"/>
      <c r="S908" s="41"/>
      <c r="T908" s="41"/>
      <c r="U908" s="41"/>
      <c r="V908" s="41"/>
      <c r="W908" s="41"/>
      <c r="X908" s="41"/>
      <c r="Y908" s="41"/>
      <c r="Z908" s="41"/>
    </row>
    <row r="909" spans="1:26" ht="15.75" customHeight="1">
      <c r="A909" s="39"/>
      <c r="B909" s="68"/>
      <c r="C909" s="41"/>
      <c r="D909" s="41"/>
      <c r="E909" s="60"/>
      <c r="F909" s="41"/>
      <c r="G909" s="60"/>
      <c r="H909" s="41"/>
      <c r="I909" s="41"/>
      <c r="J909" s="69"/>
      <c r="K909" s="70"/>
      <c r="L909" s="63"/>
      <c r="M909" s="41"/>
      <c r="N909" s="41"/>
      <c r="O909" s="41"/>
      <c r="P909" s="63"/>
      <c r="Q909" s="41"/>
      <c r="R909" s="41"/>
      <c r="S909" s="41"/>
      <c r="T909" s="41"/>
      <c r="U909" s="41"/>
      <c r="V909" s="41"/>
      <c r="W909" s="41"/>
      <c r="X909" s="41"/>
      <c r="Y909" s="41"/>
      <c r="Z909" s="41"/>
    </row>
    <row r="910" spans="1:26" ht="15.75" customHeight="1">
      <c r="A910" s="39"/>
      <c r="B910" s="68"/>
      <c r="C910" s="41"/>
      <c r="D910" s="41"/>
      <c r="E910" s="60"/>
      <c r="F910" s="41"/>
      <c r="G910" s="60"/>
      <c r="H910" s="41"/>
      <c r="I910" s="41"/>
      <c r="J910" s="69"/>
      <c r="K910" s="70"/>
      <c r="L910" s="63"/>
      <c r="M910" s="41"/>
      <c r="N910" s="41"/>
      <c r="O910" s="41"/>
      <c r="P910" s="63"/>
      <c r="Q910" s="41"/>
      <c r="R910" s="41"/>
      <c r="S910" s="41"/>
      <c r="T910" s="41"/>
      <c r="U910" s="41"/>
      <c r="V910" s="41"/>
      <c r="W910" s="41"/>
      <c r="X910" s="41"/>
      <c r="Y910" s="41"/>
      <c r="Z910" s="41"/>
    </row>
    <row r="911" spans="1:26" ht="15.75" customHeight="1">
      <c r="A911" s="39"/>
      <c r="B911" s="68"/>
      <c r="C911" s="41"/>
      <c r="D911" s="41"/>
      <c r="E911" s="60"/>
      <c r="F911" s="41"/>
      <c r="G911" s="60"/>
      <c r="H911" s="41"/>
      <c r="I911" s="41"/>
      <c r="J911" s="69"/>
      <c r="K911" s="70"/>
      <c r="L911" s="63"/>
      <c r="M911" s="41"/>
      <c r="N911" s="41"/>
      <c r="O911" s="41"/>
      <c r="P911" s="63"/>
      <c r="Q911" s="41"/>
      <c r="R911" s="41"/>
      <c r="S911" s="41"/>
      <c r="T911" s="41"/>
      <c r="U911" s="41"/>
      <c r="V911" s="41"/>
      <c r="W911" s="41"/>
      <c r="X911" s="41"/>
      <c r="Y911" s="41"/>
      <c r="Z911" s="41"/>
    </row>
    <row r="912" spans="1:26" ht="15.75" customHeight="1">
      <c r="A912" s="39"/>
      <c r="B912" s="68"/>
      <c r="C912" s="41"/>
      <c r="D912" s="41"/>
      <c r="E912" s="60"/>
      <c r="F912" s="41"/>
      <c r="G912" s="60"/>
      <c r="H912" s="41"/>
      <c r="I912" s="41"/>
      <c r="J912" s="69"/>
      <c r="K912" s="70"/>
      <c r="L912" s="63"/>
      <c r="M912" s="41"/>
      <c r="N912" s="41"/>
      <c r="O912" s="41"/>
      <c r="P912" s="63"/>
      <c r="Q912" s="41"/>
      <c r="R912" s="41"/>
      <c r="S912" s="41"/>
      <c r="T912" s="41"/>
      <c r="U912" s="41"/>
      <c r="V912" s="41"/>
      <c r="W912" s="41"/>
      <c r="X912" s="41"/>
      <c r="Y912" s="41"/>
      <c r="Z912" s="41"/>
    </row>
    <row r="913" spans="1:26" ht="15.75" customHeight="1">
      <c r="A913" s="39"/>
      <c r="B913" s="68"/>
      <c r="C913" s="41"/>
      <c r="D913" s="41"/>
      <c r="E913" s="60"/>
      <c r="F913" s="41"/>
      <c r="G913" s="60"/>
      <c r="H913" s="41"/>
      <c r="I913" s="41"/>
      <c r="J913" s="69"/>
      <c r="K913" s="70"/>
      <c r="L913" s="63"/>
      <c r="M913" s="41"/>
      <c r="N913" s="41"/>
      <c r="O913" s="41"/>
      <c r="P913" s="63"/>
      <c r="Q913" s="41"/>
      <c r="R913" s="41"/>
      <c r="S913" s="41"/>
      <c r="T913" s="41"/>
      <c r="U913" s="41"/>
      <c r="V913" s="41"/>
      <c r="W913" s="41"/>
      <c r="X913" s="41"/>
      <c r="Y913" s="41"/>
      <c r="Z913" s="41"/>
    </row>
    <row r="914" spans="1:26" ht="15.75" customHeight="1">
      <c r="A914" s="39"/>
      <c r="B914" s="68"/>
      <c r="C914" s="41"/>
      <c r="D914" s="41"/>
      <c r="E914" s="60"/>
      <c r="F914" s="41"/>
      <c r="G914" s="60"/>
      <c r="H914" s="41"/>
      <c r="I914" s="41"/>
      <c r="J914" s="69"/>
      <c r="K914" s="70"/>
      <c r="L914" s="63"/>
      <c r="M914" s="41"/>
      <c r="N914" s="41"/>
      <c r="O914" s="41"/>
      <c r="P914" s="63"/>
      <c r="Q914" s="41"/>
      <c r="R914" s="41"/>
      <c r="S914" s="41"/>
      <c r="T914" s="41"/>
      <c r="U914" s="41"/>
      <c r="V914" s="41"/>
      <c r="W914" s="41"/>
      <c r="X914" s="41"/>
      <c r="Y914" s="41"/>
      <c r="Z914" s="41"/>
    </row>
    <row r="915" spans="1:26" ht="15.75" customHeight="1">
      <c r="A915" s="39"/>
      <c r="B915" s="68"/>
      <c r="C915" s="41"/>
      <c r="D915" s="41"/>
      <c r="E915" s="60"/>
      <c r="F915" s="41"/>
      <c r="G915" s="60"/>
      <c r="H915" s="41"/>
      <c r="I915" s="41"/>
      <c r="J915" s="69"/>
      <c r="K915" s="70"/>
      <c r="L915" s="63"/>
      <c r="M915" s="41"/>
      <c r="N915" s="41"/>
      <c r="O915" s="41"/>
      <c r="P915" s="63"/>
      <c r="Q915" s="41"/>
      <c r="R915" s="41"/>
      <c r="S915" s="41"/>
      <c r="T915" s="41"/>
      <c r="U915" s="41"/>
      <c r="V915" s="41"/>
      <c r="W915" s="41"/>
      <c r="X915" s="41"/>
      <c r="Y915" s="41"/>
      <c r="Z915" s="41"/>
    </row>
    <row r="916" spans="1:26" ht="15.75" customHeight="1">
      <c r="A916" s="39"/>
      <c r="B916" s="68"/>
      <c r="C916" s="41"/>
      <c r="D916" s="41"/>
      <c r="E916" s="60"/>
      <c r="F916" s="41"/>
      <c r="G916" s="60"/>
      <c r="H916" s="41"/>
      <c r="I916" s="41"/>
      <c r="J916" s="69"/>
      <c r="K916" s="70"/>
      <c r="L916" s="63"/>
      <c r="M916" s="41"/>
      <c r="N916" s="41"/>
      <c r="O916" s="41"/>
      <c r="P916" s="63"/>
      <c r="Q916" s="41"/>
      <c r="R916" s="41"/>
      <c r="S916" s="41"/>
      <c r="T916" s="41"/>
      <c r="U916" s="41"/>
      <c r="V916" s="41"/>
      <c r="W916" s="41"/>
      <c r="X916" s="41"/>
      <c r="Y916" s="41"/>
      <c r="Z916" s="41"/>
    </row>
    <row r="917" spans="1:26" ht="15.75" customHeight="1">
      <c r="A917" s="39"/>
      <c r="B917" s="68"/>
      <c r="C917" s="41"/>
      <c r="D917" s="41"/>
      <c r="E917" s="60"/>
      <c r="F917" s="41"/>
      <c r="G917" s="60"/>
      <c r="H917" s="41"/>
      <c r="I917" s="41"/>
      <c r="J917" s="69"/>
      <c r="K917" s="70"/>
      <c r="L917" s="63"/>
      <c r="M917" s="41"/>
      <c r="N917" s="41"/>
      <c r="O917" s="41"/>
      <c r="P917" s="63"/>
      <c r="Q917" s="41"/>
      <c r="R917" s="41"/>
      <c r="S917" s="41"/>
      <c r="T917" s="41"/>
      <c r="U917" s="41"/>
      <c r="V917" s="41"/>
      <c r="W917" s="41"/>
      <c r="X917" s="41"/>
      <c r="Y917" s="41"/>
      <c r="Z917" s="41"/>
    </row>
    <row r="918" spans="1:26" ht="15.75" customHeight="1">
      <c r="A918" s="39"/>
      <c r="B918" s="68"/>
      <c r="C918" s="41"/>
      <c r="D918" s="41"/>
      <c r="E918" s="60"/>
      <c r="F918" s="41"/>
      <c r="G918" s="60"/>
      <c r="H918" s="41"/>
      <c r="I918" s="41"/>
      <c r="J918" s="69"/>
      <c r="K918" s="70"/>
      <c r="L918" s="63"/>
      <c r="M918" s="41"/>
      <c r="N918" s="41"/>
      <c r="O918" s="41"/>
      <c r="P918" s="63"/>
      <c r="Q918" s="41"/>
      <c r="R918" s="41"/>
      <c r="S918" s="41"/>
      <c r="T918" s="41"/>
      <c r="U918" s="41"/>
      <c r="V918" s="41"/>
      <c r="W918" s="41"/>
      <c r="X918" s="41"/>
      <c r="Y918" s="41"/>
      <c r="Z918" s="41"/>
    </row>
    <row r="919" spans="1:26" ht="15.75" customHeight="1">
      <c r="A919" s="39"/>
      <c r="B919" s="68"/>
      <c r="C919" s="41"/>
      <c r="D919" s="41"/>
      <c r="E919" s="60"/>
      <c r="F919" s="41"/>
      <c r="G919" s="60"/>
      <c r="H919" s="41"/>
      <c r="I919" s="41"/>
      <c r="J919" s="69"/>
      <c r="K919" s="70"/>
      <c r="L919" s="63"/>
      <c r="M919" s="41"/>
      <c r="N919" s="41"/>
      <c r="O919" s="41"/>
      <c r="P919" s="63"/>
      <c r="Q919" s="41"/>
      <c r="R919" s="41"/>
      <c r="S919" s="41"/>
      <c r="T919" s="41"/>
      <c r="U919" s="41"/>
      <c r="V919" s="41"/>
      <c r="W919" s="41"/>
      <c r="X919" s="41"/>
      <c r="Y919" s="41"/>
      <c r="Z919" s="41"/>
    </row>
    <row r="920" spans="1:26" ht="15.75" customHeight="1">
      <c r="A920" s="39"/>
      <c r="B920" s="68"/>
      <c r="C920" s="41"/>
      <c r="D920" s="41"/>
      <c r="E920" s="60"/>
      <c r="F920" s="41"/>
      <c r="G920" s="60"/>
      <c r="H920" s="41"/>
      <c r="I920" s="41"/>
      <c r="J920" s="69"/>
      <c r="K920" s="70"/>
      <c r="L920" s="63"/>
      <c r="M920" s="41"/>
      <c r="N920" s="41"/>
      <c r="O920" s="41"/>
      <c r="P920" s="63"/>
      <c r="Q920" s="41"/>
      <c r="R920" s="41"/>
      <c r="S920" s="41"/>
      <c r="T920" s="41"/>
      <c r="U920" s="41"/>
      <c r="V920" s="41"/>
      <c r="W920" s="41"/>
      <c r="X920" s="41"/>
      <c r="Y920" s="41"/>
      <c r="Z920" s="41"/>
    </row>
    <row r="921" spans="1:26" ht="15.75" customHeight="1">
      <c r="A921" s="39"/>
      <c r="B921" s="68"/>
      <c r="C921" s="41"/>
      <c r="D921" s="41"/>
      <c r="E921" s="60"/>
      <c r="F921" s="41"/>
      <c r="G921" s="60"/>
      <c r="H921" s="41"/>
      <c r="I921" s="41"/>
      <c r="J921" s="69"/>
      <c r="K921" s="70"/>
      <c r="L921" s="63"/>
      <c r="M921" s="41"/>
      <c r="N921" s="41"/>
      <c r="O921" s="41"/>
      <c r="P921" s="63"/>
      <c r="Q921" s="41"/>
      <c r="R921" s="41"/>
      <c r="S921" s="41"/>
      <c r="T921" s="41"/>
      <c r="U921" s="41"/>
      <c r="V921" s="41"/>
      <c r="W921" s="41"/>
      <c r="X921" s="41"/>
      <c r="Y921" s="41"/>
      <c r="Z921" s="41"/>
    </row>
    <row r="922" spans="1:26" ht="15.75" customHeight="1">
      <c r="A922" s="39"/>
      <c r="B922" s="68"/>
      <c r="C922" s="41"/>
      <c r="D922" s="41"/>
      <c r="E922" s="60"/>
      <c r="F922" s="41"/>
      <c r="G922" s="60"/>
      <c r="H922" s="41"/>
      <c r="I922" s="41"/>
      <c r="J922" s="69"/>
      <c r="K922" s="70"/>
      <c r="L922" s="63"/>
      <c r="M922" s="41"/>
      <c r="N922" s="41"/>
      <c r="O922" s="41"/>
      <c r="P922" s="63"/>
      <c r="Q922" s="41"/>
      <c r="R922" s="41"/>
      <c r="S922" s="41"/>
      <c r="T922" s="41"/>
      <c r="U922" s="41"/>
      <c r="V922" s="41"/>
      <c r="W922" s="41"/>
      <c r="X922" s="41"/>
      <c r="Y922" s="41"/>
      <c r="Z922" s="41"/>
    </row>
    <row r="923" spans="1:26" ht="15.75" customHeight="1">
      <c r="A923" s="39"/>
      <c r="B923" s="68"/>
      <c r="C923" s="41"/>
      <c r="D923" s="41"/>
      <c r="E923" s="60"/>
      <c r="F923" s="41"/>
      <c r="G923" s="60"/>
      <c r="H923" s="41"/>
      <c r="I923" s="41"/>
      <c r="J923" s="69"/>
      <c r="K923" s="70"/>
      <c r="L923" s="63"/>
      <c r="M923" s="41"/>
      <c r="N923" s="41"/>
      <c r="O923" s="41"/>
      <c r="P923" s="63"/>
      <c r="Q923" s="41"/>
      <c r="R923" s="41"/>
      <c r="S923" s="41"/>
      <c r="T923" s="41"/>
      <c r="U923" s="41"/>
      <c r="V923" s="41"/>
      <c r="W923" s="41"/>
      <c r="X923" s="41"/>
      <c r="Y923" s="41"/>
      <c r="Z923" s="41"/>
    </row>
    <row r="924" spans="1:26" ht="15.75" customHeight="1">
      <c r="A924" s="39"/>
      <c r="B924" s="68"/>
      <c r="C924" s="41"/>
      <c r="D924" s="41"/>
      <c r="E924" s="60"/>
      <c r="F924" s="41"/>
      <c r="G924" s="60"/>
      <c r="H924" s="41"/>
      <c r="I924" s="41"/>
      <c r="J924" s="69"/>
      <c r="K924" s="70"/>
      <c r="L924" s="63"/>
      <c r="M924" s="41"/>
      <c r="N924" s="41"/>
      <c r="O924" s="41"/>
      <c r="P924" s="63"/>
      <c r="Q924" s="41"/>
      <c r="R924" s="41"/>
      <c r="S924" s="41"/>
      <c r="T924" s="41"/>
      <c r="U924" s="41"/>
      <c r="V924" s="41"/>
      <c r="W924" s="41"/>
      <c r="X924" s="41"/>
      <c r="Y924" s="41"/>
      <c r="Z924" s="41"/>
    </row>
    <row r="925" spans="1:26" ht="15.75" customHeight="1">
      <c r="A925" s="39"/>
      <c r="B925" s="68"/>
      <c r="C925" s="41"/>
      <c r="D925" s="41"/>
      <c r="E925" s="60"/>
      <c r="F925" s="41"/>
      <c r="G925" s="60"/>
      <c r="H925" s="41"/>
      <c r="I925" s="41"/>
      <c r="J925" s="69"/>
      <c r="K925" s="70"/>
      <c r="L925" s="63"/>
      <c r="M925" s="41"/>
      <c r="N925" s="41"/>
      <c r="O925" s="41"/>
      <c r="P925" s="63"/>
      <c r="Q925" s="41"/>
      <c r="R925" s="41"/>
      <c r="S925" s="41"/>
      <c r="T925" s="41"/>
      <c r="U925" s="41"/>
      <c r="V925" s="41"/>
      <c r="W925" s="41"/>
      <c r="X925" s="41"/>
      <c r="Y925" s="41"/>
      <c r="Z925" s="41"/>
    </row>
    <row r="926" spans="1:26" ht="15.75" customHeight="1">
      <c r="A926" s="39"/>
      <c r="B926" s="68"/>
      <c r="C926" s="41"/>
      <c r="D926" s="41"/>
      <c r="E926" s="60"/>
      <c r="F926" s="41"/>
      <c r="G926" s="60"/>
      <c r="H926" s="41"/>
      <c r="I926" s="41"/>
      <c r="J926" s="69"/>
      <c r="K926" s="70"/>
      <c r="L926" s="63"/>
      <c r="M926" s="41"/>
      <c r="N926" s="41"/>
      <c r="O926" s="41"/>
      <c r="P926" s="63"/>
      <c r="Q926" s="41"/>
      <c r="R926" s="41"/>
      <c r="S926" s="41"/>
      <c r="T926" s="41"/>
      <c r="U926" s="41"/>
      <c r="V926" s="41"/>
      <c r="W926" s="41"/>
      <c r="X926" s="41"/>
      <c r="Y926" s="41"/>
      <c r="Z926" s="41"/>
    </row>
    <row r="927" spans="1:26" ht="15.75" customHeight="1">
      <c r="A927" s="39"/>
      <c r="B927" s="68"/>
      <c r="C927" s="41"/>
      <c r="D927" s="41"/>
      <c r="E927" s="60"/>
      <c r="F927" s="41"/>
      <c r="G927" s="60"/>
      <c r="H927" s="41"/>
      <c r="I927" s="41"/>
      <c r="J927" s="69"/>
      <c r="K927" s="70"/>
      <c r="L927" s="63"/>
      <c r="M927" s="41"/>
      <c r="N927" s="41"/>
      <c r="O927" s="41"/>
      <c r="P927" s="63"/>
      <c r="Q927" s="41"/>
      <c r="R927" s="41"/>
      <c r="S927" s="41"/>
      <c r="T927" s="41"/>
      <c r="U927" s="41"/>
      <c r="V927" s="41"/>
      <c r="W927" s="41"/>
      <c r="X927" s="41"/>
      <c r="Y927" s="41"/>
      <c r="Z927" s="41"/>
    </row>
    <row r="928" spans="1:26" ht="15.75" customHeight="1">
      <c r="A928" s="39"/>
      <c r="B928" s="68"/>
      <c r="C928" s="41"/>
      <c r="D928" s="41"/>
      <c r="E928" s="60"/>
      <c r="F928" s="41"/>
      <c r="G928" s="60"/>
      <c r="H928" s="41"/>
      <c r="I928" s="41"/>
      <c r="J928" s="69"/>
      <c r="K928" s="70"/>
      <c r="L928" s="63"/>
      <c r="M928" s="41"/>
      <c r="N928" s="41"/>
      <c r="O928" s="41"/>
      <c r="P928" s="63"/>
      <c r="Q928" s="41"/>
      <c r="R928" s="41"/>
      <c r="S928" s="41"/>
      <c r="T928" s="41"/>
      <c r="U928" s="41"/>
      <c r="V928" s="41"/>
      <c r="W928" s="41"/>
      <c r="X928" s="41"/>
      <c r="Y928" s="41"/>
      <c r="Z928" s="41"/>
    </row>
    <row r="929" spans="1:26" ht="15.75" customHeight="1">
      <c r="A929" s="39"/>
      <c r="B929" s="68"/>
      <c r="C929" s="41"/>
      <c r="D929" s="41"/>
      <c r="E929" s="60"/>
      <c r="F929" s="41"/>
      <c r="G929" s="60"/>
      <c r="H929" s="41"/>
      <c r="I929" s="41"/>
      <c r="J929" s="69"/>
      <c r="K929" s="70"/>
      <c r="L929" s="63"/>
      <c r="M929" s="41"/>
      <c r="N929" s="41"/>
      <c r="O929" s="41"/>
      <c r="P929" s="63"/>
      <c r="Q929" s="41"/>
      <c r="R929" s="41"/>
      <c r="S929" s="41"/>
      <c r="T929" s="41"/>
      <c r="U929" s="41"/>
      <c r="V929" s="41"/>
      <c r="W929" s="41"/>
      <c r="X929" s="41"/>
      <c r="Y929" s="41"/>
      <c r="Z929" s="41"/>
    </row>
    <row r="930" spans="1:26" ht="15.75" customHeight="1">
      <c r="A930" s="39"/>
      <c r="B930" s="68"/>
      <c r="C930" s="41"/>
      <c r="D930" s="41"/>
      <c r="E930" s="60"/>
      <c r="F930" s="41"/>
      <c r="G930" s="60"/>
      <c r="H930" s="41"/>
      <c r="I930" s="41"/>
      <c r="J930" s="69"/>
      <c r="K930" s="70"/>
      <c r="L930" s="63"/>
      <c r="M930" s="41"/>
      <c r="N930" s="41"/>
      <c r="O930" s="41"/>
      <c r="P930" s="63"/>
      <c r="Q930" s="41"/>
      <c r="R930" s="41"/>
      <c r="S930" s="41"/>
      <c r="T930" s="41"/>
      <c r="U930" s="41"/>
      <c r="V930" s="41"/>
      <c r="W930" s="41"/>
      <c r="X930" s="41"/>
      <c r="Y930" s="41"/>
      <c r="Z930" s="41"/>
    </row>
    <row r="931" spans="1:26" ht="15.75" customHeight="1">
      <c r="A931" s="39"/>
      <c r="B931" s="68"/>
      <c r="C931" s="41"/>
      <c r="D931" s="41"/>
      <c r="E931" s="60"/>
      <c r="F931" s="41"/>
      <c r="G931" s="60"/>
      <c r="H931" s="41"/>
      <c r="I931" s="41"/>
      <c r="J931" s="69"/>
      <c r="K931" s="70"/>
      <c r="L931" s="63"/>
      <c r="M931" s="41"/>
      <c r="N931" s="41"/>
      <c r="O931" s="41"/>
      <c r="P931" s="63"/>
      <c r="Q931" s="41"/>
      <c r="R931" s="41"/>
      <c r="S931" s="41"/>
      <c r="T931" s="41"/>
      <c r="U931" s="41"/>
      <c r="V931" s="41"/>
      <c r="W931" s="41"/>
      <c r="X931" s="41"/>
      <c r="Y931" s="41"/>
      <c r="Z931" s="41"/>
    </row>
    <row r="932" spans="1:26" ht="15.75" customHeight="1">
      <c r="A932" s="39"/>
      <c r="B932" s="68"/>
      <c r="C932" s="41"/>
      <c r="D932" s="41"/>
      <c r="E932" s="60"/>
      <c r="F932" s="41"/>
      <c r="G932" s="60"/>
      <c r="H932" s="41"/>
      <c r="I932" s="41"/>
      <c r="J932" s="69"/>
      <c r="K932" s="70"/>
      <c r="L932" s="63"/>
      <c r="M932" s="41"/>
      <c r="N932" s="41"/>
      <c r="O932" s="41"/>
      <c r="P932" s="63"/>
      <c r="Q932" s="41"/>
      <c r="R932" s="41"/>
      <c r="S932" s="41"/>
      <c r="T932" s="41"/>
      <c r="U932" s="41"/>
      <c r="V932" s="41"/>
      <c r="W932" s="41"/>
      <c r="X932" s="41"/>
      <c r="Y932" s="41"/>
      <c r="Z932" s="41"/>
    </row>
    <row r="933" spans="1:26" ht="15.75" customHeight="1">
      <c r="A933" s="39"/>
      <c r="B933" s="68"/>
      <c r="C933" s="41"/>
      <c r="D933" s="41"/>
      <c r="E933" s="60"/>
      <c r="F933" s="41"/>
      <c r="G933" s="60"/>
      <c r="H933" s="41"/>
      <c r="I933" s="41"/>
      <c r="J933" s="69"/>
      <c r="K933" s="70"/>
      <c r="L933" s="63"/>
      <c r="M933" s="41"/>
      <c r="N933" s="41"/>
      <c r="O933" s="41"/>
      <c r="P933" s="63"/>
      <c r="Q933" s="41"/>
      <c r="R933" s="41"/>
      <c r="S933" s="41"/>
      <c r="T933" s="41"/>
      <c r="U933" s="41"/>
      <c r="V933" s="41"/>
      <c r="W933" s="41"/>
      <c r="X933" s="41"/>
      <c r="Y933" s="41"/>
      <c r="Z933" s="41"/>
    </row>
    <row r="934" spans="1:26" ht="15.75" customHeight="1">
      <c r="A934" s="39"/>
      <c r="B934" s="68"/>
      <c r="C934" s="41"/>
      <c r="D934" s="41"/>
      <c r="E934" s="60"/>
      <c r="F934" s="41"/>
      <c r="G934" s="60"/>
      <c r="H934" s="41"/>
      <c r="I934" s="41"/>
      <c r="J934" s="69"/>
      <c r="K934" s="70"/>
      <c r="L934" s="63"/>
      <c r="M934" s="41"/>
      <c r="N934" s="41"/>
      <c r="O934" s="41"/>
      <c r="P934" s="63"/>
      <c r="Q934" s="41"/>
      <c r="R934" s="41"/>
      <c r="S934" s="41"/>
      <c r="T934" s="41"/>
      <c r="U934" s="41"/>
      <c r="V934" s="41"/>
      <c r="W934" s="41"/>
      <c r="X934" s="41"/>
      <c r="Y934" s="41"/>
      <c r="Z934" s="41"/>
    </row>
    <row r="935" spans="1:26" ht="15.75" customHeight="1">
      <c r="A935" s="39"/>
      <c r="B935" s="68"/>
      <c r="C935" s="41"/>
      <c r="D935" s="41"/>
      <c r="E935" s="60"/>
      <c r="F935" s="41"/>
      <c r="G935" s="60"/>
      <c r="H935" s="41"/>
      <c r="I935" s="41"/>
      <c r="J935" s="69"/>
      <c r="K935" s="70"/>
      <c r="L935" s="63"/>
      <c r="M935" s="41"/>
      <c r="N935" s="41"/>
      <c r="O935" s="41"/>
      <c r="P935" s="63"/>
      <c r="Q935" s="41"/>
      <c r="R935" s="41"/>
      <c r="S935" s="41"/>
      <c r="T935" s="41"/>
      <c r="U935" s="41"/>
      <c r="V935" s="41"/>
      <c r="W935" s="41"/>
      <c r="X935" s="41"/>
      <c r="Y935" s="41"/>
      <c r="Z935" s="41"/>
    </row>
    <row r="936" spans="1:26" ht="15.75" customHeight="1">
      <c r="A936" s="39"/>
      <c r="B936" s="68"/>
      <c r="C936" s="41"/>
      <c r="D936" s="41"/>
      <c r="E936" s="60"/>
      <c r="F936" s="41"/>
      <c r="G936" s="60"/>
      <c r="H936" s="41"/>
      <c r="I936" s="41"/>
      <c r="J936" s="69"/>
      <c r="K936" s="70"/>
      <c r="L936" s="63"/>
      <c r="M936" s="41"/>
      <c r="N936" s="41"/>
      <c r="O936" s="41"/>
      <c r="P936" s="63"/>
      <c r="Q936" s="41"/>
      <c r="R936" s="41"/>
      <c r="S936" s="41"/>
      <c r="T936" s="41"/>
      <c r="U936" s="41"/>
      <c r="V936" s="41"/>
      <c r="W936" s="41"/>
      <c r="X936" s="41"/>
      <c r="Y936" s="41"/>
      <c r="Z936" s="41"/>
    </row>
    <row r="937" spans="1:26" ht="15.75" customHeight="1">
      <c r="A937" s="39"/>
      <c r="B937" s="68"/>
      <c r="C937" s="41"/>
      <c r="D937" s="41"/>
      <c r="E937" s="60"/>
      <c r="F937" s="41"/>
      <c r="G937" s="60"/>
      <c r="H937" s="41"/>
      <c r="I937" s="41"/>
      <c r="J937" s="69"/>
      <c r="K937" s="70"/>
      <c r="L937" s="63"/>
      <c r="M937" s="41"/>
      <c r="N937" s="41"/>
      <c r="O937" s="41"/>
      <c r="P937" s="63"/>
      <c r="Q937" s="41"/>
      <c r="R937" s="41"/>
      <c r="S937" s="41"/>
      <c r="T937" s="41"/>
      <c r="U937" s="41"/>
      <c r="V937" s="41"/>
      <c r="W937" s="41"/>
      <c r="X937" s="41"/>
      <c r="Y937" s="41"/>
      <c r="Z937" s="41"/>
    </row>
    <row r="938" spans="1:26" ht="15.75" customHeight="1">
      <c r="A938" s="39"/>
      <c r="B938" s="68"/>
      <c r="C938" s="41"/>
      <c r="D938" s="41"/>
      <c r="E938" s="60"/>
      <c r="F938" s="41"/>
      <c r="G938" s="60"/>
      <c r="H938" s="41"/>
      <c r="I938" s="41"/>
      <c r="J938" s="69"/>
      <c r="K938" s="70"/>
      <c r="L938" s="63"/>
      <c r="M938" s="41"/>
      <c r="N938" s="41"/>
      <c r="O938" s="41"/>
      <c r="P938" s="63"/>
      <c r="Q938" s="41"/>
      <c r="R938" s="41"/>
      <c r="S938" s="41"/>
      <c r="T938" s="41"/>
      <c r="U938" s="41"/>
      <c r="V938" s="41"/>
      <c r="W938" s="41"/>
      <c r="X938" s="41"/>
      <c r="Y938" s="41"/>
      <c r="Z938" s="41"/>
    </row>
    <row r="939" spans="1:26" ht="15.75" customHeight="1">
      <c r="A939" s="39"/>
      <c r="B939" s="68"/>
      <c r="C939" s="41"/>
      <c r="D939" s="41"/>
      <c r="E939" s="60"/>
      <c r="F939" s="41"/>
      <c r="G939" s="60"/>
      <c r="H939" s="41"/>
      <c r="I939" s="41"/>
      <c r="J939" s="69"/>
      <c r="K939" s="70"/>
      <c r="L939" s="63"/>
      <c r="M939" s="41"/>
      <c r="N939" s="41"/>
      <c r="O939" s="41"/>
      <c r="P939" s="63"/>
      <c r="Q939" s="41"/>
      <c r="R939" s="41"/>
      <c r="S939" s="41"/>
      <c r="T939" s="41"/>
      <c r="U939" s="41"/>
      <c r="V939" s="41"/>
      <c r="W939" s="41"/>
      <c r="X939" s="41"/>
      <c r="Y939" s="41"/>
      <c r="Z939" s="41"/>
    </row>
    <row r="940" spans="1:26" ht="15.75" customHeight="1">
      <c r="A940" s="39"/>
      <c r="B940" s="68"/>
      <c r="C940" s="41"/>
      <c r="D940" s="41"/>
      <c r="E940" s="60"/>
      <c r="F940" s="41"/>
      <c r="G940" s="60"/>
      <c r="H940" s="41"/>
      <c r="I940" s="41"/>
      <c r="J940" s="69"/>
      <c r="K940" s="70"/>
      <c r="L940" s="63"/>
      <c r="M940" s="41"/>
      <c r="N940" s="41"/>
      <c r="O940" s="41"/>
      <c r="P940" s="63"/>
      <c r="Q940" s="41"/>
      <c r="R940" s="41"/>
      <c r="S940" s="41"/>
      <c r="T940" s="41"/>
      <c r="U940" s="41"/>
      <c r="V940" s="41"/>
      <c r="W940" s="41"/>
      <c r="X940" s="41"/>
      <c r="Y940" s="41"/>
      <c r="Z940" s="41"/>
    </row>
    <row r="941" spans="1:26" ht="15.75" customHeight="1">
      <c r="A941" s="39"/>
      <c r="B941" s="68"/>
      <c r="C941" s="41"/>
      <c r="D941" s="41"/>
      <c r="E941" s="60"/>
      <c r="F941" s="41"/>
      <c r="G941" s="60"/>
      <c r="H941" s="41"/>
      <c r="I941" s="41"/>
      <c r="J941" s="69"/>
      <c r="K941" s="70"/>
      <c r="L941" s="63"/>
      <c r="M941" s="41"/>
      <c r="N941" s="41"/>
      <c r="O941" s="41"/>
      <c r="P941" s="63"/>
      <c r="Q941" s="41"/>
      <c r="R941" s="41"/>
      <c r="S941" s="41"/>
      <c r="T941" s="41"/>
      <c r="U941" s="41"/>
      <c r="V941" s="41"/>
      <c r="W941" s="41"/>
      <c r="X941" s="41"/>
      <c r="Y941" s="41"/>
      <c r="Z941" s="41"/>
    </row>
    <row r="942" spans="1:26" ht="15.75" customHeight="1">
      <c r="A942" s="39"/>
      <c r="B942" s="68"/>
      <c r="C942" s="41"/>
      <c r="D942" s="41"/>
      <c r="E942" s="60"/>
      <c r="F942" s="41"/>
      <c r="G942" s="60"/>
      <c r="H942" s="41"/>
      <c r="I942" s="41"/>
      <c r="J942" s="69"/>
      <c r="K942" s="70"/>
      <c r="L942" s="63"/>
      <c r="M942" s="41"/>
      <c r="N942" s="41"/>
      <c r="O942" s="41"/>
      <c r="P942" s="63"/>
      <c r="Q942" s="41"/>
      <c r="R942" s="41"/>
      <c r="S942" s="41"/>
      <c r="T942" s="41"/>
      <c r="U942" s="41"/>
      <c r="V942" s="41"/>
      <c r="W942" s="41"/>
      <c r="X942" s="41"/>
      <c r="Y942" s="41"/>
      <c r="Z942" s="41"/>
    </row>
    <row r="943" spans="1:26" ht="15.75" customHeight="1">
      <c r="A943" s="39"/>
      <c r="B943" s="68"/>
      <c r="C943" s="41"/>
      <c r="D943" s="41"/>
      <c r="E943" s="60"/>
      <c r="F943" s="41"/>
      <c r="G943" s="60"/>
      <c r="H943" s="41"/>
      <c r="I943" s="41"/>
      <c r="J943" s="69"/>
      <c r="K943" s="70"/>
      <c r="L943" s="63"/>
      <c r="M943" s="41"/>
      <c r="N943" s="41"/>
      <c r="O943" s="41"/>
      <c r="P943" s="63"/>
      <c r="Q943" s="41"/>
      <c r="R943" s="41"/>
      <c r="S943" s="41"/>
      <c r="T943" s="41"/>
      <c r="U943" s="41"/>
      <c r="V943" s="41"/>
      <c r="W943" s="41"/>
      <c r="X943" s="41"/>
      <c r="Y943" s="41"/>
      <c r="Z943" s="41"/>
    </row>
    <row r="944" spans="1:26" ht="15.75" customHeight="1">
      <c r="A944" s="39"/>
      <c r="B944" s="68"/>
      <c r="C944" s="41"/>
      <c r="D944" s="41"/>
      <c r="E944" s="60"/>
      <c r="F944" s="41"/>
      <c r="G944" s="60"/>
      <c r="H944" s="41"/>
      <c r="I944" s="41"/>
      <c r="J944" s="69"/>
      <c r="K944" s="70"/>
      <c r="L944" s="63"/>
      <c r="M944" s="41"/>
      <c r="N944" s="41"/>
      <c r="O944" s="41"/>
      <c r="P944" s="63"/>
      <c r="Q944" s="41"/>
      <c r="R944" s="41"/>
      <c r="S944" s="41"/>
      <c r="T944" s="41"/>
      <c r="U944" s="41"/>
      <c r="V944" s="41"/>
      <c r="W944" s="41"/>
      <c r="X944" s="41"/>
      <c r="Y944" s="41"/>
      <c r="Z944" s="41"/>
    </row>
    <row r="945" spans="1:26" ht="15.75" customHeight="1">
      <c r="A945" s="39"/>
      <c r="B945" s="68"/>
      <c r="C945" s="41"/>
      <c r="D945" s="41"/>
      <c r="E945" s="60"/>
      <c r="F945" s="41"/>
      <c r="G945" s="60"/>
      <c r="H945" s="41"/>
      <c r="I945" s="41"/>
      <c r="J945" s="69"/>
      <c r="K945" s="70"/>
      <c r="L945" s="63"/>
      <c r="M945" s="41"/>
      <c r="N945" s="41"/>
      <c r="O945" s="41"/>
      <c r="P945" s="63"/>
      <c r="Q945" s="41"/>
      <c r="R945" s="41"/>
      <c r="S945" s="41"/>
      <c r="T945" s="41"/>
      <c r="U945" s="41"/>
      <c r="V945" s="41"/>
      <c r="W945" s="41"/>
      <c r="X945" s="41"/>
      <c r="Y945" s="41"/>
      <c r="Z945" s="41"/>
    </row>
    <row r="946" spans="1:26" ht="15.75" customHeight="1">
      <c r="A946" s="39"/>
      <c r="B946" s="68"/>
      <c r="C946" s="41"/>
      <c r="D946" s="41"/>
      <c r="E946" s="60"/>
      <c r="F946" s="41"/>
      <c r="G946" s="60"/>
      <c r="H946" s="41"/>
      <c r="I946" s="41"/>
      <c r="J946" s="69"/>
      <c r="K946" s="70"/>
      <c r="L946" s="63"/>
      <c r="M946" s="41"/>
      <c r="N946" s="41"/>
      <c r="O946" s="41"/>
      <c r="P946" s="63"/>
      <c r="Q946" s="41"/>
      <c r="R946" s="41"/>
      <c r="S946" s="41"/>
      <c r="T946" s="41"/>
      <c r="U946" s="41"/>
      <c r="V946" s="41"/>
      <c r="W946" s="41"/>
      <c r="X946" s="41"/>
      <c r="Y946" s="41"/>
      <c r="Z946" s="41"/>
    </row>
    <row r="947" spans="1:26" ht="15.75" customHeight="1">
      <c r="A947" s="39"/>
      <c r="B947" s="68"/>
      <c r="C947" s="41"/>
      <c r="D947" s="41"/>
      <c r="E947" s="60"/>
      <c r="F947" s="41"/>
      <c r="G947" s="60"/>
      <c r="H947" s="41"/>
      <c r="I947" s="41"/>
      <c r="J947" s="69"/>
      <c r="K947" s="70"/>
      <c r="L947" s="63"/>
      <c r="M947" s="41"/>
      <c r="N947" s="41"/>
      <c r="O947" s="41"/>
      <c r="P947" s="63"/>
      <c r="Q947" s="41"/>
      <c r="R947" s="41"/>
      <c r="S947" s="41"/>
      <c r="T947" s="41"/>
      <c r="U947" s="41"/>
      <c r="V947" s="41"/>
      <c r="W947" s="41"/>
      <c r="X947" s="41"/>
      <c r="Y947" s="41"/>
      <c r="Z947" s="41"/>
    </row>
    <row r="948" spans="1:26" ht="15.75" customHeight="1">
      <c r="A948" s="39"/>
      <c r="B948" s="68"/>
      <c r="C948" s="41"/>
      <c r="D948" s="41"/>
      <c r="E948" s="60"/>
      <c r="F948" s="41"/>
      <c r="G948" s="60"/>
      <c r="H948" s="41"/>
      <c r="I948" s="41"/>
      <c r="J948" s="69"/>
      <c r="K948" s="70"/>
      <c r="L948" s="63"/>
      <c r="M948" s="41"/>
      <c r="N948" s="41"/>
      <c r="O948" s="41"/>
      <c r="P948" s="63"/>
      <c r="Q948" s="41"/>
      <c r="R948" s="41"/>
      <c r="S948" s="41"/>
      <c r="T948" s="41"/>
      <c r="U948" s="41"/>
      <c r="V948" s="41"/>
      <c r="W948" s="41"/>
      <c r="X948" s="41"/>
      <c r="Y948" s="41"/>
      <c r="Z948" s="41"/>
    </row>
    <row r="949" spans="1:26" ht="15.75" customHeight="1">
      <c r="A949" s="39"/>
      <c r="B949" s="68"/>
      <c r="C949" s="41"/>
      <c r="D949" s="41"/>
      <c r="E949" s="60"/>
      <c r="F949" s="41"/>
      <c r="G949" s="60"/>
      <c r="H949" s="41"/>
      <c r="I949" s="41"/>
      <c r="J949" s="69"/>
      <c r="K949" s="70"/>
      <c r="L949" s="63"/>
      <c r="M949" s="41"/>
      <c r="N949" s="41"/>
      <c r="O949" s="41"/>
      <c r="P949" s="63"/>
      <c r="Q949" s="41"/>
      <c r="R949" s="41"/>
      <c r="S949" s="41"/>
      <c r="T949" s="41"/>
      <c r="U949" s="41"/>
      <c r="V949" s="41"/>
      <c r="W949" s="41"/>
      <c r="X949" s="41"/>
      <c r="Y949" s="41"/>
      <c r="Z949" s="41"/>
    </row>
    <row r="950" spans="1:26" ht="15.75" customHeight="1">
      <c r="A950" s="39"/>
      <c r="B950" s="68"/>
      <c r="C950" s="41"/>
      <c r="D950" s="41"/>
      <c r="E950" s="60"/>
      <c r="F950" s="41"/>
      <c r="G950" s="60"/>
      <c r="H950" s="41"/>
      <c r="I950" s="41"/>
      <c r="J950" s="69"/>
      <c r="K950" s="70"/>
      <c r="L950" s="63"/>
      <c r="M950" s="41"/>
      <c r="N950" s="41"/>
      <c r="O950" s="41"/>
      <c r="P950" s="63"/>
      <c r="Q950" s="41"/>
      <c r="R950" s="41"/>
      <c r="S950" s="41"/>
      <c r="T950" s="41"/>
      <c r="U950" s="41"/>
      <c r="V950" s="41"/>
      <c r="W950" s="41"/>
      <c r="X950" s="41"/>
      <c r="Y950" s="41"/>
      <c r="Z950" s="41"/>
    </row>
    <row r="951" spans="1:26" ht="15.75" customHeight="1">
      <c r="A951" s="39"/>
      <c r="B951" s="68"/>
      <c r="C951" s="41"/>
      <c r="D951" s="41"/>
      <c r="E951" s="60"/>
      <c r="F951" s="41"/>
      <c r="G951" s="60"/>
      <c r="H951" s="41"/>
      <c r="I951" s="41"/>
      <c r="J951" s="69"/>
      <c r="K951" s="70"/>
      <c r="L951" s="63"/>
      <c r="M951" s="41"/>
      <c r="N951" s="41"/>
      <c r="O951" s="41"/>
      <c r="P951" s="63"/>
      <c r="Q951" s="41"/>
      <c r="R951" s="41"/>
      <c r="S951" s="41"/>
      <c r="T951" s="41"/>
      <c r="U951" s="41"/>
      <c r="V951" s="41"/>
      <c r="W951" s="41"/>
      <c r="X951" s="41"/>
      <c r="Y951" s="41"/>
      <c r="Z951" s="41"/>
    </row>
    <row r="952" spans="1:26" ht="15.75" customHeight="1">
      <c r="A952" s="39"/>
      <c r="B952" s="68"/>
      <c r="C952" s="41"/>
      <c r="D952" s="41"/>
      <c r="E952" s="60"/>
      <c r="F952" s="41"/>
      <c r="G952" s="60"/>
      <c r="H952" s="41"/>
      <c r="I952" s="41"/>
      <c r="J952" s="69"/>
      <c r="K952" s="70"/>
      <c r="L952" s="63"/>
      <c r="M952" s="41"/>
      <c r="N952" s="41"/>
      <c r="O952" s="41"/>
      <c r="P952" s="63"/>
      <c r="Q952" s="41"/>
      <c r="R952" s="41"/>
      <c r="S952" s="41"/>
      <c r="T952" s="41"/>
      <c r="U952" s="41"/>
      <c r="V952" s="41"/>
      <c r="W952" s="41"/>
      <c r="X952" s="41"/>
      <c r="Y952" s="41"/>
      <c r="Z952" s="41"/>
    </row>
    <row r="953" spans="1:26" ht="15.75" customHeight="1">
      <c r="A953" s="39"/>
      <c r="B953" s="68"/>
      <c r="C953" s="41"/>
      <c r="D953" s="41"/>
      <c r="E953" s="60"/>
      <c r="F953" s="41"/>
      <c r="G953" s="60"/>
      <c r="H953" s="41"/>
      <c r="I953" s="41"/>
      <c r="J953" s="69"/>
      <c r="K953" s="70"/>
      <c r="L953" s="63"/>
      <c r="M953" s="41"/>
      <c r="N953" s="41"/>
      <c r="O953" s="41"/>
      <c r="P953" s="63"/>
      <c r="Q953" s="41"/>
      <c r="R953" s="41"/>
      <c r="S953" s="41"/>
      <c r="T953" s="41"/>
      <c r="U953" s="41"/>
      <c r="V953" s="41"/>
      <c r="W953" s="41"/>
      <c r="X953" s="41"/>
      <c r="Y953" s="41"/>
      <c r="Z953" s="41"/>
    </row>
    <row r="954" spans="1:26" ht="15.75" customHeight="1">
      <c r="A954" s="39"/>
      <c r="B954" s="68"/>
      <c r="C954" s="41"/>
      <c r="D954" s="41"/>
      <c r="E954" s="60"/>
      <c r="F954" s="41"/>
      <c r="G954" s="60"/>
      <c r="H954" s="41"/>
      <c r="I954" s="41"/>
      <c r="J954" s="69"/>
      <c r="K954" s="70"/>
      <c r="L954" s="63"/>
      <c r="M954" s="41"/>
      <c r="N954" s="41"/>
      <c r="O954" s="41"/>
      <c r="P954" s="63"/>
      <c r="Q954" s="41"/>
      <c r="R954" s="41"/>
      <c r="S954" s="41"/>
      <c r="T954" s="41"/>
      <c r="U954" s="41"/>
      <c r="V954" s="41"/>
      <c r="W954" s="41"/>
      <c r="X954" s="41"/>
      <c r="Y954" s="41"/>
      <c r="Z954" s="41"/>
    </row>
    <row r="955" spans="1:26" ht="15.75" customHeight="1">
      <c r="A955" s="39"/>
      <c r="B955" s="68"/>
      <c r="C955" s="41"/>
      <c r="D955" s="41"/>
      <c r="E955" s="60"/>
      <c r="F955" s="41"/>
      <c r="G955" s="60"/>
      <c r="H955" s="41"/>
      <c r="I955" s="41"/>
      <c r="J955" s="69"/>
      <c r="K955" s="70"/>
      <c r="L955" s="63"/>
      <c r="M955" s="41"/>
      <c r="N955" s="41"/>
      <c r="O955" s="41"/>
      <c r="P955" s="63"/>
      <c r="Q955" s="41"/>
      <c r="R955" s="41"/>
      <c r="S955" s="41"/>
      <c r="T955" s="41"/>
      <c r="U955" s="41"/>
      <c r="V955" s="41"/>
      <c r="W955" s="41"/>
      <c r="X955" s="41"/>
      <c r="Y955" s="41"/>
      <c r="Z955" s="41"/>
    </row>
    <row r="956" spans="1:26" ht="15.75" customHeight="1">
      <c r="A956" s="39"/>
      <c r="B956" s="68"/>
      <c r="C956" s="41"/>
      <c r="D956" s="41"/>
      <c r="E956" s="60"/>
      <c r="F956" s="41"/>
      <c r="G956" s="60"/>
      <c r="H956" s="41"/>
      <c r="I956" s="41"/>
      <c r="J956" s="69"/>
      <c r="K956" s="70"/>
      <c r="L956" s="63"/>
      <c r="M956" s="41"/>
      <c r="N956" s="41"/>
      <c r="O956" s="41"/>
      <c r="P956" s="63"/>
      <c r="Q956" s="41"/>
      <c r="R956" s="41"/>
      <c r="S956" s="41"/>
      <c r="T956" s="41"/>
      <c r="U956" s="41"/>
      <c r="V956" s="41"/>
      <c r="W956" s="41"/>
      <c r="X956" s="41"/>
      <c r="Y956" s="41"/>
      <c r="Z956" s="41"/>
    </row>
    <row r="957" spans="1:26" ht="15.75" customHeight="1">
      <c r="A957" s="39"/>
      <c r="B957" s="68"/>
      <c r="C957" s="41"/>
      <c r="D957" s="41"/>
      <c r="E957" s="60"/>
      <c r="F957" s="41"/>
      <c r="G957" s="60"/>
      <c r="H957" s="41"/>
      <c r="I957" s="41"/>
      <c r="J957" s="69"/>
      <c r="K957" s="70"/>
      <c r="L957" s="63"/>
      <c r="M957" s="41"/>
      <c r="N957" s="41"/>
      <c r="O957" s="41"/>
      <c r="P957" s="63"/>
      <c r="Q957" s="41"/>
      <c r="R957" s="41"/>
      <c r="S957" s="41"/>
      <c r="T957" s="41"/>
      <c r="U957" s="41"/>
      <c r="V957" s="41"/>
      <c r="W957" s="41"/>
      <c r="X957" s="41"/>
      <c r="Y957" s="41"/>
      <c r="Z957" s="41"/>
    </row>
    <row r="958" spans="1:26" ht="15.75" customHeight="1">
      <c r="A958" s="39"/>
      <c r="B958" s="68"/>
      <c r="C958" s="41"/>
      <c r="D958" s="41"/>
      <c r="E958" s="60"/>
      <c r="F958" s="41"/>
      <c r="G958" s="60"/>
      <c r="H958" s="41"/>
      <c r="I958" s="41"/>
      <c r="J958" s="69"/>
      <c r="K958" s="70"/>
      <c r="L958" s="63"/>
      <c r="M958" s="41"/>
      <c r="N958" s="41"/>
      <c r="O958" s="41"/>
      <c r="P958" s="63"/>
      <c r="Q958" s="41"/>
      <c r="R958" s="41"/>
      <c r="S958" s="41"/>
      <c r="T958" s="41"/>
      <c r="U958" s="41"/>
      <c r="V958" s="41"/>
      <c r="W958" s="41"/>
      <c r="X958" s="41"/>
      <c r="Y958" s="41"/>
      <c r="Z958" s="41"/>
    </row>
    <row r="959" spans="1:26" ht="15.75" customHeight="1">
      <c r="A959" s="39"/>
      <c r="B959" s="68"/>
      <c r="C959" s="41"/>
      <c r="D959" s="41"/>
      <c r="E959" s="60"/>
      <c r="F959" s="41"/>
      <c r="G959" s="60"/>
      <c r="H959" s="41"/>
      <c r="I959" s="41"/>
      <c r="J959" s="69"/>
      <c r="K959" s="70"/>
      <c r="L959" s="63"/>
      <c r="M959" s="41"/>
      <c r="N959" s="41"/>
      <c r="O959" s="41"/>
      <c r="P959" s="63"/>
      <c r="Q959" s="41"/>
      <c r="R959" s="41"/>
      <c r="S959" s="41"/>
      <c r="T959" s="41"/>
      <c r="U959" s="41"/>
      <c r="V959" s="41"/>
      <c r="W959" s="41"/>
      <c r="X959" s="41"/>
      <c r="Y959" s="41"/>
      <c r="Z959" s="41"/>
    </row>
    <row r="960" spans="1:26" ht="15.75" customHeight="1">
      <c r="A960" s="39"/>
      <c r="B960" s="68"/>
      <c r="C960" s="41"/>
      <c r="D960" s="41"/>
      <c r="E960" s="60"/>
      <c r="F960" s="41"/>
      <c r="G960" s="60"/>
      <c r="H960" s="41"/>
      <c r="I960" s="41"/>
      <c r="J960" s="69"/>
      <c r="K960" s="70"/>
      <c r="L960" s="63"/>
      <c r="M960" s="41"/>
      <c r="N960" s="41"/>
      <c r="O960" s="41"/>
      <c r="P960" s="63"/>
      <c r="Q960" s="41"/>
      <c r="R960" s="41"/>
      <c r="S960" s="41"/>
      <c r="T960" s="41"/>
      <c r="U960" s="41"/>
      <c r="V960" s="41"/>
      <c r="W960" s="41"/>
      <c r="X960" s="41"/>
      <c r="Y960" s="41"/>
      <c r="Z960" s="41"/>
    </row>
    <row r="961" spans="1:26" ht="15.75" customHeight="1">
      <c r="A961" s="39"/>
      <c r="B961" s="68"/>
      <c r="C961" s="41"/>
      <c r="D961" s="41"/>
      <c r="E961" s="60"/>
      <c r="F961" s="41"/>
      <c r="G961" s="60"/>
      <c r="H961" s="41"/>
      <c r="I961" s="41"/>
      <c r="J961" s="69"/>
      <c r="K961" s="70"/>
      <c r="L961" s="63"/>
      <c r="M961" s="41"/>
      <c r="N961" s="41"/>
      <c r="O961" s="41"/>
      <c r="P961" s="63"/>
      <c r="Q961" s="41"/>
      <c r="R961" s="41"/>
      <c r="S961" s="41"/>
      <c r="T961" s="41"/>
      <c r="U961" s="41"/>
      <c r="V961" s="41"/>
      <c r="W961" s="41"/>
      <c r="X961" s="41"/>
      <c r="Y961" s="41"/>
      <c r="Z961" s="41"/>
    </row>
    <row r="962" spans="1:26" ht="15.75" customHeight="1">
      <c r="A962" s="39"/>
      <c r="B962" s="68"/>
      <c r="C962" s="41"/>
      <c r="D962" s="41"/>
      <c r="E962" s="60"/>
      <c r="F962" s="41"/>
      <c r="G962" s="60"/>
      <c r="H962" s="41"/>
      <c r="I962" s="41"/>
      <c r="J962" s="69"/>
      <c r="K962" s="70"/>
      <c r="L962" s="63"/>
      <c r="M962" s="41"/>
      <c r="N962" s="41"/>
      <c r="O962" s="41"/>
      <c r="P962" s="63"/>
      <c r="Q962" s="41"/>
      <c r="R962" s="41"/>
      <c r="S962" s="41"/>
      <c r="T962" s="41"/>
      <c r="U962" s="41"/>
      <c r="V962" s="41"/>
      <c r="W962" s="41"/>
      <c r="X962" s="41"/>
      <c r="Y962" s="41"/>
      <c r="Z962" s="41"/>
    </row>
    <row r="963" spans="1:26" ht="15.75" customHeight="1">
      <c r="A963" s="39"/>
      <c r="B963" s="68"/>
      <c r="C963" s="41"/>
      <c r="D963" s="41"/>
      <c r="E963" s="60"/>
      <c r="F963" s="41"/>
      <c r="G963" s="60"/>
      <c r="H963" s="41"/>
      <c r="I963" s="41"/>
      <c r="J963" s="69"/>
      <c r="K963" s="70"/>
      <c r="L963" s="63"/>
      <c r="M963" s="41"/>
      <c r="N963" s="41"/>
      <c r="O963" s="41"/>
      <c r="P963" s="63"/>
      <c r="Q963" s="41"/>
      <c r="R963" s="41"/>
      <c r="S963" s="41"/>
      <c r="T963" s="41"/>
      <c r="U963" s="41"/>
      <c r="V963" s="41"/>
      <c r="W963" s="41"/>
      <c r="X963" s="41"/>
      <c r="Y963" s="41"/>
      <c r="Z963" s="41"/>
    </row>
    <row r="964" spans="1:26" ht="15.75" customHeight="1">
      <c r="A964" s="39"/>
      <c r="B964" s="68"/>
      <c r="C964" s="41"/>
      <c r="D964" s="41"/>
      <c r="E964" s="60"/>
      <c r="F964" s="41"/>
      <c r="G964" s="60"/>
      <c r="H964" s="41"/>
      <c r="I964" s="41"/>
      <c r="J964" s="69"/>
      <c r="K964" s="70"/>
      <c r="L964" s="63"/>
      <c r="M964" s="41"/>
      <c r="N964" s="41"/>
      <c r="O964" s="41"/>
      <c r="P964" s="63"/>
      <c r="Q964" s="41"/>
      <c r="R964" s="41"/>
      <c r="S964" s="41"/>
      <c r="T964" s="41"/>
      <c r="U964" s="41"/>
      <c r="V964" s="41"/>
      <c r="W964" s="41"/>
      <c r="X964" s="41"/>
      <c r="Y964" s="41"/>
      <c r="Z964" s="41"/>
    </row>
    <row r="965" spans="1:26" ht="15.75" customHeight="1">
      <c r="A965" s="39"/>
      <c r="B965" s="68"/>
      <c r="C965" s="41"/>
      <c r="D965" s="41"/>
      <c r="E965" s="60"/>
      <c r="F965" s="41"/>
      <c r="G965" s="60"/>
      <c r="H965" s="41"/>
      <c r="I965" s="41"/>
      <c r="J965" s="69"/>
      <c r="K965" s="70"/>
      <c r="L965" s="63"/>
      <c r="M965" s="41"/>
      <c r="N965" s="41"/>
      <c r="O965" s="41"/>
      <c r="P965" s="63"/>
      <c r="Q965" s="41"/>
      <c r="R965" s="41"/>
      <c r="S965" s="41"/>
      <c r="T965" s="41"/>
      <c r="U965" s="41"/>
      <c r="V965" s="41"/>
      <c r="W965" s="41"/>
      <c r="X965" s="41"/>
      <c r="Y965" s="41"/>
      <c r="Z965" s="41"/>
    </row>
    <row r="966" spans="1:26" ht="15.75" customHeight="1">
      <c r="A966" s="39"/>
      <c r="B966" s="68"/>
      <c r="C966" s="41"/>
      <c r="D966" s="41"/>
      <c r="E966" s="60"/>
      <c r="F966" s="41"/>
      <c r="G966" s="60"/>
      <c r="H966" s="41"/>
      <c r="I966" s="41"/>
      <c r="J966" s="69"/>
      <c r="K966" s="70"/>
      <c r="L966" s="63"/>
      <c r="M966" s="41"/>
      <c r="N966" s="41"/>
      <c r="O966" s="41"/>
      <c r="P966" s="63"/>
      <c r="Q966" s="41"/>
      <c r="R966" s="41"/>
      <c r="S966" s="41"/>
      <c r="T966" s="41"/>
      <c r="U966" s="41"/>
      <c r="V966" s="41"/>
      <c r="W966" s="41"/>
      <c r="X966" s="41"/>
      <c r="Y966" s="41"/>
      <c r="Z966" s="41"/>
    </row>
    <row r="967" spans="1:26" ht="15.75" customHeight="1">
      <c r="A967" s="39"/>
      <c r="B967" s="68"/>
      <c r="C967" s="41"/>
      <c r="D967" s="41"/>
      <c r="E967" s="60"/>
      <c r="F967" s="41"/>
      <c r="G967" s="60"/>
      <c r="H967" s="41"/>
      <c r="I967" s="41"/>
      <c r="J967" s="69"/>
      <c r="K967" s="70"/>
      <c r="L967" s="63"/>
      <c r="M967" s="41"/>
      <c r="N967" s="41"/>
      <c r="O967" s="41"/>
      <c r="P967" s="63"/>
      <c r="Q967" s="41"/>
      <c r="R967" s="41"/>
      <c r="S967" s="41"/>
      <c r="T967" s="41"/>
      <c r="U967" s="41"/>
      <c r="V967" s="41"/>
      <c r="W967" s="41"/>
      <c r="X967" s="41"/>
      <c r="Y967" s="41"/>
      <c r="Z967" s="41"/>
    </row>
    <row r="968" spans="1:26" ht="15.75" customHeight="1">
      <c r="A968" s="39"/>
      <c r="B968" s="68"/>
      <c r="C968" s="41"/>
      <c r="D968" s="41"/>
      <c r="E968" s="60"/>
      <c r="F968" s="41"/>
      <c r="G968" s="60"/>
      <c r="H968" s="41"/>
      <c r="I968" s="41"/>
      <c r="J968" s="69"/>
      <c r="K968" s="70"/>
      <c r="L968" s="63"/>
      <c r="M968" s="41"/>
      <c r="N968" s="41"/>
      <c r="O968" s="41"/>
      <c r="P968" s="63"/>
      <c r="Q968" s="41"/>
      <c r="R968" s="41"/>
      <c r="S968" s="41"/>
      <c r="T968" s="41"/>
      <c r="U968" s="41"/>
      <c r="V968" s="41"/>
      <c r="W968" s="41"/>
      <c r="X968" s="41"/>
      <c r="Y968" s="41"/>
      <c r="Z968" s="41"/>
    </row>
    <row r="969" spans="1:26" ht="15.75" customHeight="1">
      <c r="A969" s="39"/>
      <c r="B969" s="68"/>
      <c r="C969" s="41"/>
      <c r="D969" s="41"/>
      <c r="E969" s="60"/>
      <c r="F969" s="41"/>
      <c r="G969" s="60"/>
      <c r="H969" s="41"/>
      <c r="I969" s="41"/>
      <c r="J969" s="69"/>
      <c r="K969" s="70"/>
      <c r="L969" s="63"/>
      <c r="M969" s="41"/>
      <c r="N969" s="41"/>
      <c r="O969" s="41"/>
      <c r="P969" s="63"/>
      <c r="Q969" s="41"/>
      <c r="R969" s="41"/>
      <c r="S969" s="41"/>
      <c r="T969" s="41"/>
      <c r="U969" s="41"/>
      <c r="V969" s="41"/>
      <c r="W969" s="41"/>
      <c r="X969" s="41"/>
      <c r="Y969" s="41"/>
      <c r="Z969" s="41"/>
    </row>
    <row r="970" spans="1:26" ht="15.75" customHeight="1">
      <c r="A970" s="39"/>
      <c r="B970" s="68"/>
      <c r="C970" s="41"/>
      <c r="D970" s="41"/>
      <c r="E970" s="60"/>
      <c r="F970" s="41"/>
      <c r="G970" s="60"/>
      <c r="H970" s="41"/>
      <c r="I970" s="41"/>
      <c r="J970" s="69"/>
      <c r="K970" s="70"/>
      <c r="L970" s="63"/>
      <c r="M970" s="41"/>
      <c r="N970" s="41"/>
      <c r="O970" s="41"/>
      <c r="P970" s="63"/>
      <c r="Q970" s="41"/>
      <c r="R970" s="41"/>
      <c r="S970" s="41"/>
      <c r="T970" s="41"/>
      <c r="U970" s="41"/>
      <c r="V970" s="41"/>
      <c r="W970" s="41"/>
      <c r="X970" s="41"/>
      <c r="Y970" s="41"/>
      <c r="Z970" s="41"/>
    </row>
    <row r="971" spans="1:26" ht="15.75" customHeight="1">
      <c r="A971" s="39"/>
      <c r="B971" s="68"/>
      <c r="C971" s="41"/>
      <c r="D971" s="41"/>
      <c r="E971" s="60"/>
      <c r="F971" s="41"/>
      <c r="G971" s="60"/>
      <c r="H971" s="41"/>
      <c r="I971" s="41"/>
      <c r="J971" s="69"/>
      <c r="K971" s="70"/>
      <c r="L971" s="63"/>
      <c r="M971" s="41"/>
      <c r="N971" s="41"/>
      <c r="O971" s="41"/>
      <c r="P971" s="63"/>
      <c r="Q971" s="41"/>
      <c r="R971" s="41"/>
      <c r="S971" s="41"/>
      <c r="T971" s="41"/>
      <c r="U971" s="41"/>
      <c r="V971" s="41"/>
      <c r="W971" s="41"/>
      <c r="X971" s="41"/>
      <c r="Y971" s="41"/>
      <c r="Z971" s="41"/>
    </row>
    <row r="972" spans="1:26" ht="15.75" customHeight="1">
      <c r="A972" s="39"/>
      <c r="B972" s="68"/>
      <c r="C972" s="41"/>
      <c r="D972" s="41"/>
      <c r="E972" s="60"/>
      <c r="F972" s="41"/>
      <c r="G972" s="60"/>
      <c r="H972" s="41"/>
      <c r="I972" s="41"/>
      <c r="J972" s="69"/>
      <c r="K972" s="70"/>
      <c r="L972" s="63"/>
      <c r="M972" s="41"/>
      <c r="N972" s="41"/>
      <c r="O972" s="41"/>
      <c r="P972" s="63"/>
      <c r="Q972" s="41"/>
      <c r="R972" s="41"/>
      <c r="S972" s="41"/>
      <c r="T972" s="41"/>
      <c r="U972" s="41"/>
      <c r="V972" s="41"/>
      <c r="W972" s="41"/>
      <c r="X972" s="41"/>
      <c r="Y972" s="41"/>
      <c r="Z972" s="41"/>
    </row>
    <row r="973" spans="1:26" ht="15.75" customHeight="1">
      <c r="A973" s="39"/>
      <c r="B973" s="68"/>
      <c r="C973" s="41"/>
      <c r="D973" s="41"/>
      <c r="E973" s="60"/>
      <c r="F973" s="41"/>
      <c r="G973" s="60"/>
      <c r="H973" s="41"/>
      <c r="I973" s="41"/>
      <c r="J973" s="69"/>
      <c r="K973" s="70"/>
      <c r="L973" s="63"/>
      <c r="M973" s="41"/>
      <c r="N973" s="41"/>
      <c r="O973" s="41"/>
      <c r="P973" s="63"/>
      <c r="Q973" s="41"/>
      <c r="R973" s="41"/>
      <c r="S973" s="41"/>
      <c r="T973" s="41"/>
      <c r="U973" s="41"/>
      <c r="V973" s="41"/>
      <c r="W973" s="41"/>
      <c r="X973" s="41"/>
      <c r="Y973" s="41"/>
      <c r="Z973" s="41"/>
    </row>
    <row r="974" spans="1:26" ht="15.75" customHeight="1">
      <c r="A974" s="39"/>
      <c r="B974" s="68"/>
      <c r="C974" s="41"/>
      <c r="D974" s="41"/>
      <c r="E974" s="60"/>
      <c r="F974" s="41"/>
      <c r="G974" s="60"/>
      <c r="H974" s="41"/>
      <c r="I974" s="41"/>
      <c r="J974" s="69"/>
      <c r="K974" s="70"/>
      <c r="L974" s="63"/>
      <c r="M974" s="41"/>
      <c r="N974" s="41"/>
      <c r="O974" s="41"/>
      <c r="P974" s="63"/>
      <c r="Q974" s="41"/>
      <c r="R974" s="41"/>
      <c r="S974" s="41"/>
      <c r="T974" s="41"/>
      <c r="U974" s="41"/>
      <c r="V974" s="41"/>
      <c r="W974" s="41"/>
      <c r="X974" s="41"/>
      <c r="Y974" s="41"/>
      <c r="Z974" s="41"/>
    </row>
    <row r="975" spans="1:26" ht="15.75" customHeight="1">
      <c r="A975" s="39"/>
      <c r="B975" s="68"/>
      <c r="C975" s="41"/>
      <c r="D975" s="41"/>
      <c r="E975" s="60"/>
      <c r="F975" s="41"/>
      <c r="G975" s="60"/>
      <c r="H975" s="41"/>
      <c r="I975" s="41"/>
      <c r="J975" s="69"/>
      <c r="K975" s="70"/>
      <c r="L975" s="63"/>
      <c r="M975" s="41"/>
      <c r="N975" s="41"/>
      <c r="O975" s="41"/>
      <c r="P975" s="63"/>
      <c r="Q975" s="41"/>
      <c r="R975" s="41"/>
      <c r="S975" s="41"/>
      <c r="T975" s="41"/>
      <c r="U975" s="41"/>
      <c r="V975" s="41"/>
      <c r="W975" s="41"/>
      <c r="X975" s="41"/>
      <c r="Y975" s="41"/>
      <c r="Z975" s="41"/>
    </row>
    <row r="976" spans="1:26" ht="15.75" customHeight="1">
      <c r="A976" s="39"/>
      <c r="B976" s="68"/>
      <c r="C976" s="41"/>
      <c r="D976" s="41"/>
      <c r="E976" s="60"/>
      <c r="F976" s="41"/>
      <c r="G976" s="60"/>
      <c r="H976" s="41"/>
      <c r="I976" s="41"/>
      <c r="J976" s="69"/>
      <c r="K976" s="70"/>
      <c r="L976" s="63"/>
      <c r="M976" s="41"/>
      <c r="N976" s="41"/>
      <c r="O976" s="41"/>
      <c r="P976" s="63"/>
      <c r="Q976" s="41"/>
      <c r="R976" s="41"/>
      <c r="S976" s="41"/>
      <c r="T976" s="41"/>
      <c r="U976" s="41"/>
      <c r="V976" s="41"/>
      <c r="W976" s="41"/>
      <c r="X976" s="41"/>
      <c r="Y976" s="41"/>
      <c r="Z976" s="41"/>
    </row>
    <row r="977" spans="1:26" ht="15.75" customHeight="1">
      <c r="A977" s="39"/>
      <c r="B977" s="68"/>
      <c r="C977" s="41"/>
      <c r="D977" s="41"/>
      <c r="E977" s="60"/>
      <c r="F977" s="41"/>
      <c r="G977" s="60"/>
      <c r="H977" s="41"/>
      <c r="I977" s="41"/>
      <c r="J977" s="69"/>
      <c r="K977" s="70"/>
      <c r="L977" s="63"/>
      <c r="M977" s="41"/>
      <c r="N977" s="41"/>
      <c r="O977" s="41"/>
      <c r="P977" s="63"/>
      <c r="Q977" s="41"/>
      <c r="R977" s="41"/>
      <c r="S977" s="41"/>
      <c r="T977" s="41"/>
      <c r="U977" s="41"/>
      <c r="V977" s="41"/>
      <c r="W977" s="41"/>
      <c r="X977" s="41"/>
      <c r="Y977" s="41"/>
      <c r="Z977" s="41"/>
    </row>
    <row r="978" spans="1:26" ht="15.75" customHeight="1">
      <c r="A978" s="39"/>
      <c r="B978" s="68"/>
      <c r="C978" s="41"/>
      <c r="D978" s="41"/>
      <c r="E978" s="60"/>
      <c r="F978" s="41"/>
      <c r="G978" s="60"/>
      <c r="H978" s="41"/>
      <c r="I978" s="41"/>
      <c r="J978" s="69"/>
      <c r="K978" s="70"/>
      <c r="L978" s="63"/>
      <c r="M978" s="41"/>
      <c r="N978" s="41"/>
      <c r="O978" s="41"/>
      <c r="P978" s="63"/>
      <c r="Q978" s="41"/>
      <c r="R978" s="41"/>
      <c r="S978" s="41"/>
      <c r="T978" s="41"/>
      <c r="U978" s="41"/>
      <c r="V978" s="41"/>
      <c r="W978" s="41"/>
      <c r="X978" s="41"/>
      <c r="Y978" s="41"/>
      <c r="Z978" s="41"/>
    </row>
    <row r="979" spans="1:26" ht="15.75" customHeight="1">
      <c r="A979" s="39"/>
      <c r="B979" s="68"/>
      <c r="C979" s="41"/>
      <c r="D979" s="41"/>
      <c r="E979" s="60"/>
      <c r="F979" s="41"/>
      <c r="G979" s="60"/>
      <c r="H979" s="41"/>
      <c r="I979" s="41"/>
      <c r="J979" s="69"/>
      <c r="K979" s="70"/>
      <c r="L979" s="63"/>
      <c r="M979" s="41"/>
      <c r="N979" s="41"/>
      <c r="O979" s="41"/>
      <c r="P979" s="63"/>
      <c r="Q979" s="41"/>
      <c r="R979" s="41"/>
      <c r="S979" s="41"/>
      <c r="T979" s="41"/>
      <c r="U979" s="41"/>
      <c r="V979" s="41"/>
      <c r="W979" s="41"/>
      <c r="X979" s="41"/>
      <c r="Y979" s="41"/>
      <c r="Z979" s="41"/>
    </row>
    <row r="980" spans="1:26" ht="15.75" customHeight="1">
      <c r="A980" s="39"/>
      <c r="B980" s="68"/>
      <c r="C980" s="41"/>
      <c r="D980" s="41"/>
      <c r="E980" s="60"/>
      <c r="F980" s="41"/>
      <c r="G980" s="60"/>
      <c r="H980" s="41"/>
      <c r="I980" s="41"/>
      <c r="J980" s="69"/>
      <c r="K980" s="70"/>
      <c r="L980" s="63"/>
      <c r="M980" s="41"/>
      <c r="N980" s="41"/>
      <c r="O980" s="41"/>
      <c r="P980" s="63"/>
      <c r="Q980" s="41"/>
      <c r="R980" s="41"/>
      <c r="S980" s="41"/>
      <c r="T980" s="41"/>
      <c r="U980" s="41"/>
      <c r="V980" s="41"/>
      <c r="W980" s="41"/>
      <c r="X980" s="41"/>
      <c r="Y980" s="41"/>
      <c r="Z980" s="41"/>
    </row>
    <row r="981" spans="1:26" ht="15.75" customHeight="1">
      <c r="A981" s="39"/>
      <c r="B981" s="68"/>
      <c r="C981" s="41"/>
      <c r="D981" s="41"/>
      <c r="E981" s="60"/>
      <c r="F981" s="41"/>
      <c r="G981" s="60"/>
      <c r="H981" s="41"/>
      <c r="I981" s="41"/>
      <c r="J981" s="69"/>
      <c r="K981" s="70"/>
      <c r="L981" s="63"/>
      <c r="M981" s="41"/>
      <c r="N981" s="41"/>
      <c r="O981" s="41"/>
      <c r="P981" s="63"/>
      <c r="Q981" s="41"/>
      <c r="R981" s="41"/>
      <c r="S981" s="41"/>
      <c r="T981" s="41"/>
      <c r="U981" s="41"/>
      <c r="V981" s="41"/>
      <c r="W981" s="41"/>
      <c r="X981" s="41"/>
      <c r="Y981" s="41"/>
      <c r="Z981" s="41"/>
    </row>
    <row r="982" spans="1:26" ht="15.75" customHeight="1">
      <c r="A982" s="39"/>
      <c r="B982" s="68"/>
      <c r="C982" s="41"/>
      <c r="D982" s="41"/>
      <c r="E982" s="60"/>
      <c r="F982" s="41"/>
      <c r="G982" s="60"/>
      <c r="H982" s="41"/>
      <c r="I982" s="41"/>
      <c r="J982" s="69"/>
      <c r="K982" s="70"/>
      <c r="L982" s="63"/>
      <c r="M982" s="41"/>
      <c r="N982" s="41"/>
      <c r="O982" s="41"/>
      <c r="P982" s="63"/>
      <c r="Q982" s="41"/>
      <c r="R982" s="41"/>
      <c r="S982" s="41"/>
      <c r="T982" s="41"/>
      <c r="U982" s="41"/>
      <c r="V982" s="41"/>
      <c r="W982" s="41"/>
      <c r="X982" s="41"/>
      <c r="Y982" s="41"/>
      <c r="Z982" s="41"/>
    </row>
    <row r="983" spans="1:26" ht="15.75" customHeight="1">
      <c r="A983" s="39"/>
      <c r="B983" s="68"/>
      <c r="C983" s="41"/>
      <c r="D983" s="41"/>
      <c r="E983" s="60"/>
      <c r="F983" s="41"/>
      <c r="G983" s="60"/>
      <c r="H983" s="41"/>
      <c r="I983" s="41"/>
      <c r="J983" s="69"/>
      <c r="K983" s="70"/>
      <c r="L983" s="63"/>
      <c r="M983" s="41"/>
      <c r="N983" s="41"/>
      <c r="O983" s="41"/>
      <c r="P983" s="63"/>
      <c r="Q983" s="41"/>
      <c r="R983" s="41"/>
      <c r="S983" s="41"/>
      <c r="T983" s="41"/>
      <c r="U983" s="41"/>
      <c r="V983" s="41"/>
      <c r="W983" s="41"/>
      <c r="X983" s="41"/>
      <c r="Y983" s="41"/>
      <c r="Z983" s="41"/>
    </row>
    <row r="984" spans="1:26" ht="15.75" customHeight="1">
      <c r="A984" s="39"/>
      <c r="B984" s="68"/>
      <c r="C984" s="41"/>
      <c r="D984" s="41"/>
      <c r="E984" s="60"/>
      <c r="F984" s="41"/>
      <c r="G984" s="60"/>
      <c r="H984" s="41"/>
      <c r="I984" s="41"/>
      <c r="J984" s="69"/>
      <c r="K984" s="70"/>
      <c r="L984" s="63"/>
      <c r="M984" s="41"/>
      <c r="N984" s="41"/>
      <c r="O984" s="41"/>
      <c r="P984" s="63"/>
      <c r="Q984" s="41"/>
      <c r="R984" s="41"/>
      <c r="S984" s="41"/>
      <c r="T984" s="41"/>
      <c r="U984" s="41"/>
      <c r="V984" s="41"/>
      <c r="W984" s="41"/>
      <c r="X984" s="41"/>
      <c r="Y984" s="41"/>
      <c r="Z984" s="41"/>
    </row>
    <row r="985" spans="1:26" ht="15.75" customHeight="1">
      <c r="A985" s="39"/>
      <c r="B985" s="68"/>
      <c r="C985" s="41"/>
      <c r="D985" s="41"/>
      <c r="E985" s="60"/>
      <c r="F985" s="41"/>
      <c r="G985" s="60"/>
      <c r="H985" s="41"/>
      <c r="I985" s="41"/>
      <c r="J985" s="69"/>
      <c r="K985" s="70"/>
      <c r="L985" s="63"/>
      <c r="M985" s="41"/>
      <c r="N985" s="41"/>
      <c r="O985" s="41"/>
      <c r="P985" s="63"/>
      <c r="Q985" s="41"/>
      <c r="R985" s="41"/>
      <c r="S985" s="41"/>
      <c r="T985" s="41"/>
      <c r="U985" s="41"/>
      <c r="V985" s="41"/>
      <c r="W985" s="41"/>
      <c r="X985" s="41"/>
      <c r="Y985" s="41"/>
      <c r="Z985" s="41"/>
    </row>
    <row r="986" spans="1:26" ht="15.75" customHeight="1">
      <c r="A986" s="39"/>
      <c r="B986" s="68"/>
      <c r="C986" s="41"/>
      <c r="D986" s="41"/>
      <c r="E986" s="60"/>
      <c r="F986" s="41"/>
      <c r="G986" s="60"/>
      <c r="H986" s="41"/>
      <c r="I986" s="41"/>
      <c r="J986" s="69"/>
      <c r="K986" s="70"/>
      <c r="L986" s="63"/>
      <c r="M986" s="41"/>
      <c r="N986" s="41"/>
      <c r="O986" s="41"/>
      <c r="P986" s="63"/>
      <c r="Q986" s="41"/>
      <c r="R986" s="41"/>
      <c r="S986" s="41"/>
      <c r="T986" s="41"/>
      <c r="U986" s="41"/>
      <c r="V986" s="41"/>
      <c r="W986" s="41"/>
      <c r="X986" s="41"/>
      <c r="Y986" s="41"/>
      <c r="Z986" s="41"/>
    </row>
    <row r="987" spans="1:26" ht="15.75" customHeight="1">
      <c r="A987" s="39"/>
      <c r="B987" s="68"/>
      <c r="C987" s="41"/>
      <c r="D987" s="41"/>
      <c r="E987" s="60"/>
      <c r="F987" s="41"/>
      <c r="G987" s="60"/>
      <c r="H987" s="41"/>
      <c r="I987" s="41"/>
      <c r="J987" s="69"/>
      <c r="K987" s="70"/>
      <c r="L987" s="63"/>
      <c r="M987" s="41"/>
      <c r="N987" s="41"/>
      <c r="O987" s="41"/>
      <c r="P987" s="63"/>
      <c r="Q987" s="41"/>
      <c r="R987" s="41"/>
      <c r="S987" s="41"/>
      <c r="T987" s="41"/>
      <c r="U987" s="41"/>
      <c r="V987" s="41"/>
      <c r="W987" s="41"/>
      <c r="X987" s="41"/>
      <c r="Y987" s="41"/>
      <c r="Z987" s="41"/>
    </row>
    <row r="988" spans="1:26" ht="15.75" customHeight="1">
      <c r="A988" s="39"/>
      <c r="B988" s="68"/>
      <c r="C988" s="41"/>
      <c r="D988" s="41"/>
      <c r="E988" s="60"/>
      <c r="F988" s="41"/>
      <c r="G988" s="60"/>
      <c r="H988" s="41"/>
      <c r="I988" s="41"/>
      <c r="J988" s="69"/>
      <c r="K988" s="70"/>
      <c r="L988" s="63"/>
      <c r="M988" s="41"/>
      <c r="N988" s="41"/>
      <c r="O988" s="41"/>
      <c r="P988" s="63"/>
      <c r="Q988" s="41"/>
      <c r="R988" s="41"/>
      <c r="S988" s="41"/>
      <c r="T988" s="41"/>
      <c r="U988" s="41"/>
      <c r="V988" s="41"/>
      <c r="W988" s="41"/>
      <c r="X988" s="41"/>
      <c r="Y988" s="41"/>
      <c r="Z988" s="41"/>
    </row>
    <row r="989" spans="1:26" ht="15.75" customHeight="1">
      <c r="A989" s="39"/>
      <c r="B989" s="68"/>
      <c r="C989" s="41"/>
      <c r="D989" s="41"/>
      <c r="E989" s="60"/>
      <c r="F989" s="41"/>
      <c r="G989" s="60"/>
      <c r="H989" s="41"/>
      <c r="I989" s="41"/>
      <c r="J989" s="69"/>
      <c r="K989" s="70"/>
      <c r="L989" s="63"/>
      <c r="M989" s="41"/>
      <c r="N989" s="41"/>
      <c r="O989" s="41"/>
      <c r="P989" s="63"/>
      <c r="Q989" s="41"/>
      <c r="R989" s="41"/>
      <c r="S989" s="41"/>
      <c r="T989" s="41"/>
      <c r="U989" s="41"/>
      <c r="V989" s="41"/>
      <c r="W989" s="41"/>
      <c r="X989" s="41"/>
      <c r="Y989" s="41"/>
      <c r="Z989" s="41"/>
    </row>
    <row r="990" spans="1:26" ht="15.75" customHeight="1">
      <c r="A990" s="39"/>
      <c r="B990" s="68"/>
      <c r="C990" s="41"/>
      <c r="D990" s="41"/>
      <c r="E990" s="60"/>
      <c r="F990" s="41"/>
      <c r="G990" s="60"/>
      <c r="H990" s="41"/>
      <c r="I990" s="41"/>
      <c r="J990" s="69"/>
      <c r="K990" s="70"/>
      <c r="L990" s="63"/>
      <c r="M990" s="41"/>
      <c r="N990" s="41"/>
      <c r="O990" s="41"/>
      <c r="P990" s="63"/>
      <c r="Q990" s="41"/>
      <c r="R990" s="41"/>
      <c r="S990" s="41"/>
      <c r="T990" s="41"/>
      <c r="U990" s="41"/>
      <c r="V990" s="41"/>
      <c r="W990" s="41"/>
      <c r="X990" s="41"/>
      <c r="Y990" s="41"/>
      <c r="Z990" s="41"/>
    </row>
    <row r="991" spans="1:26" ht="15.75" customHeight="1">
      <c r="A991" s="39"/>
      <c r="B991" s="68"/>
      <c r="C991" s="41"/>
      <c r="D991" s="41"/>
      <c r="E991" s="60"/>
      <c r="F991" s="41"/>
      <c r="G991" s="60"/>
      <c r="H991" s="41"/>
      <c r="I991" s="41"/>
      <c r="J991" s="69"/>
      <c r="K991" s="70"/>
      <c r="L991" s="63"/>
      <c r="M991" s="41"/>
      <c r="N991" s="41"/>
      <c r="O991" s="41"/>
      <c r="P991" s="63"/>
      <c r="Q991" s="41"/>
      <c r="R991" s="41"/>
      <c r="S991" s="41"/>
      <c r="T991" s="41"/>
      <c r="U991" s="41"/>
      <c r="V991" s="41"/>
      <c r="W991" s="41"/>
      <c r="X991" s="41"/>
      <c r="Y991" s="41"/>
      <c r="Z991" s="41"/>
    </row>
    <row r="992" spans="1:26" ht="15.75" customHeight="1">
      <c r="A992" s="39"/>
      <c r="B992" s="68"/>
      <c r="C992" s="41"/>
      <c r="D992" s="41"/>
      <c r="E992" s="60"/>
      <c r="F992" s="41"/>
      <c r="G992" s="60"/>
      <c r="H992" s="41"/>
      <c r="I992" s="41"/>
      <c r="J992" s="69"/>
      <c r="K992" s="70"/>
      <c r="L992" s="63"/>
      <c r="M992" s="41"/>
      <c r="N992" s="41"/>
      <c r="O992" s="41"/>
      <c r="P992" s="63"/>
      <c r="Q992" s="41"/>
      <c r="R992" s="41"/>
      <c r="S992" s="41"/>
      <c r="T992" s="41"/>
      <c r="U992" s="41"/>
      <c r="V992" s="41"/>
      <c r="W992" s="41"/>
      <c r="X992" s="41"/>
      <c r="Y992" s="41"/>
      <c r="Z992" s="41"/>
    </row>
    <row r="993" spans="1:26" ht="15.75" customHeight="1">
      <c r="A993" s="39"/>
      <c r="B993" s="68"/>
      <c r="C993" s="41"/>
      <c r="D993" s="41"/>
      <c r="E993" s="60"/>
      <c r="F993" s="41"/>
      <c r="G993" s="60"/>
      <c r="H993" s="41"/>
      <c r="I993" s="41"/>
      <c r="J993" s="69"/>
      <c r="K993" s="70"/>
      <c r="L993" s="63"/>
      <c r="M993" s="41"/>
      <c r="N993" s="41"/>
      <c r="O993" s="41"/>
      <c r="P993" s="63"/>
      <c r="Q993" s="41"/>
      <c r="R993" s="41"/>
      <c r="S993" s="41"/>
      <c r="T993" s="41"/>
      <c r="U993" s="41"/>
      <c r="V993" s="41"/>
      <c r="W993" s="41"/>
      <c r="X993" s="41"/>
      <c r="Y993" s="41"/>
      <c r="Z993" s="41"/>
    </row>
    <row r="994" spans="1:26" ht="15.75" customHeight="1">
      <c r="A994" s="39"/>
      <c r="B994" s="68"/>
      <c r="C994" s="41"/>
      <c r="D994" s="41"/>
      <c r="E994" s="60"/>
      <c r="F994" s="41"/>
      <c r="G994" s="60"/>
      <c r="H994" s="41"/>
      <c r="I994" s="41"/>
      <c r="J994" s="69"/>
      <c r="K994" s="70"/>
      <c r="L994" s="63"/>
      <c r="M994" s="41"/>
      <c r="N994" s="41"/>
      <c r="O994" s="41"/>
      <c r="P994" s="63"/>
      <c r="Q994" s="41"/>
      <c r="R994" s="41"/>
      <c r="S994" s="41"/>
      <c r="T994" s="41"/>
      <c r="U994" s="41"/>
      <c r="V994" s="41"/>
      <c r="W994" s="41"/>
      <c r="X994" s="41"/>
      <c r="Y994" s="41"/>
      <c r="Z994" s="41"/>
    </row>
    <row r="995" spans="1:26" ht="15.75" customHeight="1">
      <c r="A995" s="39"/>
      <c r="B995" s="68"/>
      <c r="C995" s="41"/>
      <c r="D995" s="41"/>
      <c r="E995" s="60"/>
      <c r="F995" s="41"/>
      <c r="G995" s="60"/>
      <c r="H995" s="41"/>
      <c r="I995" s="41"/>
      <c r="J995" s="69"/>
      <c r="K995" s="70"/>
      <c r="L995" s="63"/>
      <c r="M995" s="41"/>
      <c r="N995" s="41"/>
      <c r="O995" s="41"/>
      <c r="P995" s="63"/>
      <c r="Q995" s="41"/>
      <c r="R995" s="41"/>
      <c r="S995" s="41"/>
      <c r="T995" s="41"/>
      <c r="U995" s="41"/>
      <c r="V995" s="41"/>
      <c r="W995" s="41"/>
      <c r="X995" s="41"/>
      <c r="Y995" s="41"/>
      <c r="Z995" s="41"/>
    </row>
    <row r="996" spans="1:26" ht="15.75" customHeight="1">
      <c r="A996" s="39"/>
      <c r="B996" s="68"/>
      <c r="C996" s="41"/>
      <c r="D996" s="41"/>
      <c r="E996" s="60"/>
      <c r="F996" s="41"/>
      <c r="G996" s="60"/>
      <c r="H996" s="41"/>
      <c r="I996" s="41"/>
      <c r="J996" s="69"/>
      <c r="K996" s="70"/>
      <c r="L996" s="63"/>
      <c r="M996" s="41"/>
      <c r="N996" s="41"/>
      <c r="O996" s="41"/>
      <c r="P996" s="63"/>
      <c r="Q996" s="41"/>
      <c r="R996" s="41"/>
      <c r="S996" s="41"/>
      <c r="T996" s="41"/>
      <c r="U996" s="41"/>
      <c r="V996" s="41"/>
      <c r="W996" s="41"/>
      <c r="X996" s="41"/>
      <c r="Y996" s="41"/>
      <c r="Z996" s="41"/>
    </row>
    <row r="997" spans="1:26" ht="15.75" customHeight="1">
      <c r="A997" s="39"/>
      <c r="B997" s="68"/>
      <c r="C997" s="41"/>
      <c r="D997" s="41"/>
      <c r="E997" s="60"/>
      <c r="F997" s="41"/>
      <c r="G997" s="60"/>
      <c r="H997" s="41"/>
      <c r="I997" s="41"/>
      <c r="J997" s="69"/>
      <c r="K997" s="70"/>
      <c r="L997" s="63"/>
      <c r="M997" s="41"/>
      <c r="N997" s="41"/>
      <c r="O997" s="41"/>
      <c r="P997" s="63"/>
      <c r="Q997" s="41"/>
      <c r="R997" s="41"/>
      <c r="S997" s="41"/>
      <c r="T997" s="41"/>
      <c r="U997" s="41"/>
      <c r="V997" s="41"/>
      <c r="W997" s="41"/>
      <c r="X997" s="41"/>
      <c r="Y997" s="41"/>
      <c r="Z997" s="41"/>
    </row>
    <row r="998" spans="1:26" ht="15.75" customHeight="1">
      <c r="A998" s="39"/>
      <c r="B998" s="68"/>
      <c r="C998" s="41"/>
      <c r="D998" s="41"/>
      <c r="E998" s="60"/>
      <c r="F998" s="41"/>
      <c r="G998" s="60"/>
      <c r="H998" s="41"/>
      <c r="I998" s="41"/>
      <c r="J998" s="69"/>
      <c r="K998" s="70"/>
      <c r="L998" s="63"/>
      <c r="M998" s="41"/>
      <c r="N998" s="41"/>
      <c r="O998" s="41"/>
      <c r="P998" s="63"/>
      <c r="Q998" s="41"/>
      <c r="R998" s="41"/>
      <c r="S998" s="41"/>
      <c r="T998" s="41"/>
      <c r="U998" s="41"/>
      <c r="V998" s="41"/>
      <c r="W998" s="41"/>
      <c r="X998" s="41"/>
      <c r="Y998" s="41"/>
      <c r="Z998" s="41"/>
    </row>
    <row r="999" spans="1:26" ht="15.75" customHeight="1">
      <c r="A999" s="39"/>
      <c r="B999" s="68"/>
      <c r="C999" s="41"/>
      <c r="D999" s="41"/>
      <c r="E999" s="60"/>
      <c r="F999" s="41"/>
      <c r="G999" s="60"/>
      <c r="H999" s="41"/>
      <c r="I999" s="41"/>
      <c r="J999" s="69"/>
      <c r="K999" s="70"/>
      <c r="L999" s="63"/>
      <c r="M999" s="41"/>
      <c r="N999" s="41"/>
      <c r="O999" s="41"/>
      <c r="P999" s="63"/>
      <c r="Q999" s="41"/>
      <c r="R999" s="41"/>
      <c r="S999" s="41"/>
      <c r="T999" s="41"/>
      <c r="U999" s="41"/>
      <c r="V999" s="41"/>
      <c r="W999" s="41"/>
      <c r="X999" s="41"/>
      <c r="Y999" s="41"/>
      <c r="Z999" s="41"/>
    </row>
    <row r="1000" spans="1:26" ht="15.75" customHeight="1">
      <c r="A1000" s="39"/>
      <c r="B1000" s="68"/>
      <c r="C1000" s="41"/>
      <c r="D1000" s="41"/>
      <c r="E1000" s="60"/>
      <c r="F1000" s="41"/>
      <c r="G1000" s="60"/>
      <c r="H1000" s="41"/>
      <c r="I1000" s="41"/>
      <c r="J1000" s="69"/>
      <c r="K1000" s="70"/>
      <c r="L1000" s="63"/>
      <c r="M1000" s="41"/>
      <c r="N1000" s="41"/>
      <c r="O1000" s="41"/>
      <c r="P1000" s="63"/>
      <c r="Q1000" s="41"/>
      <c r="R1000" s="41"/>
      <c r="S1000" s="41"/>
      <c r="T1000" s="41"/>
      <c r="U1000" s="41"/>
      <c r="V1000" s="41"/>
      <c r="W1000" s="41"/>
      <c r="X1000" s="41"/>
      <c r="Y1000" s="41"/>
      <c r="Z1000" s="41"/>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2"/>
  <sheetViews>
    <sheetView topLeftCell="A39" workbookViewId="0">
      <selection activeCell="H57" sqref="H57"/>
    </sheetView>
  </sheetViews>
  <sheetFormatPr defaultColWidth="12.5703125" defaultRowHeight="15" customHeight="1"/>
  <cols>
    <col min="1" max="1" width="49.42578125" customWidth="1"/>
    <col min="2" max="2" width="20.42578125" customWidth="1"/>
    <col min="3" max="3" width="21.42578125" customWidth="1"/>
    <col min="4" max="4" width="18.28515625" customWidth="1"/>
    <col min="5" max="8" width="8.5703125" customWidth="1"/>
    <col min="9" max="9" width="49" customWidth="1"/>
    <col min="10" max="10" width="23.140625" customWidth="1"/>
    <col min="11" max="11" width="22.7109375" customWidth="1"/>
    <col min="12" max="12" width="21.7109375" customWidth="1"/>
    <col min="13" max="17" width="8.5703125" customWidth="1"/>
  </cols>
  <sheetData>
    <row r="1" spans="1:17">
      <c r="A1" s="71" t="s">
        <v>9</v>
      </c>
      <c r="B1" s="72"/>
      <c r="C1" s="72"/>
      <c r="D1" s="72"/>
      <c r="I1" s="28" t="s">
        <v>240</v>
      </c>
      <c r="J1" s="72"/>
      <c r="K1" s="72"/>
      <c r="L1" s="72"/>
    </row>
    <row r="2" spans="1:17">
      <c r="B2" s="72"/>
      <c r="C2" s="72"/>
      <c r="D2" s="72"/>
      <c r="J2" s="72"/>
      <c r="K2" s="73"/>
      <c r="L2" s="73"/>
      <c r="M2" s="29"/>
      <c r="N2" s="29"/>
    </row>
    <row r="3" spans="1:17">
      <c r="B3" s="72"/>
      <c r="C3" s="72"/>
      <c r="D3" s="72"/>
      <c r="J3" s="72"/>
      <c r="K3" s="72"/>
      <c r="L3" s="72"/>
    </row>
    <row r="4" spans="1:17" ht="29.25">
      <c r="A4" s="74"/>
      <c r="B4" s="126" t="s">
        <v>241</v>
      </c>
      <c r="C4" s="126" t="s">
        <v>242</v>
      </c>
      <c r="D4" s="126" t="s">
        <v>243</v>
      </c>
      <c r="E4" s="177"/>
      <c r="F4" s="177"/>
      <c r="G4" s="177"/>
      <c r="H4" s="178"/>
      <c r="I4" s="175"/>
      <c r="J4" s="126" t="s">
        <v>244</v>
      </c>
      <c r="K4" s="126" t="s">
        <v>245</v>
      </c>
      <c r="L4" s="126" t="s">
        <v>246</v>
      </c>
      <c r="M4" s="75"/>
      <c r="N4" s="75"/>
      <c r="O4" s="75"/>
      <c r="P4" s="75"/>
      <c r="Q4" s="75"/>
    </row>
    <row r="5" spans="1:17">
      <c r="A5" s="181" t="s">
        <v>247</v>
      </c>
      <c r="B5" s="137">
        <v>183191000</v>
      </c>
      <c r="C5" s="137">
        <v>169668000</v>
      </c>
      <c r="D5" s="139">
        <v>198603000</v>
      </c>
      <c r="E5" s="179"/>
      <c r="F5" s="180"/>
      <c r="G5" s="179"/>
      <c r="H5" s="180"/>
      <c r="I5" s="150" t="s">
        <v>247</v>
      </c>
      <c r="J5" s="77">
        <v>668800000</v>
      </c>
      <c r="K5" s="139">
        <v>689700000</v>
      </c>
      <c r="L5" s="139">
        <v>593400000</v>
      </c>
      <c r="M5" s="144"/>
      <c r="N5" s="78"/>
      <c r="O5" s="78"/>
      <c r="P5" s="78"/>
      <c r="Q5" s="78"/>
    </row>
    <row r="6" spans="1:17">
      <c r="A6" s="182" t="s">
        <v>248</v>
      </c>
      <c r="B6" s="79">
        <v>21126000</v>
      </c>
      <c r="C6" s="79"/>
      <c r="D6" s="79">
        <v>198603000</v>
      </c>
      <c r="H6" s="174"/>
      <c r="I6" s="134" t="s">
        <v>248</v>
      </c>
      <c r="J6" s="79">
        <v>92300000</v>
      </c>
      <c r="K6" s="79">
        <v>93100000</v>
      </c>
      <c r="L6" s="79">
        <v>88700000</v>
      </c>
      <c r="M6" s="80"/>
      <c r="N6" s="80"/>
      <c r="O6" s="80"/>
      <c r="P6" s="80"/>
      <c r="Q6" s="81"/>
    </row>
    <row r="7" spans="1:17">
      <c r="A7" s="182" t="s">
        <v>249</v>
      </c>
      <c r="B7" s="79">
        <v>162065000</v>
      </c>
      <c r="C7" s="79"/>
      <c r="D7" s="79"/>
      <c r="H7" s="174"/>
      <c r="I7" s="134" t="s">
        <v>249</v>
      </c>
      <c r="J7" s="79">
        <v>576500000</v>
      </c>
      <c r="K7" s="79">
        <v>596600000</v>
      </c>
      <c r="L7" s="79">
        <v>504700000</v>
      </c>
      <c r="M7" s="80"/>
      <c r="N7" s="80"/>
      <c r="O7" s="80"/>
      <c r="P7" s="80"/>
      <c r="Q7" s="81"/>
    </row>
    <row r="8" spans="1:17">
      <c r="A8" s="182" t="s">
        <v>250</v>
      </c>
      <c r="B8" s="79">
        <v>-77796000</v>
      </c>
      <c r="C8" s="79">
        <v>-79187000</v>
      </c>
      <c r="D8" s="79">
        <v>-74793000</v>
      </c>
      <c r="H8" s="174"/>
      <c r="I8" s="134" t="s">
        <v>250</v>
      </c>
      <c r="J8" s="79"/>
      <c r="K8" s="79"/>
      <c r="L8" s="79"/>
      <c r="M8" s="81"/>
      <c r="N8" s="81"/>
      <c r="O8" s="80"/>
      <c r="P8" s="80"/>
      <c r="Q8" s="80"/>
    </row>
    <row r="9" spans="1:17">
      <c r="A9" s="182" t="s">
        <v>251</v>
      </c>
      <c r="B9" s="79"/>
      <c r="C9" s="79"/>
      <c r="D9" s="79"/>
      <c r="H9" s="174"/>
      <c r="I9" s="134" t="s">
        <v>251</v>
      </c>
      <c r="J9" s="79"/>
      <c r="K9" s="79"/>
      <c r="L9" s="79"/>
      <c r="M9" s="81"/>
      <c r="N9" s="81"/>
      <c r="O9" s="81"/>
      <c r="P9" s="81"/>
      <c r="Q9" s="81"/>
    </row>
    <row r="10" spans="1:17">
      <c r="A10" s="76" t="s">
        <v>252</v>
      </c>
      <c r="B10" s="79"/>
      <c r="C10" s="79"/>
      <c r="D10" s="79"/>
      <c r="H10" s="174"/>
      <c r="I10" s="134" t="s">
        <v>252</v>
      </c>
      <c r="J10" s="79"/>
      <c r="K10" s="79"/>
      <c r="L10" s="79"/>
      <c r="M10" s="81"/>
      <c r="N10" s="81"/>
      <c r="O10" s="81"/>
      <c r="P10" s="81"/>
      <c r="Q10" s="81"/>
    </row>
    <row r="11" spans="1:17">
      <c r="A11" s="76" t="s">
        <v>253</v>
      </c>
      <c r="B11" s="141">
        <v>105395000</v>
      </c>
      <c r="C11" s="141">
        <v>90481000</v>
      </c>
      <c r="D11" s="77">
        <v>123810000</v>
      </c>
      <c r="E11" s="154"/>
      <c r="H11" s="174"/>
      <c r="I11" s="134" t="s">
        <v>253</v>
      </c>
      <c r="J11" s="79"/>
      <c r="K11" s="79"/>
      <c r="L11" s="79"/>
      <c r="M11" s="81"/>
      <c r="N11" s="81"/>
      <c r="O11" s="78"/>
      <c r="P11" s="78"/>
      <c r="Q11" s="78"/>
    </row>
    <row r="12" spans="1:17">
      <c r="A12" s="76" t="s">
        <v>254</v>
      </c>
      <c r="B12" s="79">
        <v>-257728000</v>
      </c>
      <c r="C12" s="79">
        <v>-259090000</v>
      </c>
      <c r="D12" s="79">
        <v>-222289000</v>
      </c>
      <c r="H12" s="174"/>
      <c r="I12" s="134" t="s">
        <v>254</v>
      </c>
      <c r="J12" s="79">
        <v>-637800000</v>
      </c>
      <c r="K12" s="79">
        <v>-645700000</v>
      </c>
      <c r="L12" s="79">
        <v>-542000000</v>
      </c>
      <c r="M12" s="80"/>
      <c r="N12" s="80"/>
      <c r="O12" s="80"/>
      <c r="P12" s="80"/>
      <c r="Q12" s="80"/>
    </row>
    <row r="13" spans="1:17">
      <c r="A13" s="76" t="s">
        <v>255</v>
      </c>
      <c r="B13" s="79"/>
      <c r="C13" s="79"/>
      <c r="D13" s="79"/>
      <c r="H13" s="174"/>
      <c r="I13" s="134" t="s">
        <v>255</v>
      </c>
      <c r="J13" s="79"/>
      <c r="K13" s="79"/>
      <c r="L13" s="79"/>
      <c r="M13" s="81"/>
      <c r="N13" s="80"/>
      <c r="O13" s="81"/>
      <c r="P13" s="81"/>
      <c r="Q13" s="80"/>
    </row>
    <row r="14" spans="1:17">
      <c r="A14" s="76" t="s">
        <v>256</v>
      </c>
      <c r="B14" s="79"/>
      <c r="C14" s="79"/>
      <c r="D14" s="158"/>
      <c r="H14" s="174"/>
      <c r="I14" s="134" t="s">
        <v>256</v>
      </c>
      <c r="J14" s="79">
        <v>-24600000</v>
      </c>
      <c r="K14" s="79">
        <v>-3500000</v>
      </c>
      <c r="L14" s="79">
        <v>-2000000</v>
      </c>
      <c r="M14" s="80"/>
      <c r="N14" s="80"/>
      <c r="O14" s="81"/>
      <c r="P14" s="81"/>
      <c r="Q14" s="81"/>
    </row>
    <row r="15" spans="1:17">
      <c r="A15" s="76" t="s">
        <v>257</v>
      </c>
      <c r="B15" s="141">
        <v>-152333000</v>
      </c>
      <c r="C15" s="141">
        <v>-168609000</v>
      </c>
      <c r="D15" s="160">
        <v>-98479000</v>
      </c>
      <c r="H15" s="174"/>
      <c r="I15" s="134" t="s">
        <v>257</v>
      </c>
      <c r="J15" s="133">
        <v>6400000</v>
      </c>
      <c r="K15" s="133">
        <v>40500000</v>
      </c>
      <c r="L15" s="133">
        <v>49400000</v>
      </c>
      <c r="M15" s="143"/>
      <c r="N15" s="78"/>
      <c r="O15" s="78"/>
      <c r="P15" s="78"/>
      <c r="Q15" s="78"/>
    </row>
    <row r="16" spans="1:17">
      <c r="A16" s="76" t="s">
        <v>258</v>
      </c>
      <c r="B16" s="79">
        <v>1096000</v>
      </c>
      <c r="C16" s="79">
        <v>2194000</v>
      </c>
      <c r="D16" s="159">
        <v>10755000</v>
      </c>
      <c r="H16" s="174"/>
      <c r="I16" s="134" t="s">
        <v>258</v>
      </c>
      <c r="J16" s="79">
        <v>17400000</v>
      </c>
      <c r="K16" s="79">
        <v>13200000</v>
      </c>
      <c r="L16" s="79">
        <v>5200000</v>
      </c>
      <c r="M16" s="80"/>
      <c r="N16" s="80"/>
      <c r="O16" s="80"/>
      <c r="P16" s="80"/>
      <c r="Q16" s="81"/>
    </row>
    <row r="17" spans="1:18">
      <c r="A17" s="76" t="s">
        <v>259</v>
      </c>
      <c r="B17" s="141">
        <v>15937000</v>
      </c>
      <c r="C17" s="77">
        <v>21047000</v>
      </c>
      <c r="D17" s="141">
        <v>16696000</v>
      </c>
      <c r="H17" s="174"/>
      <c r="I17" s="134" t="s">
        <v>259</v>
      </c>
      <c r="J17" s="133">
        <v>21300000</v>
      </c>
      <c r="K17" s="133">
        <v>14300000</v>
      </c>
      <c r="L17" s="133">
        <v>5600000</v>
      </c>
      <c r="M17" s="143"/>
      <c r="N17" s="78"/>
      <c r="O17" s="78"/>
      <c r="P17" s="78"/>
      <c r="Q17" s="78"/>
    </row>
    <row r="18" spans="1:18">
      <c r="A18" s="76" t="s">
        <v>260</v>
      </c>
      <c r="B18" s="79"/>
      <c r="C18" s="79"/>
      <c r="D18" s="79"/>
      <c r="H18" s="174"/>
      <c r="I18" s="134" t="s">
        <v>260</v>
      </c>
      <c r="J18" s="79"/>
      <c r="K18" s="79"/>
      <c r="L18" s="79"/>
      <c r="M18" s="81"/>
      <c r="N18" s="81"/>
      <c r="O18" s="81"/>
      <c r="P18" s="81"/>
      <c r="Q18" s="78"/>
    </row>
    <row r="19" spans="1:18">
      <c r="A19" s="76" t="s">
        <v>261</v>
      </c>
      <c r="B19" s="79"/>
      <c r="C19" s="79"/>
      <c r="D19" s="79"/>
      <c r="H19" s="174"/>
      <c r="I19" s="134" t="s">
        <v>261</v>
      </c>
      <c r="J19" s="79"/>
      <c r="K19" s="79"/>
      <c r="L19" s="79"/>
      <c r="M19" s="81"/>
      <c r="N19" s="81"/>
      <c r="O19" s="81"/>
      <c r="P19" s="81"/>
      <c r="Q19" s="80"/>
    </row>
    <row r="20" spans="1:18">
      <c r="A20" s="76" t="s">
        <v>262</v>
      </c>
      <c r="B20" s="79"/>
      <c r="C20" s="79"/>
      <c r="D20" s="79"/>
      <c r="H20" s="174"/>
      <c r="I20" s="134" t="s">
        <v>262</v>
      </c>
      <c r="J20" s="79"/>
      <c r="K20" s="79"/>
      <c r="L20" s="79"/>
      <c r="M20" s="81"/>
      <c r="N20" s="81"/>
      <c r="O20" s="81"/>
      <c r="P20" s="81"/>
      <c r="Q20" s="81"/>
    </row>
    <row r="21" spans="1:18" ht="15.75" customHeight="1">
      <c r="A21" s="76" t="s">
        <v>263</v>
      </c>
      <c r="B21" s="79"/>
      <c r="C21" s="79"/>
      <c r="D21" s="79"/>
      <c r="H21" s="174"/>
      <c r="I21" s="134" t="s">
        <v>263</v>
      </c>
      <c r="J21" s="79"/>
      <c r="K21" s="79"/>
      <c r="L21" s="79"/>
      <c r="M21" s="81"/>
      <c r="N21" s="81"/>
      <c r="O21" s="81"/>
      <c r="P21" s="81"/>
      <c r="Q21" s="80"/>
    </row>
    <row r="22" spans="1:18" ht="15.75" customHeight="1">
      <c r="A22" s="76" t="s">
        <v>264</v>
      </c>
      <c r="B22" s="79"/>
      <c r="C22" s="79"/>
      <c r="D22" s="79"/>
      <c r="H22" s="174"/>
      <c r="I22" s="134" t="s">
        <v>264</v>
      </c>
      <c r="J22" s="79"/>
      <c r="K22" s="79"/>
      <c r="L22" s="79"/>
      <c r="M22" s="81"/>
      <c r="N22" s="81"/>
      <c r="O22" s="81"/>
      <c r="P22" s="81"/>
      <c r="Q22" s="81"/>
    </row>
    <row r="23" spans="1:18" ht="15.75" customHeight="1">
      <c r="A23" s="162" t="s">
        <v>265</v>
      </c>
      <c r="B23" s="149">
        <v>-136396000</v>
      </c>
      <c r="C23" s="77">
        <v>-147562000</v>
      </c>
      <c r="D23" s="141">
        <v>-81783000</v>
      </c>
      <c r="H23" s="174"/>
      <c r="I23" s="134" t="s">
        <v>265</v>
      </c>
      <c r="J23" s="141">
        <v>27700000</v>
      </c>
      <c r="K23" s="141">
        <v>54800000</v>
      </c>
      <c r="L23" s="141">
        <v>55000000</v>
      </c>
      <c r="M23" s="143"/>
      <c r="N23" s="78"/>
      <c r="O23" s="78"/>
      <c r="P23" s="78"/>
      <c r="Q23" s="78"/>
    </row>
    <row r="24" spans="1:18" ht="15.75" customHeight="1">
      <c r="A24" s="76" t="s">
        <v>266</v>
      </c>
      <c r="B24" s="79">
        <v>14841000</v>
      </c>
      <c r="C24" s="79">
        <v>18853000</v>
      </c>
      <c r="D24" s="161">
        <v>5941000</v>
      </c>
      <c r="H24" s="174"/>
      <c r="I24" s="134" t="s">
        <v>266</v>
      </c>
      <c r="J24" s="79">
        <v>3900000</v>
      </c>
      <c r="K24" s="79">
        <v>1100000</v>
      </c>
      <c r="L24" s="79">
        <v>400000</v>
      </c>
      <c r="M24" s="80"/>
      <c r="N24" s="80"/>
      <c r="O24" s="80"/>
      <c r="P24" s="81"/>
      <c r="Q24" s="80"/>
    </row>
    <row r="25" spans="1:18" ht="15.75" customHeight="1">
      <c r="A25" s="76" t="s">
        <v>267</v>
      </c>
      <c r="B25" s="141">
        <v>-3565000</v>
      </c>
      <c r="C25" s="141">
        <v>-2206000</v>
      </c>
      <c r="D25" s="77">
        <v>-1628000</v>
      </c>
      <c r="E25" s="154"/>
      <c r="H25" s="174"/>
      <c r="I25" s="134" t="s">
        <v>267</v>
      </c>
      <c r="J25" s="141">
        <v>-22200000</v>
      </c>
      <c r="K25" s="133">
        <v>-15400000</v>
      </c>
      <c r="L25" s="141">
        <v>-6600000</v>
      </c>
      <c r="M25" s="78"/>
      <c r="N25" s="78"/>
      <c r="O25" s="78"/>
      <c r="P25" s="78"/>
      <c r="Q25" s="78"/>
    </row>
    <row r="26" spans="1:18" ht="15.75" customHeight="1">
      <c r="A26" s="76" t="s">
        <v>268</v>
      </c>
      <c r="B26" s="79">
        <v>-3</v>
      </c>
      <c r="C26" s="79">
        <v>-1</v>
      </c>
      <c r="D26" s="79">
        <v>-221</v>
      </c>
      <c r="H26" s="174"/>
      <c r="I26" s="134" t="s">
        <v>268</v>
      </c>
      <c r="J26" s="79">
        <v>-17800000</v>
      </c>
      <c r="K26" s="79">
        <v>-12300000</v>
      </c>
      <c r="L26" s="79">
        <v>-4100000</v>
      </c>
      <c r="M26" s="80"/>
      <c r="N26" s="80"/>
      <c r="O26" s="80"/>
      <c r="P26" s="81"/>
      <c r="Q26" s="81"/>
    </row>
    <row r="27" spans="1:18" ht="15.75" customHeight="1">
      <c r="A27" s="76" t="s">
        <v>269</v>
      </c>
      <c r="B27" s="79"/>
      <c r="C27" s="79"/>
      <c r="D27" s="79"/>
      <c r="H27" s="174"/>
      <c r="I27" s="134" t="s">
        <v>269</v>
      </c>
      <c r="J27" s="79"/>
      <c r="K27" s="79"/>
      <c r="L27" s="79"/>
      <c r="M27" s="81"/>
      <c r="N27" s="81"/>
      <c r="O27" s="81"/>
      <c r="P27" s="81"/>
      <c r="Q27" s="81"/>
    </row>
    <row r="28" spans="1:18" ht="15.75" customHeight="1">
      <c r="A28" s="76" t="s">
        <v>270</v>
      </c>
      <c r="B28" s="79">
        <v>-3562000</v>
      </c>
      <c r="C28" s="79">
        <v>-2205000</v>
      </c>
      <c r="D28" s="79">
        <v>-1407000</v>
      </c>
      <c r="H28" s="174"/>
      <c r="I28" s="134" t="s">
        <v>270</v>
      </c>
      <c r="J28" s="79">
        <v>-2800000</v>
      </c>
      <c r="K28" s="79">
        <v>-1200000</v>
      </c>
      <c r="L28" s="79">
        <v>-1100000</v>
      </c>
      <c r="M28" s="80"/>
      <c r="N28" s="80"/>
      <c r="O28" s="81"/>
      <c r="P28" s="81"/>
      <c r="Q28" s="81"/>
    </row>
    <row r="29" spans="1:18" ht="15.75" customHeight="1">
      <c r="A29" s="76" t="s">
        <v>271</v>
      </c>
      <c r="B29" s="79"/>
      <c r="C29" s="79"/>
      <c r="D29" s="79"/>
      <c r="H29" s="174"/>
      <c r="I29" s="134" t="s">
        <v>271</v>
      </c>
      <c r="J29" s="79">
        <v>-1600000</v>
      </c>
      <c r="K29" s="79">
        <v>-1900000</v>
      </c>
      <c r="L29" s="79">
        <v>-1400000</v>
      </c>
      <c r="M29" s="80"/>
      <c r="N29" s="80"/>
      <c r="O29" s="80"/>
      <c r="P29" s="80"/>
      <c r="Q29" s="81"/>
    </row>
    <row r="30" spans="1:18" ht="15.75" customHeight="1">
      <c r="A30" s="76" t="s">
        <v>272</v>
      </c>
      <c r="B30" s="164">
        <v>11276000</v>
      </c>
      <c r="C30" s="164">
        <v>16647000</v>
      </c>
      <c r="D30" s="138">
        <v>4313000</v>
      </c>
      <c r="H30" s="174"/>
      <c r="I30" s="134" t="s">
        <v>272</v>
      </c>
      <c r="J30" s="136">
        <v>-18300000</v>
      </c>
      <c r="K30" s="136">
        <v>-14300000</v>
      </c>
      <c r="L30" s="138">
        <v>-6200000</v>
      </c>
      <c r="M30" s="140"/>
      <c r="N30" s="152"/>
      <c r="O30" s="78"/>
      <c r="P30" s="153"/>
      <c r="Q30" s="78"/>
      <c r="R30" s="154"/>
    </row>
    <row r="31" spans="1:18" ht="15.75" customHeight="1">
      <c r="A31" s="76" t="s">
        <v>273</v>
      </c>
      <c r="B31" s="163">
        <v>-139961000</v>
      </c>
      <c r="C31" s="137">
        <v>-149768000</v>
      </c>
      <c r="D31" s="145">
        <v>-83411000</v>
      </c>
      <c r="E31" s="154"/>
      <c r="H31" s="174"/>
      <c r="I31" s="134" t="s">
        <v>273</v>
      </c>
      <c r="J31" s="145">
        <v>5500000</v>
      </c>
      <c r="K31" s="145">
        <v>39400000</v>
      </c>
      <c r="L31" s="145">
        <v>48400000</v>
      </c>
      <c r="M31" s="151"/>
      <c r="N31" s="148"/>
      <c r="O31" s="151"/>
      <c r="P31" s="151"/>
      <c r="Q31" s="147"/>
      <c r="R31" s="154"/>
    </row>
    <row r="32" spans="1:18" ht="15.75" customHeight="1">
      <c r="A32" s="76" t="s">
        <v>274</v>
      </c>
      <c r="B32" s="79">
        <v>-6227000</v>
      </c>
      <c r="C32" s="79">
        <v>-4739000</v>
      </c>
      <c r="D32" s="79">
        <v>-7614000</v>
      </c>
      <c r="H32" s="174"/>
      <c r="I32" s="134" t="s">
        <v>274</v>
      </c>
      <c r="J32" s="79">
        <v>-3100000</v>
      </c>
      <c r="K32" s="79">
        <v>-7600000</v>
      </c>
      <c r="L32" s="79">
        <v>-11700000</v>
      </c>
      <c r="M32" s="88"/>
      <c r="N32" s="80"/>
      <c r="O32" s="80"/>
      <c r="P32" s="80"/>
      <c r="Q32" s="80"/>
    </row>
    <row r="33" spans="1:18" ht="15.75" customHeight="1">
      <c r="A33" s="76" t="s">
        <v>275</v>
      </c>
      <c r="B33" s="133">
        <v>-146188000</v>
      </c>
      <c r="C33" s="77">
        <v>-154507000</v>
      </c>
      <c r="D33" s="133">
        <v>-91025000</v>
      </c>
      <c r="H33" s="174"/>
      <c r="I33" s="134" t="s">
        <v>275</v>
      </c>
      <c r="J33" s="133">
        <v>2400000</v>
      </c>
      <c r="K33" s="141">
        <v>31800000</v>
      </c>
      <c r="L33" s="133">
        <v>36700000</v>
      </c>
      <c r="M33" s="148"/>
      <c r="N33" s="155"/>
      <c r="O33" s="78"/>
      <c r="P33" s="155"/>
      <c r="Q33" s="78"/>
      <c r="R33" s="154"/>
    </row>
    <row r="34" spans="1:18" ht="15.75" customHeight="1">
      <c r="A34" s="76" t="s">
        <v>276</v>
      </c>
      <c r="B34" s="79"/>
      <c r="C34" s="79"/>
      <c r="D34" s="79"/>
      <c r="H34" s="174"/>
      <c r="I34" s="134" t="s">
        <v>276</v>
      </c>
      <c r="J34" s="79"/>
      <c r="K34" s="79"/>
      <c r="L34" s="79"/>
      <c r="M34" s="81"/>
      <c r="N34" s="81"/>
      <c r="O34" s="80"/>
      <c r="P34" s="80"/>
      <c r="Q34" s="81"/>
    </row>
    <row r="35" spans="1:18" ht="15.75" customHeight="1">
      <c r="A35" s="76" t="s">
        <v>277</v>
      </c>
      <c r="B35" s="79"/>
      <c r="C35" s="79"/>
      <c r="D35" s="79"/>
      <c r="H35" s="174"/>
      <c r="I35" s="134" t="s">
        <v>277</v>
      </c>
      <c r="J35" s="79">
        <v>5500000</v>
      </c>
      <c r="K35" s="79">
        <v>1500000</v>
      </c>
      <c r="L35" s="79">
        <v>4200000</v>
      </c>
      <c r="M35" s="80"/>
      <c r="N35" s="80"/>
      <c r="O35" s="81"/>
      <c r="P35" s="81"/>
      <c r="Q35" s="81"/>
    </row>
    <row r="36" spans="1:18" ht="15.75" customHeight="1">
      <c r="A36" s="76" t="s">
        <v>278</v>
      </c>
      <c r="B36" s="141">
        <v>-146188000</v>
      </c>
      <c r="C36" s="77">
        <v>-154507000</v>
      </c>
      <c r="D36" s="133">
        <v>-91025000</v>
      </c>
      <c r="E36" s="154"/>
      <c r="H36" s="174"/>
      <c r="I36" s="134" t="s">
        <v>278</v>
      </c>
      <c r="J36" s="141">
        <v>7900000</v>
      </c>
      <c r="K36" s="141">
        <v>33300000</v>
      </c>
      <c r="L36" s="141">
        <v>40900000</v>
      </c>
      <c r="M36" s="155"/>
      <c r="N36" s="78"/>
      <c r="O36" s="143"/>
      <c r="P36" s="143"/>
      <c r="Q36" s="155"/>
      <c r="R36" s="154"/>
    </row>
    <row r="37" spans="1:18" ht="15.75" customHeight="1">
      <c r="A37" s="76" t="s">
        <v>279</v>
      </c>
      <c r="B37" s="79"/>
      <c r="C37" s="79"/>
      <c r="D37" s="79"/>
      <c r="H37" s="174"/>
      <c r="I37" s="134" t="s">
        <v>279</v>
      </c>
      <c r="J37" s="79">
        <v>-21000000</v>
      </c>
      <c r="K37" s="79">
        <v>-21000000</v>
      </c>
      <c r="L37" s="79">
        <v>-20900000</v>
      </c>
      <c r="M37" s="80"/>
      <c r="N37" s="80"/>
      <c r="O37" s="80"/>
      <c r="P37" s="80"/>
      <c r="Q37" s="157"/>
    </row>
    <row r="38" spans="1:18" ht="15.75" customHeight="1">
      <c r="A38" s="162" t="s">
        <v>280</v>
      </c>
      <c r="B38" s="165">
        <v>-146188000</v>
      </c>
      <c r="C38" s="164">
        <v>-154507000</v>
      </c>
      <c r="D38" s="77">
        <v>-91025000</v>
      </c>
      <c r="E38" s="154"/>
      <c r="H38" s="174"/>
      <c r="I38" s="134" t="s">
        <v>280</v>
      </c>
      <c r="J38" s="138">
        <v>-13100000</v>
      </c>
      <c r="K38" s="164">
        <v>12300000</v>
      </c>
      <c r="L38" s="164">
        <v>20000000</v>
      </c>
      <c r="M38" s="153"/>
      <c r="N38" s="140"/>
      <c r="O38" s="152"/>
      <c r="P38" s="78"/>
      <c r="Q38" s="153"/>
    </row>
    <row r="39" spans="1:18" ht="15.75" customHeight="1">
      <c r="A39" s="168"/>
      <c r="B39" s="72"/>
      <c r="C39" s="167"/>
      <c r="D39" s="166"/>
      <c r="H39" s="174"/>
      <c r="I39" s="176"/>
      <c r="J39" s="146"/>
      <c r="N39" s="156"/>
      <c r="O39" s="156"/>
      <c r="P39" s="156"/>
    </row>
    <row r="40" spans="1:18" ht="15.75" customHeight="1">
      <c r="A40" s="76" t="s">
        <v>281</v>
      </c>
      <c r="B40" s="160">
        <v>13449000</v>
      </c>
      <c r="C40" s="77">
        <v>18105000</v>
      </c>
      <c r="D40" s="160">
        <v>20443000</v>
      </c>
      <c r="E40" s="154"/>
      <c r="H40" s="174"/>
      <c r="I40" s="134" t="s">
        <v>281</v>
      </c>
      <c r="J40" s="139">
        <v>20100000</v>
      </c>
      <c r="K40" s="145">
        <v>30200000</v>
      </c>
      <c r="L40" s="145">
        <v>27300000</v>
      </c>
      <c r="M40" s="144"/>
      <c r="N40" s="78"/>
      <c r="O40" s="78"/>
      <c r="P40" s="78"/>
      <c r="Q40" s="78"/>
    </row>
    <row r="41" spans="1:18" ht="15.75" customHeight="1">
      <c r="A41" s="76" t="s">
        <v>282</v>
      </c>
      <c r="B41" s="159">
        <v>12068000</v>
      </c>
      <c r="C41" s="79">
        <v>16496000</v>
      </c>
      <c r="D41" s="159">
        <v>15968000</v>
      </c>
      <c r="H41" s="174"/>
      <c r="I41" s="134" t="s">
        <v>282</v>
      </c>
      <c r="J41" s="79">
        <v>18400000</v>
      </c>
      <c r="K41" s="79">
        <v>18400000</v>
      </c>
      <c r="L41" s="79">
        <v>14800000</v>
      </c>
      <c r="M41" s="80"/>
      <c r="N41" s="80"/>
      <c r="O41" s="81"/>
      <c r="P41" s="80"/>
      <c r="Q41" s="80"/>
    </row>
    <row r="42" spans="1:18" ht="15.75" customHeight="1">
      <c r="A42" s="76" t="s">
        <v>283</v>
      </c>
      <c r="B42" s="79">
        <v>1381000</v>
      </c>
      <c r="C42" s="79">
        <v>1609000</v>
      </c>
      <c r="D42" s="79">
        <v>4475000</v>
      </c>
      <c r="H42" s="174"/>
      <c r="I42" s="134" t="s">
        <v>283</v>
      </c>
      <c r="J42" s="79"/>
      <c r="K42" s="79">
        <v>11800000</v>
      </c>
      <c r="L42" s="79">
        <v>11600000</v>
      </c>
      <c r="M42" s="80"/>
      <c r="N42" s="80"/>
      <c r="O42" s="81"/>
      <c r="P42" s="80"/>
      <c r="Q42" s="80"/>
    </row>
    <row r="43" spans="1:18" ht="15.75" customHeight="1">
      <c r="A43" s="76" t="s">
        <v>284</v>
      </c>
      <c r="B43" s="79"/>
      <c r="C43" s="79"/>
      <c r="D43" s="79"/>
      <c r="H43" s="174"/>
      <c r="I43" s="134" t="s">
        <v>284</v>
      </c>
      <c r="J43" s="79">
        <v>1700000</v>
      </c>
      <c r="K43" s="79"/>
      <c r="L43" s="79">
        <v>900000</v>
      </c>
      <c r="M43" s="81"/>
      <c r="N43" s="81"/>
      <c r="O43" s="81"/>
      <c r="P43" s="81"/>
      <c r="Q43" s="81"/>
    </row>
    <row r="44" spans="1:18" ht="15.75" customHeight="1">
      <c r="A44" s="76" t="s">
        <v>285</v>
      </c>
      <c r="B44" s="79">
        <v>564</v>
      </c>
      <c r="C44" s="79">
        <v>570</v>
      </c>
      <c r="D44" s="79">
        <v>594</v>
      </c>
      <c r="H44" s="174"/>
      <c r="I44" s="134" t="s">
        <v>285</v>
      </c>
      <c r="J44" s="79">
        <v>1400000</v>
      </c>
      <c r="K44" s="79">
        <v>1000000</v>
      </c>
      <c r="L44" s="79">
        <v>1000000</v>
      </c>
      <c r="M44" s="80"/>
      <c r="N44" s="80"/>
      <c r="O44" s="80"/>
      <c r="P44" s="80"/>
      <c r="Q44" s="80"/>
    </row>
    <row r="45" spans="1:18" ht="15.75" customHeight="1">
      <c r="A45" s="76" t="s">
        <v>286</v>
      </c>
      <c r="B45" s="133">
        <v>83</v>
      </c>
      <c r="C45" s="133">
        <v>90</v>
      </c>
      <c r="D45" s="133">
        <v>89</v>
      </c>
      <c r="E45" s="154"/>
      <c r="H45" s="174"/>
      <c r="I45" s="134" t="s">
        <v>286</v>
      </c>
      <c r="J45" s="79"/>
      <c r="K45" s="79"/>
      <c r="L45" s="79"/>
      <c r="M45" s="81"/>
      <c r="N45" s="78"/>
      <c r="O45" s="78"/>
      <c r="P45" s="78"/>
      <c r="Q45" s="78"/>
    </row>
    <row r="46" spans="1:18" ht="15.75" customHeight="1">
      <c r="A46" s="76" t="s">
        <v>287</v>
      </c>
      <c r="B46" s="79"/>
      <c r="C46" s="79"/>
      <c r="D46" s="79"/>
      <c r="H46" s="174"/>
      <c r="I46" s="134" t="s">
        <v>287</v>
      </c>
      <c r="J46" s="79"/>
      <c r="K46" s="79"/>
      <c r="L46" s="79"/>
      <c r="M46" s="81"/>
      <c r="N46" s="80"/>
      <c r="O46" s="80"/>
      <c r="P46" s="80"/>
      <c r="Q46" s="80"/>
    </row>
    <row r="47" spans="1:18" ht="15.75" customHeight="1">
      <c r="A47" s="76" t="s">
        <v>288</v>
      </c>
      <c r="B47" s="79">
        <v>83</v>
      </c>
      <c r="C47" s="79">
        <v>90</v>
      </c>
      <c r="D47" s="79">
        <v>89</v>
      </c>
      <c r="H47" s="174"/>
      <c r="I47" s="134" t="s">
        <v>288</v>
      </c>
      <c r="J47" s="79"/>
      <c r="K47" s="79"/>
      <c r="L47" s="79"/>
      <c r="M47" s="81"/>
      <c r="N47" s="80"/>
      <c r="O47" s="80"/>
      <c r="P47" s="80"/>
      <c r="Q47" s="80"/>
    </row>
    <row r="48" spans="1:18" ht="15.75" customHeight="1">
      <c r="A48" s="76" t="s">
        <v>289</v>
      </c>
      <c r="B48" s="79"/>
      <c r="C48" s="79"/>
      <c r="D48" s="79"/>
      <c r="H48" s="174"/>
      <c r="I48" s="134" t="s">
        <v>289</v>
      </c>
      <c r="J48" s="79"/>
      <c r="K48" s="79"/>
      <c r="L48" s="79"/>
      <c r="M48" s="81"/>
      <c r="N48" s="81"/>
      <c r="O48" s="81"/>
      <c r="P48" s="81"/>
      <c r="Q48" s="81"/>
    </row>
    <row r="49" spans="1:17" ht="15.75" customHeight="1">
      <c r="A49" s="76" t="s">
        <v>290</v>
      </c>
      <c r="B49" s="79"/>
      <c r="C49" s="79"/>
      <c r="D49" s="79"/>
      <c r="H49" s="174"/>
      <c r="I49" s="134" t="s">
        <v>290</v>
      </c>
      <c r="J49" s="79"/>
      <c r="K49" s="79"/>
      <c r="L49" s="79"/>
      <c r="M49" s="81"/>
      <c r="N49" s="81"/>
      <c r="O49" s="80"/>
      <c r="P49" s="81"/>
      <c r="Q49" s="81"/>
    </row>
    <row r="50" spans="1:17" ht="15.75" customHeight="1">
      <c r="A50" s="76" t="s">
        <v>291</v>
      </c>
      <c r="B50" s="141">
        <v>29835000</v>
      </c>
      <c r="C50" s="141">
        <v>23522000</v>
      </c>
      <c r="D50" s="141">
        <v>11428000</v>
      </c>
      <c r="E50" s="154"/>
      <c r="H50" s="174"/>
      <c r="I50" s="134" t="s">
        <v>291</v>
      </c>
      <c r="J50" s="141">
        <v>28600000</v>
      </c>
      <c r="K50" s="77">
        <v>13400000</v>
      </c>
      <c r="L50" s="141">
        <v>12600000</v>
      </c>
      <c r="M50" s="78"/>
      <c r="N50" s="81"/>
      <c r="O50" s="78"/>
      <c r="P50" s="78"/>
      <c r="Q50" s="78"/>
    </row>
    <row r="51" spans="1:17" ht="15.75" customHeight="1">
      <c r="A51" s="76" t="s">
        <v>292</v>
      </c>
      <c r="B51" s="79">
        <v>29835000</v>
      </c>
      <c r="C51" s="79">
        <v>23522000</v>
      </c>
      <c r="D51" s="79">
        <v>11428000</v>
      </c>
      <c r="H51" s="174"/>
      <c r="I51" s="134" t="s">
        <v>292</v>
      </c>
      <c r="J51" s="79">
        <v>28600000</v>
      </c>
      <c r="K51" s="79">
        <v>13400000</v>
      </c>
      <c r="L51" s="79">
        <v>12600000</v>
      </c>
      <c r="M51" s="80"/>
      <c r="N51" s="81"/>
      <c r="O51" s="80"/>
      <c r="P51" s="80"/>
      <c r="Q51" s="80"/>
    </row>
    <row r="52" spans="1:17" ht="15.75" customHeight="1">
      <c r="A52" s="76" t="s">
        <v>293</v>
      </c>
      <c r="B52" s="79"/>
      <c r="C52" s="79"/>
      <c r="D52" s="79"/>
      <c r="H52" s="174"/>
      <c r="I52" s="134" t="s">
        <v>293</v>
      </c>
      <c r="J52" s="79"/>
      <c r="K52" s="79"/>
      <c r="L52" s="79"/>
      <c r="M52" s="81"/>
      <c r="N52" s="81"/>
      <c r="O52" s="81"/>
      <c r="P52" s="81"/>
      <c r="Q52" s="80"/>
    </row>
    <row r="53" spans="1:17" ht="15.75" customHeight="1">
      <c r="A53" s="162" t="s">
        <v>294</v>
      </c>
      <c r="B53" s="77">
        <v>971</v>
      </c>
      <c r="C53" s="133">
        <v>928</v>
      </c>
      <c r="D53" s="141">
        <v>602</v>
      </c>
      <c r="H53" s="174"/>
      <c r="I53" s="134" t="s">
        <v>294</v>
      </c>
      <c r="J53" s="135">
        <v>100000</v>
      </c>
      <c r="K53" s="79"/>
      <c r="L53" s="77">
        <v>100000</v>
      </c>
      <c r="M53" s="142"/>
      <c r="N53" s="81"/>
      <c r="O53" s="78"/>
      <c r="P53" s="78"/>
      <c r="Q53" s="78"/>
    </row>
    <row r="54" spans="1:17" ht="15.75" customHeight="1">
      <c r="A54" s="76" t="s">
        <v>295</v>
      </c>
      <c r="B54" s="79"/>
      <c r="C54" s="79"/>
      <c r="D54" s="79">
        <v>602</v>
      </c>
      <c r="H54" s="174"/>
      <c r="I54" s="134" t="s">
        <v>295</v>
      </c>
      <c r="J54" s="79"/>
      <c r="K54" s="79"/>
      <c r="L54" s="79"/>
      <c r="M54" s="81"/>
      <c r="N54" s="81"/>
      <c r="O54" s="80"/>
      <c r="P54" s="80"/>
      <c r="Q54" s="80"/>
    </row>
    <row r="55" spans="1:17" ht="15.75" customHeight="1">
      <c r="A55" s="76" t="s">
        <v>296</v>
      </c>
      <c r="B55" s="79"/>
      <c r="C55" s="79"/>
      <c r="D55" s="79"/>
      <c r="H55" s="174"/>
      <c r="I55" s="134" t="s">
        <v>296</v>
      </c>
      <c r="J55" s="79"/>
      <c r="K55" s="79"/>
      <c r="L55" s="79"/>
      <c r="M55" s="81"/>
      <c r="N55" s="81"/>
      <c r="O55" s="80"/>
      <c r="P55" s="80"/>
      <c r="Q55" s="80"/>
    </row>
    <row r="56" spans="1:17" ht="15.75" customHeight="1">
      <c r="A56" s="76" t="s">
        <v>297</v>
      </c>
      <c r="B56" s="79">
        <v>98921000</v>
      </c>
      <c r="C56" s="79">
        <v>35671000</v>
      </c>
      <c r="D56" s="79"/>
      <c r="H56" s="174"/>
      <c r="I56" s="134" t="s">
        <v>297</v>
      </c>
      <c r="J56" s="79">
        <v>27800000</v>
      </c>
      <c r="K56" s="79">
        <v>93300000</v>
      </c>
      <c r="L56" s="79">
        <v>72900000</v>
      </c>
      <c r="M56" s="80"/>
      <c r="N56" s="80"/>
      <c r="O56" s="81"/>
      <c r="P56" s="81"/>
      <c r="Q56" s="80"/>
    </row>
    <row r="57" spans="1:17" ht="15.75" customHeight="1">
      <c r="A57" s="76" t="s">
        <v>298</v>
      </c>
      <c r="B57" s="79">
        <v>504</v>
      </c>
      <c r="C57" s="79">
        <v>1385000</v>
      </c>
      <c r="D57" s="79">
        <v>2490000</v>
      </c>
      <c r="H57" s="174"/>
      <c r="I57" s="134" t="s">
        <v>298</v>
      </c>
      <c r="J57" s="79">
        <v>-600000</v>
      </c>
      <c r="K57" s="79">
        <v>-800000</v>
      </c>
      <c r="L57" s="79">
        <v>-800000</v>
      </c>
      <c r="M57" s="80"/>
      <c r="N57" s="80"/>
      <c r="O57" s="80"/>
      <c r="P57" s="80"/>
      <c r="Q57" s="81"/>
    </row>
    <row r="58" spans="1:17" ht="15.75" customHeight="1">
      <c r="A58" s="76" t="s">
        <v>299</v>
      </c>
      <c r="B58" s="141">
        <v>150844000</v>
      </c>
      <c r="C58" s="77">
        <v>151525000</v>
      </c>
      <c r="D58" s="133">
        <v>144088000</v>
      </c>
      <c r="E58" s="154"/>
      <c r="H58" s="174"/>
      <c r="I58" s="134" t="s">
        <v>299</v>
      </c>
      <c r="J58" s="141">
        <v>235400000</v>
      </c>
      <c r="K58" s="77">
        <v>229700000</v>
      </c>
      <c r="L58" s="141">
        <v>197200000</v>
      </c>
      <c r="M58" s="143"/>
      <c r="N58" s="78"/>
      <c r="O58" s="78"/>
      <c r="P58" s="78"/>
      <c r="Q58" s="78"/>
    </row>
    <row r="59" spans="1:17" ht="15.75" customHeight="1">
      <c r="A59" s="76" t="s">
        <v>300</v>
      </c>
      <c r="B59" s="79">
        <v>124388000</v>
      </c>
      <c r="C59" s="79">
        <v>99111000</v>
      </c>
      <c r="D59" s="79">
        <v>81613000</v>
      </c>
      <c r="H59" s="174"/>
      <c r="I59" s="134" t="s">
        <v>300</v>
      </c>
      <c r="J59" s="79">
        <v>201700000</v>
      </c>
      <c r="K59" s="79">
        <v>198100000</v>
      </c>
      <c r="L59" s="79">
        <v>170900000</v>
      </c>
      <c r="M59" s="80"/>
      <c r="N59" s="80"/>
      <c r="O59" s="80"/>
      <c r="P59" s="80"/>
      <c r="Q59" s="80"/>
    </row>
    <row r="60" spans="1:17" ht="15.75" customHeight="1">
      <c r="A60" s="76" t="s">
        <v>301</v>
      </c>
      <c r="B60" s="79">
        <v>11009000</v>
      </c>
      <c r="C60" s="79">
        <v>10193000</v>
      </c>
      <c r="D60" s="79">
        <v>-12551000</v>
      </c>
      <c r="H60" s="174"/>
      <c r="I60" s="134" t="s">
        <v>301</v>
      </c>
      <c r="J60" s="79">
        <v>18800000</v>
      </c>
      <c r="K60" s="79">
        <v>18100000</v>
      </c>
      <c r="L60" s="79">
        <v>16500000</v>
      </c>
      <c r="M60" s="80"/>
      <c r="N60" s="80"/>
      <c r="O60" s="80"/>
      <c r="P60" s="80"/>
      <c r="Q60" s="80"/>
    </row>
    <row r="61" spans="1:17" ht="15.75" customHeight="1">
      <c r="A61" s="76" t="s">
        <v>302</v>
      </c>
      <c r="B61" s="79">
        <v>4911000</v>
      </c>
      <c r="C61" s="79">
        <v>4113000</v>
      </c>
      <c r="D61" s="79">
        <v>3183000</v>
      </c>
      <c r="H61" s="174"/>
      <c r="I61" s="134" t="s">
        <v>302</v>
      </c>
      <c r="J61" s="79">
        <v>8100000</v>
      </c>
      <c r="K61" s="79">
        <v>7100000</v>
      </c>
      <c r="L61" s="79">
        <v>6200000</v>
      </c>
      <c r="M61" s="80"/>
      <c r="N61" s="80"/>
      <c r="O61" s="80"/>
      <c r="P61" s="80"/>
      <c r="Q61" s="80"/>
    </row>
    <row r="62" spans="1:17" ht="15.75" customHeight="1">
      <c r="A62" s="76" t="s">
        <v>303</v>
      </c>
      <c r="B62" s="79">
        <v>10536000</v>
      </c>
      <c r="C62" s="79">
        <v>38108000</v>
      </c>
      <c r="D62" s="79">
        <v>71843000</v>
      </c>
      <c r="H62" s="174"/>
      <c r="I62" s="173" t="s">
        <v>303</v>
      </c>
      <c r="J62" s="79">
        <v>6800000</v>
      </c>
      <c r="K62" s="79">
        <v>6400000</v>
      </c>
      <c r="L62" s="79">
        <v>3600000</v>
      </c>
      <c r="M62" s="80"/>
      <c r="N62" s="80"/>
      <c r="O62" s="80"/>
      <c r="P62" s="80"/>
      <c r="Q62" s="81"/>
    </row>
    <row r="63" spans="1:17" ht="15.75" customHeight="1">
      <c r="A63" s="76" t="s">
        <v>304</v>
      </c>
      <c r="B63" s="141">
        <v>4351000</v>
      </c>
      <c r="C63" s="141">
        <v>4870000</v>
      </c>
      <c r="D63" s="133">
        <v>87028000</v>
      </c>
      <c r="E63" s="154"/>
      <c r="H63" s="174"/>
      <c r="I63" s="134" t="s">
        <v>304</v>
      </c>
      <c r="J63" s="133">
        <v>3951000</v>
      </c>
      <c r="K63" s="133">
        <v>2482000</v>
      </c>
      <c r="L63" s="133">
        <v>3153000</v>
      </c>
      <c r="M63" s="143"/>
      <c r="N63" s="78"/>
      <c r="O63" s="78"/>
      <c r="P63" s="78"/>
      <c r="Q63" s="78"/>
    </row>
    <row r="64" spans="1:17" ht="15.75" customHeight="1">
      <c r="A64" s="76" t="s">
        <v>305</v>
      </c>
      <c r="B64" s="79">
        <v>1873000</v>
      </c>
      <c r="C64" s="79">
        <v>2662000</v>
      </c>
      <c r="D64" s="79">
        <v>3423000</v>
      </c>
      <c r="H64" s="174"/>
      <c r="I64" s="134" t="s">
        <v>305</v>
      </c>
      <c r="J64" s="79">
        <v>1677000</v>
      </c>
      <c r="K64" s="79">
        <v>1035000</v>
      </c>
      <c r="L64" s="79">
        <v>1031000</v>
      </c>
      <c r="M64" s="80"/>
      <c r="N64" s="80"/>
      <c r="O64" s="80"/>
      <c r="P64" s="80"/>
      <c r="Q64" s="80"/>
    </row>
    <row r="65" spans="1:17" ht="15.75" customHeight="1">
      <c r="A65" s="76" t="s">
        <v>306</v>
      </c>
      <c r="B65" s="79">
        <v>102</v>
      </c>
      <c r="C65" s="79">
        <v>135</v>
      </c>
      <c r="D65" s="79">
        <v>128</v>
      </c>
      <c r="H65" s="174"/>
      <c r="I65" s="134" t="s">
        <v>306</v>
      </c>
      <c r="J65" s="79">
        <v>101000</v>
      </c>
      <c r="K65" s="79">
        <v>74000</v>
      </c>
      <c r="L65" s="79">
        <v>86000</v>
      </c>
      <c r="M65" s="80"/>
      <c r="N65" s="80"/>
      <c r="O65" s="80"/>
      <c r="P65" s="80"/>
      <c r="Q65" s="80"/>
    </row>
    <row r="66" spans="1:17" ht="15.75" customHeight="1">
      <c r="A66" s="76" t="s">
        <v>307</v>
      </c>
      <c r="B66" s="79">
        <v>2376000</v>
      </c>
      <c r="C66" s="79">
        <v>2073000</v>
      </c>
      <c r="D66" s="79">
        <v>83477000</v>
      </c>
      <c r="H66" s="174"/>
      <c r="I66" s="134" t="s">
        <v>307</v>
      </c>
      <c r="J66" s="79">
        <v>2173000</v>
      </c>
      <c r="K66" s="79">
        <v>1373000</v>
      </c>
      <c r="L66" s="79">
        <v>2036000</v>
      </c>
      <c r="M66" s="80"/>
      <c r="N66" s="80"/>
      <c r="O66" s="80"/>
      <c r="P66" s="80"/>
      <c r="Q66" s="80"/>
    </row>
    <row r="67" spans="1:17" ht="15.75" customHeight="1">
      <c r="A67" s="76" t="s">
        <v>308</v>
      </c>
      <c r="B67" s="79">
        <v>1819000</v>
      </c>
      <c r="C67" s="79">
        <v>1351000</v>
      </c>
      <c r="D67" s="79">
        <v>29212000</v>
      </c>
      <c r="H67" s="174"/>
      <c r="I67" s="134" t="s">
        <v>308</v>
      </c>
      <c r="J67" s="79">
        <v>2219000</v>
      </c>
      <c r="K67" s="79">
        <v>1210000</v>
      </c>
      <c r="L67" s="79">
        <v>1327000</v>
      </c>
      <c r="M67" s="80"/>
      <c r="N67" s="80"/>
      <c r="O67" s="80"/>
      <c r="P67" s="80"/>
      <c r="Q67" s="80"/>
    </row>
    <row r="68" spans="1:17" ht="15.75" customHeight="1">
      <c r="A68" s="76" t="s">
        <v>309</v>
      </c>
      <c r="B68" s="79">
        <v>-109049000</v>
      </c>
      <c r="C68" s="79">
        <v>-126982000</v>
      </c>
      <c r="D68" s="79">
        <v>-66608000</v>
      </c>
      <c r="H68" s="174"/>
      <c r="I68" s="134" t="s">
        <v>309</v>
      </c>
      <c r="J68" s="79">
        <v>55100000</v>
      </c>
      <c r="K68" s="79">
        <v>84100000</v>
      </c>
      <c r="L68" s="79">
        <v>89300000</v>
      </c>
      <c r="M68" s="80"/>
      <c r="N68" s="80"/>
      <c r="O68" s="80"/>
      <c r="P68" s="80"/>
      <c r="Q68" s="80"/>
    </row>
    <row r="69" spans="1:17" ht="15.75" customHeight="1">
      <c r="A69" s="171" t="s">
        <v>310</v>
      </c>
      <c r="B69" s="81">
        <v>1.3149999999999999</v>
      </c>
      <c r="C69" s="81">
        <v>1.133</v>
      </c>
      <c r="D69" s="81">
        <v>922</v>
      </c>
      <c r="H69" s="174"/>
      <c r="I69" s="134" t="s">
        <v>310</v>
      </c>
      <c r="J69" s="81">
        <v>3581</v>
      </c>
      <c r="K69" s="81">
        <v>3628</v>
      </c>
      <c r="L69" s="81">
        <v>3490</v>
      </c>
      <c r="M69" s="80"/>
      <c r="N69" s="80"/>
      <c r="O69" s="80"/>
      <c r="P69" s="80"/>
      <c r="Q69" s="80"/>
    </row>
    <row r="70" spans="1:17" ht="15.75" customHeight="1">
      <c r="A70" s="130"/>
      <c r="B70" s="170"/>
      <c r="C70" s="72"/>
      <c r="D70" s="72"/>
      <c r="I70" s="156"/>
    </row>
    <row r="71" spans="1:17" ht="15.75" customHeight="1">
      <c r="A71" s="172"/>
      <c r="B71" s="82"/>
      <c r="C71" s="82"/>
      <c r="D71" s="82"/>
      <c r="E71" s="75"/>
      <c r="F71" s="75"/>
      <c r="G71" s="75"/>
      <c r="H71" s="75"/>
      <c r="I71" s="83"/>
      <c r="J71" s="83"/>
      <c r="K71" s="83"/>
      <c r="L71" s="83"/>
    </row>
    <row r="72" spans="1:17" ht="15.75" customHeight="1">
      <c r="A72" s="169"/>
      <c r="B72" s="85"/>
      <c r="C72" s="85"/>
      <c r="D72" s="85"/>
      <c r="J72" s="72"/>
      <c r="K72" s="72"/>
      <c r="L72" s="72"/>
    </row>
    <row r="73" spans="1:17" ht="15.75" customHeight="1">
      <c r="A73" s="127"/>
      <c r="B73" s="170"/>
      <c r="C73" s="72"/>
      <c r="D73" s="72"/>
      <c r="J73" s="72"/>
      <c r="K73" s="72"/>
      <c r="L73" s="72"/>
    </row>
    <row r="74" spans="1:17" ht="15.75" customHeight="1">
      <c r="A74" s="156"/>
      <c r="B74" s="72"/>
      <c r="C74" s="72"/>
      <c r="D74" s="72"/>
      <c r="J74" s="72"/>
      <c r="K74" s="72"/>
      <c r="L74" s="72"/>
    </row>
    <row r="75" spans="1:17" ht="15.75" customHeight="1">
      <c r="B75" s="72"/>
      <c r="C75" s="72"/>
      <c r="D75" s="72"/>
      <c r="J75" s="72"/>
      <c r="K75" s="72"/>
      <c r="L75" s="72"/>
    </row>
    <row r="76" spans="1:17" ht="15.75" customHeight="1">
      <c r="B76" s="72"/>
      <c r="C76" s="72"/>
      <c r="D76" s="72"/>
      <c r="J76" s="72"/>
      <c r="K76" s="72"/>
      <c r="L76" s="72"/>
    </row>
    <row r="77" spans="1:17" ht="15.75" customHeight="1">
      <c r="B77" s="72"/>
      <c r="C77" s="72"/>
      <c r="D77" s="72"/>
      <c r="J77" s="72"/>
      <c r="K77" s="72"/>
      <c r="L77" s="72"/>
    </row>
    <row r="78" spans="1:17" ht="15.75" customHeight="1">
      <c r="B78" s="72"/>
      <c r="C78" s="72"/>
      <c r="D78" s="72"/>
      <c r="J78" s="72"/>
      <c r="K78" s="72"/>
      <c r="L78" s="72"/>
    </row>
    <row r="79" spans="1:17" ht="15.75" customHeight="1">
      <c r="B79" s="72"/>
      <c r="C79" s="72"/>
      <c r="D79" s="72"/>
      <c r="J79" s="72"/>
      <c r="K79" s="72"/>
      <c r="L79" s="72"/>
    </row>
    <row r="80" spans="1:17" ht="15.75" customHeight="1">
      <c r="B80" s="72"/>
      <c r="C80" s="72"/>
      <c r="D80" s="72"/>
      <c r="J80" s="72"/>
      <c r="K80" s="72"/>
      <c r="L80" s="72"/>
    </row>
    <row r="81" spans="2:12" ht="15.75" customHeight="1">
      <c r="B81" s="72"/>
      <c r="C81" s="72"/>
      <c r="D81" s="72"/>
      <c r="J81" s="72"/>
      <c r="K81" s="72"/>
      <c r="L81" s="72"/>
    </row>
    <row r="82" spans="2:12" ht="15.75" customHeight="1">
      <c r="B82" s="72"/>
      <c r="C82" s="72"/>
      <c r="D82" s="72"/>
      <c r="J82" s="72"/>
      <c r="K82" s="72"/>
      <c r="L82" s="72"/>
    </row>
    <row r="83" spans="2:12" ht="15.75" customHeight="1">
      <c r="B83" s="72"/>
      <c r="C83" s="72"/>
      <c r="D83" s="72"/>
      <c r="J83" s="72"/>
      <c r="K83" s="72"/>
      <c r="L83" s="72"/>
    </row>
    <row r="84" spans="2:12" ht="15.75" customHeight="1">
      <c r="B84" s="72"/>
      <c r="C84" s="72"/>
      <c r="D84" s="72"/>
      <c r="J84" s="72"/>
      <c r="K84" s="72"/>
      <c r="L84" s="72"/>
    </row>
    <row r="85" spans="2:12" ht="15.75" customHeight="1">
      <c r="B85" s="72"/>
      <c r="C85" s="72"/>
      <c r="D85" s="72"/>
      <c r="J85" s="72"/>
      <c r="K85" s="72"/>
      <c r="L85" s="72"/>
    </row>
    <row r="86" spans="2:12" ht="15.75" customHeight="1">
      <c r="B86" s="72"/>
      <c r="C86" s="72"/>
      <c r="D86" s="72"/>
      <c r="J86" s="72"/>
      <c r="K86" s="72"/>
      <c r="L86" s="72"/>
    </row>
    <row r="87" spans="2:12" ht="15.75" customHeight="1">
      <c r="B87" s="72"/>
      <c r="C87" s="72"/>
      <c r="D87" s="72"/>
      <c r="J87" s="72"/>
      <c r="K87" s="72"/>
      <c r="L87" s="72"/>
    </row>
    <row r="88" spans="2:12" ht="15.75" customHeight="1">
      <c r="B88" s="72"/>
      <c r="C88" s="72"/>
      <c r="D88" s="72"/>
      <c r="J88" s="72"/>
      <c r="K88" s="72"/>
      <c r="L88" s="72"/>
    </row>
    <row r="89" spans="2:12" ht="15.75" customHeight="1">
      <c r="B89" s="72"/>
      <c r="C89" s="72"/>
      <c r="D89" s="72"/>
      <c r="J89" s="72"/>
      <c r="K89" s="72"/>
      <c r="L89" s="72"/>
    </row>
    <row r="90" spans="2:12" ht="15.75" customHeight="1">
      <c r="B90" s="72"/>
      <c r="C90" s="72"/>
      <c r="D90" s="72"/>
      <c r="J90" s="72"/>
      <c r="K90" s="72"/>
      <c r="L90" s="72"/>
    </row>
    <row r="91" spans="2:12" ht="15.75" customHeight="1">
      <c r="B91" s="72"/>
      <c r="C91" s="72"/>
      <c r="D91" s="72"/>
      <c r="J91" s="72"/>
      <c r="K91" s="72"/>
      <c r="L91" s="72"/>
    </row>
    <row r="92" spans="2:12" ht="15.75" customHeight="1">
      <c r="B92" s="72"/>
      <c r="C92" s="72"/>
      <c r="D92" s="72"/>
      <c r="J92" s="72"/>
      <c r="K92" s="72"/>
      <c r="L92" s="72"/>
    </row>
    <row r="93" spans="2:12" ht="15.75" customHeight="1">
      <c r="B93" s="72"/>
      <c r="C93" s="72"/>
      <c r="D93" s="72"/>
      <c r="J93" s="72"/>
      <c r="K93" s="72"/>
      <c r="L93" s="72"/>
    </row>
    <row r="94" spans="2:12" ht="15.75" customHeight="1">
      <c r="B94" s="72"/>
      <c r="C94" s="72"/>
      <c r="D94" s="72"/>
      <c r="J94" s="72"/>
      <c r="K94" s="72"/>
      <c r="L94" s="72"/>
    </row>
    <row r="95" spans="2:12" ht="15.75" customHeight="1">
      <c r="B95" s="72"/>
      <c r="C95" s="72"/>
      <c r="D95" s="72"/>
      <c r="J95" s="72"/>
      <c r="K95" s="72"/>
      <c r="L95" s="72"/>
    </row>
    <row r="96" spans="2:12" ht="15.75" customHeight="1">
      <c r="B96" s="72"/>
      <c r="C96" s="72"/>
      <c r="D96" s="72"/>
      <c r="J96" s="72"/>
      <c r="K96" s="72"/>
      <c r="L96" s="72"/>
    </row>
    <row r="97" spans="2:12" ht="15.75" customHeight="1">
      <c r="B97" s="72"/>
      <c r="C97" s="72"/>
      <c r="D97" s="72"/>
      <c r="J97" s="72"/>
      <c r="K97" s="72"/>
      <c r="L97" s="72"/>
    </row>
    <row r="98" spans="2:12" ht="15.75" customHeight="1">
      <c r="B98" s="72"/>
      <c r="C98" s="72"/>
      <c r="D98" s="72"/>
      <c r="J98" s="72"/>
      <c r="K98" s="72"/>
      <c r="L98" s="72"/>
    </row>
    <row r="99" spans="2:12" ht="15.75" customHeight="1">
      <c r="B99" s="72"/>
      <c r="C99" s="72"/>
      <c r="D99" s="72"/>
      <c r="J99" s="72"/>
      <c r="K99" s="72"/>
      <c r="L99" s="72"/>
    </row>
    <row r="100" spans="2:12" ht="15.75" customHeight="1">
      <c r="B100" s="72"/>
      <c r="C100" s="72"/>
      <c r="D100" s="72"/>
      <c r="J100" s="72"/>
      <c r="K100" s="72"/>
      <c r="L100" s="72"/>
    </row>
    <row r="101" spans="2:12" ht="15.75" customHeight="1">
      <c r="B101" s="72"/>
      <c r="C101" s="72"/>
      <c r="D101" s="72"/>
      <c r="J101" s="72"/>
      <c r="K101" s="72"/>
      <c r="L101" s="72"/>
    </row>
    <row r="102" spans="2:12" ht="15.75" customHeight="1">
      <c r="B102" s="72"/>
      <c r="C102" s="72"/>
      <c r="D102" s="72"/>
      <c r="J102" s="72"/>
      <c r="K102" s="72"/>
      <c r="L102" s="72"/>
    </row>
    <row r="103" spans="2:12" ht="15.75" customHeight="1">
      <c r="B103" s="72"/>
      <c r="C103" s="72"/>
      <c r="D103" s="72"/>
      <c r="J103" s="72"/>
      <c r="K103" s="72"/>
      <c r="L103" s="72"/>
    </row>
    <row r="104" spans="2:12" ht="15.75" customHeight="1">
      <c r="B104" s="72"/>
      <c r="C104" s="72"/>
      <c r="D104" s="72"/>
      <c r="J104" s="72"/>
      <c r="K104" s="72"/>
      <c r="L104" s="72"/>
    </row>
    <row r="105" spans="2:12" ht="15.75" customHeight="1">
      <c r="B105" s="72"/>
      <c r="C105" s="72"/>
      <c r="D105" s="72"/>
      <c r="J105" s="72"/>
      <c r="K105" s="72"/>
      <c r="L105" s="72"/>
    </row>
    <row r="106" spans="2:12" ht="15.75" customHeight="1">
      <c r="B106" s="72"/>
      <c r="C106" s="72"/>
      <c r="D106" s="72"/>
      <c r="J106" s="72"/>
      <c r="K106" s="72"/>
      <c r="L106" s="72"/>
    </row>
    <row r="107" spans="2:12" ht="15.75" customHeight="1">
      <c r="B107" s="72"/>
      <c r="C107" s="72"/>
      <c r="D107" s="72"/>
      <c r="J107" s="72"/>
      <c r="K107" s="72"/>
      <c r="L107" s="72"/>
    </row>
    <row r="108" spans="2:12" ht="15.75" customHeight="1">
      <c r="B108" s="72"/>
      <c r="C108" s="72"/>
      <c r="D108" s="72"/>
      <c r="J108" s="72"/>
      <c r="K108" s="72"/>
      <c r="L108" s="72"/>
    </row>
    <row r="109" spans="2:12" ht="15.75" customHeight="1">
      <c r="B109" s="72"/>
      <c r="C109" s="72"/>
      <c r="D109" s="72"/>
      <c r="J109" s="72"/>
      <c r="K109" s="72"/>
      <c r="L109" s="72"/>
    </row>
    <row r="110" spans="2:12" ht="15.75" customHeight="1">
      <c r="B110" s="72"/>
      <c r="C110" s="72"/>
      <c r="D110" s="72"/>
      <c r="J110" s="72"/>
      <c r="K110" s="72"/>
      <c r="L110" s="72"/>
    </row>
    <row r="111" spans="2:12" ht="15.75" customHeight="1">
      <c r="B111" s="72"/>
      <c r="C111" s="72"/>
      <c r="D111" s="72"/>
      <c r="J111" s="72"/>
      <c r="K111" s="72"/>
      <c r="L111" s="72"/>
    </row>
    <row r="112" spans="2:12" ht="15.75" customHeight="1">
      <c r="B112" s="72"/>
      <c r="C112" s="72"/>
      <c r="D112" s="72"/>
      <c r="J112" s="72"/>
      <c r="K112" s="72"/>
      <c r="L112" s="72"/>
    </row>
    <row r="113" spans="2:12" ht="15.75" customHeight="1">
      <c r="B113" s="72"/>
      <c r="C113" s="72"/>
      <c r="D113" s="72"/>
      <c r="J113" s="72"/>
      <c r="K113" s="72"/>
      <c r="L113" s="72"/>
    </row>
    <row r="114" spans="2:12" ht="15.75" customHeight="1">
      <c r="B114" s="72"/>
      <c r="C114" s="72"/>
      <c r="D114" s="72"/>
      <c r="J114" s="72"/>
      <c r="K114" s="72"/>
      <c r="L114" s="72"/>
    </row>
    <row r="115" spans="2:12" ht="15.75" customHeight="1">
      <c r="B115" s="72"/>
      <c r="C115" s="72"/>
      <c r="D115" s="72"/>
      <c r="J115" s="72"/>
      <c r="K115" s="72"/>
      <c r="L115" s="72"/>
    </row>
    <row r="116" spans="2:12" ht="15.75" customHeight="1">
      <c r="B116" s="72"/>
      <c r="C116" s="72"/>
      <c r="D116" s="72"/>
      <c r="J116" s="72"/>
      <c r="K116" s="72"/>
      <c r="L116" s="72"/>
    </row>
    <row r="117" spans="2:12" ht="15.75" customHeight="1">
      <c r="B117" s="72"/>
      <c r="C117" s="72"/>
      <c r="D117" s="72"/>
      <c r="J117" s="72"/>
      <c r="K117" s="72"/>
      <c r="L117" s="72"/>
    </row>
    <row r="118" spans="2:12" ht="15.75" customHeight="1">
      <c r="B118" s="72"/>
      <c r="C118" s="72"/>
      <c r="D118" s="72"/>
      <c r="J118" s="72"/>
      <c r="K118" s="72"/>
      <c r="L118" s="72"/>
    </row>
    <row r="119" spans="2:12" ht="15.75" customHeight="1">
      <c r="B119" s="72"/>
      <c r="C119" s="72"/>
      <c r="D119" s="72"/>
      <c r="J119" s="72"/>
      <c r="K119" s="72"/>
      <c r="L119" s="72"/>
    </row>
    <row r="120" spans="2:12" ht="15.75" customHeight="1">
      <c r="B120" s="72"/>
      <c r="C120" s="72"/>
      <c r="D120" s="72"/>
      <c r="J120" s="72"/>
      <c r="K120" s="72"/>
      <c r="L120" s="72"/>
    </row>
    <row r="121" spans="2:12" ht="15.75" customHeight="1">
      <c r="B121" s="72"/>
      <c r="C121" s="72"/>
      <c r="D121" s="72"/>
      <c r="J121" s="72"/>
      <c r="K121" s="72"/>
      <c r="L121" s="72"/>
    </row>
    <row r="122" spans="2:12" ht="15.75" customHeight="1">
      <c r="B122" s="72"/>
      <c r="C122" s="72"/>
      <c r="D122" s="72"/>
      <c r="J122" s="72"/>
      <c r="K122" s="72"/>
      <c r="L122" s="72"/>
    </row>
    <row r="123" spans="2:12" ht="15.75" customHeight="1">
      <c r="B123" s="72"/>
      <c r="C123" s="72"/>
      <c r="D123" s="72"/>
      <c r="J123" s="72"/>
      <c r="K123" s="72"/>
      <c r="L123" s="72"/>
    </row>
    <row r="124" spans="2:12" ht="15.75" customHeight="1">
      <c r="B124" s="72"/>
      <c r="C124" s="72"/>
      <c r="D124" s="72"/>
      <c r="J124" s="72"/>
      <c r="K124" s="72"/>
      <c r="L124" s="72"/>
    </row>
    <row r="125" spans="2:12" ht="15.75" customHeight="1">
      <c r="B125" s="72"/>
      <c r="C125" s="72"/>
      <c r="D125" s="72"/>
      <c r="J125" s="72"/>
      <c r="K125" s="72"/>
      <c r="L125" s="72"/>
    </row>
    <row r="126" spans="2:12" ht="15.75" customHeight="1">
      <c r="B126" s="72"/>
      <c r="C126" s="72"/>
      <c r="D126" s="72"/>
      <c r="J126" s="72"/>
      <c r="K126" s="72"/>
      <c r="L126" s="72"/>
    </row>
    <row r="127" spans="2:12" ht="15.75" customHeight="1">
      <c r="B127" s="72"/>
      <c r="C127" s="72"/>
      <c r="D127" s="72"/>
      <c r="J127" s="72"/>
      <c r="K127" s="72"/>
      <c r="L127" s="72"/>
    </row>
    <row r="128" spans="2:12" ht="15.75" customHeight="1">
      <c r="B128" s="72"/>
      <c r="C128" s="72"/>
      <c r="D128" s="72"/>
      <c r="J128" s="72"/>
      <c r="K128" s="72"/>
      <c r="L128" s="72"/>
    </row>
    <row r="129" spans="2:12" ht="15.75" customHeight="1">
      <c r="B129" s="72"/>
      <c r="C129" s="72"/>
      <c r="D129" s="72"/>
      <c r="J129" s="72"/>
      <c r="K129" s="72"/>
      <c r="L129" s="72"/>
    </row>
    <row r="130" spans="2:12" ht="15.75" customHeight="1">
      <c r="B130" s="72"/>
      <c r="C130" s="72"/>
      <c r="D130" s="72"/>
      <c r="J130" s="72"/>
      <c r="K130" s="72"/>
      <c r="L130" s="72"/>
    </row>
    <row r="131" spans="2:12" ht="15.75" customHeight="1">
      <c r="B131" s="72"/>
      <c r="C131" s="72"/>
      <c r="D131" s="72"/>
      <c r="J131" s="72"/>
      <c r="K131" s="72"/>
      <c r="L131" s="72"/>
    </row>
    <row r="132" spans="2:12" ht="15.75" customHeight="1">
      <c r="B132" s="72"/>
      <c r="C132" s="72"/>
      <c r="D132" s="72"/>
      <c r="J132" s="72"/>
      <c r="K132" s="72"/>
      <c r="L132" s="72"/>
    </row>
    <row r="133" spans="2:12" ht="15.75" customHeight="1">
      <c r="B133" s="72"/>
      <c r="C133" s="72"/>
      <c r="D133" s="72"/>
      <c r="J133" s="72"/>
      <c r="K133" s="72"/>
      <c r="L133" s="72"/>
    </row>
    <row r="134" spans="2:12" ht="15.75" customHeight="1">
      <c r="B134" s="72"/>
      <c r="C134" s="72"/>
      <c r="D134" s="72"/>
      <c r="J134" s="72"/>
      <c r="K134" s="72"/>
      <c r="L134" s="72"/>
    </row>
    <row r="135" spans="2:12" ht="15.75" customHeight="1">
      <c r="B135" s="72"/>
      <c r="C135" s="72"/>
      <c r="D135" s="72"/>
      <c r="J135" s="72"/>
      <c r="K135" s="72"/>
      <c r="L135" s="72"/>
    </row>
    <row r="136" spans="2:12" ht="15.75" customHeight="1">
      <c r="B136" s="72"/>
      <c r="C136" s="72"/>
      <c r="D136" s="72"/>
      <c r="J136" s="72"/>
      <c r="K136" s="72"/>
      <c r="L136" s="72"/>
    </row>
    <row r="137" spans="2:12" ht="15.75" customHeight="1">
      <c r="B137" s="72"/>
      <c r="C137" s="72"/>
      <c r="D137" s="72"/>
      <c r="J137" s="72"/>
      <c r="K137" s="72"/>
      <c r="L137" s="72"/>
    </row>
    <row r="138" spans="2:12" ht="15.75" customHeight="1">
      <c r="B138" s="72"/>
      <c r="C138" s="72"/>
      <c r="D138" s="72"/>
      <c r="J138" s="72"/>
      <c r="K138" s="72"/>
      <c r="L138" s="72"/>
    </row>
    <row r="139" spans="2:12" ht="15.75" customHeight="1">
      <c r="B139" s="72"/>
      <c r="C139" s="72"/>
      <c r="D139" s="72"/>
      <c r="J139" s="72"/>
      <c r="K139" s="72"/>
      <c r="L139" s="72"/>
    </row>
    <row r="140" spans="2:12" ht="15.75" customHeight="1">
      <c r="B140" s="72"/>
      <c r="C140" s="72"/>
      <c r="D140" s="72"/>
      <c r="J140" s="72"/>
      <c r="K140" s="72"/>
      <c r="L140" s="72"/>
    </row>
    <row r="141" spans="2:12" ht="15.75" customHeight="1">
      <c r="B141" s="72"/>
      <c r="C141" s="72"/>
      <c r="D141" s="72"/>
      <c r="J141" s="72"/>
      <c r="K141" s="72"/>
      <c r="L141" s="72"/>
    </row>
    <row r="142" spans="2:12" ht="15.75" customHeight="1">
      <c r="B142" s="72"/>
      <c r="C142" s="72"/>
      <c r="D142" s="72"/>
      <c r="J142" s="72"/>
      <c r="K142" s="72"/>
      <c r="L142" s="72"/>
    </row>
    <row r="143" spans="2:12" ht="15.75" customHeight="1">
      <c r="B143" s="72"/>
      <c r="C143" s="72"/>
      <c r="D143" s="72"/>
      <c r="J143" s="72"/>
      <c r="K143" s="72"/>
      <c r="L143" s="72"/>
    </row>
    <row r="144" spans="2:12" ht="15.75" customHeight="1">
      <c r="B144" s="72"/>
      <c r="C144" s="72"/>
      <c r="D144" s="72"/>
      <c r="J144" s="72"/>
      <c r="K144" s="72"/>
      <c r="L144" s="72"/>
    </row>
    <row r="145" spans="2:12" ht="15.75" customHeight="1">
      <c r="B145" s="72"/>
      <c r="C145" s="72"/>
      <c r="D145" s="72"/>
      <c r="J145" s="72"/>
      <c r="K145" s="72"/>
      <c r="L145" s="72"/>
    </row>
    <row r="146" spans="2:12" ht="15.75" customHeight="1">
      <c r="B146" s="72"/>
      <c r="C146" s="72"/>
      <c r="D146" s="72"/>
      <c r="J146" s="72"/>
      <c r="K146" s="72"/>
      <c r="L146" s="72"/>
    </row>
    <row r="147" spans="2:12" ht="15.75" customHeight="1">
      <c r="B147" s="72"/>
      <c r="C147" s="72"/>
      <c r="D147" s="72"/>
      <c r="J147" s="72"/>
      <c r="K147" s="72"/>
      <c r="L147" s="72"/>
    </row>
    <row r="148" spans="2:12" ht="15.75" customHeight="1">
      <c r="B148" s="72"/>
      <c r="C148" s="72"/>
      <c r="D148" s="72"/>
      <c r="J148" s="72"/>
      <c r="K148" s="72"/>
      <c r="L148" s="72"/>
    </row>
    <row r="149" spans="2:12" ht="15.75" customHeight="1">
      <c r="B149" s="72"/>
      <c r="C149" s="72"/>
      <c r="D149" s="72"/>
      <c r="J149" s="72"/>
      <c r="K149" s="72"/>
      <c r="L149" s="72"/>
    </row>
    <row r="150" spans="2:12" ht="15.75" customHeight="1">
      <c r="B150" s="72"/>
      <c r="C150" s="72"/>
      <c r="D150" s="72"/>
      <c r="J150" s="72"/>
      <c r="K150" s="72"/>
      <c r="L150" s="72"/>
    </row>
    <row r="151" spans="2:12" ht="15.75" customHeight="1">
      <c r="B151" s="72"/>
      <c r="C151" s="72"/>
      <c r="D151" s="72"/>
      <c r="J151" s="72"/>
      <c r="K151" s="72"/>
      <c r="L151" s="72"/>
    </row>
    <row r="152" spans="2:12" ht="15.75" customHeight="1">
      <c r="B152" s="72"/>
      <c r="C152" s="72"/>
      <c r="D152" s="72"/>
      <c r="J152" s="72"/>
      <c r="K152" s="72"/>
      <c r="L152" s="72"/>
    </row>
    <row r="153" spans="2:12" ht="15.75" customHeight="1">
      <c r="B153" s="72"/>
      <c r="C153" s="72"/>
      <c r="D153" s="72"/>
      <c r="J153" s="72"/>
      <c r="K153" s="72"/>
      <c r="L153" s="72"/>
    </row>
    <row r="154" spans="2:12" ht="15.75" customHeight="1">
      <c r="B154" s="72"/>
      <c r="C154" s="72"/>
      <c r="D154" s="72"/>
      <c r="J154" s="72"/>
      <c r="K154" s="72"/>
      <c r="L154" s="72"/>
    </row>
    <row r="155" spans="2:12" ht="15.75" customHeight="1">
      <c r="B155" s="72"/>
      <c r="C155" s="72"/>
      <c r="D155" s="72"/>
      <c r="J155" s="72"/>
      <c r="K155" s="72"/>
      <c r="L155" s="72"/>
    </row>
    <row r="156" spans="2:12" ht="15.75" customHeight="1">
      <c r="B156" s="72"/>
      <c r="C156" s="72"/>
      <c r="D156" s="72"/>
      <c r="J156" s="72"/>
      <c r="K156" s="72"/>
      <c r="L156" s="72"/>
    </row>
    <row r="157" spans="2:12" ht="15.75" customHeight="1">
      <c r="B157" s="72"/>
      <c r="C157" s="72"/>
      <c r="D157" s="72"/>
      <c r="J157" s="72"/>
      <c r="K157" s="72"/>
      <c r="L157" s="72"/>
    </row>
    <row r="158" spans="2:12" ht="15.75" customHeight="1">
      <c r="B158" s="72"/>
      <c r="C158" s="72"/>
      <c r="D158" s="72"/>
      <c r="J158" s="72"/>
      <c r="K158" s="72"/>
      <c r="L158" s="72"/>
    </row>
    <row r="159" spans="2:12" ht="15.75" customHeight="1">
      <c r="B159" s="72"/>
      <c r="C159" s="72"/>
      <c r="D159" s="72"/>
      <c r="J159" s="72"/>
      <c r="K159" s="72"/>
      <c r="L159" s="72"/>
    </row>
    <row r="160" spans="2:12" ht="15.75" customHeight="1">
      <c r="B160" s="72"/>
      <c r="C160" s="72"/>
      <c r="D160" s="72"/>
      <c r="J160" s="72"/>
      <c r="K160" s="72"/>
      <c r="L160" s="72"/>
    </row>
    <row r="161" spans="2:12" ht="15.75" customHeight="1">
      <c r="B161" s="72"/>
      <c r="C161" s="72"/>
      <c r="D161" s="72"/>
      <c r="J161" s="72"/>
      <c r="K161" s="72"/>
      <c r="L161" s="72"/>
    </row>
    <row r="162" spans="2:12" ht="15.75" customHeight="1">
      <c r="B162" s="72"/>
      <c r="C162" s="72"/>
      <c r="D162" s="72"/>
      <c r="J162" s="72"/>
      <c r="K162" s="72"/>
      <c r="L162" s="72"/>
    </row>
    <row r="163" spans="2:12" ht="15.75" customHeight="1">
      <c r="B163" s="72"/>
      <c r="C163" s="72"/>
      <c r="D163" s="72"/>
      <c r="J163" s="72"/>
      <c r="K163" s="72"/>
      <c r="L163" s="72"/>
    </row>
    <row r="164" spans="2:12" ht="15.75" customHeight="1">
      <c r="B164" s="72"/>
      <c r="C164" s="72"/>
      <c r="D164" s="72"/>
      <c r="J164" s="72"/>
      <c r="K164" s="72"/>
      <c r="L164" s="72"/>
    </row>
    <row r="165" spans="2:12" ht="15.75" customHeight="1">
      <c r="B165" s="72"/>
      <c r="C165" s="72"/>
      <c r="D165" s="72"/>
      <c r="J165" s="72"/>
      <c r="K165" s="72"/>
      <c r="L165" s="72"/>
    </row>
    <row r="166" spans="2:12" ht="15.75" customHeight="1">
      <c r="B166" s="72"/>
      <c r="C166" s="72"/>
      <c r="D166" s="72"/>
      <c r="J166" s="72"/>
      <c r="K166" s="72"/>
      <c r="L166" s="72"/>
    </row>
    <row r="167" spans="2:12" ht="15.75" customHeight="1">
      <c r="B167" s="72"/>
      <c r="C167" s="72"/>
      <c r="D167" s="72"/>
      <c r="J167" s="72"/>
      <c r="K167" s="72"/>
      <c r="L167" s="72"/>
    </row>
    <row r="168" spans="2:12" ht="15.75" customHeight="1">
      <c r="B168" s="72"/>
      <c r="C168" s="72"/>
      <c r="D168" s="72"/>
      <c r="J168" s="72"/>
      <c r="K168" s="72"/>
      <c r="L168" s="72"/>
    </row>
    <row r="169" spans="2:12" ht="15.75" customHeight="1">
      <c r="B169" s="72"/>
      <c r="C169" s="72"/>
      <c r="D169" s="72"/>
      <c r="J169" s="72"/>
      <c r="K169" s="72"/>
      <c r="L169" s="72"/>
    </row>
    <row r="170" spans="2:12" ht="15.75" customHeight="1">
      <c r="B170" s="72"/>
      <c r="C170" s="72"/>
      <c r="D170" s="72"/>
      <c r="J170" s="72"/>
      <c r="K170" s="72"/>
      <c r="L170" s="72"/>
    </row>
    <row r="171" spans="2:12" ht="15.75" customHeight="1">
      <c r="B171" s="72"/>
      <c r="C171" s="72"/>
      <c r="D171" s="72"/>
      <c r="J171" s="72"/>
      <c r="K171" s="72"/>
      <c r="L171" s="72"/>
    </row>
    <row r="172" spans="2:12" ht="15.75" customHeight="1">
      <c r="B172" s="72"/>
      <c r="C172" s="72"/>
      <c r="D172" s="72"/>
      <c r="J172" s="72"/>
      <c r="K172" s="72"/>
      <c r="L172" s="72"/>
    </row>
    <row r="173" spans="2:12" ht="15.75" customHeight="1">
      <c r="B173" s="72"/>
      <c r="C173" s="72"/>
      <c r="D173" s="72"/>
      <c r="J173" s="72"/>
      <c r="K173" s="72"/>
      <c r="L173" s="72"/>
    </row>
    <row r="174" spans="2:12" ht="15.75" customHeight="1">
      <c r="B174" s="72"/>
      <c r="C174" s="72"/>
      <c r="D174" s="72"/>
      <c r="J174" s="72"/>
      <c r="K174" s="72"/>
      <c r="L174" s="72"/>
    </row>
    <row r="175" spans="2:12" ht="15.75" customHeight="1">
      <c r="B175" s="72"/>
      <c r="C175" s="72"/>
      <c r="D175" s="72"/>
      <c r="J175" s="72"/>
      <c r="K175" s="72"/>
      <c r="L175" s="72"/>
    </row>
    <row r="176" spans="2:12" ht="15.75" customHeight="1">
      <c r="B176" s="72"/>
      <c r="C176" s="72"/>
      <c r="D176" s="72"/>
      <c r="J176" s="72"/>
      <c r="K176" s="72"/>
      <c r="L176" s="72"/>
    </row>
    <row r="177" spans="2:12" ht="15.75" customHeight="1">
      <c r="B177" s="72"/>
      <c r="C177" s="72"/>
      <c r="D177" s="72"/>
      <c r="J177" s="72"/>
      <c r="K177" s="72"/>
      <c r="L177" s="72"/>
    </row>
    <row r="178" spans="2:12" ht="15.75" customHeight="1">
      <c r="B178" s="72"/>
      <c r="C178" s="72"/>
      <c r="D178" s="72"/>
      <c r="J178" s="72"/>
      <c r="K178" s="72"/>
      <c r="L178" s="72"/>
    </row>
    <row r="179" spans="2:12" ht="15.75" customHeight="1">
      <c r="B179" s="72"/>
      <c r="C179" s="72"/>
      <c r="D179" s="72"/>
      <c r="J179" s="72"/>
      <c r="K179" s="72"/>
      <c r="L179" s="72"/>
    </row>
    <row r="180" spans="2:12" ht="15.75" customHeight="1">
      <c r="B180" s="72"/>
      <c r="C180" s="72"/>
      <c r="D180" s="72"/>
      <c r="J180" s="72"/>
      <c r="K180" s="72"/>
      <c r="L180" s="72"/>
    </row>
    <row r="181" spans="2:12" ht="15.75" customHeight="1">
      <c r="B181" s="72"/>
      <c r="C181" s="72"/>
      <c r="D181" s="72"/>
      <c r="J181" s="72"/>
      <c r="K181" s="72"/>
      <c r="L181" s="72"/>
    </row>
    <row r="182" spans="2:12" ht="15.75" customHeight="1">
      <c r="B182" s="72"/>
      <c r="C182" s="72"/>
      <c r="D182" s="72"/>
      <c r="J182" s="72"/>
      <c r="K182" s="72"/>
      <c r="L182" s="72"/>
    </row>
    <row r="183" spans="2:12" ht="15.75" customHeight="1">
      <c r="B183" s="72"/>
      <c r="C183" s="72"/>
      <c r="D183" s="72"/>
      <c r="J183" s="72"/>
      <c r="K183" s="72"/>
      <c r="L183" s="72"/>
    </row>
    <row r="184" spans="2:12" ht="15.75" customHeight="1">
      <c r="B184" s="72"/>
      <c r="C184" s="72"/>
      <c r="D184" s="72"/>
      <c r="J184" s="72"/>
      <c r="K184" s="72"/>
      <c r="L184" s="72"/>
    </row>
    <row r="185" spans="2:12" ht="15.75" customHeight="1">
      <c r="B185" s="72"/>
      <c r="C185" s="72"/>
      <c r="D185" s="72"/>
      <c r="J185" s="72"/>
      <c r="K185" s="72"/>
      <c r="L185" s="72"/>
    </row>
    <row r="186" spans="2:12" ht="15.75" customHeight="1">
      <c r="B186" s="72"/>
      <c r="C186" s="72"/>
      <c r="D186" s="72"/>
      <c r="J186" s="72"/>
      <c r="K186" s="72"/>
      <c r="L186" s="72"/>
    </row>
    <row r="187" spans="2:12" ht="15.75" customHeight="1">
      <c r="B187" s="72"/>
      <c r="C187" s="72"/>
      <c r="D187" s="72"/>
      <c r="J187" s="72"/>
      <c r="K187" s="72"/>
      <c r="L187" s="72"/>
    </row>
    <row r="188" spans="2:12" ht="15.75" customHeight="1">
      <c r="B188" s="72"/>
      <c r="C188" s="72"/>
      <c r="D188" s="72"/>
      <c r="J188" s="72"/>
      <c r="K188" s="72"/>
      <c r="L188" s="72"/>
    </row>
    <row r="189" spans="2:12" ht="15.75" customHeight="1">
      <c r="B189" s="72"/>
      <c r="C189" s="72"/>
      <c r="D189" s="72"/>
      <c r="J189" s="72"/>
      <c r="K189" s="72"/>
      <c r="L189" s="72"/>
    </row>
    <row r="190" spans="2:12" ht="15.75" customHeight="1">
      <c r="B190" s="72"/>
      <c r="C190" s="72"/>
      <c r="D190" s="72"/>
      <c r="J190" s="72"/>
      <c r="K190" s="72"/>
      <c r="L190" s="72"/>
    </row>
    <row r="191" spans="2:12" ht="15.75" customHeight="1">
      <c r="B191" s="72"/>
      <c r="C191" s="72"/>
      <c r="D191" s="72"/>
      <c r="J191" s="72"/>
      <c r="K191" s="72"/>
      <c r="L191" s="72"/>
    </row>
    <row r="192" spans="2:12" ht="15.75" customHeight="1">
      <c r="B192" s="72"/>
      <c r="C192" s="72"/>
      <c r="D192" s="72"/>
      <c r="J192" s="72"/>
      <c r="K192" s="72"/>
      <c r="L192" s="72"/>
    </row>
    <row r="193" spans="2:12" ht="15.75" customHeight="1">
      <c r="B193" s="72"/>
      <c r="C193" s="72"/>
      <c r="D193" s="72"/>
      <c r="J193" s="72"/>
      <c r="K193" s="72"/>
      <c r="L193" s="72"/>
    </row>
    <row r="194" spans="2:12" ht="15.75" customHeight="1">
      <c r="B194" s="72"/>
      <c r="C194" s="72"/>
      <c r="D194" s="72"/>
      <c r="J194" s="72"/>
      <c r="K194" s="72"/>
      <c r="L194" s="72"/>
    </row>
    <row r="195" spans="2:12" ht="15.75" customHeight="1">
      <c r="B195" s="72"/>
      <c r="C195" s="72"/>
      <c r="D195" s="72"/>
      <c r="J195" s="72"/>
      <c r="K195" s="72"/>
      <c r="L195" s="72"/>
    </row>
    <row r="196" spans="2:12" ht="15.75" customHeight="1">
      <c r="B196" s="72"/>
      <c r="C196" s="72"/>
      <c r="D196" s="72"/>
      <c r="J196" s="72"/>
      <c r="K196" s="72"/>
      <c r="L196" s="72"/>
    </row>
    <row r="197" spans="2:12" ht="15.75" customHeight="1">
      <c r="B197" s="72"/>
      <c r="C197" s="72"/>
      <c r="D197" s="72"/>
      <c r="J197" s="72"/>
      <c r="K197" s="72"/>
      <c r="L197" s="72"/>
    </row>
    <row r="198" spans="2:12" ht="15.75" customHeight="1">
      <c r="B198" s="72"/>
      <c r="C198" s="72"/>
      <c r="D198" s="72"/>
      <c r="J198" s="72"/>
      <c r="K198" s="72"/>
      <c r="L198" s="72"/>
    </row>
    <row r="199" spans="2:12" ht="15.75" customHeight="1">
      <c r="B199" s="72"/>
      <c r="C199" s="72"/>
      <c r="D199" s="72"/>
      <c r="J199" s="72"/>
      <c r="K199" s="72"/>
      <c r="L199" s="72"/>
    </row>
    <row r="200" spans="2:12" ht="15.75" customHeight="1">
      <c r="B200" s="72"/>
      <c r="C200" s="72"/>
      <c r="D200" s="72"/>
      <c r="J200" s="72"/>
      <c r="K200" s="72"/>
      <c r="L200" s="72"/>
    </row>
    <row r="201" spans="2:12" ht="15.75" customHeight="1">
      <c r="B201" s="72"/>
      <c r="C201" s="72"/>
      <c r="D201" s="72"/>
      <c r="J201" s="72"/>
      <c r="K201" s="72"/>
      <c r="L201" s="72"/>
    </row>
    <row r="202" spans="2:12" ht="15.75" customHeight="1">
      <c r="B202" s="72"/>
      <c r="C202" s="72"/>
      <c r="D202" s="72"/>
      <c r="J202" s="72"/>
      <c r="K202" s="72"/>
      <c r="L202" s="72"/>
    </row>
    <row r="203" spans="2:12" ht="15.75" customHeight="1">
      <c r="B203" s="72"/>
      <c r="C203" s="72"/>
      <c r="D203" s="72"/>
      <c r="J203" s="72"/>
      <c r="K203" s="72"/>
      <c r="L203" s="72"/>
    </row>
    <row r="204" spans="2:12" ht="15.75" customHeight="1">
      <c r="B204" s="72"/>
      <c r="C204" s="72"/>
      <c r="D204" s="72"/>
      <c r="J204" s="72"/>
      <c r="K204" s="72"/>
      <c r="L204" s="72"/>
    </row>
    <row r="205" spans="2:12" ht="15.75" customHeight="1">
      <c r="B205" s="72"/>
      <c r="C205" s="72"/>
      <c r="D205" s="72"/>
      <c r="J205" s="72"/>
      <c r="K205" s="72"/>
      <c r="L205" s="72"/>
    </row>
    <row r="206" spans="2:12" ht="15.75" customHeight="1">
      <c r="B206" s="72"/>
      <c r="C206" s="72"/>
      <c r="D206" s="72"/>
      <c r="J206" s="72"/>
      <c r="K206" s="72"/>
      <c r="L206" s="72"/>
    </row>
    <row r="207" spans="2:12" ht="15.75" customHeight="1">
      <c r="B207" s="72"/>
      <c r="C207" s="72"/>
      <c r="D207" s="72"/>
      <c r="J207" s="72"/>
      <c r="K207" s="72"/>
      <c r="L207" s="72"/>
    </row>
    <row r="208" spans="2:12" ht="15.75" customHeight="1">
      <c r="B208" s="72"/>
      <c r="C208" s="72"/>
      <c r="D208" s="72"/>
      <c r="J208" s="72"/>
      <c r="K208" s="72"/>
      <c r="L208" s="72"/>
    </row>
    <row r="209" spans="2:12" ht="15.75" customHeight="1">
      <c r="B209" s="72"/>
      <c r="C209" s="72"/>
      <c r="D209" s="72"/>
      <c r="J209" s="72"/>
      <c r="K209" s="72"/>
      <c r="L209" s="72"/>
    </row>
    <row r="210" spans="2:12" ht="15.75" customHeight="1">
      <c r="B210" s="72"/>
      <c r="C210" s="72"/>
      <c r="D210" s="72"/>
      <c r="J210" s="72"/>
      <c r="K210" s="72"/>
      <c r="L210" s="72"/>
    </row>
    <row r="211" spans="2:12" ht="15.75" customHeight="1">
      <c r="B211" s="72"/>
      <c r="C211" s="72"/>
      <c r="D211" s="72"/>
      <c r="J211" s="72"/>
      <c r="K211" s="72"/>
      <c r="L211" s="72"/>
    </row>
    <row r="212" spans="2:12" ht="15.75" customHeight="1">
      <c r="B212" s="72"/>
      <c r="C212" s="72"/>
      <c r="D212" s="72"/>
      <c r="J212" s="72"/>
      <c r="K212" s="72"/>
      <c r="L212" s="72"/>
    </row>
    <row r="213" spans="2:12" ht="15.75" customHeight="1">
      <c r="B213" s="72"/>
      <c r="C213" s="72"/>
      <c r="D213" s="72"/>
      <c r="J213" s="72"/>
      <c r="K213" s="72"/>
      <c r="L213" s="72"/>
    </row>
    <row r="214" spans="2:12" ht="15.75" customHeight="1">
      <c r="B214" s="72"/>
      <c r="C214" s="72"/>
      <c r="D214" s="72"/>
      <c r="J214" s="72"/>
      <c r="K214" s="72"/>
      <c r="L214" s="72"/>
    </row>
    <row r="215" spans="2:12" ht="15.75" customHeight="1">
      <c r="B215" s="72"/>
      <c r="C215" s="72"/>
      <c r="D215" s="72"/>
      <c r="J215" s="72"/>
      <c r="K215" s="72"/>
      <c r="L215" s="72"/>
    </row>
    <row r="216" spans="2:12" ht="15.75" customHeight="1">
      <c r="B216" s="72"/>
      <c r="C216" s="72"/>
      <c r="D216" s="72"/>
      <c r="J216" s="72"/>
      <c r="K216" s="72"/>
      <c r="L216" s="72"/>
    </row>
    <row r="217" spans="2:12" ht="15.75" customHeight="1">
      <c r="B217" s="72"/>
      <c r="C217" s="72"/>
      <c r="D217" s="72"/>
      <c r="J217" s="72"/>
      <c r="K217" s="72"/>
      <c r="L217" s="72"/>
    </row>
    <row r="218" spans="2:12" ht="15.75" customHeight="1">
      <c r="B218" s="72"/>
      <c r="C218" s="72"/>
      <c r="D218" s="72"/>
      <c r="J218" s="72"/>
      <c r="K218" s="72"/>
      <c r="L218" s="72"/>
    </row>
    <row r="219" spans="2:12" ht="15.75" customHeight="1">
      <c r="B219" s="72"/>
      <c r="C219" s="72"/>
      <c r="D219" s="72"/>
      <c r="J219" s="72"/>
      <c r="K219" s="72"/>
      <c r="L219" s="72"/>
    </row>
    <row r="220" spans="2:12" ht="15.75" customHeight="1">
      <c r="B220" s="72"/>
      <c r="C220" s="72"/>
      <c r="D220" s="72"/>
      <c r="J220" s="72"/>
      <c r="K220" s="72"/>
      <c r="L220" s="72"/>
    </row>
    <row r="221" spans="2:12" ht="15.75" customHeight="1">
      <c r="B221" s="72"/>
      <c r="C221" s="72"/>
      <c r="D221" s="72"/>
      <c r="J221" s="72"/>
      <c r="K221" s="72"/>
      <c r="L221" s="72"/>
    </row>
    <row r="222" spans="2:12" ht="15.75" customHeight="1">
      <c r="B222" s="72"/>
      <c r="C222" s="72"/>
      <c r="D222" s="72"/>
      <c r="J222" s="72"/>
      <c r="K222" s="72"/>
      <c r="L222" s="72"/>
    </row>
    <row r="223" spans="2:12" ht="15.75" customHeight="1">
      <c r="B223" s="72"/>
      <c r="C223" s="72"/>
      <c r="D223" s="72"/>
      <c r="J223" s="72"/>
      <c r="K223" s="72"/>
      <c r="L223" s="72"/>
    </row>
    <row r="224" spans="2:12" ht="15.75" customHeight="1">
      <c r="B224" s="72"/>
      <c r="C224" s="72"/>
      <c r="D224" s="72"/>
      <c r="J224" s="72"/>
      <c r="K224" s="72"/>
      <c r="L224" s="72"/>
    </row>
    <row r="225" spans="2:12" ht="15.75" customHeight="1">
      <c r="B225" s="72"/>
      <c r="C225" s="72"/>
      <c r="D225" s="72"/>
      <c r="J225" s="72"/>
      <c r="K225" s="72"/>
      <c r="L225" s="72"/>
    </row>
    <row r="226" spans="2:12" ht="15.75" customHeight="1">
      <c r="B226" s="72"/>
      <c r="C226" s="72"/>
      <c r="D226" s="72"/>
      <c r="J226" s="72"/>
      <c r="K226" s="72"/>
      <c r="L226" s="72"/>
    </row>
    <row r="227" spans="2:12" ht="15.75" customHeight="1">
      <c r="B227" s="72"/>
      <c r="C227" s="72"/>
      <c r="D227" s="72"/>
      <c r="J227" s="72"/>
      <c r="K227" s="72"/>
      <c r="L227" s="72"/>
    </row>
    <row r="228" spans="2:12" ht="15.75" customHeight="1">
      <c r="B228" s="72"/>
      <c r="C228" s="72"/>
      <c r="D228" s="72"/>
      <c r="J228" s="72"/>
      <c r="K228" s="72"/>
      <c r="L228" s="72"/>
    </row>
    <row r="229" spans="2:12" ht="15.75" customHeight="1">
      <c r="B229" s="72"/>
      <c r="C229" s="72"/>
      <c r="D229" s="72"/>
      <c r="J229" s="72"/>
      <c r="K229" s="72"/>
      <c r="L229" s="72"/>
    </row>
    <row r="230" spans="2:12" ht="15.75" customHeight="1">
      <c r="B230" s="72"/>
      <c r="C230" s="72"/>
      <c r="D230" s="72"/>
      <c r="J230" s="72"/>
      <c r="K230" s="72"/>
      <c r="L230" s="72"/>
    </row>
    <row r="231" spans="2:12" ht="15.75" customHeight="1">
      <c r="B231" s="72"/>
      <c r="C231" s="72"/>
      <c r="D231" s="72"/>
      <c r="J231" s="72"/>
      <c r="K231" s="72"/>
      <c r="L231" s="72"/>
    </row>
    <row r="232" spans="2:12" ht="15.75" customHeight="1">
      <c r="B232" s="72"/>
      <c r="C232" s="72"/>
      <c r="D232" s="72"/>
      <c r="J232" s="72"/>
      <c r="K232" s="72"/>
      <c r="L232" s="72"/>
    </row>
    <row r="233" spans="2:12" ht="15.75" customHeight="1">
      <c r="B233" s="72"/>
      <c r="C233" s="72"/>
      <c r="D233" s="72"/>
      <c r="J233" s="72"/>
      <c r="K233" s="72"/>
      <c r="L233" s="72"/>
    </row>
    <row r="234" spans="2:12" ht="15.75" customHeight="1">
      <c r="B234" s="72"/>
      <c r="C234" s="72"/>
      <c r="D234" s="72"/>
      <c r="J234" s="72"/>
      <c r="K234" s="72"/>
      <c r="L234" s="72"/>
    </row>
    <row r="235" spans="2:12" ht="15.75" customHeight="1">
      <c r="B235" s="72"/>
      <c r="C235" s="72"/>
      <c r="D235" s="72"/>
      <c r="J235" s="72"/>
      <c r="K235" s="72"/>
      <c r="L235" s="72"/>
    </row>
    <row r="236" spans="2:12" ht="15.75" customHeight="1">
      <c r="B236" s="72"/>
      <c r="C236" s="72"/>
      <c r="D236" s="72"/>
      <c r="J236" s="72"/>
      <c r="K236" s="72"/>
      <c r="L236" s="72"/>
    </row>
    <row r="237" spans="2:12" ht="15.75" customHeight="1">
      <c r="B237" s="72"/>
      <c r="C237" s="72"/>
      <c r="D237" s="72"/>
      <c r="J237" s="72"/>
      <c r="K237" s="72"/>
      <c r="L237" s="72"/>
    </row>
    <row r="238" spans="2:12" ht="15.75" customHeight="1">
      <c r="B238" s="72"/>
      <c r="C238" s="72"/>
      <c r="D238" s="72"/>
      <c r="J238" s="72"/>
      <c r="K238" s="72"/>
      <c r="L238" s="72"/>
    </row>
    <row r="239" spans="2:12" ht="15.75" customHeight="1">
      <c r="B239" s="72"/>
      <c r="C239" s="72"/>
      <c r="D239" s="72"/>
      <c r="J239" s="72"/>
      <c r="K239" s="72"/>
      <c r="L239" s="72"/>
    </row>
    <row r="240" spans="2:12" ht="15.75" customHeight="1">
      <c r="B240" s="72"/>
      <c r="C240" s="72"/>
      <c r="D240" s="72"/>
      <c r="J240" s="72"/>
      <c r="K240" s="72"/>
      <c r="L240" s="72"/>
    </row>
    <row r="241" spans="2:12" ht="15.75" customHeight="1">
      <c r="B241" s="72"/>
      <c r="C241" s="72"/>
      <c r="D241" s="72"/>
      <c r="J241" s="72"/>
      <c r="K241" s="72"/>
      <c r="L241" s="72"/>
    </row>
    <row r="242" spans="2:12" ht="15.75" customHeight="1">
      <c r="B242" s="72"/>
      <c r="C242" s="72"/>
      <c r="D242" s="72"/>
      <c r="J242" s="72"/>
      <c r="K242" s="72"/>
      <c r="L242" s="72"/>
    </row>
    <row r="243" spans="2:12" ht="15.75" customHeight="1">
      <c r="B243" s="72"/>
      <c r="C243" s="72"/>
      <c r="D243" s="72"/>
      <c r="J243" s="72"/>
      <c r="K243" s="72"/>
      <c r="L243" s="72"/>
    </row>
    <row r="244" spans="2:12" ht="15.75" customHeight="1">
      <c r="B244" s="72"/>
      <c r="C244" s="72"/>
      <c r="D244" s="72"/>
      <c r="J244" s="72"/>
      <c r="K244" s="72"/>
      <c r="L244" s="72"/>
    </row>
    <row r="245" spans="2:12" ht="15.75" customHeight="1">
      <c r="B245" s="72"/>
      <c r="C245" s="72"/>
      <c r="D245" s="72"/>
      <c r="J245" s="72"/>
      <c r="K245" s="72"/>
      <c r="L245" s="72"/>
    </row>
    <row r="246" spans="2:12" ht="15.75" customHeight="1">
      <c r="B246" s="72"/>
      <c r="C246" s="72"/>
      <c r="D246" s="72"/>
      <c r="J246" s="72"/>
      <c r="K246" s="72"/>
      <c r="L246" s="72"/>
    </row>
    <row r="247" spans="2:12" ht="15.75" customHeight="1">
      <c r="B247" s="72"/>
      <c r="C247" s="72"/>
      <c r="D247" s="72"/>
      <c r="J247" s="72"/>
      <c r="K247" s="72"/>
      <c r="L247" s="72"/>
    </row>
    <row r="248" spans="2:12" ht="15.75" customHeight="1">
      <c r="B248" s="72"/>
      <c r="C248" s="72"/>
      <c r="D248" s="72"/>
      <c r="J248" s="72"/>
      <c r="K248" s="72"/>
      <c r="L248" s="72"/>
    </row>
    <row r="249" spans="2:12" ht="15.75" customHeight="1">
      <c r="B249" s="72"/>
      <c r="C249" s="72"/>
      <c r="D249" s="72"/>
      <c r="J249" s="72"/>
      <c r="K249" s="72"/>
      <c r="L249" s="72"/>
    </row>
    <row r="250" spans="2:12" ht="15.75" customHeight="1">
      <c r="B250" s="72"/>
      <c r="C250" s="72"/>
      <c r="D250" s="72"/>
      <c r="J250" s="72"/>
      <c r="K250" s="72"/>
      <c r="L250" s="72"/>
    </row>
    <row r="251" spans="2:12" ht="15.75" customHeight="1">
      <c r="B251" s="72"/>
      <c r="C251" s="72"/>
      <c r="D251" s="72"/>
      <c r="J251" s="72"/>
      <c r="K251" s="72"/>
      <c r="L251" s="72"/>
    </row>
    <row r="252" spans="2:12" ht="15.75" customHeight="1">
      <c r="B252" s="72"/>
      <c r="C252" s="72"/>
      <c r="D252" s="72"/>
      <c r="J252" s="72"/>
      <c r="K252" s="72"/>
      <c r="L252" s="72"/>
    </row>
    <row r="253" spans="2:12" ht="15.75" customHeight="1">
      <c r="B253" s="72"/>
      <c r="C253" s="72"/>
      <c r="D253" s="72"/>
      <c r="J253" s="72"/>
      <c r="K253" s="72"/>
      <c r="L253" s="72"/>
    </row>
    <row r="254" spans="2:12" ht="15.75" customHeight="1">
      <c r="B254" s="72"/>
      <c r="C254" s="72"/>
      <c r="D254" s="72"/>
      <c r="J254" s="72"/>
      <c r="K254" s="72"/>
      <c r="L254" s="72"/>
    </row>
    <row r="255" spans="2:12" ht="15.75" customHeight="1">
      <c r="B255" s="72"/>
      <c r="C255" s="72"/>
      <c r="D255" s="72"/>
      <c r="J255" s="72"/>
      <c r="K255" s="72"/>
      <c r="L255" s="72"/>
    </row>
    <row r="256" spans="2:12" ht="15.75" customHeight="1">
      <c r="B256" s="72"/>
      <c r="C256" s="72"/>
      <c r="D256" s="72"/>
      <c r="J256" s="72"/>
      <c r="K256" s="72"/>
      <c r="L256" s="72"/>
    </row>
    <row r="257" spans="2:12" ht="15.75" customHeight="1">
      <c r="B257" s="72"/>
      <c r="C257" s="72"/>
      <c r="D257" s="72"/>
      <c r="J257" s="72"/>
      <c r="K257" s="72"/>
      <c r="L257" s="72"/>
    </row>
    <row r="258" spans="2:12" ht="15.75" customHeight="1">
      <c r="B258" s="72"/>
      <c r="C258" s="72"/>
      <c r="D258" s="72"/>
      <c r="J258" s="72"/>
      <c r="K258" s="72"/>
      <c r="L258" s="72"/>
    </row>
    <row r="259" spans="2:12" ht="15.75" customHeight="1">
      <c r="B259" s="72"/>
      <c r="C259" s="72"/>
      <c r="D259" s="72"/>
      <c r="J259" s="72"/>
      <c r="K259" s="72"/>
      <c r="L259" s="72"/>
    </row>
    <row r="260" spans="2:12" ht="15.75" customHeight="1">
      <c r="B260" s="72"/>
      <c r="C260" s="72"/>
      <c r="D260" s="72"/>
      <c r="J260" s="72"/>
      <c r="K260" s="72"/>
      <c r="L260" s="72"/>
    </row>
    <row r="261" spans="2:12" ht="15.75" customHeight="1">
      <c r="B261" s="72"/>
      <c r="C261" s="72"/>
      <c r="D261" s="72"/>
      <c r="J261" s="72"/>
      <c r="K261" s="72"/>
      <c r="L261" s="72"/>
    </row>
    <row r="262" spans="2:12" ht="15.75" customHeight="1">
      <c r="B262" s="72"/>
      <c r="C262" s="72"/>
      <c r="D262" s="72"/>
      <c r="J262" s="72"/>
      <c r="K262" s="72"/>
      <c r="L262" s="72"/>
    </row>
    <row r="263" spans="2:12" ht="15.75" customHeight="1">
      <c r="B263" s="72"/>
      <c r="C263" s="72"/>
      <c r="D263" s="72"/>
      <c r="J263" s="72"/>
      <c r="K263" s="72"/>
      <c r="L263" s="72"/>
    </row>
    <row r="264" spans="2:12" ht="15.75" customHeight="1">
      <c r="B264" s="72"/>
      <c r="C264" s="72"/>
      <c r="D264" s="72"/>
      <c r="J264" s="72"/>
      <c r="K264" s="72"/>
      <c r="L264" s="72"/>
    </row>
    <row r="265" spans="2:12" ht="15.75" customHeight="1">
      <c r="B265" s="72"/>
      <c r="C265" s="72"/>
      <c r="D265" s="72"/>
      <c r="J265" s="72"/>
      <c r="K265" s="72"/>
      <c r="L265" s="72"/>
    </row>
    <row r="266" spans="2:12" ht="15.75" customHeight="1">
      <c r="B266" s="72"/>
      <c r="C266" s="72"/>
      <c r="D266" s="72"/>
      <c r="J266" s="72"/>
      <c r="K266" s="72"/>
      <c r="L266" s="72"/>
    </row>
    <row r="267" spans="2:12" ht="15.75" customHeight="1">
      <c r="B267" s="72"/>
      <c r="C267" s="72"/>
      <c r="D267" s="72"/>
      <c r="J267" s="72"/>
      <c r="K267" s="72"/>
      <c r="L267" s="72"/>
    </row>
    <row r="268" spans="2:12" ht="15.75" customHeight="1">
      <c r="B268" s="72"/>
      <c r="C268" s="72"/>
      <c r="D268" s="72"/>
      <c r="J268" s="72"/>
      <c r="K268" s="72"/>
      <c r="L268" s="72"/>
    </row>
    <row r="269" spans="2:12" ht="15.75" customHeight="1">
      <c r="B269" s="72"/>
      <c r="C269" s="72"/>
      <c r="D269" s="72"/>
      <c r="J269" s="72"/>
      <c r="K269" s="72"/>
      <c r="L269" s="72"/>
    </row>
    <row r="270" spans="2:12" ht="15.75" customHeight="1">
      <c r="B270" s="72"/>
      <c r="C270" s="72"/>
      <c r="D270" s="72"/>
      <c r="J270" s="72"/>
      <c r="K270" s="72"/>
      <c r="L270" s="72"/>
    </row>
    <row r="271" spans="2:12" ht="15.75" customHeight="1">
      <c r="B271" s="72"/>
      <c r="C271" s="72"/>
      <c r="D271" s="72"/>
      <c r="J271" s="72"/>
      <c r="K271" s="72"/>
      <c r="L271" s="72"/>
    </row>
    <row r="272" spans="2:12" ht="15.75" customHeight="1">
      <c r="B272" s="72"/>
      <c r="C272" s="72"/>
      <c r="D272" s="72"/>
      <c r="J272" s="72"/>
      <c r="K272" s="72"/>
      <c r="L272" s="72"/>
    </row>
    <row r="273" spans="2:12" ht="15.75" customHeight="1">
      <c r="B273" s="72"/>
      <c r="C273" s="72"/>
      <c r="D273" s="72"/>
      <c r="J273" s="72"/>
      <c r="K273" s="72"/>
      <c r="L273" s="72"/>
    </row>
    <row r="274" spans="2:12" ht="15.75" customHeight="1">
      <c r="B274" s="72"/>
      <c r="C274" s="72"/>
      <c r="D274" s="72"/>
      <c r="J274" s="72"/>
      <c r="K274" s="72"/>
      <c r="L274" s="72"/>
    </row>
    <row r="275" spans="2:12" ht="15.75" customHeight="1">
      <c r="B275" s="72"/>
      <c r="C275" s="72"/>
      <c r="D275" s="72"/>
      <c r="J275" s="72"/>
      <c r="K275" s="72"/>
      <c r="L275" s="72"/>
    </row>
    <row r="276" spans="2:12" ht="15.75" customHeight="1">
      <c r="B276" s="72"/>
      <c r="C276" s="72"/>
      <c r="D276" s="72"/>
      <c r="J276" s="72"/>
      <c r="K276" s="72"/>
      <c r="L276" s="72"/>
    </row>
    <row r="277" spans="2:12" ht="15.75" customHeight="1">
      <c r="B277" s="72"/>
      <c r="C277" s="72"/>
      <c r="D277" s="72"/>
      <c r="J277" s="72"/>
      <c r="K277" s="72"/>
      <c r="L277" s="72"/>
    </row>
    <row r="278" spans="2:12" ht="15.75" customHeight="1">
      <c r="B278" s="72"/>
      <c r="C278" s="72"/>
      <c r="D278" s="72"/>
      <c r="J278" s="72"/>
      <c r="K278" s="72"/>
      <c r="L278" s="72"/>
    </row>
    <row r="279" spans="2:12" ht="15.75" customHeight="1">
      <c r="B279" s="72"/>
      <c r="C279" s="72"/>
      <c r="D279" s="72"/>
      <c r="J279" s="72"/>
      <c r="K279" s="72"/>
      <c r="L279" s="72"/>
    </row>
    <row r="280" spans="2:12" ht="15.75" customHeight="1">
      <c r="B280" s="72"/>
      <c r="C280" s="72"/>
      <c r="D280" s="72"/>
      <c r="J280" s="72"/>
      <c r="K280" s="72"/>
      <c r="L280" s="72"/>
    </row>
    <row r="281" spans="2:12" ht="15.75" customHeight="1">
      <c r="B281" s="72"/>
      <c r="C281" s="72"/>
      <c r="D281" s="72"/>
      <c r="J281" s="72"/>
      <c r="K281" s="72"/>
      <c r="L281" s="72"/>
    </row>
    <row r="282" spans="2:12" ht="15.75" customHeight="1">
      <c r="B282" s="72"/>
      <c r="C282" s="72"/>
      <c r="D282" s="72"/>
      <c r="J282" s="72"/>
      <c r="K282" s="72"/>
      <c r="L282" s="72"/>
    </row>
    <row r="283" spans="2:12" ht="15.75" customHeight="1">
      <c r="B283" s="72"/>
      <c r="C283" s="72"/>
      <c r="D283" s="72"/>
      <c r="J283" s="72"/>
      <c r="K283" s="72"/>
      <c r="L283" s="72"/>
    </row>
    <row r="284" spans="2:12" ht="15.75" customHeight="1">
      <c r="B284" s="72"/>
      <c r="C284" s="72"/>
      <c r="D284" s="72"/>
      <c r="J284" s="72"/>
      <c r="K284" s="72"/>
      <c r="L284" s="72"/>
    </row>
    <row r="285" spans="2:12" ht="15.75" customHeight="1">
      <c r="B285" s="72"/>
      <c r="C285" s="72"/>
      <c r="D285" s="72"/>
      <c r="J285" s="72"/>
      <c r="K285" s="72"/>
      <c r="L285" s="72"/>
    </row>
    <row r="286" spans="2:12" ht="15.75" customHeight="1">
      <c r="B286" s="72"/>
      <c r="C286" s="72"/>
      <c r="D286" s="72"/>
      <c r="J286" s="72"/>
      <c r="K286" s="72"/>
      <c r="L286" s="72"/>
    </row>
    <row r="287" spans="2:12" ht="15.75" customHeight="1">
      <c r="B287" s="72"/>
      <c r="C287" s="72"/>
      <c r="D287" s="72"/>
      <c r="J287" s="72"/>
      <c r="K287" s="72"/>
      <c r="L287" s="72"/>
    </row>
    <row r="288" spans="2:12" ht="15.75" customHeight="1">
      <c r="B288" s="72"/>
      <c r="C288" s="72"/>
      <c r="D288" s="72"/>
      <c r="J288" s="72"/>
      <c r="K288" s="72"/>
      <c r="L288" s="72"/>
    </row>
    <row r="289" spans="2:12" ht="15.75" customHeight="1">
      <c r="B289" s="72"/>
      <c r="C289" s="72"/>
      <c r="D289" s="72"/>
      <c r="J289" s="72"/>
      <c r="K289" s="72"/>
      <c r="L289" s="72"/>
    </row>
    <row r="290" spans="2:12" ht="15.75" customHeight="1">
      <c r="B290" s="72"/>
      <c r="C290" s="72"/>
      <c r="D290" s="72"/>
      <c r="J290" s="72"/>
      <c r="K290" s="72"/>
      <c r="L290" s="72"/>
    </row>
    <row r="291" spans="2:12" ht="15.75" customHeight="1">
      <c r="B291" s="72"/>
      <c r="C291" s="72"/>
      <c r="D291" s="72"/>
      <c r="J291" s="72"/>
      <c r="K291" s="72"/>
      <c r="L291" s="72"/>
    </row>
    <row r="292" spans="2:12" ht="15.75" customHeight="1">
      <c r="B292" s="72"/>
      <c r="C292" s="72"/>
      <c r="D292" s="72"/>
      <c r="J292" s="72"/>
      <c r="K292" s="72"/>
      <c r="L292" s="72"/>
    </row>
    <row r="293" spans="2:12" ht="15.75" customHeight="1">
      <c r="B293" s="72"/>
      <c r="C293" s="72"/>
      <c r="D293" s="72"/>
      <c r="J293" s="72"/>
      <c r="K293" s="72"/>
      <c r="L293" s="72"/>
    </row>
    <row r="294" spans="2:12" ht="15.75" customHeight="1">
      <c r="B294" s="72"/>
      <c r="C294" s="72"/>
      <c r="D294" s="72"/>
      <c r="J294" s="72"/>
      <c r="K294" s="72"/>
      <c r="L294" s="72"/>
    </row>
    <row r="295" spans="2:12" ht="15.75" customHeight="1">
      <c r="B295" s="72"/>
      <c r="C295" s="72"/>
      <c r="D295" s="72"/>
      <c r="J295" s="72"/>
      <c r="K295" s="72"/>
      <c r="L295" s="72"/>
    </row>
    <row r="296" spans="2:12" ht="15.75" customHeight="1">
      <c r="B296" s="72"/>
      <c r="C296" s="72"/>
      <c r="D296" s="72"/>
      <c r="J296" s="72"/>
      <c r="K296" s="72"/>
      <c r="L296" s="72"/>
    </row>
    <row r="297" spans="2:12" ht="15.75" customHeight="1">
      <c r="B297" s="72"/>
      <c r="C297" s="72"/>
      <c r="D297" s="72"/>
      <c r="J297" s="72"/>
      <c r="K297" s="72"/>
      <c r="L297" s="72"/>
    </row>
    <row r="298" spans="2:12" ht="15.75" customHeight="1">
      <c r="B298" s="72"/>
      <c r="C298" s="72"/>
      <c r="D298" s="72"/>
      <c r="J298" s="72"/>
      <c r="K298" s="72"/>
      <c r="L298" s="72"/>
    </row>
    <row r="299" spans="2:12" ht="15.75" customHeight="1">
      <c r="B299" s="72"/>
      <c r="C299" s="72"/>
      <c r="D299" s="72"/>
      <c r="J299" s="72"/>
      <c r="K299" s="72"/>
      <c r="L299" s="72"/>
    </row>
    <row r="300" spans="2:12" ht="15.75" customHeight="1">
      <c r="B300" s="72"/>
      <c r="C300" s="72"/>
      <c r="D300" s="72"/>
      <c r="J300" s="72"/>
      <c r="K300" s="72"/>
      <c r="L300" s="72"/>
    </row>
    <row r="301" spans="2:12" ht="15.75" customHeight="1">
      <c r="B301" s="72"/>
      <c r="C301" s="72"/>
      <c r="D301" s="72"/>
      <c r="J301" s="72"/>
      <c r="K301" s="72"/>
      <c r="L301" s="72"/>
    </row>
    <row r="302" spans="2:12" ht="15.75" customHeight="1">
      <c r="B302" s="72"/>
      <c r="C302" s="72"/>
      <c r="D302" s="72"/>
      <c r="J302" s="72"/>
      <c r="K302" s="72"/>
      <c r="L302" s="72"/>
    </row>
    <row r="303" spans="2:12" ht="15.75" customHeight="1">
      <c r="B303" s="72"/>
      <c r="C303" s="72"/>
      <c r="D303" s="72"/>
      <c r="J303" s="72"/>
      <c r="K303" s="72"/>
      <c r="L303" s="72"/>
    </row>
    <row r="304" spans="2:12" ht="15.75" customHeight="1">
      <c r="B304" s="72"/>
      <c r="C304" s="72"/>
      <c r="D304" s="72"/>
      <c r="J304" s="72"/>
      <c r="K304" s="72"/>
      <c r="L304" s="72"/>
    </row>
    <row r="305" spans="2:12" ht="15.75" customHeight="1">
      <c r="B305" s="72"/>
      <c r="C305" s="72"/>
      <c r="D305" s="72"/>
      <c r="J305" s="72"/>
      <c r="K305" s="72"/>
      <c r="L305" s="72"/>
    </row>
    <row r="306" spans="2:12" ht="15.75" customHeight="1">
      <c r="B306" s="72"/>
      <c r="C306" s="72"/>
      <c r="D306" s="72"/>
      <c r="J306" s="72"/>
      <c r="K306" s="72"/>
      <c r="L306" s="72"/>
    </row>
    <row r="307" spans="2:12" ht="15.75" customHeight="1">
      <c r="B307" s="72"/>
      <c r="C307" s="72"/>
      <c r="D307" s="72"/>
      <c r="J307" s="72"/>
      <c r="K307" s="72"/>
      <c r="L307" s="72"/>
    </row>
    <row r="308" spans="2:12" ht="15.75" customHeight="1">
      <c r="B308" s="72"/>
      <c r="C308" s="72"/>
      <c r="D308" s="72"/>
      <c r="J308" s="72"/>
      <c r="K308" s="72"/>
      <c r="L308" s="72"/>
    </row>
    <row r="309" spans="2:12" ht="15.75" customHeight="1">
      <c r="B309" s="72"/>
      <c r="C309" s="72"/>
      <c r="D309" s="72"/>
      <c r="J309" s="72"/>
      <c r="K309" s="72"/>
      <c r="L309" s="72"/>
    </row>
    <row r="310" spans="2:12" ht="15.75" customHeight="1">
      <c r="B310" s="72"/>
      <c r="C310" s="72"/>
      <c r="D310" s="72"/>
      <c r="J310" s="72"/>
      <c r="K310" s="72"/>
      <c r="L310" s="72"/>
    </row>
    <row r="311" spans="2:12" ht="15.75" customHeight="1">
      <c r="B311" s="72"/>
      <c r="C311" s="72"/>
      <c r="D311" s="72"/>
      <c r="J311" s="72"/>
      <c r="K311" s="72"/>
      <c r="L311" s="72"/>
    </row>
    <row r="312" spans="2:12" ht="15.75" customHeight="1">
      <c r="B312" s="72"/>
      <c r="C312" s="72"/>
      <c r="D312" s="72"/>
      <c r="J312" s="72"/>
      <c r="K312" s="72"/>
      <c r="L312" s="72"/>
    </row>
    <row r="313" spans="2:12" ht="15.75" customHeight="1">
      <c r="B313" s="72"/>
      <c r="C313" s="72"/>
      <c r="D313" s="72"/>
      <c r="J313" s="72"/>
      <c r="K313" s="72"/>
      <c r="L313" s="72"/>
    </row>
    <row r="314" spans="2:12" ht="15.75" customHeight="1">
      <c r="B314" s="72"/>
      <c r="C314" s="72"/>
      <c r="D314" s="72"/>
      <c r="J314" s="72"/>
      <c r="K314" s="72"/>
      <c r="L314" s="72"/>
    </row>
    <row r="315" spans="2:12" ht="15.75" customHeight="1">
      <c r="B315" s="72"/>
      <c r="C315" s="72"/>
      <c r="D315" s="72"/>
      <c r="J315" s="72"/>
      <c r="K315" s="72"/>
      <c r="L315" s="72"/>
    </row>
    <row r="316" spans="2:12" ht="15.75" customHeight="1">
      <c r="B316" s="72"/>
      <c r="C316" s="72"/>
      <c r="D316" s="72"/>
      <c r="J316" s="72"/>
      <c r="K316" s="72"/>
      <c r="L316" s="72"/>
    </row>
    <row r="317" spans="2:12" ht="15.75" customHeight="1">
      <c r="B317" s="72"/>
      <c r="C317" s="72"/>
      <c r="D317" s="72"/>
      <c r="J317" s="72"/>
      <c r="K317" s="72"/>
      <c r="L317" s="72"/>
    </row>
    <row r="318" spans="2:12" ht="15.75" customHeight="1">
      <c r="B318" s="72"/>
      <c r="C318" s="72"/>
      <c r="D318" s="72"/>
      <c r="J318" s="72"/>
      <c r="K318" s="72"/>
      <c r="L318" s="72"/>
    </row>
    <row r="319" spans="2:12" ht="15.75" customHeight="1">
      <c r="B319" s="72"/>
      <c r="C319" s="72"/>
      <c r="D319" s="72"/>
      <c r="J319" s="72"/>
      <c r="K319" s="72"/>
      <c r="L319" s="72"/>
    </row>
    <row r="320" spans="2:12" ht="15.75" customHeight="1">
      <c r="B320" s="72"/>
      <c r="C320" s="72"/>
      <c r="D320" s="72"/>
      <c r="J320" s="72"/>
      <c r="K320" s="72"/>
      <c r="L320" s="72"/>
    </row>
    <row r="321" spans="2:12" ht="15.75" customHeight="1">
      <c r="B321" s="72"/>
      <c r="C321" s="72"/>
      <c r="D321" s="72"/>
      <c r="J321" s="72"/>
      <c r="K321" s="72"/>
      <c r="L321" s="72"/>
    </row>
    <row r="322" spans="2:12" ht="15.75" customHeight="1">
      <c r="B322" s="72"/>
      <c r="C322" s="72"/>
      <c r="D322" s="72"/>
      <c r="J322" s="72"/>
      <c r="K322" s="72"/>
      <c r="L322" s="72"/>
    </row>
    <row r="323" spans="2:12" ht="15.75" customHeight="1">
      <c r="B323" s="72"/>
      <c r="C323" s="72"/>
      <c r="D323" s="72"/>
      <c r="J323" s="72"/>
      <c r="K323" s="72"/>
      <c r="L323" s="72"/>
    </row>
    <row r="324" spans="2:12" ht="15.75" customHeight="1">
      <c r="B324" s="72"/>
      <c r="C324" s="72"/>
      <c r="D324" s="72"/>
      <c r="J324" s="72"/>
      <c r="K324" s="72"/>
      <c r="L324" s="72"/>
    </row>
    <row r="325" spans="2:12" ht="15.75" customHeight="1">
      <c r="B325" s="72"/>
      <c r="C325" s="72"/>
      <c r="D325" s="72"/>
      <c r="J325" s="72"/>
      <c r="K325" s="72"/>
      <c r="L325" s="72"/>
    </row>
    <row r="326" spans="2:12" ht="15.75" customHeight="1">
      <c r="B326" s="72"/>
      <c r="C326" s="72"/>
      <c r="D326" s="72"/>
      <c r="J326" s="72"/>
      <c r="K326" s="72"/>
      <c r="L326" s="72"/>
    </row>
    <row r="327" spans="2:12" ht="15.75" customHeight="1">
      <c r="B327" s="72"/>
      <c r="C327" s="72"/>
      <c r="D327" s="72"/>
      <c r="J327" s="72"/>
      <c r="K327" s="72"/>
      <c r="L327" s="72"/>
    </row>
    <row r="328" spans="2:12" ht="15.75" customHeight="1">
      <c r="B328" s="72"/>
      <c r="C328" s="72"/>
      <c r="D328" s="72"/>
      <c r="J328" s="72"/>
      <c r="K328" s="72"/>
      <c r="L328" s="72"/>
    </row>
    <row r="329" spans="2:12" ht="15.75" customHeight="1">
      <c r="B329" s="72"/>
      <c r="C329" s="72"/>
      <c r="D329" s="72"/>
      <c r="J329" s="72"/>
      <c r="K329" s="72"/>
      <c r="L329" s="72"/>
    </row>
    <row r="330" spans="2:12" ht="15.75" customHeight="1">
      <c r="B330" s="72"/>
      <c r="C330" s="72"/>
      <c r="D330" s="72"/>
      <c r="J330" s="72"/>
      <c r="K330" s="72"/>
      <c r="L330" s="72"/>
    </row>
    <row r="331" spans="2:12" ht="15.75" customHeight="1">
      <c r="B331" s="72"/>
      <c r="C331" s="72"/>
      <c r="D331" s="72"/>
      <c r="J331" s="72"/>
      <c r="K331" s="72"/>
      <c r="L331" s="72"/>
    </row>
    <row r="332" spans="2:12" ht="15.75" customHeight="1">
      <c r="B332" s="72"/>
      <c r="C332" s="72"/>
      <c r="D332" s="72"/>
      <c r="J332" s="72"/>
      <c r="K332" s="72"/>
      <c r="L332" s="72"/>
    </row>
    <row r="333" spans="2:12" ht="15.75" customHeight="1">
      <c r="B333" s="72"/>
      <c r="C333" s="72"/>
      <c r="D333" s="72"/>
      <c r="J333" s="72"/>
      <c r="K333" s="72"/>
      <c r="L333" s="72"/>
    </row>
    <row r="334" spans="2:12" ht="15.75" customHeight="1">
      <c r="B334" s="72"/>
      <c r="C334" s="72"/>
      <c r="D334" s="72"/>
      <c r="J334" s="72"/>
      <c r="K334" s="72"/>
      <c r="L334" s="72"/>
    </row>
    <row r="335" spans="2:12" ht="15.75" customHeight="1">
      <c r="B335" s="72"/>
      <c r="C335" s="72"/>
      <c r="D335" s="72"/>
      <c r="J335" s="72"/>
      <c r="K335" s="72"/>
      <c r="L335" s="72"/>
    </row>
    <row r="336" spans="2:12" ht="15.75" customHeight="1">
      <c r="B336" s="72"/>
      <c r="C336" s="72"/>
      <c r="D336" s="72"/>
      <c r="J336" s="72"/>
      <c r="K336" s="72"/>
      <c r="L336" s="72"/>
    </row>
    <row r="337" spans="2:12" ht="15.75" customHeight="1">
      <c r="B337" s="72"/>
      <c r="C337" s="72"/>
      <c r="D337" s="72"/>
      <c r="J337" s="72"/>
      <c r="K337" s="72"/>
      <c r="L337" s="72"/>
    </row>
    <row r="338" spans="2:12" ht="15.75" customHeight="1">
      <c r="B338" s="72"/>
      <c r="C338" s="72"/>
      <c r="D338" s="72"/>
      <c r="J338" s="72"/>
      <c r="K338" s="72"/>
      <c r="L338" s="72"/>
    </row>
    <row r="339" spans="2:12" ht="15.75" customHeight="1">
      <c r="B339" s="72"/>
      <c r="C339" s="72"/>
      <c r="D339" s="72"/>
      <c r="J339" s="72"/>
      <c r="K339" s="72"/>
      <c r="L339" s="72"/>
    </row>
    <row r="340" spans="2:12" ht="15.75" customHeight="1">
      <c r="B340" s="72"/>
      <c r="C340" s="72"/>
      <c r="D340" s="72"/>
      <c r="J340" s="72"/>
      <c r="K340" s="72"/>
      <c r="L340" s="72"/>
    </row>
    <row r="341" spans="2:12" ht="15.75" customHeight="1">
      <c r="B341" s="72"/>
      <c r="C341" s="72"/>
      <c r="D341" s="72"/>
      <c r="J341" s="72"/>
      <c r="K341" s="72"/>
      <c r="L341" s="72"/>
    </row>
    <row r="342" spans="2:12" ht="15.75" customHeight="1">
      <c r="B342" s="72"/>
      <c r="C342" s="72"/>
      <c r="D342" s="72"/>
      <c r="J342" s="72"/>
      <c r="K342" s="72"/>
      <c r="L342" s="72"/>
    </row>
    <row r="343" spans="2:12" ht="15.75" customHeight="1">
      <c r="B343" s="72"/>
      <c r="C343" s="72"/>
      <c r="D343" s="72"/>
      <c r="J343" s="72"/>
      <c r="K343" s="72"/>
      <c r="L343" s="72"/>
    </row>
    <row r="344" spans="2:12" ht="15.75" customHeight="1">
      <c r="B344" s="72"/>
      <c r="C344" s="72"/>
      <c r="D344" s="72"/>
      <c r="J344" s="72"/>
      <c r="K344" s="72"/>
      <c r="L344" s="72"/>
    </row>
    <row r="345" spans="2:12" ht="15.75" customHeight="1">
      <c r="B345" s="72"/>
      <c r="C345" s="72"/>
      <c r="D345" s="72"/>
      <c r="J345" s="72"/>
      <c r="K345" s="72"/>
      <c r="L345" s="72"/>
    </row>
    <row r="346" spans="2:12" ht="15.75" customHeight="1">
      <c r="B346" s="72"/>
      <c r="C346" s="72"/>
      <c r="D346" s="72"/>
      <c r="J346" s="72"/>
      <c r="K346" s="72"/>
      <c r="L346" s="72"/>
    </row>
    <row r="347" spans="2:12" ht="15.75" customHeight="1">
      <c r="B347" s="72"/>
      <c r="C347" s="72"/>
      <c r="D347" s="72"/>
      <c r="J347" s="72"/>
      <c r="K347" s="72"/>
      <c r="L347" s="72"/>
    </row>
    <row r="348" spans="2:12" ht="15.75" customHeight="1">
      <c r="B348" s="72"/>
      <c r="C348" s="72"/>
      <c r="D348" s="72"/>
      <c r="J348" s="72"/>
      <c r="K348" s="72"/>
      <c r="L348" s="72"/>
    </row>
    <row r="349" spans="2:12" ht="15.75" customHeight="1">
      <c r="B349" s="72"/>
      <c r="C349" s="72"/>
      <c r="D349" s="72"/>
      <c r="J349" s="72"/>
      <c r="K349" s="72"/>
      <c r="L349" s="72"/>
    </row>
    <row r="350" spans="2:12" ht="15.75" customHeight="1">
      <c r="B350" s="72"/>
      <c r="C350" s="72"/>
      <c r="D350" s="72"/>
      <c r="J350" s="72"/>
      <c r="K350" s="72"/>
      <c r="L350" s="72"/>
    </row>
    <row r="351" spans="2:12" ht="15.75" customHeight="1">
      <c r="B351" s="72"/>
      <c r="C351" s="72"/>
      <c r="D351" s="72"/>
      <c r="J351" s="72"/>
      <c r="K351" s="72"/>
      <c r="L351" s="72"/>
    </row>
    <row r="352" spans="2:12" ht="15.75" customHeight="1">
      <c r="B352" s="72"/>
      <c r="C352" s="72"/>
      <c r="D352" s="72"/>
      <c r="J352" s="72"/>
      <c r="K352" s="72"/>
      <c r="L352" s="72"/>
    </row>
    <row r="353" spans="2:12" ht="15.75" customHeight="1">
      <c r="B353" s="72"/>
      <c r="C353" s="72"/>
      <c r="D353" s="72"/>
      <c r="J353" s="72"/>
      <c r="K353" s="72"/>
      <c r="L353" s="72"/>
    </row>
    <row r="354" spans="2:12" ht="15.75" customHeight="1">
      <c r="B354" s="72"/>
      <c r="C354" s="72"/>
      <c r="D354" s="72"/>
      <c r="J354" s="72"/>
      <c r="K354" s="72"/>
      <c r="L354" s="72"/>
    </row>
    <row r="355" spans="2:12" ht="15.75" customHeight="1">
      <c r="B355" s="72"/>
      <c r="C355" s="72"/>
      <c r="D355" s="72"/>
      <c r="J355" s="72"/>
      <c r="K355" s="72"/>
      <c r="L355" s="72"/>
    </row>
    <row r="356" spans="2:12" ht="15.75" customHeight="1">
      <c r="B356" s="72"/>
      <c r="C356" s="72"/>
      <c r="D356" s="72"/>
      <c r="J356" s="72"/>
      <c r="K356" s="72"/>
      <c r="L356" s="72"/>
    </row>
    <row r="357" spans="2:12" ht="15.75" customHeight="1">
      <c r="B357" s="72"/>
      <c r="C357" s="72"/>
      <c r="D357" s="72"/>
      <c r="J357" s="72"/>
      <c r="K357" s="72"/>
      <c r="L357" s="72"/>
    </row>
    <row r="358" spans="2:12" ht="15.75" customHeight="1">
      <c r="B358" s="72"/>
      <c r="C358" s="72"/>
      <c r="D358" s="72"/>
      <c r="J358" s="72"/>
      <c r="K358" s="72"/>
      <c r="L358" s="72"/>
    </row>
    <row r="359" spans="2:12" ht="15.75" customHeight="1">
      <c r="B359" s="72"/>
      <c r="C359" s="72"/>
      <c r="D359" s="72"/>
      <c r="J359" s="72"/>
      <c r="K359" s="72"/>
      <c r="L359" s="72"/>
    </row>
    <row r="360" spans="2:12" ht="15.75" customHeight="1">
      <c r="B360" s="72"/>
      <c r="C360" s="72"/>
      <c r="D360" s="72"/>
      <c r="J360" s="72"/>
      <c r="K360" s="72"/>
      <c r="L360" s="72"/>
    </row>
    <row r="361" spans="2:12" ht="15.75" customHeight="1">
      <c r="B361" s="72"/>
      <c r="C361" s="72"/>
      <c r="D361" s="72"/>
      <c r="J361" s="72"/>
      <c r="K361" s="72"/>
      <c r="L361" s="72"/>
    </row>
    <row r="362" spans="2:12" ht="15.75" customHeight="1">
      <c r="B362" s="72"/>
      <c r="C362" s="72"/>
      <c r="D362" s="72"/>
      <c r="J362" s="72"/>
      <c r="K362" s="72"/>
      <c r="L362" s="72"/>
    </row>
    <row r="363" spans="2:12" ht="15.75" customHeight="1">
      <c r="B363" s="72"/>
      <c r="C363" s="72"/>
      <c r="D363" s="72"/>
      <c r="J363" s="72"/>
      <c r="K363" s="72"/>
      <c r="L363" s="72"/>
    </row>
    <row r="364" spans="2:12" ht="15.75" customHeight="1">
      <c r="B364" s="72"/>
      <c r="C364" s="72"/>
      <c r="D364" s="72"/>
      <c r="J364" s="72"/>
      <c r="K364" s="72"/>
      <c r="L364" s="72"/>
    </row>
    <row r="365" spans="2:12" ht="15.75" customHeight="1">
      <c r="B365" s="72"/>
      <c r="C365" s="72"/>
      <c r="D365" s="72"/>
      <c r="J365" s="72"/>
      <c r="K365" s="72"/>
      <c r="L365" s="72"/>
    </row>
    <row r="366" spans="2:12" ht="15.75" customHeight="1">
      <c r="B366" s="72"/>
      <c r="C366" s="72"/>
      <c r="D366" s="72"/>
      <c r="J366" s="72"/>
      <c r="K366" s="72"/>
      <c r="L366" s="72"/>
    </row>
    <row r="367" spans="2:12" ht="15.75" customHeight="1">
      <c r="B367" s="72"/>
      <c r="C367" s="72"/>
      <c r="D367" s="72"/>
      <c r="J367" s="72"/>
      <c r="K367" s="72"/>
      <c r="L367" s="72"/>
    </row>
    <row r="368" spans="2:12" ht="15.75" customHeight="1">
      <c r="B368" s="72"/>
      <c r="C368" s="72"/>
      <c r="D368" s="72"/>
      <c r="J368" s="72"/>
      <c r="K368" s="72"/>
      <c r="L368" s="72"/>
    </row>
    <row r="369" spans="2:12" ht="15.75" customHeight="1">
      <c r="B369" s="72"/>
      <c r="C369" s="72"/>
      <c r="D369" s="72"/>
      <c r="J369" s="72"/>
      <c r="K369" s="72"/>
      <c r="L369" s="72"/>
    </row>
    <row r="370" spans="2:12" ht="15.75" customHeight="1">
      <c r="B370" s="72"/>
      <c r="C370" s="72"/>
      <c r="D370" s="72"/>
      <c r="J370" s="72"/>
      <c r="K370" s="72"/>
      <c r="L370" s="72"/>
    </row>
    <row r="371" spans="2:12" ht="15.75" customHeight="1">
      <c r="B371" s="72"/>
      <c r="C371" s="72"/>
      <c r="D371" s="72"/>
      <c r="J371" s="72"/>
      <c r="K371" s="72"/>
      <c r="L371" s="72"/>
    </row>
    <row r="372" spans="2:12" ht="15.75" customHeight="1">
      <c r="B372" s="72"/>
      <c r="C372" s="72"/>
      <c r="D372" s="72"/>
      <c r="J372" s="72"/>
      <c r="K372" s="72"/>
      <c r="L372" s="72"/>
    </row>
    <row r="373" spans="2:12" ht="15.75" customHeight="1">
      <c r="B373" s="72"/>
      <c r="C373" s="72"/>
      <c r="D373" s="72"/>
      <c r="J373" s="72"/>
      <c r="K373" s="72"/>
      <c r="L373" s="72"/>
    </row>
    <row r="374" spans="2:12" ht="15.75" customHeight="1">
      <c r="B374" s="72"/>
      <c r="C374" s="72"/>
      <c r="D374" s="72"/>
      <c r="J374" s="72"/>
      <c r="K374" s="72"/>
      <c r="L374" s="72"/>
    </row>
    <row r="375" spans="2:12" ht="15.75" customHeight="1">
      <c r="B375" s="72"/>
      <c r="C375" s="72"/>
      <c r="D375" s="72"/>
      <c r="J375" s="72"/>
      <c r="K375" s="72"/>
      <c r="L375" s="72"/>
    </row>
    <row r="376" spans="2:12" ht="15.75" customHeight="1">
      <c r="B376" s="72"/>
      <c r="C376" s="72"/>
      <c r="D376" s="72"/>
      <c r="J376" s="72"/>
      <c r="K376" s="72"/>
      <c r="L376" s="72"/>
    </row>
    <row r="377" spans="2:12" ht="15.75" customHeight="1">
      <c r="B377" s="72"/>
      <c r="C377" s="72"/>
      <c r="D377" s="72"/>
      <c r="J377" s="72"/>
      <c r="K377" s="72"/>
      <c r="L377" s="72"/>
    </row>
    <row r="378" spans="2:12" ht="15.75" customHeight="1">
      <c r="B378" s="72"/>
      <c r="C378" s="72"/>
      <c r="D378" s="72"/>
      <c r="J378" s="72"/>
      <c r="K378" s="72"/>
      <c r="L378" s="72"/>
    </row>
    <row r="379" spans="2:12" ht="15.75" customHeight="1">
      <c r="B379" s="72"/>
      <c r="C379" s="72"/>
      <c r="D379" s="72"/>
      <c r="J379" s="72"/>
      <c r="K379" s="72"/>
      <c r="L379" s="72"/>
    </row>
    <row r="380" spans="2:12" ht="15.75" customHeight="1">
      <c r="B380" s="72"/>
      <c r="C380" s="72"/>
      <c r="D380" s="72"/>
      <c r="J380" s="72"/>
      <c r="K380" s="72"/>
      <c r="L380" s="72"/>
    </row>
    <row r="381" spans="2:12" ht="15.75" customHeight="1">
      <c r="B381" s="72"/>
      <c r="C381" s="72"/>
      <c r="D381" s="72"/>
      <c r="J381" s="72"/>
      <c r="K381" s="72"/>
      <c r="L381" s="72"/>
    </row>
    <row r="382" spans="2:12" ht="15.75" customHeight="1">
      <c r="B382" s="72"/>
      <c r="C382" s="72"/>
      <c r="D382" s="72"/>
      <c r="J382" s="72"/>
      <c r="K382" s="72"/>
      <c r="L382" s="72"/>
    </row>
    <row r="383" spans="2:12" ht="15.75" customHeight="1">
      <c r="B383" s="72"/>
      <c r="C383" s="72"/>
      <c r="D383" s="72"/>
      <c r="J383" s="72"/>
      <c r="K383" s="72"/>
      <c r="L383" s="72"/>
    </row>
    <row r="384" spans="2:12" ht="15.75" customHeight="1">
      <c r="B384" s="72"/>
      <c r="C384" s="72"/>
      <c r="D384" s="72"/>
      <c r="J384" s="72"/>
      <c r="K384" s="72"/>
      <c r="L384" s="72"/>
    </row>
    <row r="385" spans="2:12" ht="15.75" customHeight="1">
      <c r="B385" s="72"/>
      <c r="C385" s="72"/>
      <c r="D385" s="72"/>
      <c r="J385" s="72"/>
      <c r="K385" s="72"/>
      <c r="L385" s="72"/>
    </row>
    <row r="386" spans="2:12" ht="15.75" customHeight="1">
      <c r="B386" s="72"/>
      <c r="C386" s="72"/>
      <c r="D386" s="72"/>
      <c r="J386" s="72"/>
      <c r="K386" s="72"/>
      <c r="L386" s="72"/>
    </row>
    <row r="387" spans="2:12" ht="15.75" customHeight="1">
      <c r="B387" s="72"/>
      <c r="C387" s="72"/>
      <c r="D387" s="72"/>
      <c r="J387" s="72"/>
      <c r="K387" s="72"/>
      <c r="L387" s="72"/>
    </row>
    <row r="388" spans="2:12" ht="15.75" customHeight="1">
      <c r="B388" s="72"/>
      <c r="C388" s="72"/>
      <c r="D388" s="72"/>
      <c r="J388" s="72"/>
      <c r="K388" s="72"/>
      <c r="L388" s="72"/>
    </row>
    <row r="389" spans="2:12" ht="15.75" customHeight="1">
      <c r="B389" s="72"/>
      <c r="C389" s="72"/>
      <c r="D389" s="72"/>
      <c r="J389" s="72"/>
      <c r="K389" s="72"/>
      <c r="L389" s="72"/>
    </row>
    <row r="390" spans="2:12" ht="15.75" customHeight="1">
      <c r="B390" s="72"/>
      <c r="C390" s="72"/>
      <c r="D390" s="72"/>
      <c r="J390" s="72"/>
      <c r="K390" s="72"/>
      <c r="L390" s="72"/>
    </row>
    <row r="391" spans="2:12" ht="15.75" customHeight="1">
      <c r="B391" s="72"/>
      <c r="C391" s="72"/>
      <c r="D391" s="72"/>
      <c r="J391" s="72"/>
      <c r="K391" s="72"/>
      <c r="L391" s="72"/>
    </row>
    <row r="392" spans="2:12" ht="15.75" customHeight="1">
      <c r="B392" s="72"/>
      <c r="C392" s="72"/>
      <c r="D392" s="72"/>
      <c r="J392" s="72"/>
      <c r="K392" s="72"/>
      <c r="L392" s="72"/>
    </row>
    <row r="393" spans="2:12" ht="15.75" customHeight="1">
      <c r="B393" s="72"/>
      <c r="C393" s="72"/>
      <c r="D393" s="72"/>
      <c r="J393" s="72"/>
      <c r="K393" s="72"/>
      <c r="L393" s="72"/>
    </row>
    <row r="394" spans="2:12" ht="15.75" customHeight="1">
      <c r="B394" s="72"/>
      <c r="C394" s="72"/>
      <c r="D394" s="72"/>
      <c r="J394" s="72"/>
      <c r="K394" s="72"/>
      <c r="L394" s="72"/>
    </row>
    <row r="395" spans="2:12" ht="15.75" customHeight="1">
      <c r="B395" s="72"/>
      <c r="C395" s="72"/>
      <c r="D395" s="72"/>
      <c r="J395" s="72"/>
      <c r="K395" s="72"/>
      <c r="L395" s="72"/>
    </row>
    <row r="396" spans="2:12" ht="15.75" customHeight="1">
      <c r="B396" s="72"/>
      <c r="C396" s="72"/>
      <c r="D396" s="72"/>
      <c r="J396" s="72"/>
      <c r="K396" s="72"/>
      <c r="L396" s="72"/>
    </row>
    <row r="397" spans="2:12" ht="15.75" customHeight="1">
      <c r="B397" s="72"/>
      <c r="C397" s="72"/>
      <c r="D397" s="72"/>
      <c r="J397" s="72"/>
      <c r="K397" s="72"/>
      <c r="L397" s="72"/>
    </row>
    <row r="398" spans="2:12" ht="15.75" customHeight="1">
      <c r="B398" s="72"/>
      <c r="C398" s="72"/>
      <c r="D398" s="72"/>
      <c r="J398" s="72"/>
      <c r="K398" s="72"/>
      <c r="L398" s="72"/>
    </row>
    <row r="399" spans="2:12" ht="15.75" customHeight="1">
      <c r="B399" s="72"/>
      <c r="C399" s="72"/>
      <c r="D399" s="72"/>
      <c r="J399" s="72"/>
      <c r="K399" s="72"/>
      <c r="L399" s="72"/>
    </row>
    <row r="400" spans="2:12" ht="15.75" customHeight="1">
      <c r="B400" s="72"/>
      <c r="C400" s="72"/>
      <c r="D400" s="72"/>
      <c r="J400" s="72"/>
      <c r="K400" s="72"/>
      <c r="L400" s="72"/>
    </row>
    <row r="401" spans="2:12" ht="15.75" customHeight="1">
      <c r="B401" s="72"/>
      <c r="C401" s="72"/>
      <c r="D401" s="72"/>
      <c r="J401" s="72"/>
      <c r="K401" s="72"/>
      <c r="L401" s="72"/>
    </row>
    <row r="402" spans="2:12" ht="15.75" customHeight="1">
      <c r="B402" s="72"/>
      <c r="C402" s="72"/>
      <c r="D402" s="72"/>
      <c r="J402" s="72"/>
      <c r="K402" s="72"/>
      <c r="L402" s="72"/>
    </row>
    <row r="403" spans="2:12" ht="15.75" customHeight="1">
      <c r="B403" s="72"/>
      <c r="C403" s="72"/>
      <c r="D403" s="72"/>
      <c r="J403" s="72"/>
      <c r="K403" s="72"/>
      <c r="L403" s="72"/>
    </row>
    <row r="404" spans="2:12" ht="15.75" customHeight="1">
      <c r="B404" s="72"/>
      <c r="C404" s="72"/>
      <c r="D404" s="72"/>
      <c r="J404" s="72"/>
      <c r="K404" s="72"/>
      <c r="L404" s="72"/>
    </row>
    <row r="405" spans="2:12" ht="15.75" customHeight="1">
      <c r="B405" s="72"/>
      <c r="C405" s="72"/>
      <c r="D405" s="72"/>
      <c r="J405" s="72"/>
      <c r="K405" s="72"/>
      <c r="L405" s="72"/>
    </row>
    <row r="406" spans="2:12" ht="15.75" customHeight="1">
      <c r="B406" s="72"/>
      <c r="C406" s="72"/>
      <c r="D406" s="72"/>
      <c r="J406" s="72"/>
      <c r="K406" s="72"/>
      <c r="L406" s="72"/>
    </row>
    <row r="407" spans="2:12" ht="15.75" customHeight="1">
      <c r="B407" s="72"/>
      <c r="C407" s="72"/>
      <c r="D407" s="72"/>
      <c r="J407" s="72"/>
      <c r="K407" s="72"/>
      <c r="L407" s="72"/>
    </row>
    <row r="408" spans="2:12" ht="15.75" customHeight="1">
      <c r="B408" s="72"/>
      <c r="C408" s="72"/>
      <c r="D408" s="72"/>
      <c r="J408" s="72"/>
      <c r="K408" s="72"/>
      <c r="L408" s="72"/>
    </row>
    <row r="409" spans="2:12" ht="15.75" customHeight="1">
      <c r="B409" s="72"/>
      <c r="C409" s="72"/>
      <c r="D409" s="72"/>
      <c r="J409" s="72"/>
      <c r="K409" s="72"/>
      <c r="L409" s="72"/>
    </row>
    <row r="410" spans="2:12" ht="15.75" customHeight="1">
      <c r="B410" s="72"/>
      <c r="C410" s="72"/>
      <c r="D410" s="72"/>
      <c r="J410" s="72"/>
      <c r="K410" s="72"/>
      <c r="L410" s="72"/>
    </row>
    <row r="411" spans="2:12" ht="15.75" customHeight="1">
      <c r="B411" s="72"/>
      <c r="C411" s="72"/>
      <c r="D411" s="72"/>
      <c r="J411" s="72"/>
      <c r="K411" s="72"/>
      <c r="L411" s="72"/>
    </row>
    <row r="412" spans="2:12" ht="15.75" customHeight="1">
      <c r="B412" s="72"/>
      <c r="C412" s="72"/>
      <c r="D412" s="72"/>
      <c r="J412" s="72"/>
      <c r="K412" s="72"/>
      <c r="L412" s="72"/>
    </row>
    <row r="413" spans="2:12" ht="15.75" customHeight="1">
      <c r="B413" s="72"/>
      <c r="C413" s="72"/>
      <c r="D413" s="72"/>
      <c r="J413" s="72"/>
      <c r="K413" s="72"/>
      <c r="L413" s="72"/>
    </row>
    <row r="414" spans="2:12" ht="15.75" customHeight="1">
      <c r="B414" s="72"/>
      <c r="C414" s="72"/>
      <c r="D414" s="72"/>
      <c r="J414" s="72"/>
      <c r="K414" s="72"/>
      <c r="L414" s="72"/>
    </row>
    <row r="415" spans="2:12" ht="15.75" customHeight="1">
      <c r="B415" s="72"/>
      <c r="C415" s="72"/>
      <c r="D415" s="72"/>
      <c r="J415" s="72"/>
      <c r="K415" s="72"/>
      <c r="L415" s="72"/>
    </row>
    <row r="416" spans="2:12" ht="15.75" customHeight="1">
      <c r="B416" s="72"/>
      <c r="C416" s="72"/>
      <c r="D416" s="72"/>
      <c r="J416" s="72"/>
      <c r="K416" s="72"/>
      <c r="L416" s="72"/>
    </row>
    <row r="417" spans="2:12" ht="15.75" customHeight="1">
      <c r="B417" s="72"/>
      <c r="C417" s="72"/>
      <c r="D417" s="72"/>
      <c r="J417" s="72"/>
      <c r="K417" s="72"/>
      <c r="L417" s="72"/>
    </row>
    <row r="418" spans="2:12" ht="15.75" customHeight="1">
      <c r="B418" s="72"/>
      <c r="C418" s="72"/>
      <c r="D418" s="72"/>
      <c r="J418" s="72"/>
      <c r="K418" s="72"/>
      <c r="L418" s="72"/>
    </row>
    <row r="419" spans="2:12" ht="15.75" customHeight="1">
      <c r="B419" s="72"/>
      <c r="C419" s="72"/>
      <c r="D419" s="72"/>
      <c r="J419" s="72"/>
      <c r="K419" s="72"/>
      <c r="L419" s="72"/>
    </row>
    <row r="420" spans="2:12" ht="15.75" customHeight="1">
      <c r="B420" s="72"/>
      <c r="C420" s="72"/>
      <c r="D420" s="72"/>
      <c r="J420" s="72"/>
      <c r="K420" s="72"/>
      <c r="L420" s="72"/>
    </row>
    <row r="421" spans="2:12" ht="15.75" customHeight="1">
      <c r="B421" s="72"/>
      <c r="C421" s="72"/>
      <c r="D421" s="72"/>
      <c r="J421" s="72"/>
      <c r="K421" s="72"/>
      <c r="L421" s="72"/>
    </row>
    <row r="422" spans="2:12" ht="15.75" customHeight="1">
      <c r="B422" s="72"/>
      <c r="C422" s="72"/>
      <c r="D422" s="72"/>
      <c r="J422" s="72"/>
      <c r="K422" s="72"/>
      <c r="L422" s="72"/>
    </row>
    <row r="423" spans="2:12" ht="15.75" customHeight="1">
      <c r="B423" s="72"/>
      <c r="C423" s="72"/>
      <c r="D423" s="72"/>
      <c r="J423" s="72"/>
      <c r="K423" s="72"/>
      <c r="L423" s="72"/>
    </row>
    <row r="424" spans="2:12" ht="15.75" customHeight="1">
      <c r="B424" s="72"/>
      <c r="C424" s="72"/>
      <c r="D424" s="72"/>
      <c r="J424" s="72"/>
      <c r="K424" s="72"/>
      <c r="L424" s="72"/>
    </row>
    <row r="425" spans="2:12" ht="15.75" customHeight="1">
      <c r="B425" s="72"/>
      <c r="C425" s="72"/>
      <c r="D425" s="72"/>
      <c r="J425" s="72"/>
      <c r="K425" s="72"/>
      <c r="L425" s="72"/>
    </row>
    <row r="426" spans="2:12" ht="15.75" customHeight="1">
      <c r="B426" s="72"/>
      <c r="C426" s="72"/>
      <c r="D426" s="72"/>
      <c r="J426" s="72"/>
      <c r="K426" s="72"/>
      <c r="L426" s="72"/>
    </row>
    <row r="427" spans="2:12" ht="15.75" customHeight="1">
      <c r="B427" s="72"/>
      <c r="C427" s="72"/>
      <c r="D427" s="72"/>
      <c r="J427" s="72"/>
      <c r="K427" s="72"/>
      <c r="L427" s="72"/>
    </row>
    <row r="428" spans="2:12" ht="15.75" customHeight="1">
      <c r="B428" s="72"/>
      <c r="C428" s="72"/>
      <c r="D428" s="72"/>
      <c r="J428" s="72"/>
      <c r="K428" s="72"/>
      <c r="L428" s="72"/>
    </row>
    <row r="429" spans="2:12" ht="15.75" customHeight="1">
      <c r="B429" s="72"/>
      <c r="C429" s="72"/>
      <c r="D429" s="72"/>
      <c r="J429" s="72"/>
      <c r="K429" s="72"/>
      <c r="L429" s="72"/>
    </row>
    <row r="430" spans="2:12" ht="15.75" customHeight="1">
      <c r="B430" s="72"/>
      <c r="C430" s="72"/>
      <c r="D430" s="72"/>
      <c r="J430" s="72"/>
      <c r="K430" s="72"/>
      <c r="L430" s="72"/>
    </row>
    <row r="431" spans="2:12" ht="15.75" customHeight="1">
      <c r="B431" s="72"/>
      <c r="C431" s="72"/>
      <c r="D431" s="72"/>
      <c r="J431" s="72"/>
      <c r="K431" s="72"/>
      <c r="L431" s="72"/>
    </row>
    <row r="432" spans="2:12" ht="15.75" customHeight="1">
      <c r="B432" s="72"/>
      <c r="C432" s="72"/>
      <c r="D432" s="72"/>
      <c r="J432" s="72"/>
      <c r="K432" s="72"/>
      <c r="L432" s="72"/>
    </row>
    <row r="433" spans="2:12" ht="15.75" customHeight="1">
      <c r="B433" s="72"/>
      <c r="C433" s="72"/>
      <c r="D433" s="72"/>
      <c r="J433" s="72"/>
      <c r="K433" s="72"/>
      <c r="L433" s="72"/>
    </row>
    <row r="434" spans="2:12" ht="15.75" customHeight="1">
      <c r="B434" s="72"/>
      <c r="C434" s="72"/>
      <c r="D434" s="72"/>
      <c r="J434" s="72"/>
      <c r="K434" s="72"/>
      <c r="L434" s="72"/>
    </row>
    <row r="435" spans="2:12" ht="15.75" customHeight="1">
      <c r="B435" s="72"/>
      <c r="C435" s="72"/>
      <c r="D435" s="72"/>
      <c r="J435" s="72"/>
      <c r="K435" s="72"/>
      <c r="L435" s="72"/>
    </row>
    <row r="436" spans="2:12" ht="15.75" customHeight="1">
      <c r="B436" s="72"/>
      <c r="C436" s="72"/>
      <c r="D436" s="72"/>
      <c r="J436" s="72"/>
      <c r="K436" s="72"/>
      <c r="L436" s="72"/>
    </row>
    <row r="437" spans="2:12" ht="15.75" customHeight="1">
      <c r="B437" s="72"/>
      <c r="C437" s="72"/>
      <c r="D437" s="72"/>
      <c r="J437" s="72"/>
      <c r="K437" s="72"/>
      <c r="L437" s="72"/>
    </row>
    <row r="438" spans="2:12" ht="15.75" customHeight="1">
      <c r="B438" s="72"/>
      <c r="C438" s="72"/>
      <c r="D438" s="72"/>
      <c r="J438" s="72"/>
      <c r="K438" s="72"/>
      <c r="L438" s="72"/>
    </row>
    <row r="439" spans="2:12" ht="15.75" customHeight="1">
      <c r="B439" s="72"/>
      <c r="C439" s="72"/>
      <c r="D439" s="72"/>
      <c r="J439" s="72"/>
      <c r="K439" s="72"/>
      <c r="L439" s="72"/>
    </row>
    <row r="440" spans="2:12" ht="15.75" customHeight="1">
      <c r="B440" s="72"/>
      <c r="C440" s="72"/>
      <c r="D440" s="72"/>
      <c r="J440" s="72"/>
      <c r="K440" s="72"/>
      <c r="L440" s="72"/>
    </row>
    <row r="441" spans="2:12" ht="15.75" customHeight="1">
      <c r="B441" s="72"/>
      <c r="C441" s="72"/>
      <c r="D441" s="72"/>
      <c r="J441" s="72"/>
      <c r="K441" s="72"/>
      <c r="L441" s="72"/>
    </row>
    <row r="442" spans="2:12" ht="15.75" customHeight="1">
      <c r="B442" s="72"/>
      <c r="C442" s="72"/>
      <c r="D442" s="72"/>
      <c r="J442" s="72"/>
      <c r="K442" s="72"/>
      <c r="L442" s="72"/>
    </row>
    <row r="443" spans="2:12" ht="15.75" customHeight="1">
      <c r="B443" s="72"/>
      <c r="C443" s="72"/>
      <c r="D443" s="72"/>
      <c r="J443" s="72"/>
      <c r="K443" s="72"/>
      <c r="L443" s="72"/>
    </row>
    <row r="444" spans="2:12" ht="15.75" customHeight="1">
      <c r="B444" s="72"/>
      <c r="C444" s="72"/>
      <c r="D444" s="72"/>
      <c r="J444" s="72"/>
      <c r="K444" s="72"/>
      <c r="L444" s="72"/>
    </row>
    <row r="445" spans="2:12" ht="15.75" customHeight="1">
      <c r="B445" s="72"/>
      <c r="C445" s="72"/>
      <c r="D445" s="72"/>
      <c r="J445" s="72"/>
      <c r="K445" s="72"/>
      <c r="L445" s="72"/>
    </row>
    <row r="446" spans="2:12" ht="15.75" customHeight="1">
      <c r="B446" s="72"/>
      <c r="C446" s="72"/>
      <c r="D446" s="72"/>
      <c r="J446" s="72"/>
      <c r="K446" s="72"/>
      <c r="L446" s="72"/>
    </row>
    <row r="447" spans="2:12" ht="15.75" customHeight="1">
      <c r="B447" s="72"/>
      <c r="C447" s="72"/>
      <c r="D447" s="72"/>
      <c r="J447" s="72"/>
      <c r="K447" s="72"/>
      <c r="L447" s="72"/>
    </row>
    <row r="448" spans="2:12" ht="15.75" customHeight="1">
      <c r="B448" s="72"/>
      <c r="C448" s="72"/>
      <c r="D448" s="72"/>
      <c r="J448" s="72"/>
      <c r="K448" s="72"/>
      <c r="L448" s="72"/>
    </row>
    <row r="449" spans="2:12" ht="15.75" customHeight="1">
      <c r="B449" s="72"/>
      <c r="C449" s="72"/>
      <c r="D449" s="72"/>
      <c r="J449" s="72"/>
      <c r="K449" s="72"/>
      <c r="L449" s="72"/>
    </row>
    <row r="450" spans="2:12" ht="15.75" customHeight="1">
      <c r="B450" s="72"/>
      <c r="C450" s="72"/>
      <c r="D450" s="72"/>
      <c r="J450" s="72"/>
      <c r="K450" s="72"/>
      <c r="L450" s="72"/>
    </row>
    <row r="451" spans="2:12" ht="15.75" customHeight="1">
      <c r="B451" s="72"/>
      <c r="C451" s="72"/>
      <c r="D451" s="72"/>
      <c r="J451" s="72"/>
      <c r="K451" s="72"/>
      <c r="L451" s="72"/>
    </row>
    <row r="452" spans="2:12" ht="15.75" customHeight="1">
      <c r="B452" s="72"/>
      <c r="C452" s="72"/>
      <c r="D452" s="72"/>
      <c r="J452" s="72"/>
      <c r="K452" s="72"/>
      <c r="L452" s="72"/>
    </row>
    <row r="453" spans="2:12" ht="15.75" customHeight="1">
      <c r="B453" s="72"/>
      <c r="C453" s="72"/>
      <c r="D453" s="72"/>
      <c r="J453" s="72"/>
      <c r="K453" s="72"/>
      <c r="L453" s="72"/>
    </row>
    <row r="454" spans="2:12" ht="15.75" customHeight="1">
      <c r="B454" s="72"/>
      <c r="C454" s="72"/>
      <c r="D454" s="72"/>
      <c r="J454" s="72"/>
      <c r="K454" s="72"/>
      <c r="L454" s="72"/>
    </row>
    <row r="455" spans="2:12" ht="15.75" customHeight="1">
      <c r="B455" s="72"/>
      <c r="C455" s="72"/>
      <c r="D455" s="72"/>
      <c r="J455" s="72"/>
      <c r="K455" s="72"/>
      <c r="L455" s="72"/>
    </row>
    <row r="456" spans="2:12" ht="15.75" customHeight="1">
      <c r="B456" s="72"/>
      <c r="C456" s="72"/>
      <c r="D456" s="72"/>
      <c r="J456" s="72"/>
      <c r="K456" s="72"/>
      <c r="L456" s="72"/>
    </row>
    <row r="457" spans="2:12" ht="15.75" customHeight="1">
      <c r="B457" s="72"/>
      <c r="C457" s="72"/>
      <c r="D457" s="72"/>
      <c r="J457" s="72"/>
      <c r="K457" s="72"/>
      <c r="L457" s="72"/>
    </row>
    <row r="458" spans="2:12" ht="15.75" customHeight="1">
      <c r="B458" s="72"/>
      <c r="C458" s="72"/>
      <c r="D458" s="72"/>
      <c r="J458" s="72"/>
      <c r="K458" s="72"/>
      <c r="L458" s="72"/>
    </row>
    <row r="459" spans="2:12" ht="15.75" customHeight="1">
      <c r="B459" s="72"/>
      <c r="C459" s="72"/>
      <c r="D459" s="72"/>
      <c r="J459" s="72"/>
      <c r="K459" s="72"/>
      <c r="L459" s="72"/>
    </row>
    <row r="460" spans="2:12" ht="15.75" customHeight="1">
      <c r="B460" s="72"/>
      <c r="C460" s="72"/>
      <c r="D460" s="72"/>
      <c r="J460" s="72"/>
      <c r="K460" s="72"/>
      <c r="L460" s="72"/>
    </row>
    <row r="461" spans="2:12" ht="15.75" customHeight="1">
      <c r="B461" s="72"/>
      <c r="C461" s="72"/>
      <c r="D461" s="72"/>
      <c r="J461" s="72"/>
      <c r="K461" s="72"/>
      <c r="L461" s="72"/>
    </row>
    <row r="462" spans="2:12" ht="15.75" customHeight="1">
      <c r="B462" s="72"/>
      <c r="C462" s="72"/>
      <c r="D462" s="72"/>
      <c r="J462" s="72"/>
      <c r="K462" s="72"/>
      <c r="L462" s="72"/>
    </row>
    <row r="463" spans="2:12" ht="15.75" customHeight="1">
      <c r="B463" s="72"/>
      <c r="C463" s="72"/>
      <c r="D463" s="72"/>
      <c r="J463" s="72"/>
      <c r="K463" s="72"/>
      <c r="L463" s="72"/>
    </row>
    <row r="464" spans="2:12" ht="15.75" customHeight="1">
      <c r="B464" s="72"/>
      <c r="C464" s="72"/>
      <c r="D464" s="72"/>
      <c r="J464" s="72"/>
      <c r="K464" s="72"/>
      <c r="L464" s="72"/>
    </row>
    <row r="465" spans="2:12" ht="15.75" customHeight="1">
      <c r="B465" s="72"/>
      <c r="C465" s="72"/>
      <c r="D465" s="72"/>
      <c r="J465" s="72"/>
      <c r="K465" s="72"/>
      <c r="L465" s="72"/>
    </row>
    <row r="466" spans="2:12" ht="15.75" customHeight="1">
      <c r="B466" s="72"/>
      <c r="C466" s="72"/>
      <c r="D466" s="72"/>
      <c r="J466" s="72"/>
      <c r="K466" s="72"/>
      <c r="L466" s="72"/>
    </row>
    <row r="467" spans="2:12" ht="15.75" customHeight="1">
      <c r="B467" s="72"/>
      <c r="C467" s="72"/>
      <c r="D467" s="72"/>
      <c r="J467" s="72"/>
      <c r="K467" s="72"/>
      <c r="L467" s="72"/>
    </row>
    <row r="468" spans="2:12" ht="15.75" customHeight="1">
      <c r="B468" s="72"/>
      <c r="C468" s="72"/>
      <c r="D468" s="72"/>
      <c r="J468" s="72"/>
      <c r="K468" s="72"/>
      <c r="L468" s="72"/>
    </row>
    <row r="469" spans="2:12" ht="15.75" customHeight="1">
      <c r="B469" s="72"/>
      <c r="C469" s="72"/>
      <c r="D469" s="72"/>
      <c r="J469" s="72"/>
      <c r="K469" s="72"/>
      <c r="L469" s="72"/>
    </row>
    <row r="470" spans="2:12" ht="15.75" customHeight="1">
      <c r="B470" s="72"/>
      <c r="C470" s="72"/>
      <c r="D470" s="72"/>
      <c r="J470" s="72"/>
      <c r="K470" s="72"/>
      <c r="L470" s="72"/>
    </row>
    <row r="471" spans="2:12" ht="15.75" customHeight="1">
      <c r="B471" s="72"/>
      <c r="C471" s="72"/>
      <c r="D471" s="72"/>
      <c r="J471" s="72"/>
      <c r="K471" s="72"/>
      <c r="L471" s="72"/>
    </row>
    <row r="472" spans="2:12" ht="15.75" customHeight="1">
      <c r="B472" s="72"/>
      <c r="C472" s="72"/>
      <c r="D472" s="72"/>
      <c r="J472" s="72"/>
      <c r="K472" s="72"/>
      <c r="L472" s="72"/>
    </row>
    <row r="473" spans="2:12" ht="15.75" customHeight="1">
      <c r="B473" s="72"/>
      <c r="C473" s="72"/>
      <c r="D473" s="72"/>
      <c r="J473" s="72"/>
      <c r="K473" s="72"/>
      <c r="L473" s="72"/>
    </row>
    <row r="474" spans="2:12" ht="15.75" customHeight="1">
      <c r="B474" s="72"/>
      <c r="C474" s="72"/>
      <c r="D474" s="72"/>
      <c r="J474" s="72"/>
      <c r="K474" s="72"/>
      <c r="L474" s="72"/>
    </row>
    <row r="475" spans="2:12" ht="15.75" customHeight="1">
      <c r="B475" s="72"/>
      <c r="C475" s="72"/>
      <c r="D475" s="72"/>
      <c r="J475" s="72"/>
      <c r="K475" s="72"/>
      <c r="L475" s="72"/>
    </row>
    <row r="476" spans="2:12" ht="15.75" customHeight="1">
      <c r="B476" s="72"/>
      <c r="C476" s="72"/>
      <c r="D476" s="72"/>
      <c r="J476" s="72"/>
      <c r="K476" s="72"/>
      <c r="L476" s="72"/>
    </row>
    <row r="477" spans="2:12" ht="15.75" customHeight="1">
      <c r="B477" s="72"/>
      <c r="C477" s="72"/>
      <c r="D477" s="72"/>
      <c r="J477" s="72"/>
      <c r="K477" s="72"/>
      <c r="L477" s="72"/>
    </row>
    <row r="478" spans="2:12" ht="15.75" customHeight="1">
      <c r="B478" s="72"/>
      <c r="C478" s="72"/>
      <c r="D478" s="72"/>
      <c r="J478" s="72"/>
      <c r="K478" s="72"/>
      <c r="L478" s="72"/>
    </row>
    <row r="479" spans="2:12" ht="15.75" customHeight="1">
      <c r="B479" s="72"/>
      <c r="C479" s="72"/>
      <c r="D479" s="72"/>
      <c r="J479" s="72"/>
      <c r="K479" s="72"/>
      <c r="L479" s="72"/>
    </row>
    <row r="480" spans="2:12" ht="15.75" customHeight="1">
      <c r="B480" s="72"/>
      <c r="C480" s="72"/>
      <c r="D480" s="72"/>
      <c r="J480" s="72"/>
      <c r="K480" s="72"/>
      <c r="L480" s="72"/>
    </row>
    <row r="481" spans="2:12" ht="15.75" customHeight="1">
      <c r="B481" s="72"/>
      <c r="C481" s="72"/>
      <c r="D481" s="72"/>
      <c r="J481" s="72"/>
      <c r="K481" s="72"/>
      <c r="L481" s="72"/>
    </row>
    <row r="482" spans="2:12" ht="15.75" customHeight="1">
      <c r="B482" s="72"/>
      <c r="C482" s="72"/>
      <c r="D482" s="72"/>
      <c r="J482" s="72"/>
      <c r="K482" s="72"/>
      <c r="L482" s="72"/>
    </row>
    <row r="483" spans="2:12" ht="15.75" customHeight="1">
      <c r="B483" s="72"/>
      <c r="C483" s="72"/>
      <c r="D483" s="72"/>
      <c r="J483" s="72"/>
      <c r="K483" s="72"/>
      <c r="L483" s="72"/>
    </row>
    <row r="484" spans="2:12" ht="15.75" customHeight="1">
      <c r="B484" s="72"/>
      <c r="C484" s="72"/>
      <c r="D484" s="72"/>
      <c r="J484" s="72"/>
      <c r="K484" s="72"/>
      <c r="L484" s="72"/>
    </row>
    <row r="485" spans="2:12" ht="15.75" customHeight="1">
      <c r="B485" s="72"/>
      <c r="C485" s="72"/>
      <c r="D485" s="72"/>
      <c r="J485" s="72"/>
      <c r="K485" s="72"/>
      <c r="L485" s="72"/>
    </row>
    <row r="486" spans="2:12" ht="15.75" customHeight="1">
      <c r="B486" s="72"/>
      <c r="C486" s="72"/>
      <c r="D486" s="72"/>
      <c r="J486" s="72"/>
      <c r="K486" s="72"/>
      <c r="L486" s="72"/>
    </row>
    <row r="487" spans="2:12" ht="15.75" customHeight="1">
      <c r="B487" s="72"/>
      <c r="C487" s="72"/>
      <c r="D487" s="72"/>
      <c r="J487" s="72"/>
      <c r="K487" s="72"/>
      <c r="L487" s="72"/>
    </row>
    <row r="488" spans="2:12" ht="15.75" customHeight="1">
      <c r="B488" s="72"/>
      <c r="C488" s="72"/>
      <c r="D488" s="72"/>
      <c r="J488" s="72"/>
      <c r="K488" s="72"/>
      <c r="L488" s="72"/>
    </row>
    <row r="489" spans="2:12" ht="15.75" customHeight="1">
      <c r="B489" s="72"/>
      <c r="C489" s="72"/>
      <c r="D489" s="72"/>
      <c r="J489" s="72"/>
      <c r="K489" s="72"/>
      <c r="L489" s="72"/>
    </row>
    <row r="490" spans="2:12" ht="15.75" customHeight="1">
      <c r="B490" s="72"/>
      <c r="C490" s="72"/>
      <c r="D490" s="72"/>
      <c r="J490" s="72"/>
      <c r="K490" s="72"/>
      <c r="L490" s="72"/>
    </row>
    <row r="491" spans="2:12" ht="15.75" customHeight="1">
      <c r="B491" s="72"/>
      <c r="C491" s="72"/>
      <c r="D491" s="72"/>
      <c r="J491" s="72"/>
      <c r="K491" s="72"/>
      <c r="L491" s="72"/>
    </row>
    <row r="492" spans="2:12" ht="15.75" customHeight="1">
      <c r="B492" s="72"/>
      <c r="C492" s="72"/>
      <c r="D492" s="72"/>
      <c r="J492" s="72"/>
      <c r="K492" s="72"/>
      <c r="L492" s="72"/>
    </row>
    <row r="493" spans="2:12" ht="15.75" customHeight="1">
      <c r="B493" s="72"/>
      <c r="C493" s="72"/>
      <c r="D493" s="72"/>
      <c r="J493" s="72"/>
      <c r="K493" s="72"/>
      <c r="L493" s="72"/>
    </row>
    <row r="494" spans="2:12" ht="15.75" customHeight="1">
      <c r="B494" s="72"/>
      <c r="C494" s="72"/>
      <c r="D494" s="72"/>
      <c r="J494" s="72"/>
      <c r="K494" s="72"/>
      <c r="L494" s="72"/>
    </row>
    <row r="495" spans="2:12" ht="15.75" customHeight="1">
      <c r="B495" s="72"/>
      <c r="C495" s="72"/>
      <c r="D495" s="72"/>
      <c r="J495" s="72"/>
      <c r="K495" s="72"/>
      <c r="L495" s="72"/>
    </row>
    <row r="496" spans="2:12" ht="15.75" customHeight="1">
      <c r="B496" s="72"/>
      <c r="C496" s="72"/>
      <c r="D496" s="72"/>
      <c r="J496" s="72"/>
      <c r="K496" s="72"/>
      <c r="L496" s="72"/>
    </row>
    <row r="497" spans="2:12" ht="15.75" customHeight="1">
      <c r="B497" s="72"/>
      <c r="C497" s="72"/>
      <c r="D497" s="72"/>
      <c r="J497" s="72"/>
      <c r="K497" s="72"/>
      <c r="L497" s="72"/>
    </row>
    <row r="498" spans="2:12" ht="15.75" customHeight="1">
      <c r="B498" s="72"/>
      <c r="C498" s="72"/>
      <c r="D498" s="72"/>
      <c r="J498" s="72"/>
      <c r="K498" s="72"/>
      <c r="L498" s="72"/>
    </row>
    <row r="499" spans="2:12" ht="15.75" customHeight="1">
      <c r="B499" s="72"/>
      <c r="C499" s="72"/>
      <c r="D499" s="72"/>
      <c r="J499" s="72"/>
      <c r="K499" s="72"/>
      <c r="L499" s="72"/>
    </row>
    <row r="500" spans="2:12" ht="15.75" customHeight="1">
      <c r="B500" s="72"/>
      <c r="C500" s="72"/>
      <c r="D500" s="72"/>
      <c r="J500" s="72"/>
      <c r="K500" s="72"/>
      <c r="L500" s="72"/>
    </row>
    <row r="501" spans="2:12" ht="15.75" customHeight="1">
      <c r="B501" s="72"/>
      <c r="C501" s="72"/>
      <c r="D501" s="72"/>
      <c r="J501" s="72"/>
      <c r="K501" s="72"/>
      <c r="L501" s="72"/>
    </row>
    <row r="502" spans="2:12" ht="15.75" customHeight="1">
      <c r="B502" s="72"/>
      <c r="C502" s="72"/>
      <c r="D502" s="72"/>
      <c r="J502" s="72"/>
      <c r="K502" s="72"/>
      <c r="L502" s="72"/>
    </row>
    <row r="503" spans="2:12" ht="15.75" customHeight="1">
      <c r="B503" s="72"/>
      <c r="C503" s="72"/>
      <c r="D503" s="72"/>
      <c r="J503" s="72"/>
      <c r="K503" s="72"/>
      <c r="L503" s="72"/>
    </row>
    <row r="504" spans="2:12" ht="15.75" customHeight="1">
      <c r="B504" s="72"/>
      <c r="C504" s="72"/>
      <c r="D504" s="72"/>
      <c r="J504" s="72"/>
      <c r="K504" s="72"/>
      <c r="L504" s="72"/>
    </row>
    <row r="505" spans="2:12" ht="15.75" customHeight="1">
      <c r="B505" s="72"/>
      <c r="C505" s="72"/>
      <c r="D505" s="72"/>
      <c r="J505" s="72"/>
      <c r="K505" s="72"/>
      <c r="L505" s="72"/>
    </row>
    <row r="506" spans="2:12" ht="15.75" customHeight="1">
      <c r="B506" s="72"/>
      <c r="C506" s="72"/>
      <c r="D506" s="72"/>
      <c r="J506" s="72"/>
      <c r="K506" s="72"/>
      <c r="L506" s="72"/>
    </row>
    <row r="507" spans="2:12" ht="15.75" customHeight="1">
      <c r="B507" s="72"/>
      <c r="C507" s="72"/>
      <c r="D507" s="72"/>
      <c r="J507" s="72"/>
      <c r="K507" s="72"/>
      <c r="L507" s="72"/>
    </row>
    <row r="508" spans="2:12" ht="15.75" customHeight="1">
      <c r="B508" s="72"/>
      <c r="C508" s="72"/>
      <c r="D508" s="72"/>
      <c r="J508" s="72"/>
      <c r="K508" s="72"/>
      <c r="L508" s="72"/>
    </row>
    <row r="509" spans="2:12" ht="15.75" customHeight="1">
      <c r="B509" s="72"/>
      <c r="C509" s="72"/>
      <c r="D509" s="72"/>
      <c r="J509" s="72"/>
      <c r="K509" s="72"/>
      <c r="L509" s="72"/>
    </row>
    <row r="510" spans="2:12" ht="15.75" customHeight="1">
      <c r="B510" s="72"/>
      <c r="C510" s="72"/>
      <c r="D510" s="72"/>
      <c r="J510" s="72"/>
      <c r="K510" s="72"/>
      <c r="L510" s="72"/>
    </row>
    <row r="511" spans="2:12" ht="15.75" customHeight="1">
      <c r="B511" s="72"/>
      <c r="C511" s="72"/>
      <c r="D511" s="72"/>
      <c r="J511" s="72"/>
      <c r="K511" s="72"/>
      <c r="L511" s="72"/>
    </row>
    <row r="512" spans="2:12" ht="15.75" customHeight="1">
      <c r="B512" s="72"/>
      <c r="C512" s="72"/>
      <c r="D512" s="72"/>
      <c r="J512" s="72"/>
      <c r="K512" s="72"/>
      <c r="L512" s="72"/>
    </row>
    <row r="513" spans="2:12" ht="15.75" customHeight="1">
      <c r="B513" s="72"/>
      <c r="C513" s="72"/>
      <c r="D513" s="72"/>
      <c r="J513" s="72"/>
      <c r="K513" s="72"/>
      <c r="L513" s="72"/>
    </row>
    <row r="514" spans="2:12" ht="15.75" customHeight="1">
      <c r="B514" s="72"/>
      <c r="C514" s="72"/>
      <c r="D514" s="72"/>
      <c r="J514" s="72"/>
      <c r="K514" s="72"/>
      <c r="L514" s="72"/>
    </row>
    <row r="515" spans="2:12" ht="15.75" customHeight="1">
      <c r="B515" s="72"/>
      <c r="C515" s="72"/>
      <c r="D515" s="72"/>
      <c r="J515" s="72"/>
      <c r="K515" s="72"/>
      <c r="L515" s="72"/>
    </row>
    <row r="516" spans="2:12" ht="15.75" customHeight="1">
      <c r="B516" s="72"/>
      <c r="C516" s="72"/>
      <c r="D516" s="72"/>
      <c r="J516" s="72"/>
      <c r="K516" s="72"/>
      <c r="L516" s="72"/>
    </row>
    <row r="517" spans="2:12" ht="15.75" customHeight="1">
      <c r="B517" s="72"/>
      <c r="C517" s="72"/>
      <c r="D517" s="72"/>
      <c r="J517" s="72"/>
      <c r="K517" s="72"/>
      <c r="L517" s="72"/>
    </row>
    <row r="518" spans="2:12" ht="15.75" customHeight="1">
      <c r="B518" s="72"/>
      <c r="C518" s="72"/>
      <c r="D518" s="72"/>
      <c r="J518" s="72"/>
      <c r="K518" s="72"/>
      <c r="L518" s="72"/>
    </row>
    <row r="519" spans="2:12" ht="15.75" customHeight="1">
      <c r="B519" s="72"/>
      <c r="C519" s="72"/>
      <c r="D519" s="72"/>
      <c r="J519" s="72"/>
      <c r="K519" s="72"/>
      <c r="L519" s="72"/>
    </row>
    <row r="520" spans="2:12" ht="15.75" customHeight="1">
      <c r="B520" s="72"/>
      <c r="C520" s="72"/>
      <c r="D520" s="72"/>
      <c r="J520" s="72"/>
      <c r="K520" s="72"/>
      <c r="L520" s="72"/>
    </row>
    <row r="521" spans="2:12" ht="15.75" customHeight="1">
      <c r="B521" s="72"/>
      <c r="C521" s="72"/>
      <c r="D521" s="72"/>
      <c r="J521" s="72"/>
      <c r="K521" s="72"/>
      <c r="L521" s="72"/>
    </row>
    <row r="522" spans="2:12" ht="15.75" customHeight="1">
      <c r="B522" s="72"/>
      <c r="C522" s="72"/>
      <c r="D522" s="72"/>
      <c r="J522" s="72"/>
      <c r="K522" s="72"/>
      <c r="L522" s="72"/>
    </row>
    <row r="523" spans="2:12" ht="15.75" customHeight="1">
      <c r="B523" s="72"/>
      <c r="C523" s="72"/>
      <c r="D523" s="72"/>
      <c r="J523" s="72"/>
      <c r="K523" s="72"/>
      <c r="L523" s="72"/>
    </row>
    <row r="524" spans="2:12" ht="15.75" customHeight="1">
      <c r="B524" s="72"/>
      <c r="C524" s="72"/>
      <c r="D524" s="72"/>
      <c r="J524" s="72"/>
      <c r="K524" s="72"/>
      <c r="L524" s="72"/>
    </row>
    <row r="525" spans="2:12" ht="15.75" customHeight="1">
      <c r="B525" s="72"/>
      <c r="C525" s="72"/>
      <c r="D525" s="72"/>
      <c r="J525" s="72"/>
      <c r="K525" s="72"/>
      <c r="L525" s="72"/>
    </row>
    <row r="526" spans="2:12" ht="15.75" customHeight="1">
      <c r="B526" s="72"/>
      <c r="C526" s="72"/>
      <c r="D526" s="72"/>
      <c r="J526" s="72"/>
      <c r="K526" s="72"/>
      <c r="L526" s="72"/>
    </row>
    <row r="527" spans="2:12" ht="15.75" customHeight="1">
      <c r="B527" s="72"/>
      <c r="C527" s="72"/>
      <c r="D527" s="72"/>
      <c r="J527" s="72"/>
      <c r="K527" s="72"/>
      <c r="L527" s="72"/>
    </row>
    <row r="528" spans="2:12" ht="15.75" customHeight="1">
      <c r="B528" s="72"/>
      <c r="C528" s="72"/>
      <c r="D528" s="72"/>
      <c r="J528" s="72"/>
      <c r="K528" s="72"/>
      <c r="L528" s="72"/>
    </row>
    <row r="529" spans="2:12" ht="15.75" customHeight="1">
      <c r="B529" s="72"/>
      <c r="C529" s="72"/>
      <c r="D529" s="72"/>
      <c r="J529" s="72"/>
      <c r="K529" s="72"/>
      <c r="L529" s="72"/>
    </row>
    <row r="530" spans="2:12" ht="15.75" customHeight="1">
      <c r="B530" s="72"/>
      <c r="C530" s="72"/>
      <c r="D530" s="72"/>
      <c r="J530" s="72"/>
      <c r="K530" s="72"/>
      <c r="L530" s="72"/>
    </row>
    <row r="531" spans="2:12" ht="15.75" customHeight="1">
      <c r="B531" s="72"/>
      <c r="C531" s="72"/>
      <c r="D531" s="72"/>
      <c r="J531" s="72"/>
      <c r="K531" s="72"/>
      <c r="L531" s="72"/>
    </row>
    <row r="532" spans="2:12" ht="15.75" customHeight="1">
      <c r="B532" s="72"/>
      <c r="C532" s="72"/>
      <c r="D532" s="72"/>
      <c r="J532" s="72"/>
      <c r="K532" s="72"/>
      <c r="L532" s="72"/>
    </row>
    <row r="533" spans="2:12" ht="15.75" customHeight="1">
      <c r="B533" s="72"/>
      <c r="C533" s="72"/>
      <c r="D533" s="72"/>
      <c r="J533" s="72"/>
      <c r="K533" s="72"/>
      <c r="L533" s="72"/>
    </row>
    <row r="534" spans="2:12" ht="15.75" customHeight="1">
      <c r="B534" s="72"/>
      <c r="C534" s="72"/>
      <c r="D534" s="72"/>
      <c r="J534" s="72"/>
      <c r="K534" s="72"/>
      <c r="L534" s="72"/>
    </row>
    <row r="535" spans="2:12" ht="15.75" customHeight="1">
      <c r="B535" s="72"/>
      <c r="C535" s="72"/>
      <c r="D535" s="72"/>
      <c r="J535" s="72"/>
      <c r="K535" s="72"/>
      <c r="L535" s="72"/>
    </row>
    <row r="536" spans="2:12" ht="15.75" customHeight="1">
      <c r="B536" s="72"/>
      <c r="C536" s="72"/>
      <c r="D536" s="72"/>
      <c r="J536" s="72"/>
      <c r="K536" s="72"/>
      <c r="L536" s="72"/>
    </row>
    <row r="537" spans="2:12" ht="15.75" customHeight="1">
      <c r="B537" s="72"/>
      <c r="C537" s="72"/>
      <c r="D537" s="72"/>
      <c r="J537" s="72"/>
      <c r="K537" s="72"/>
      <c r="L537" s="72"/>
    </row>
    <row r="538" spans="2:12" ht="15.75" customHeight="1">
      <c r="B538" s="72"/>
      <c r="C538" s="72"/>
      <c r="D538" s="72"/>
      <c r="J538" s="72"/>
      <c r="K538" s="72"/>
      <c r="L538" s="72"/>
    </row>
    <row r="539" spans="2:12" ht="15.75" customHeight="1">
      <c r="B539" s="72"/>
      <c r="C539" s="72"/>
      <c r="D539" s="72"/>
      <c r="J539" s="72"/>
      <c r="K539" s="72"/>
      <c r="L539" s="72"/>
    </row>
    <row r="540" spans="2:12" ht="15.75" customHeight="1">
      <c r="B540" s="72"/>
      <c r="C540" s="72"/>
      <c r="D540" s="72"/>
      <c r="J540" s="72"/>
      <c r="K540" s="72"/>
      <c r="L540" s="72"/>
    </row>
    <row r="541" spans="2:12" ht="15.75" customHeight="1">
      <c r="B541" s="72"/>
      <c r="C541" s="72"/>
      <c r="D541" s="72"/>
      <c r="J541" s="72"/>
      <c r="K541" s="72"/>
      <c r="L541" s="72"/>
    </row>
    <row r="542" spans="2:12" ht="15.75" customHeight="1">
      <c r="B542" s="72"/>
      <c r="C542" s="72"/>
      <c r="D542" s="72"/>
      <c r="J542" s="72"/>
      <c r="K542" s="72"/>
      <c r="L542" s="72"/>
    </row>
    <row r="543" spans="2:12" ht="15.75" customHeight="1">
      <c r="B543" s="72"/>
      <c r="C543" s="72"/>
      <c r="D543" s="72"/>
      <c r="J543" s="72"/>
      <c r="K543" s="72"/>
      <c r="L543" s="72"/>
    </row>
    <row r="544" spans="2:12" ht="15.75" customHeight="1">
      <c r="B544" s="72"/>
      <c r="C544" s="72"/>
      <c r="D544" s="72"/>
      <c r="J544" s="72"/>
      <c r="K544" s="72"/>
      <c r="L544" s="72"/>
    </row>
    <row r="545" spans="2:12" ht="15.75" customHeight="1">
      <c r="B545" s="72"/>
      <c r="C545" s="72"/>
      <c r="D545" s="72"/>
      <c r="J545" s="72"/>
      <c r="K545" s="72"/>
      <c r="L545" s="72"/>
    </row>
    <row r="546" spans="2:12" ht="15.75" customHeight="1">
      <c r="B546" s="72"/>
      <c r="C546" s="72"/>
      <c r="D546" s="72"/>
      <c r="J546" s="72"/>
      <c r="K546" s="72"/>
      <c r="L546" s="72"/>
    </row>
    <row r="547" spans="2:12" ht="15.75" customHeight="1">
      <c r="B547" s="72"/>
      <c r="C547" s="72"/>
      <c r="D547" s="72"/>
      <c r="J547" s="72"/>
      <c r="K547" s="72"/>
      <c r="L547" s="72"/>
    </row>
    <row r="548" spans="2:12" ht="15.75" customHeight="1">
      <c r="B548" s="72"/>
      <c r="C548" s="72"/>
      <c r="D548" s="72"/>
      <c r="J548" s="72"/>
      <c r="K548" s="72"/>
      <c r="L548" s="72"/>
    </row>
    <row r="549" spans="2:12" ht="15.75" customHeight="1">
      <c r="B549" s="72"/>
      <c r="C549" s="72"/>
      <c r="D549" s="72"/>
      <c r="J549" s="72"/>
      <c r="K549" s="72"/>
      <c r="L549" s="72"/>
    </row>
    <row r="550" spans="2:12" ht="15.75" customHeight="1">
      <c r="B550" s="72"/>
      <c r="C550" s="72"/>
      <c r="D550" s="72"/>
      <c r="J550" s="72"/>
      <c r="K550" s="72"/>
      <c r="L550" s="72"/>
    </row>
    <row r="551" spans="2:12" ht="15.75" customHeight="1">
      <c r="B551" s="72"/>
      <c r="C551" s="72"/>
      <c r="D551" s="72"/>
      <c r="J551" s="72"/>
      <c r="K551" s="72"/>
      <c r="L551" s="72"/>
    </row>
    <row r="552" spans="2:12" ht="15.75" customHeight="1">
      <c r="B552" s="72"/>
      <c r="C552" s="72"/>
      <c r="D552" s="72"/>
      <c r="J552" s="72"/>
      <c r="K552" s="72"/>
      <c r="L552" s="72"/>
    </row>
    <row r="553" spans="2:12" ht="15.75" customHeight="1">
      <c r="B553" s="72"/>
      <c r="C553" s="72"/>
      <c r="D553" s="72"/>
      <c r="J553" s="72"/>
      <c r="K553" s="72"/>
      <c r="L553" s="72"/>
    </row>
    <row r="554" spans="2:12" ht="15.75" customHeight="1">
      <c r="B554" s="72"/>
      <c r="C554" s="72"/>
      <c r="D554" s="72"/>
      <c r="J554" s="72"/>
      <c r="K554" s="72"/>
      <c r="L554" s="72"/>
    </row>
    <row r="555" spans="2:12" ht="15.75" customHeight="1">
      <c r="B555" s="72"/>
      <c r="C555" s="72"/>
      <c r="D555" s="72"/>
      <c r="J555" s="72"/>
      <c r="K555" s="72"/>
      <c r="L555" s="72"/>
    </row>
    <row r="556" spans="2:12" ht="15.75" customHeight="1">
      <c r="B556" s="72"/>
      <c r="C556" s="72"/>
      <c r="D556" s="72"/>
      <c r="J556" s="72"/>
      <c r="K556" s="72"/>
      <c r="L556" s="72"/>
    </row>
    <row r="557" spans="2:12" ht="15.75" customHeight="1">
      <c r="B557" s="72"/>
      <c r="C557" s="72"/>
      <c r="D557" s="72"/>
      <c r="J557" s="72"/>
      <c r="K557" s="72"/>
      <c r="L557" s="72"/>
    </row>
    <row r="558" spans="2:12" ht="15.75" customHeight="1">
      <c r="B558" s="72"/>
      <c r="C558" s="72"/>
      <c r="D558" s="72"/>
      <c r="J558" s="72"/>
      <c r="K558" s="72"/>
      <c r="L558" s="72"/>
    </row>
    <row r="559" spans="2:12" ht="15.75" customHeight="1">
      <c r="B559" s="72"/>
      <c r="C559" s="72"/>
      <c r="D559" s="72"/>
      <c r="J559" s="72"/>
      <c r="K559" s="72"/>
      <c r="L559" s="72"/>
    </row>
    <row r="560" spans="2:12" ht="15.75" customHeight="1">
      <c r="B560" s="72"/>
      <c r="C560" s="72"/>
      <c r="D560" s="72"/>
      <c r="J560" s="72"/>
      <c r="K560" s="72"/>
      <c r="L560" s="72"/>
    </row>
    <row r="561" spans="2:12" ht="15.75" customHeight="1">
      <c r="B561" s="72"/>
      <c r="C561" s="72"/>
      <c r="D561" s="72"/>
      <c r="J561" s="72"/>
      <c r="K561" s="72"/>
      <c r="L561" s="72"/>
    </row>
    <row r="562" spans="2:12" ht="15.75" customHeight="1">
      <c r="B562" s="72"/>
      <c r="C562" s="72"/>
      <c r="D562" s="72"/>
      <c r="J562" s="72"/>
      <c r="K562" s="72"/>
      <c r="L562" s="72"/>
    </row>
    <row r="563" spans="2:12" ht="15.75" customHeight="1">
      <c r="B563" s="72"/>
      <c r="C563" s="72"/>
      <c r="D563" s="72"/>
      <c r="J563" s="72"/>
      <c r="K563" s="72"/>
      <c r="L563" s="72"/>
    </row>
    <row r="564" spans="2:12" ht="15.75" customHeight="1">
      <c r="B564" s="72"/>
      <c r="C564" s="72"/>
      <c r="D564" s="72"/>
      <c r="J564" s="72"/>
      <c r="K564" s="72"/>
      <c r="L564" s="72"/>
    </row>
    <row r="565" spans="2:12" ht="15.75" customHeight="1">
      <c r="B565" s="72"/>
      <c r="C565" s="72"/>
      <c r="D565" s="72"/>
      <c r="J565" s="72"/>
      <c r="K565" s="72"/>
      <c r="L565" s="72"/>
    </row>
    <row r="566" spans="2:12" ht="15.75" customHeight="1">
      <c r="B566" s="72"/>
      <c r="C566" s="72"/>
      <c r="D566" s="72"/>
      <c r="J566" s="72"/>
      <c r="K566" s="72"/>
      <c r="L566" s="72"/>
    </row>
    <row r="567" spans="2:12" ht="15.75" customHeight="1">
      <c r="B567" s="72"/>
      <c r="C567" s="72"/>
      <c r="D567" s="72"/>
      <c r="J567" s="72"/>
      <c r="K567" s="72"/>
      <c r="L567" s="72"/>
    </row>
    <row r="568" spans="2:12" ht="15.75" customHeight="1">
      <c r="B568" s="72"/>
      <c r="C568" s="72"/>
      <c r="D568" s="72"/>
      <c r="J568" s="72"/>
      <c r="K568" s="72"/>
      <c r="L568" s="72"/>
    </row>
    <row r="569" spans="2:12" ht="15.75" customHeight="1">
      <c r="B569" s="72"/>
      <c r="C569" s="72"/>
      <c r="D569" s="72"/>
      <c r="J569" s="72"/>
      <c r="K569" s="72"/>
      <c r="L569" s="72"/>
    </row>
    <row r="570" spans="2:12" ht="15.75" customHeight="1">
      <c r="B570" s="72"/>
      <c r="C570" s="72"/>
      <c r="D570" s="72"/>
      <c r="J570" s="72"/>
      <c r="K570" s="72"/>
      <c r="L570" s="72"/>
    </row>
    <row r="571" spans="2:12" ht="15.75" customHeight="1">
      <c r="B571" s="72"/>
      <c r="C571" s="72"/>
      <c r="D571" s="72"/>
      <c r="J571" s="72"/>
      <c r="K571" s="72"/>
      <c r="L571" s="72"/>
    </row>
    <row r="572" spans="2:12" ht="15.75" customHeight="1">
      <c r="B572" s="72"/>
      <c r="C572" s="72"/>
      <c r="D572" s="72"/>
      <c r="J572" s="72"/>
      <c r="K572" s="72"/>
      <c r="L572" s="72"/>
    </row>
    <row r="573" spans="2:12" ht="15.75" customHeight="1">
      <c r="B573" s="72"/>
      <c r="C573" s="72"/>
      <c r="D573" s="72"/>
      <c r="J573" s="72"/>
      <c r="K573" s="72"/>
      <c r="L573" s="72"/>
    </row>
    <row r="574" spans="2:12" ht="15.75" customHeight="1">
      <c r="B574" s="72"/>
      <c r="C574" s="72"/>
      <c r="D574" s="72"/>
      <c r="J574" s="72"/>
      <c r="K574" s="72"/>
      <c r="L574" s="72"/>
    </row>
    <row r="575" spans="2:12" ht="15.75" customHeight="1">
      <c r="B575" s="72"/>
      <c r="C575" s="72"/>
      <c r="D575" s="72"/>
      <c r="J575" s="72"/>
      <c r="K575" s="72"/>
      <c r="L575" s="72"/>
    </row>
    <row r="576" spans="2:12" ht="15.75" customHeight="1">
      <c r="B576" s="72"/>
      <c r="C576" s="72"/>
      <c r="D576" s="72"/>
      <c r="J576" s="72"/>
      <c r="K576" s="72"/>
      <c r="L576" s="72"/>
    </row>
    <row r="577" spans="2:12" ht="15.75" customHeight="1">
      <c r="B577" s="72"/>
      <c r="C577" s="72"/>
      <c r="D577" s="72"/>
      <c r="J577" s="72"/>
      <c r="K577" s="72"/>
      <c r="L577" s="72"/>
    </row>
    <row r="578" spans="2:12" ht="15.75" customHeight="1">
      <c r="B578" s="72"/>
      <c r="C578" s="72"/>
      <c r="D578" s="72"/>
      <c r="J578" s="72"/>
      <c r="K578" s="72"/>
      <c r="L578" s="72"/>
    </row>
    <row r="579" spans="2:12" ht="15.75" customHeight="1">
      <c r="B579" s="72"/>
      <c r="C579" s="72"/>
      <c r="D579" s="72"/>
      <c r="J579" s="72"/>
      <c r="K579" s="72"/>
      <c r="L579" s="72"/>
    </row>
    <row r="580" spans="2:12" ht="15.75" customHeight="1">
      <c r="B580" s="72"/>
      <c r="C580" s="72"/>
      <c r="D580" s="72"/>
      <c r="J580" s="72"/>
      <c r="K580" s="72"/>
      <c r="L580" s="72"/>
    </row>
    <row r="581" spans="2:12" ht="15.75" customHeight="1">
      <c r="B581" s="72"/>
      <c r="C581" s="72"/>
      <c r="D581" s="72"/>
      <c r="J581" s="72"/>
      <c r="K581" s="72"/>
      <c r="L581" s="72"/>
    </row>
    <row r="582" spans="2:12" ht="15.75" customHeight="1">
      <c r="B582" s="72"/>
      <c r="C582" s="72"/>
      <c r="D582" s="72"/>
      <c r="J582" s="72"/>
      <c r="K582" s="72"/>
      <c r="L582" s="72"/>
    </row>
    <row r="583" spans="2:12" ht="15.75" customHeight="1">
      <c r="B583" s="72"/>
      <c r="C583" s="72"/>
      <c r="D583" s="72"/>
      <c r="J583" s="72"/>
      <c r="K583" s="72"/>
      <c r="L583" s="72"/>
    </row>
    <row r="584" spans="2:12" ht="15.75" customHeight="1">
      <c r="B584" s="72"/>
      <c r="C584" s="72"/>
      <c r="D584" s="72"/>
      <c r="J584" s="72"/>
      <c r="K584" s="72"/>
      <c r="L584" s="72"/>
    </row>
    <row r="585" spans="2:12" ht="15.75" customHeight="1">
      <c r="B585" s="72"/>
      <c r="C585" s="72"/>
      <c r="D585" s="72"/>
      <c r="J585" s="72"/>
      <c r="K585" s="72"/>
      <c r="L585" s="72"/>
    </row>
    <row r="586" spans="2:12" ht="15.75" customHeight="1">
      <c r="B586" s="72"/>
      <c r="C586" s="72"/>
      <c r="D586" s="72"/>
      <c r="J586" s="72"/>
      <c r="K586" s="72"/>
      <c r="L586" s="72"/>
    </row>
    <row r="587" spans="2:12" ht="15.75" customHeight="1">
      <c r="B587" s="72"/>
      <c r="C587" s="72"/>
      <c r="D587" s="72"/>
      <c r="J587" s="72"/>
      <c r="K587" s="72"/>
      <c r="L587" s="72"/>
    </row>
    <row r="588" spans="2:12" ht="15.75" customHeight="1">
      <c r="B588" s="72"/>
      <c r="C588" s="72"/>
      <c r="D588" s="72"/>
      <c r="J588" s="72"/>
      <c r="K588" s="72"/>
      <c r="L588" s="72"/>
    </row>
    <row r="589" spans="2:12" ht="15.75" customHeight="1">
      <c r="B589" s="72"/>
      <c r="C589" s="72"/>
      <c r="D589" s="72"/>
      <c r="J589" s="72"/>
      <c r="K589" s="72"/>
      <c r="L589" s="72"/>
    </row>
    <row r="590" spans="2:12" ht="15.75" customHeight="1">
      <c r="B590" s="72"/>
      <c r="C590" s="72"/>
      <c r="D590" s="72"/>
      <c r="J590" s="72"/>
      <c r="K590" s="72"/>
      <c r="L590" s="72"/>
    </row>
    <row r="591" spans="2:12" ht="15.75" customHeight="1">
      <c r="B591" s="72"/>
      <c r="C591" s="72"/>
      <c r="D591" s="72"/>
      <c r="J591" s="72"/>
      <c r="K591" s="72"/>
      <c r="L591" s="72"/>
    </row>
    <row r="592" spans="2:12" ht="15.75" customHeight="1">
      <c r="B592" s="72"/>
      <c r="C592" s="72"/>
      <c r="D592" s="72"/>
      <c r="J592" s="72"/>
      <c r="K592" s="72"/>
      <c r="L592" s="72"/>
    </row>
    <row r="593" spans="2:12" ht="15.75" customHeight="1">
      <c r="B593" s="72"/>
      <c r="C593" s="72"/>
      <c r="D593" s="72"/>
      <c r="J593" s="72"/>
      <c r="K593" s="72"/>
      <c r="L593" s="72"/>
    </row>
    <row r="594" spans="2:12" ht="15.75" customHeight="1">
      <c r="B594" s="72"/>
      <c r="C594" s="72"/>
      <c r="D594" s="72"/>
      <c r="J594" s="72"/>
      <c r="K594" s="72"/>
      <c r="L594" s="72"/>
    </row>
    <row r="595" spans="2:12" ht="15.75" customHeight="1">
      <c r="B595" s="72"/>
      <c r="C595" s="72"/>
      <c r="D595" s="72"/>
      <c r="J595" s="72"/>
      <c r="K595" s="72"/>
      <c r="L595" s="72"/>
    </row>
    <row r="596" spans="2:12" ht="15.75" customHeight="1">
      <c r="B596" s="72"/>
      <c r="C596" s="72"/>
      <c r="D596" s="72"/>
      <c r="J596" s="72"/>
      <c r="K596" s="72"/>
      <c r="L596" s="72"/>
    </row>
    <row r="597" spans="2:12" ht="15.75" customHeight="1">
      <c r="B597" s="72"/>
      <c r="C597" s="72"/>
      <c r="D597" s="72"/>
      <c r="J597" s="72"/>
      <c r="K597" s="72"/>
      <c r="L597" s="72"/>
    </row>
    <row r="598" spans="2:12" ht="15.75" customHeight="1">
      <c r="B598" s="72"/>
      <c r="C598" s="72"/>
      <c r="D598" s="72"/>
      <c r="J598" s="72"/>
      <c r="K598" s="72"/>
      <c r="L598" s="72"/>
    </row>
    <row r="599" spans="2:12" ht="15.75" customHeight="1">
      <c r="B599" s="72"/>
      <c r="C599" s="72"/>
      <c r="D599" s="72"/>
      <c r="J599" s="72"/>
      <c r="K599" s="72"/>
      <c r="L599" s="72"/>
    </row>
    <row r="600" spans="2:12" ht="15.75" customHeight="1">
      <c r="B600" s="72"/>
      <c r="C600" s="72"/>
      <c r="D600" s="72"/>
      <c r="J600" s="72"/>
      <c r="K600" s="72"/>
      <c r="L600" s="72"/>
    </row>
    <row r="601" spans="2:12" ht="15.75" customHeight="1">
      <c r="B601" s="72"/>
      <c r="C601" s="72"/>
      <c r="D601" s="72"/>
      <c r="J601" s="72"/>
      <c r="K601" s="72"/>
      <c r="L601" s="72"/>
    </row>
    <row r="602" spans="2:12" ht="15.75" customHeight="1">
      <c r="B602" s="72"/>
      <c r="C602" s="72"/>
      <c r="D602" s="72"/>
      <c r="J602" s="72"/>
      <c r="K602" s="72"/>
      <c r="L602" s="72"/>
    </row>
    <row r="603" spans="2:12" ht="15.75" customHeight="1">
      <c r="B603" s="72"/>
      <c r="C603" s="72"/>
      <c r="D603" s="72"/>
      <c r="J603" s="72"/>
      <c r="K603" s="72"/>
      <c r="L603" s="72"/>
    </row>
    <row r="604" spans="2:12" ht="15.75" customHeight="1">
      <c r="B604" s="72"/>
      <c r="C604" s="72"/>
      <c r="D604" s="72"/>
      <c r="J604" s="72"/>
      <c r="K604" s="72"/>
      <c r="L604" s="72"/>
    </row>
    <row r="605" spans="2:12" ht="15.75" customHeight="1">
      <c r="B605" s="72"/>
      <c r="C605" s="72"/>
      <c r="D605" s="72"/>
      <c r="J605" s="72"/>
      <c r="K605" s="72"/>
      <c r="L605" s="72"/>
    </row>
    <row r="606" spans="2:12" ht="15.75" customHeight="1">
      <c r="B606" s="72"/>
      <c r="C606" s="72"/>
      <c r="D606" s="72"/>
      <c r="J606" s="72"/>
      <c r="K606" s="72"/>
      <c r="L606" s="72"/>
    </row>
    <row r="607" spans="2:12" ht="15.75" customHeight="1">
      <c r="B607" s="72"/>
      <c r="C607" s="72"/>
      <c r="D607" s="72"/>
      <c r="J607" s="72"/>
      <c r="K607" s="72"/>
      <c r="L607" s="72"/>
    </row>
    <row r="608" spans="2:12" ht="15.75" customHeight="1">
      <c r="B608" s="72"/>
      <c r="C608" s="72"/>
      <c r="D608" s="72"/>
      <c r="J608" s="72"/>
      <c r="K608" s="72"/>
      <c r="L608" s="72"/>
    </row>
    <row r="609" spans="2:12" ht="15.75" customHeight="1">
      <c r="B609" s="72"/>
      <c r="C609" s="72"/>
      <c r="D609" s="72"/>
      <c r="J609" s="72"/>
      <c r="K609" s="72"/>
      <c r="L609" s="72"/>
    </row>
    <row r="610" spans="2:12" ht="15.75" customHeight="1">
      <c r="B610" s="72"/>
      <c r="C610" s="72"/>
      <c r="D610" s="72"/>
      <c r="J610" s="72"/>
      <c r="K610" s="72"/>
      <c r="L610" s="72"/>
    </row>
    <row r="611" spans="2:12" ht="15.75" customHeight="1">
      <c r="B611" s="72"/>
      <c r="C611" s="72"/>
      <c r="D611" s="72"/>
      <c r="J611" s="72"/>
      <c r="K611" s="72"/>
      <c r="L611" s="72"/>
    </row>
    <row r="612" spans="2:12" ht="15.75" customHeight="1">
      <c r="B612" s="72"/>
      <c r="C612" s="72"/>
      <c r="D612" s="72"/>
      <c r="J612" s="72"/>
      <c r="K612" s="72"/>
      <c r="L612" s="72"/>
    </row>
    <row r="613" spans="2:12" ht="15.75" customHeight="1">
      <c r="B613" s="72"/>
      <c r="C613" s="72"/>
      <c r="D613" s="72"/>
      <c r="J613" s="72"/>
      <c r="K613" s="72"/>
      <c r="L613" s="72"/>
    </row>
    <row r="614" spans="2:12" ht="15.75" customHeight="1">
      <c r="B614" s="72"/>
      <c r="C614" s="72"/>
      <c r="D614" s="72"/>
      <c r="J614" s="72"/>
      <c r="K614" s="72"/>
      <c r="L614" s="72"/>
    </row>
    <row r="615" spans="2:12" ht="15.75" customHeight="1">
      <c r="B615" s="72"/>
      <c r="C615" s="72"/>
      <c r="D615" s="72"/>
      <c r="J615" s="72"/>
      <c r="K615" s="72"/>
      <c r="L615" s="72"/>
    </row>
    <row r="616" spans="2:12" ht="15.75" customHeight="1">
      <c r="B616" s="72"/>
      <c r="C616" s="72"/>
      <c r="D616" s="72"/>
      <c r="J616" s="72"/>
      <c r="K616" s="72"/>
      <c r="L616" s="72"/>
    </row>
    <row r="617" spans="2:12" ht="15.75" customHeight="1">
      <c r="B617" s="72"/>
      <c r="C617" s="72"/>
      <c r="D617" s="72"/>
      <c r="J617" s="72"/>
      <c r="K617" s="72"/>
      <c r="L617" s="72"/>
    </row>
    <row r="618" spans="2:12" ht="15.75" customHeight="1">
      <c r="B618" s="72"/>
      <c r="C618" s="72"/>
      <c r="D618" s="72"/>
      <c r="J618" s="72"/>
      <c r="K618" s="72"/>
      <c r="L618" s="72"/>
    </row>
    <row r="619" spans="2:12" ht="15.75" customHeight="1">
      <c r="B619" s="72"/>
      <c r="C619" s="72"/>
      <c r="D619" s="72"/>
      <c r="J619" s="72"/>
      <c r="K619" s="72"/>
      <c r="L619" s="72"/>
    </row>
    <row r="620" spans="2:12" ht="15.75" customHeight="1">
      <c r="B620" s="72"/>
      <c r="C620" s="72"/>
      <c r="D620" s="72"/>
      <c r="J620" s="72"/>
      <c r="K620" s="72"/>
      <c r="L620" s="72"/>
    </row>
    <row r="621" spans="2:12" ht="15.75" customHeight="1">
      <c r="B621" s="72"/>
      <c r="C621" s="72"/>
      <c r="D621" s="72"/>
      <c r="J621" s="72"/>
      <c r="K621" s="72"/>
      <c r="L621" s="72"/>
    </row>
    <row r="622" spans="2:12" ht="15.75" customHeight="1">
      <c r="B622" s="72"/>
      <c r="C622" s="72"/>
      <c r="D622" s="72"/>
      <c r="J622" s="72"/>
      <c r="K622" s="72"/>
      <c r="L622" s="72"/>
    </row>
    <row r="623" spans="2:12" ht="15.75" customHeight="1">
      <c r="B623" s="72"/>
      <c r="C623" s="72"/>
      <c r="D623" s="72"/>
      <c r="J623" s="72"/>
      <c r="K623" s="72"/>
      <c r="L623" s="72"/>
    </row>
    <row r="624" spans="2:12" ht="15.75" customHeight="1">
      <c r="B624" s="72"/>
      <c r="C624" s="72"/>
      <c r="D624" s="72"/>
      <c r="J624" s="72"/>
      <c r="K624" s="72"/>
      <c r="L624" s="72"/>
    </row>
    <row r="625" spans="2:12" ht="15.75" customHeight="1">
      <c r="B625" s="72"/>
      <c r="C625" s="72"/>
      <c r="D625" s="72"/>
      <c r="J625" s="72"/>
      <c r="K625" s="72"/>
      <c r="L625" s="72"/>
    </row>
    <row r="626" spans="2:12" ht="15.75" customHeight="1">
      <c r="B626" s="72"/>
      <c r="C626" s="72"/>
      <c r="D626" s="72"/>
      <c r="J626" s="72"/>
      <c r="K626" s="72"/>
      <c r="L626" s="72"/>
    </row>
    <row r="627" spans="2:12" ht="15.75" customHeight="1">
      <c r="B627" s="72"/>
      <c r="C627" s="72"/>
      <c r="D627" s="72"/>
      <c r="J627" s="72"/>
      <c r="K627" s="72"/>
      <c r="L627" s="72"/>
    </row>
    <row r="628" spans="2:12" ht="15.75" customHeight="1">
      <c r="B628" s="72"/>
      <c r="C628" s="72"/>
      <c r="D628" s="72"/>
      <c r="J628" s="72"/>
      <c r="K628" s="72"/>
      <c r="L628" s="72"/>
    </row>
    <row r="629" spans="2:12" ht="15.75" customHeight="1">
      <c r="B629" s="72"/>
      <c r="C629" s="72"/>
      <c r="D629" s="72"/>
      <c r="J629" s="72"/>
      <c r="K629" s="72"/>
      <c r="L629" s="72"/>
    </row>
    <row r="630" spans="2:12" ht="15.75" customHeight="1">
      <c r="B630" s="72"/>
      <c r="C630" s="72"/>
      <c r="D630" s="72"/>
      <c r="J630" s="72"/>
      <c r="K630" s="72"/>
      <c r="L630" s="72"/>
    </row>
    <row r="631" spans="2:12" ht="15.75" customHeight="1">
      <c r="B631" s="72"/>
      <c r="C631" s="72"/>
      <c r="D631" s="72"/>
      <c r="J631" s="72"/>
      <c r="K631" s="72"/>
      <c r="L631" s="72"/>
    </row>
    <row r="632" spans="2:12" ht="15.75" customHeight="1">
      <c r="B632" s="72"/>
      <c r="C632" s="72"/>
      <c r="D632" s="72"/>
      <c r="J632" s="72"/>
      <c r="K632" s="72"/>
      <c r="L632" s="72"/>
    </row>
    <row r="633" spans="2:12" ht="15.75" customHeight="1">
      <c r="B633" s="72"/>
      <c r="C633" s="72"/>
      <c r="D633" s="72"/>
      <c r="J633" s="72"/>
      <c r="K633" s="72"/>
      <c r="L633" s="72"/>
    </row>
    <row r="634" spans="2:12" ht="15.75" customHeight="1">
      <c r="B634" s="72"/>
      <c r="C634" s="72"/>
      <c r="D634" s="72"/>
      <c r="J634" s="72"/>
      <c r="K634" s="72"/>
      <c r="L634" s="72"/>
    </row>
    <row r="635" spans="2:12" ht="15.75" customHeight="1">
      <c r="B635" s="72"/>
      <c r="C635" s="72"/>
      <c r="D635" s="72"/>
      <c r="J635" s="72"/>
      <c r="K635" s="72"/>
      <c r="L635" s="72"/>
    </row>
    <row r="636" spans="2:12" ht="15.75" customHeight="1">
      <c r="B636" s="72"/>
      <c r="C636" s="72"/>
      <c r="D636" s="72"/>
      <c r="J636" s="72"/>
      <c r="K636" s="72"/>
      <c r="L636" s="72"/>
    </row>
    <row r="637" spans="2:12" ht="15.75" customHeight="1">
      <c r="B637" s="72"/>
      <c r="C637" s="72"/>
      <c r="D637" s="72"/>
      <c r="J637" s="72"/>
      <c r="K637" s="72"/>
      <c r="L637" s="72"/>
    </row>
    <row r="638" spans="2:12" ht="15.75" customHeight="1">
      <c r="B638" s="72"/>
      <c r="C638" s="72"/>
      <c r="D638" s="72"/>
      <c r="J638" s="72"/>
      <c r="K638" s="72"/>
      <c r="L638" s="72"/>
    </row>
    <row r="639" spans="2:12" ht="15.75" customHeight="1">
      <c r="B639" s="72"/>
      <c r="C639" s="72"/>
      <c r="D639" s="72"/>
      <c r="J639" s="72"/>
      <c r="K639" s="72"/>
      <c r="L639" s="72"/>
    </row>
    <row r="640" spans="2:12" ht="15.75" customHeight="1">
      <c r="B640" s="72"/>
      <c r="C640" s="72"/>
      <c r="D640" s="72"/>
      <c r="J640" s="72"/>
      <c r="K640" s="72"/>
      <c r="L640" s="72"/>
    </row>
    <row r="641" spans="2:12" ht="15.75" customHeight="1">
      <c r="B641" s="72"/>
      <c r="C641" s="72"/>
      <c r="D641" s="72"/>
      <c r="J641" s="72"/>
      <c r="K641" s="72"/>
      <c r="L641" s="72"/>
    </row>
    <row r="642" spans="2:12" ht="15.75" customHeight="1">
      <c r="B642" s="72"/>
      <c r="C642" s="72"/>
      <c r="D642" s="72"/>
      <c r="J642" s="72"/>
      <c r="K642" s="72"/>
      <c r="L642" s="72"/>
    </row>
    <row r="643" spans="2:12" ht="15.75" customHeight="1">
      <c r="B643" s="72"/>
      <c r="C643" s="72"/>
      <c r="D643" s="72"/>
      <c r="J643" s="72"/>
      <c r="K643" s="72"/>
      <c r="L643" s="72"/>
    </row>
    <row r="644" spans="2:12" ht="15.75" customHeight="1">
      <c r="B644" s="72"/>
      <c r="C644" s="72"/>
      <c r="D644" s="72"/>
      <c r="J644" s="72"/>
      <c r="K644" s="72"/>
      <c r="L644" s="72"/>
    </row>
    <row r="645" spans="2:12" ht="15.75" customHeight="1">
      <c r="B645" s="72"/>
      <c r="C645" s="72"/>
      <c r="D645" s="72"/>
      <c r="J645" s="72"/>
      <c r="K645" s="72"/>
      <c r="L645" s="72"/>
    </row>
    <row r="646" spans="2:12" ht="15.75" customHeight="1">
      <c r="B646" s="72"/>
      <c r="C646" s="72"/>
      <c r="D646" s="72"/>
      <c r="J646" s="72"/>
      <c r="K646" s="72"/>
      <c r="L646" s="72"/>
    </row>
    <row r="647" spans="2:12" ht="15.75" customHeight="1">
      <c r="B647" s="72"/>
      <c r="C647" s="72"/>
      <c r="D647" s="72"/>
      <c r="J647" s="72"/>
      <c r="K647" s="72"/>
      <c r="L647" s="72"/>
    </row>
    <row r="648" spans="2:12" ht="15.75" customHeight="1">
      <c r="B648" s="72"/>
      <c r="C648" s="72"/>
      <c r="D648" s="72"/>
      <c r="J648" s="72"/>
      <c r="K648" s="72"/>
      <c r="L648" s="72"/>
    </row>
    <row r="649" spans="2:12" ht="15.75" customHeight="1">
      <c r="B649" s="72"/>
      <c r="C649" s="72"/>
      <c r="D649" s="72"/>
      <c r="J649" s="72"/>
      <c r="K649" s="72"/>
      <c r="L649" s="72"/>
    </row>
    <row r="650" spans="2:12" ht="15.75" customHeight="1">
      <c r="B650" s="72"/>
      <c r="C650" s="72"/>
      <c r="D650" s="72"/>
      <c r="J650" s="72"/>
      <c r="K650" s="72"/>
      <c r="L650" s="72"/>
    </row>
    <row r="651" spans="2:12" ht="15.75" customHeight="1">
      <c r="B651" s="72"/>
      <c r="C651" s="72"/>
      <c r="D651" s="72"/>
      <c r="J651" s="72"/>
      <c r="K651" s="72"/>
      <c r="L651" s="72"/>
    </row>
    <row r="652" spans="2:12" ht="15.75" customHeight="1">
      <c r="B652" s="72"/>
      <c r="C652" s="72"/>
      <c r="D652" s="72"/>
      <c r="J652" s="72"/>
      <c r="K652" s="72"/>
      <c r="L652" s="72"/>
    </row>
    <row r="653" spans="2:12" ht="15.75" customHeight="1">
      <c r="B653" s="72"/>
      <c r="C653" s="72"/>
      <c r="D653" s="72"/>
      <c r="J653" s="72"/>
      <c r="K653" s="72"/>
      <c r="L653" s="72"/>
    </row>
    <row r="654" spans="2:12" ht="15.75" customHeight="1">
      <c r="B654" s="72"/>
      <c r="C654" s="72"/>
      <c r="D654" s="72"/>
      <c r="J654" s="72"/>
      <c r="K654" s="72"/>
      <c r="L654" s="72"/>
    </row>
    <row r="655" spans="2:12" ht="15.75" customHeight="1">
      <c r="B655" s="72"/>
      <c r="C655" s="72"/>
      <c r="D655" s="72"/>
      <c r="J655" s="72"/>
      <c r="K655" s="72"/>
      <c r="L655" s="72"/>
    </row>
    <row r="656" spans="2:12" ht="15.75" customHeight="1">
      <c r="B656" s="72"/>
      <c r="C656" s="72"/>
      <c r="D656" s="72"/>
      <c r="J656" s="72"/>
      <c r="K656" s="72"/>
      <c r="L656" s="72"/>
    </row>
    <row r="657" spans="2:12" ht="15.75" customHeight="1">
      <c r="B657" s="72"/>
      <c r="C657" s="72"/>
      <c r="D657" s="72"/>
      <c r="J657" s="72"/>
      <c r="K657" s="72"/>
      <c r="L657" s="72"/>
    </row>
    <row r="658" spans="2:12" ht="15.75" customHeight="1">
      <c r="B658" s="72"/>
      <c r="C658" s="72"/>
      <c r="D658" s="72"/>
      <c r="J658" s="72"/>
      <c r="K658" s="72"/>
      <c r="L658" s="72"/>
    </row>
    <row r="659" spans="2:12" ht="15.75" customHeight="1">
      <c r="B659" s="72"/>
      <c r="C659" s="72"/>
      <c r="D659" s="72"/>
      <c r="J659" s="72"/>
      <c r="K659" s="72"/>
      <c r="L659" s="72"/>
    </row>
    <row r="660" spans="2:12" ht="15.75" customHeight="1">
      <c r="B660" s="72"/>
      <c r="C660" s="72"/>
      <c r="D660" s="72"/>
      <c r="J660" s="72"/>
      <c r="K660" s="72"/>
      <c r="L660" s="72"/>
    </row>
    <row r="661" spans="2:12" ht="15.75" customHeight="1">
      <c r="B661" s="72"/>
      <c r="C661" s="72"/>
      <c r="D661" s="72"/>
      <c r="J661" s="72"/>
      <c r="K661" s="72"/>
      <c r="L661" s="72"/>
    </row>
    <row r="662" spans="2:12" ht="15.75" customHeight="1">
      <c r="B662" s="72"/>
      <c r="C662" s="72"/>
      <c r="D662" s="72"/>
      <c r="J662" s="72"/>
      <c r="K662" s="72"/>
      <c r="L662" s="72"/>
    </row>
    <row r="663" spans="2:12" ht="15.75" customHeight="1">
      <c r="B663" s="72"/>
      <c r="C663" s="72"/>
      <c r="D663" s="72"/>
      <c r="J663" s="72"/>
      <c r="K663" s="72"/>
      <c r="L663" s="72"/>
    </row>
    <row r="664" spans="2:12" ht="15.75" customHeight="1">
      <c r="B664" s="72"/>
      <c r="C664" s="72"/>
      <c r="D664" s="72"/>
      <c r="J664" s="72"/>
      <c r="K664" s="72"/>
      <c r="L664" s="72"/>
    </row>
    <row r="665" spans="2:12" ht="15.75" customHeight="1">
      <c r="B665" s="72"/>
      <c r="C665" s="72"/>
      <c r="D665" s="72"/>
      <c r="J665" s="72"/>
      <c r="K665" s="72"/>
      <c r="L665" s="72"/>
    </row>
    <row r="666" spans="2:12" ht="15.75" customHeight="1">
      <c r="B666" s="72"/>
      <c r="C666" s="72"/>
      <c r="D666" s="72"/>
      <c r="J666" s="72"/>
      <c r="K666" s="72"/>
      <c r="L666" s="72"/>
    </row>
    <row r="667" spans="2:12" ht="15.75" customHeight="1">
      <c r="B667" s="72"/>
      <c r="C667" s="72"/>
      <c r="D667" s="72"/>
      <c r="J667" s="72"/>
      <c r="K667" s="72"/>
      <c r="L667" s="72"/>
    </row>
    <row r="668" spans="2:12" ht="15.75" customHeight="1">
      <c r="B668" s="72"/>
      <c r="C668" s="72"/>
      <c r="D668" s="72"/>
      <c r="J668" s="72"/>
      <c r="K668" s="72"/>
      <c r="L668" s="72"/>
    </row>
    <row r="669" spans="2:12" ht="15.75" customHeight="1">
      <c r="B669" s="72"/>
      <c r="C669" s="72"/>
      <c r="D669" s="72"/>
      <c r="J669" s="72"/>
      <c r="K669" s="72"/>
      <c r="L669" s="72"/>
    </row>
    <row r="670" spans="2:12" ht="15.75" customHeight="1">
      <c r="B670" s="72"/>
      <c r="C670" s="72"/>
      <c r="D670" s="72"/>
      <c r="J670" s="72"/>
      <c r="K670" s="72"/>
      <c r="L670" s="72"/>
    </row>
    <row r="671" spans="2:12" ht="15.75" customHeight="1">
      <c r="B671" s="72"/>
      <c r="C671" s="72"/>
      <c r="D671" s="72"/>
      <c r="J671" s="72"/>
      <c r="K671" s="72"/>
      <c r="L671" s="72"/>
    </row>
    <row r="672" spans="2:12" ht="15.75" customHeight="1">
      <c r="B672" s="72"/>
      <c r="C672" s="72"/>
      <c r="D672" s="72"/>
      <c r="J672" s="72"/>
      <c r="K672" s="72"/>
      <c r="L672" s="72"/>
    </row>
    <row r="673" spans="2:12" ht="15.75" customHeight="1">
      <c r="B673" s="72"/>
      <c r="C673" s="72"/>
      <c r="D673" s="72"/>
      <c r="J673" s="72"/>
      <c r="K673" s="72"/>
      <c r="L673" s="72"/>
    </row>
    <row r="674" spans="2:12" ht="15.75" customHeight="1">
      <c r="B674" s="72"/>
      <c r="C674" s="72"/>
      <c r="D674" s="72"/>
      <c r="J674" s="72"/>
      <c r="K674" s="72"/>
      <c r="L674" s="72"/>
    </row>
    <row r="675" spans="2:12" ht="15.75" customHeight="1">
      <c r="B675" s="72"/>
      <c r="C675" s="72"/>
      <c r="D675" s="72"/>
      <c r="J675" s="72"/>
      <c r="K675" s="72"/>
      <c r="L675" s="72"/>
    </row>
    <row r="676" spans="2:12" ht="15.75" customHeight="1">
      <c r="B676" s="72"/>
      <c r="C676" s="72"/>
      <c r="D676" s="72"/>
      <c r="J676" s="72"/>
      <c r="K676" s="72"/>
      <c r="L676" s="72"/>
    </row>
    <row r="677" spans="2:12" ht="15.75" customHeight="1">
      <c r="B677" s="72"/>
      <c r="C677" s="72"/>
      <c r="D677" s="72"/>
      <c r="J677" s="72"/>
      <c r="K677" s="72"/>
      <c r="L677" s="72"/>
    </row>
    <row r="678" spans="2:12" ht="15.75" customHeight="1">
      <c r="B678" s="72"/>
      <c r="C678" s="72"/>
      <c r="D678" s="72"/>
      <c r="J678" s="72"/>
      <c r="K678" s="72"/>
      <c r="L678" s="72"/>
    </row>
    <row r="679" spans="2:12" ht="15.75" customHeight="1">
      <c r="B679" s="72"/>
      <c r="C679" s="72"/>
      <c r="D679" s="72"/>
      <c r="J679" s="72"/>
      <c r="K679" s="72"/>
      <c r="L679" s="72"/>
    </row>
    <row r="680" spans="2:12" ht="15.75" customHeight="1">
      <c r="B680" s="72"/>
      <c r="C680" s="72"/>
      <c r="D680" s="72"/>
      <c r="J680" s="72"/>
      <c r="K680" s="72"/>
      <c r="L680" s="72"/>
    </row>
    <row r="681" spans="2:12" ht="15.75" customHeight="1">
      <c r="B681" s="72"/>
      <c r="C681" s="72"/>
      <c r="D681" s="72"/>
      <c r="J681" s="72"/>
      <c r="K681" s="72"/>
      <c r="L681" s="72"/>
    </row>
    <row r="682" spans="2:12" ht="15.75" customHeight="1">
      <c r="B682" s="72"/>
      <c r="C682" s="72"/>
      <c r="D682" s="72"/>
      <c r="J682" s="72"/>
      <c r="K682" s="72"/>
      <c r="L682" s="72"/>
    </row>
    <row r="683" spans="2:12" ht="15.75" customHeight="1">
      <c r="B683" s="72"/>
      <c r="C683" s="72"/>
      <c r="D683" s="72"/>
      <c r="J683" s="72"/>
      <c r="K683" s="72"/>
      <c r="L683" s="72"/>
    </row>
    <row r="684" spans="2:12" ht="15.75" customHeight="1">
      <c r="B684" s="72"/>
      <c r="C684" s="72"/>
      <c r="D684" s="72"/>
      <c r="J684" s="72"/>
      <c r="K684" s="72"/>
      <c r="L684" s="72"/>
    </row>
    <row r="685" spans="2:12" ht="15.75" customHeight="1">
      <c r="B685" s="72"/>
      <c r="C685" s="72"/>
      <c r="D685" s="72"/>
      <c r="J685" s="72"/>
      <c r="K685" s="72"/>
      <c r="L685" s="72"/>
    </row>
    <row r="686" spans="2:12" ht="15.75" customHeight="1">
      <c r="B686" s="72"/>
      <c r="C686" s="72"/>
      <c r="D686" s="72"/>
      <c r="J686" s="72"/>
      <c r="K686" s="72"/>
      <c r="L686" s="72"/>
    </row>
    <row r="687" spans="2:12" ht="15.75" customHeight="1">
      <c r="B687" s="72"/>
      <c r="C687" s="72"/>
      <c r="D687" s="72"/>
      <c r="J687" s="72"/>
      <c r="K687" s="72"/>
      <c r="L687" s="72"/>
    </row>
    <row r="688" spans="2:12" ht="15.75" customHeight="1">
      <c r="B688" s="72"/>
      <c r="C688" s="72"/>
      <c r="D688" s="72"/>
      <c r="J688" s="72"/>
      <c r="K688" s="72"/>
      <c r="L688" s="72"/>
    </row>
    <row r="689" spans="2:12" ht="15.75" customHeight="1">
      <c r="B689" s="72"/>
      <c r="C689" s="72"/>
      <c r="D689" s="72"/>
      <c r="J689" s="72"/>
      <c r="K689" s="72"/>
      <c r="L689" s="72"/>
    </row>
    <row r="690" spans="2:12" ht="15.75" customHeight="1">
      <c r="B690" s="72"/>
      <c r="C690" s="72"/>
      <c r="D690" s="72"/>
      <c r="J690" s="72"/>
      <c r="K690" s="72"/>
      <c r="L690" s="72"/>
    </row>
    <row r="691" spans="2:12" ht="15.75" customHeight="1">
      <c r="B691" s="72"/>
      <c r="C691" s="72"/>
      <c r="D691" s="72"/>
      <c r="J691" s="72"/>
      <c r="K691" s="72"/>
      <c r="L691" s="72"/>
    </row>
    <row r="692" spans="2:12" ht="15.75" customHeight="1">
      <c r="B692" s="72"/>
      <c r="C692" s="72"/>
      <c r="D692" s="72"/>
      <c r="J692" s="72"/>
      <c r="K692" s="72"/>
      <c r="L692" s="72"/>
    </row>
    <row r="693" spans="2:12" ht="15.75" customHeight="1">
      <c r="B693" s="72"/>
      <c r="C693" s="72"/>
      <c r="D693" s="72"/>
      <c r="J693" s="72"/>
      <c r="K693" s="72"/>
      <c r="L693" s="72"/>
    </row>
    <row r="694" spans="2:12" ht="15.75" customHeight="1">
      <c r="B694" s="72"/>
      <c r="C694" s="72"/>
      <c r="D694" s="72"/>
      <c r="J694" s="72"/>
      <c r="K694" s="72"/>
      <c r="L694" s="72"/>
    </row>
    <row r="695" spans="2:12" ht="15.75" customHeight="1">
      <c r="B695" s="72"/>
      <c r="C695" s="72"/>
      <c r="D695" s="72"/>
      <c r="J695" s="72"/>
      <c r="K695" s="72"/>
      <c r="L695" s="72"/>
    </row>
    <row r="696" spans="2:12" ht="15.75" customHeight="1">
      <c r="B696" s="72"/>
      <c r="C696" s="72"/>
      <c r="D696" s="72"/>
      <c r="J696" s="72"/>
      <c r="K696" s="72"/>
      <c r="L696" s="72"/>
    </row>
    <row r="697" spans="2:12" ht="15.75" customHeight="1">
      <c r="B697" s="72"/>
      <c r="C697" s="72"/>
      <c r="D697" s="72"/>
      <c r="J697" s="72"/>
      <c r="K697" s="72"/>
      <c r="L697" s="72"/>
    </row>
    <row r="698" spans="2:12" ht="15.75" customHeight="1">
      <c r="B698" s="72"/>
      <c r="C698" s="72"/>
      <c r="D698" s="72"/>
      <c r="J698" s="72"/>
      <c r="K698" s="72"/>
      <c r="L698" s="72"/>
    </row>
    <row r="699" spans="2:12" ht="15.75" customHeight="1">
      <c r="B699" s="72"/>
      <c r="C699" s="72"/>
      <c r="D699" s="72"/>
      <c r="J699" s="72"/>
      <c r="K699" s="72"/>
      <c r="L699" s="72"/>
    </row>
    <row r="700" spans="2:12" ht="15.75" customHeight="1">
      <c r="B700" s="72"/>
      <c r="C700" s="72"/>
      <c r="D700" s="72"/>
      <c r="J700" s="72"/>
      <c r="K700" s="72"/>
      <c r="L700" s="72"/>
    </row>
    <row r="701" spans="2:12" ht="15.75" customHeight="1">
      <c r="B701" s="72"/>
      <c r="C701" s="72"/>
      <c r="D701" s="72"/>
      <c r="J701" s="72"/>
      <c r="K701" s="72"/>
      <c r="L701" s="72"/>
    </row>
    <row r="702" spans="2:12" ht="15.75" customHeight="1">
      <c r="B702" s="72"/>
      <c r="C702" s="72"/>
      <c r="D702" s="72"/>
      <c r="J702" s="72"/>
      <c r="K702" s="72"/>
      <c r="L702" s="72"/>
    </row>
    <row r="703" spans="2:12" ht="15.75" customHeight="1">
      <c r="B703" s="72"/>
      <c r="C703" s="72"/>
      <c r="D703" s="72"/>
      <c r="J703" s="72"/>
      <c r="K703" s="72"/>
      <c r="L703" s="72"/>
    </row>
    <row r="704" spans="2:12" ht="15.75" customHeight="1">
      <c r="B704" s="72"/>
      <c r="C704" s="72"/>
      <c r="D704" s="72"/>
      <c r="J704" s="72"/>
      <c r="K704" s="72"/>
      <c r="L704" s="72"/>
    </row>
    <row r="705" spans="2:12" ht="15.75" customHeight="1">
      <c r="B705" s="72"/>
      <c r="C705" s="72"/>
      <c r="D705" s="72"/>
      <c r="J705" s="72"/>
      <c r="K705" s="72"/>
      <c r="L705" s="72"/>
    </row>
    <row r="706" spans="2:12" ht="15.75" customHeight="1">
      <c r="B706" s="72"/>
      <c r="C706" s="72"/>
      <c r="D706" s="72"/>
      <c r="J706" s="72"/>
      <c r="K706" s="72"/>
      <c r="L706" s="72"/>
    </row>
    <row r="707" spans="2:12" ht="15.75" customHeight="1">
      <c r="B707" s="72"/>
      <c r="C707" s="72"/>
      <c r="D707" s="72"/>
      <c r="J707" s="72"/>
      <c r="K707" s="72"/>
      <c r="L707" s="72"/>
    </row>
    <row r="708" spans="2:12" ht="15.75" customHeight="1">
      <c r="B708" s="72"/>
      <c r="C708" s="72"/>
      <c r="D708" s="72"/>
      <c r="J708" s="72"/>
      <c r="K708" s="72"/>
      <c r="L708" s="72"/>
    </row>
    <row r="709" spans="2:12" ht="15.75" customHeight="1">
      <c r="B709" s="72"/>
      <c r="C709" s="72"/>
      <c r="D709" s="72"/>
      <c r="J709" s="72"/>
      <c r="K709" s="72"/>
      <c r="L709" s="72"/>
    </row>
    <row r="710" spans="2:12" ht="15.75" customHeight="1">
      <c r="B710" s="72"/>
      <c r="C710" s="72"/>
      <c r="D710" s="72"/>
      <c r="J710" s="72"/>
      <c r="K710" s="72"/>
      <c r="L710" s="72"/>
    </row>
    <row r="711" spans="2:12" ht="15.75" customHeight="1">
      <c r="B711" s="72"/>
      <c r="C711" s="72"/>
      <c r="D711" s="72"/>
      <c r="J711" s="72"/>
      <c r="K711" s="72"/>
      <c r="L711" s="72"/>
    </row>
    <row r="712" spans="2:12" ht="15.75" customHeight="1">
      <c r="B712" s="72"/>
      <c r="C712" s="72"/>
      <c r="D712" s="72"/>
      <c r="J712" s="72"/>
      <c r="K712" s="72"/>
      <c r="L712" s="72"/>
    </row>
    <row r="713" spans="2:12" ht="15.75" customHeight="1">
      <c r="B713" s="72"/>
      <c r="C713" s="72"/>
      <c r="D713" s="72"/>
      <c r="J713" s="72"/>
      <c r="K713" s="72"/>
      <c r="L713" s="72"/>
    </row>
    <row r="714" spans="2:12" ht="15.75" customHeight="1">
      <c r="B714" s="72"/>
      <c r="C714" s="72"/>
      <c r="D714" s="72"/>
      <c r="J714" s="72"/>
      <c r="K714" s="72"/>
      <c r="L714" s="72"/>
    </row>
    <row r="715" spans="2:12" ht="15.75" customHeight="1">
      <c r="B715" s="72"/>
      <c r="C715" s="72"/>
      <c r="D715" s="72"/>
      <c r="J715" s="72"/>
      <c r="K715" s="72"/>
      <c r="L715" s="72"/>
    </row>
    <row r="716" spans="2:12" ht="15.75" customHeight="1">
      <c r="B716" s="72"/>
      <c r="C716" s="72"/>
      <c r="D716" s="72"/>
      <c r="J716" s="72"/>
      <c r="K716" s="72"/>
      <c r="L716" s="72"/>
    </row>
    <row r="717" spans="2:12" ht="15.75" customHeight="1">
      <c r="B717" s="72"/>
      <c r="C717" s="72"/>
      <c r="D717" s="72"/>
      <c r="J717" s="72"/>
      <c r="K717" s="72"/>
      <c r="L717" s="72"/>
    </row>
    <row r="718" spans="2:12" ht="15.75" customHeight="1">
      <c r="B718" s="72"/>
      <c r="C718" s="72"/>
      <c r="D718" s="72"/>
      <c r="J718" s="72"/>
      <c r="K718" s="72"/>
      <c r="L718" s="72"/>
    </row>
    <row r="719" spans="2:12" ht="15.75" customHeight="1">
      <c r="B719" s="72"/>
      <c r="C719" s="72"/>
      <c r="D719" s="72"/>
      <c r="J719" s="72"/>
      <c r="K719" s="72"/>
      <c r="L719" s="72"/>
    </row>
    <row r="720" spans="2:12" ht="15.75" customHeight="1">
      <c r="B720" s="72"/>
      <c r="C720" s="72"/>
      <c r="D720" s="72"/>
      <c r="J720" s="72"/>
      <c r="K720" s="72"/>
      <c r="L720" s="72"/>
    </row>
    <row r="721" spans="2:12" ht="15.75" customHeight="1">
      <c r="B721" s="72"/>
      <c r="C721" s="72"/>
      <c r="D721" s="72"/>
      <c r="J721" s="72"/>
      <c r="K721" s="72"/>
      <c r="L721" s="72"/>
    </row>
    <row r="722" spans="2:12" ht="15.75" customHeight="1">
      <c r="B722" s="72"/>
      <c r="C722" s="72"/>
      <c r="D722" s="72"/>
      <c r="J722" s="72"/>
      <c r="K722" s="72"/>
      <c r="L722" s="72"/>
    </row>
    <row r="723" spans="2:12" ht="15.75" customHeight="1">
      <c r="B723" s="72"/>
      <c r="C723" s="72"/>
      <c r="D723" s="72"/>
      <c r="J723" s="72"/>
      <c r="K723" s="72"/>
      <c r="L723" s="72"/>
    </row>
    <row r="724" spans="2:12" ht="15.75" customHeight="1">
      <c r="B724" s="72"/>
      <c r="C724" s="72"/>
      <c r="D724" s="72"/>
      <c r="J724" s="72"/>
      <c r="K724" s="72"/>
      <c r="L724" s="72"/>
    </row>
    <row r="725" spans="2:12" ht="15.75" customHeight="1">
      <c r="B725" s="72"/>
      <c r="C725" s="72"/>
      <c r="D725" s="72"/>
      <c r="J725" s="72"/>
      <c r="K725" s="72"/>
      <c r="L725" s="72"/>
    </row>
    <row r="726" spans="2:12" ht="15.75" customHeight="1">
      <c r="B726" s="72"/>
      <c r="C726" s="72"/>
      <c r="D726" s="72"/>
      <c r="J726" s="72"/>
      <c r="K726" s="72"/>
      <c r="L726" s="72"/>
    </row>
    <row r="727" spans="2:12" ht="15.75" customHeight="1">
      <c r="B727" s="72"/>
      <c r="C727" s="72"/>
      <c r="D727" s="72"/>
      <c r="J727" s="72"/>
      <c r="K727" s="72"/>
      <c r="L727" s="72"/>
    </row>
    <row r="728" spans="2:12" ht="15.75" customHeight="1">
      <c r="B728" s="72"/>
      <c r="C728" s="72"/>
      <c r="D728" s="72"/>
      <c r="J728" s="72"/>
      <c r="K728" s="72"/>
      <c r="L728" s="72"/>
    </row>
    <row r="729" spans="2:12" ht="15.75" customHeight="1">
      <c r="B729" s="72"/>
      <c r="C729" s="72"/>
      <c r="D729" s="72"/>
      <c r="J729" s="72"/>
      <c r="K729" s="72"/>
      <c r="L729" s="72"/>
    </row>
    <row r="730" spans="2:12" ht="15.75" customHeight="1">
      <c r="B730" s="72"/>
      <c r="C730" s="72"/>
      <c r="D730" s="72"/>
      <c r="J730" s="72"/>
      <c r="K730" s="72"/>
      <c r="L730" s="72"/>
    </row>
    <row r="731" spans="2:12" ht="15.75" customHeight="1">
      <c r="B731" s="72"/>
      <c r="C731" s="72"/>
      <c r="D731" s="72"/>
      <c r="J731" s="72"/>
      <c r="K731" s="72"/>
      <c r="L731" s="72"/>
    </row>
    <row r="732" spans="2:12" ht="15.75" customHeight="1">
      <c r="B732" s="72"/>
      <c r="C732" s="72"/>
      <c r="D732" s="72"/>
      <c r="J732" s="72"/>
      <c r="K732" s="72"/>
      <c r="L732" s="72"/>
    </row>
    <row r="733" spans="2:12" ht="15.75" customHeight="1">
      <c r="B733" s="72"/>
      <c r="C733" s="72"/>
      <c r="D733" s="72"/>
      <c r="J733" s="72"/>
      <c r="K733" s="72"/>
      <c r="L733" s="72"/>
    </row>
    <row r="734" spans="2:12" ht="15.75" customHeight="1">
      <c r="B734" s="72"/>
      <c r="C734" s="72"/>
      <c r="D734" s="72"/>
      <c r="J734" s="72"/>
      <c r="K734" s="72"/>
      <c r="L734" s="72"/>
    </row>
    <row r="735" spans="2:12" ht="15.75" customHeight="1">
      <c r="B735" s="72"/>
      <c r="C735" s="72"/>
      <c r="D735" s="72"/>
      <c r="J735" s="72"/>
      <c r="K735" s="72"/>
      <c r="L735" s="72"/>
    </row>
    <row r="736" spans="2:12" ht="15.75" customHeight="1">
      <c r="B736" s="72"/>
      <c r="C736" s="72"/>
      <c r="D736" s="72"/>
      <c r="J736" s="72"/>
      <c r="K736" s="72"/>
      <c r="L736" s="72"/>
    </row>
    <row r="737" spans="2:12" ht="15.75" customHeight="1">
      <c r="B737" s="72"/>
      <c r="C737" s="72"/>
      <c r="D737" s="72"/>
      <c r="J737" s="72"/>
      <c r="K737" s="72"/>
      <c r="L737" s="72"/>
    </row>
    <row r="738" spans="2:12" ht="15.75" customHeight="1">
      <c r="B738" s="72"/>
      <c r="C738" s="72"/>
      <c r="D738" s="72"/>
      <c r="J738" s="72"/>
      <c r="K738" s="72"/>
      <c r="L738" s="72"/>
    </row>
    <row r="739" spans="2:12" ht="15.75" customHeight="1">
      <c r="B739" s="72"/>
      <c r="C739" s="72"/>
      <c r="D739" s="72"/>
      <c r="J739" s="72"/>
      <c r="K739" s="72"/>
      <c r="L739" s="72"/>
    </row>
    <row r="740" spans="2:12" ht="15.75" customHeight="1">
      <c r="B740" s="72"/>
      <c r="C740" s="72"/>
      <c r="D740" s="72"/>
      <c r="J740" s="72"/>
      <c r="K740" s="72"/>
      <c r="L740" s="72"/>
    </row>
    <row r="741" spans="2:12" ht="15.75" customHeight="1">
      <c r="B741" s="72"/>
      <c r="C741" s="72"/>
      <c r="D741" s="72"/>
      <c r="J741" s="72"/>
      <c r="K741" s="72"/>
      <c r="L741" s="72"/>
    </row>
    <row r="742" spans="2:12" ht="15.75" customHeight="1">
      <c r="B742" s="72"/>
      <c r="C742" s="72"/>
      <c r="D742" s="72"/>
      <c r="J742" s="72"/>
      <c r="K742" s="72"/>
      <c r="L742" s="72"/>
    </row>
    <row r="743" spans="2:12" ht="15.75" customHeight="1">
      <c r="B743" s="72"/>
      <c r="C743" s="72"/>
      <c r="D743" s="72"/>
      <c r="J743" s="72"/>
      <c r="K743" s="72"/>
      <c r="L743" s="72"/>
    </row>
    <row r="744" spans="2:12" ht="15.75" customHeight="1">
      <c r="B744" s="72"/>
      <c r="C744" s="72"/>
      <c r="D744" s="72"/>
      <c r="J744" s="72"/>
      <c r="K744" s="72"/>
      <c r="L744" s="72"/>
    </row>
    <row r="745" spans="2:12" ht="15.75" customHeight="1">
      <c r="B745" s="72"/>
      <c r="C745" s="72"/>
      <c r="D745" s="72"/>
      <c r="J745" s="72"/>
      <c r="K745" s="72"/>
      <c r="L745" s="72"/>
    </row>
    <row r="746" spans="2:12" ht="15.75" customHeight="1">
      <c r="B746" s="72"/>
      <c r="C746" s="72"/>
      <c r="D746" s="72"/>
      <c r="J746" s="72"/>
      <c r="K746" s="72"/>
      <c r="L746" s="72"/>
    </row>
    <row r="747" spans="2:12" ht="15.75" customHeight="1">
      <c r="B747" s="72"/>
      <c r="C747" s="72"/>
      <c r="D747" s="72"/>
      <c r="J747" s="72"/>
      <c r="K747" s="72"/>
      <c r="L747" s="72"/>
    </row>
    <row r="748" spans="2:12" ht="15.75" customHeight="1">
      <c r="B748" s="72"/>
      <c r="C748" s="72"/>
      <c r="D748" s="72"/>
      <c r="J748" s="72"/>
      <c r="K748" s="72"/>
      <c r="L748" s="72"/>
    </row>
    <row r="749" spans="2:12" ht="15.75" customHeight="1">
      <c r="B749" s="72"/>
      <c r="C749" s="72"/>
      <c r="D749" s="72"/>
      <c r="J749" s="72"/>
      <c r="K749" s="72"/>
      <c r="L749" s="72"/>
    </row>
    <row r="750" spans="2:12" ht="15.75" customHeight="1">
      <c r="B750" s="72"/>
      <c r="C750" s="72"/>
      <c r="D750" s="72"/>
      <c r="J750" s="72"/>
      <c r="K750" s="72"/>
      <c r="L750" s="72"/>
    </row>
    <row r="751" spans="2:12" ht="15.75" customHeight="1">
      <c r="B751" s="72"/>
      <c r="C751" s="72"/>
      <c r="D751" s="72"/>
      <c r="J751" s="72"/>
      <c r="K751" s="72"/>
      <c r="L751" s="72"/>
    </row>
    <row r="752" spans="2:12" ht="15.75" customHeight="1">
      <c r="B752" s="72"/>
      <c r="C752" s="72"/>
      <c r="D752" s="72"/>
      <c r="J752" s="72"/>
      <c r="K752" s="72"/>
      <c r="L752" s="72"/>
    </row>
    <row r="753" spans="2:12" ht="15.75" customHeight="1">
      <c r="B753" s="72"/>
      <c r="C753" s="72"/>
      <c r="D753" s="72"/>
      <c r="J753" s="72"/>
      <c r="K753" s="72"/>
      <c r="L753" s="72"/>
    </row>
    <row r="754" spans="2:12" ht="15.75" customHeight="1">
      <c r="B754" s="72"/>
      <c r="C754" s="72"/>
      <c r="D754" s="72"/>
      <c r="J754" s="72"/>
      <c r="K754" s="72"/>
      <c r="L754" s="72"/>
    </row>
    <row r="755" spans="2:12" ht="15.75" customHeight="1">
      <c r="B755" s="72"/>
      <c r="C755" s="72"/>
      <c r="D755" s="72"/>
      <c r="J755" s="72"/>
      <c r="K755" s="72"/>
      <c r="L755" s="72"/>
    </row>
    <row r="756" spans="2:12" ht="15.75" customHeight="1">
      <c r="B756" s="72"/>
      <c r="C756" s="72"/>
      <c r="D756" s="72"/>
      <c r="J756" s="72"/>
      <c r="K756" s="72"/>
      <c r="L756" s="72"/>
    </row>
    <row r="757" spans="2:12" ht="15.75" customHeight="1">
      <c r="B757" s="72"/>
      <c r="C757" s="72"/>
      <c r="D757" s="72"/>
      <c r="J757" s="72"/>
      <c r="K757" s="72"/>
      <c r="L757" s="72"/>
    </row>
    <row r="758" spans="2:12" ht="15.75" customHeight="1">
      <c r="B758" s="72"/>
      <c r="C758" s="72"/>
      <c r="D758" s="72"/>
      <c r="J758" s="72"/>
      <c r="K758" s="72"/>
      <c r="L758" s="72"/>
    </row>
    <row r="759" spans="2:12" ht="15.75" customHeight="1">
      <c r="B759" s="72"/>
      <c r="C759" s="72"/>
      <c r="D759" s="72"/>
      <c r="J759" s="72"/>
      <c r="K759" s="72"/>
      <c r="L759" s="72"/>
    </row>
    <row r="760" spans="2:12" ht="15.75" customHeight="1">
      <c r="B760" s="72"/>
      <c r="C760" s="72"/>
      <c r="D760" s="72"/>
      <c r="J760" s="72"/>
      <c r="K760" s="72"/>
      <c r="L760" s="72"/>
    </row>
    <row r="761" spans="2:12" ht="15.75" customHeight="1">
      <c r="B761" s="72"/>
      <c r="C761" s="72"/>
      <c r="D761" s="72"/>
      <c r="J761" s="72"/>
      <c r="K761" s="72"/>
      <c r="L761" s="72"/>
    </row>
    <row r="762" spans="2:12" ht="15.75" customHeight="1">
      <c r="B762" s="72"/>
      <c r="C762" s="72"/>
      <c r="D762" s="72"/>
      <c r="J762" s="72"/>
      <c r="K762" s="72"/>
      <c r="L762" s="72"/>
    </row>
    <row r="763" spans="2:12" ht="15.75" customHeight="1">
      <c r="B763" s="72"/>
      <c r="C763" s="72"/>
      <c r="D763" s="72"/>
      <c r="J763" s="72"/>
      <c r="K763" s="72"/>
      <c r="L763" s="72"/>
    </row>
    <row r="764" spans="2:12" ht="15.75" customHeight="1">
      <c r="B764" s="72"/>
      <c r="C764" s="72"/>
      <c r="D764" s="72"/>
      <c r="J764" s="72"/>
      <c r="K764" s="72"/>
      <c r="L764" s="72"/>
    </row>
    <row r="765" spans="2:12" ht="15.75" customHeight="1">
      <c r="B765" s="72"/>
      <c r="C765" s="72"/>
      <c r="D765" s="72"/>
      <c r="J765" s="72"/>
      <c r="K765" s="72"/>
      <c r="L765" s="72"/>
    </row>
    <row r="766" spans="2:12" ht="15.75" customHeight="1">
      <c r="B766" s="72"/>
      <c r="C766" s="72"/>
      <c r="D766" s="72"/>
      <c r="J766" s="72"/>
      <c r="K766" s="72"/>
      <c r="L766" s="72"/>
    </row>
    <row r="767" spans="2:12" ht="15.75" customHeight="1">
      <c r="B767" s="72"/>
      <c r="C767" s="72"/>
      <c r="D767" s="72"/>
      <c r="J767" s="72"/>
      <c r="K767" s="72"/>
      <c r="L767" s="72"/>
    </row>
    <row r="768" spans="2:12" ht="15.75" customHeight="1">
      <c r="B768" s="72"/>
      <c r="C768" s="72"/>
      <c r="D768" s="72"/>
      <c r="J768" s="72"/>
      <c r="K768" s="72"/>
      <c r="L768" s="72"/>
    </row>
    <row r="769" spans="2:12" ht="15.75" customHeight="1">
      <c r="B769" s="72"/>
      <c r="C769" s="72"/>
      <c r="D769" s="72"/>
      <c r="J769" s="72"/>
      <c r="K769" s="72"/>
      <c r="L769" s="72"/>
    </row>
    <row r="770" spans="2:12" ht="15.75" customHeight="1">
      <c r="B770" s="72"/>
      <c r="C770" s="72"/>
      <c r="D770" s="72"/>
      <c r="J770" s="72"/>
      <c r="K770" s="72"/>
      <c r="L770" s="72"/>
    </row>
    <row r="771" spans="2:12" ht="15.75" customHeight="1">
      <c r="B771" s="72"/>
      <c r="C771" s="72"/>
      <c r="D771" s="72"/>
      <c r="J771" s="72"/>
      <c r="K771" s="72"/>
      <c r="L771" s="72"/>
    </row>
    <row r="772" spans="2:12" ht="15.75" customHeight="1">
      <c r="B772" s="72"/>
      <c r="C772" s="72"/>
      <c r="D772" s="72"/>
      <c r="J772" s="72"/>
      <c r="K772" s="72"/>
      <c r="L772" s="72"/>
    </row>
    <row r="773" spans="2:12" ht="15.75" customHeight="1">
      <c r="B773" s="72"/>
      <c r="C773" s="72"/>
      <c r="D773" s="72"/>
      <c r="J773" s="72"/>
      <c r="K773" s="72"/>
      <c r="L773" s="72"/>
    </row>
    <row r="774" spans="2:12" ht="15.75" customHeight="1">
      <c r="B774" s="72"/>
      <c r="C774" s="72"/>
      <c r="D774" s="72"/>
      <c r="J774" s="72"/>
      <c r="K774" s="72"/>
      <c r="L774" s="72"/>
    </row>
    <row r="775" spans="2:12" ht="15.75" customHeight="1">
      <c r="B775" s="72"/>
      <c r="C775" s="72"/>
      <c r="D775" s="72"/>
      <c r="J775" s="72"/>
      <c r="K775" s="72"/>
      <c r="L775" s="72"/>
    </row>
    <row r="776" spans="2:12" ht="15.75" customHeight="1">
      <c r="B776" s="72"/>
      <c r="C776" s="72"/>
      <c r="D776" s="72"/>
      <c r="J776" s="72"/>
      <c r="K776" s="72"/>
      <c r="L776" s="72"/>
    </row>
    <row r="777" spans="2:12" ht="15.75" customHeight="1">
      <c r="B777" s="72"/>
      <c r="C777" s="72"/>
      <c r="D777" s="72"/>
      <c r="J777" s="72"/>
      <c r="K777" s="72"/>
      <c r="L777" s="72"/>
    </row>
    <row r="778" spans="2:12" ht="15.75" customHeight="1">
      <c r="B778" s="72"/>
      <c r="C778" s="72"/>
      <c r="D778" s="72"/>
      <c r="J778" s="72"/>
      <c r="K778" s="72"/>
      <c r="L778" s="72"/>
    </row>
    <row r="779" spans="2:12" ht="15.75" customHeight="1">
      <c r="B779" s="72"/>
      <c r="C779" s="72"/>
      <c r="D779" s="72"/>
      <c r="J779" s="72"/>
      <c r="K779" s="72"/>
      <c r="L779" s="72"/>
    </row>
    <row r="780" spans="2:12" ht="15.75" customHeight="1">
      <c r="B780" s="72"/>
      <c r="C780" s="72"/>
      <c r="D780" s="72"/>
      <c r="J780" s="72"/>
      <c r="K780" s="72"/>
      <c r="L780" s="72"/>
    </row>
    <row r="781" spans="2:12" ht="15.75" customHeight="1">
      <c r="B781" s="72"/>
      <c r="C781" s="72"/>
      <c r="D781" s="72"/>
      <c r="J781" s="72"/>
      <c r="K781" s="72"/>
      <c r="L781" s="72"/>
    </row>
    <row r="782" spans="2:12" ht="15.75" customHeight="1">
      <c r="B782" s="72"/>
      <c r="C782" s="72"/>
      <c r="D782" s="72"/>
      <c r="J782" s="72"/>
      <c r="K782" s="72"/>
      <c r="L782" s="72"/>
    </row>
    <row r="783" spans="2:12" ht="15.75" customHeight="1">
      <c r="B783" s="72"/>
      <c r="C783" s="72"/>
      <c r="D783" s="72"/>
      <c r="J783" s="72"/>
      <c r="K783" s="72"/>
      <c r="L783" s="72"/>
    </row>
    <row r="784" spans="2:12" ht="15.75" customHeight="1">
      <c r="B784" s="72"/>
      <c r="C784" s="72"/>
      <c r="D784" s="72"/>
      <c r="J784" s="72"/>
      <c r="K784" s="72"/>
      <c r="L784" s="72"/>
    </row>
    <row r="785" spans="2:12" ht="15.75" customHeight="1">
      <c r="B785" s="72"/>
      <c r="C785" s="72"/>
      <c r="D785" s="72"/>
      <c r="J785" s="72"/>
      <c r="K785" s="72"/>
      <c r="L785" s="72"/>
    </row>
    <row r="786" spans="2:12" ht="15.75" customHeight="1">
      <c r="B786" s="72"/>
      <c r="C786" s="72"/>
      <c r="D786" s="72"/>
      <c r="J786" s="72"/>
      <c r="K786" s="72"/>
      <c r="L786" s="72"/>
    </row>
    <row r="787" spans="2:12" ht="15.75" customHeight="1">
      <c r="B787" s="72"/>
      <c r="C787" s="72"/>
      <c r="D787" s="72"/>
      <c r="J787" s="72"/>
      <c r="K787" s="72"/>
      <c r="L787" s="72"/>
    </row>
    <row r="788" spans="2:12" ht="15.75" customHeight="1">
      <c r="B788" s="72"/>
      <c r="C788" s="72"/>
      <c r="D788" s="72"/>
      <c r="J788" s="72"/>
      <c r="K788" s="72"/>
      <c r="L788" s="72"/>
    </row>
    <row r="789" spans="2:12" ht="15.75" customHeight="1">
      <c r="B789" s="72"/>
      <c r="C789" s="72"/>
      <c r="D789" s="72"/>
      <c r="J789" s="72"/>
      <c r="K789" s="72"/>
      <c r="L789" s="72"/>
    </row>
    <row r="790" spans="2:12" ht="15.75" customHeight="1">
      <c r="B790" s="72"/>
      <c r="C790" s="72"/>
      <c r="D790" s="72"/>
      <c r="J790" s="72"/>
      <c r="K790" s="72"/>
      <c r="L790" s="72"/>
    </row>
    <row r="791" spans="2:12" ht="15.75" customHeight="1">
      <c r="B791" s="72"/>
      <c r="C791" s="72"/>
      <c r="D791" s="72"/>
      <c r="J791" s="72"/>
      <c r="K791" s="72"/>
      <c r="L791" s="72"/>
    </row>
    <row r="792" spans="2:12" ht="15.75" customHeight="1">
      <c r="B792" s="72"/>
      <c r="C792" s="72"/>
      <c r="D792" s="72"/>
      <c r="J792" s="72"/>
      <c r="K792" s="72"/>
      <c r="L792" s="72"/>
    </row>
    <row r="793" spans="2:12" ht="15.75" customHeight="1">
      <c r="B793" s="72"/>
      <c r="C793" s="72"/>
      <c r="D793" s="72"/>
      <c r="J793" s="72"/>
      <c r="K793" s="72"/>
      <c r="L793" s="72"/>
    </row>
    <row r="794" spans="2:12" ht="15.75" customHeight="1">
      <c r="B794" s="72"/>
      <c r="C794" s="72"/>
      <c r="D794" s="72"/>
      <c r="J794" s="72"/>
      <c r="K794" s="72"/>
      <c r="L794" s="72"/>
    </row>
    <row r="795" spans="2:12" ht="15.75" customHeight="1">
      <c r="B795" s="72"/>
      <c r="C795" s="72"/>
      <c r="D795" s="72"/>
      <c r="J795" s="72"/>
      <c r="K795" s="72"/>
      <c r="L795" s="72"/>
    </row>
    <row r="796" spans="2:12" ht="15.75" customHeight="1">
      <c r="B796" s="72"/>
      <c r="C796" s="72"/>
      <c r="D796" s="72"/>
      <c r="J796" s="72"/>
      <c r="K796" s="72"/>
      <c r="L796" s="72"/>
    </row>
    <row r="797" spans="2:12" ht="15.75" customHeight="1">
      <c r="B797" s="72"/>
      <c r="C797" s="72"/>
      <c r="D797" s="72"/>
      <c r="J797" s="72"/>
      <c r="K797" s="72"/>
      <c r="L797" s="72"/>
    </row>
    <row r="798" spans="2:12" ht="15.75" customHeight="1">
      <c r="B798" s="72"/>
      <c r="C798" s="72"/>
      <c r="D798" s="72"/>
      <c r="J798" s="72"/>
      <c r="K798" s="72"/>
      <c r="L798" s="72"/>
    </row>
    <row r="799" spans="2:12" ht="15.75" customHeight="1">
      <c r="B799" s="72"/>
      <c r="C799" s="72"/>
      <c r="D799" s="72"/>
      <c r="J799" s="72"/>
      <c r="K799" s="72"/>
      <c r="L799" s="72"/>
    </row>
    <row r="800" spans="2:12" ht="15.75" customHeight="1">
      <c r="B800" s="72"/>
      <c r="C800" s="72"/>
      <c r="D800" s="72"/>
      <c r="J800" s="72"/>
      <c r="K800" s="72"/>
      <c r="L800" s="72"/>
    </row>
    <row r="801" spans="2:12" ht="15.75" customHeight="1">
      <c r="B801" s="72"/>
      <c r="C801" s="72"/>
      <c r="D801" s="72"/>
      <c r="J801" s="72"/>
      <c r="K801" s="72"/>
      <c r="L801" s="72"/>
    </row>
    <row r="802" spans="2:12" ht="15.75" customHeight="1">
      <c r="B802" s="72"/>
      <c r="C802" s="72"/>
      <c r="D802" s="72"/>
      <c r="J802" s="72"/>
      <c r="K802" s="72"/>
      <c r="L802" s="72"/>
    </row>
    <row r="803" spans="2:12" ht="15.75" customHeight="1">
      <c r="B803" s="72"/>
      <c r="C803" s="72"/>
      <c r="D803" s="72"/>
      <c r="J803" s="72"/>
      <c r="K803" s="72"/>
      <c r="L803" s="72"/>
    </row>
    <row r="804" spans="2:12" ht="15.75" customHeight="1">
      <c r="B804" s="72"/>
      <c r="C804" s="72"/>
      <c r="D804" s="72"/>
      <c r="J804" s="72"/>
      <c r="K804" s="72"/>
      <c r="L804" s="72"/>
    </row>
    <row r="805" spans="2:12" ht="15.75" customHeight="1">
      <c r="B805" s="72"/>
      <c r="C805" s="72"/>
      <c r="D805" s="72"/>
      <c r="J805" s="72"/>
      <c r="K805" s="72"/>
      <c r="L805" s="72"/>
    </row>
    <row r="806" spans="2:12" ht="15.75" customHeight="1">
      <c r="B806" s="72"/>
      <c r="C806" s="72"/>
      <c r="D806" s="72"/>
      <c r="J806" s="72"/>
      <c r="K806" s="72"/>
      <c r="L806" s="72"/>
    </row>
    <row r="807" spans="2:12" ht="15.75" customHeight="1">
      <c r="B807" s="72"/>
      <c r="C807" s="72"/>
      <c r="D807" s="72"/>
      <c r="J807" s="72"/>
      <c r="K807" s="72"/>
      <c r="L807" s="72"/>
    </row>
    <row r="808" spans="2:12" ht="15.75" customHeight="1">
      <c r="B808" s="72"/>
      <c r="C808" s="72"/>
      <c r="D808" s="72"/>
      <c r="J808" s="72"/>
      <c r="K808" s="72"/>
      <c r="L808" s="72"/>
    </row>
    <row r="809" spans="2:12" ht="15.75" customHeight="1">
      <c r="B809" s="72"/>
      <c r="C809" s="72"/>
      <c r="D809" s="72"/>
      <c r="J809" s="72"/>
      <c r="K809" s="72"/>
      <c r="L809" s="72"/>
    </row>
    <row r="810" spans="2:12" ht="15.75" customHeight="1">
      <c r="B810" s="72"/>
      <c r="C810" s="72"/>
      <c r="D810" s="72"/>
      <c r="J810" s="72"/>
      <c r="K810" s="72"/>
      <c r="L810" s="72"/>
    </row>
    <row r="811" spans="2:12" ht="15.75" customHeight="1">
      <c r="B811" s="72"/>
      <c r="C811" s="72"/>
      <c r="D811" s="72"/>
      <c r="J811" s="72"/>
      <c r="K811" s="72"/>
      <c r="L811" s="72"/>
    </row>
    <row r="812" spans="2:12" ht="15.75" customHeight="1">
      <c r="B812" s="72"/>
      <c r="C812" s="72"/>
      <c r="D812" s="72"/>
      <c r="J812" s="72"/>
      <c r="K812" s="72"/>
      <c r="L812" s="72"/>
    </row>
    <row r="813" spans="2:12" ht="15.75" customHeight="1">
      <c r="B813" s="72"/>
      <c r="C813" s="72"/>
      <c r="D813" s="72"/>
      <c r="J813" s="72"/>
      <c r="K813" s="72"/>
      <c r="L813" s="72"/>
    </row>
    <row r="814" spans="2:12" ht="15.75" customHeight="1">
      <c r="B814" s="72"/>
      <c r="C814" s="72"/>
      <c r="D814" s="72"/>
      <c r="J814" s="72"/>
      <c r="K814" s="72"/>
      <c r="L814" s="72"/>
    </row>
    <row r="815" spans="2:12" ht="15.75" customHeight="1">
      <c r="B815" s="72"/>
      <c r="C815" s="72"/>
      <c r="D815" s="72"/>
      <c r="J815" s="72"/>
      <c r="K815" s="72"/>
      <c r="L815" s="72"/>
    </row>
    <row r="816" spans="2:12" ht="15.75" customHeight="1">
      <c r="B816" s="72"/>
      <c r="C816" s="72"/>
      <c r="D816" s="72"/>
      <c r="J816" s="72"/>
      <c r="K816" s="72"/>
      <c r="L816" s="72"/>
    </row>
    <row r="817" spans="2:12" ht="15.75" customHeight="1">
      <c r="B817" s="72"/>
      <c r="C817" s="72"/>
      <c r="D817" s="72"/>
      <c r="J817" s="72"/>
      <c r="K817" s="72"/>
      <c r="L817" s="72"/>
    </row>
    <row r="818" spans="2:12" ht="15.75" customHeight="1">
      <c r="B818" s="72"/>
      <c r="C818" s="72"/>
      <c r="D818" s="72"/>
      <c r="J818" s="72"/>
      <c r="K818" s="72"/>
      <c r="L818" s="72"/>
    </row>
    <row r="819" spans="2:12" ht="15.75" customHeight="1">
      <c r="B819" s="72"/>
      <c r="C819" s="72"/>
      <c r="D819" s="72"/>
      <c r="J819" s="72"/>
      <c r="K819" s="72"/>
      <c r="L819" s="72"/>
    </row>
    <row r="820" spans="2:12" ht="15.75" customHeight="1">
      <c r="B820" s="72"/>
      <c r="C820" s="72"/>
      <c r="D820" s="72"/>
      <c r="J820" s="72"/>
      <c r="K820" s="72"/>
      <c r="L820" s="72"/>
    </row>
    <row r="821" spans="2:12" ht="15.75" customHeight="1">
      <c r="B821" s="72"/>
      <c r="C821" s="72"/>
      <c r="D821" s="72"/>
      <c r="J821" s="72"/>
      <c r="K821" s="72"/>
      <c r="L821" s="72"/>
    </row>
    <row r="822" spans="2:12" ht="15.75" customHeight="1">
      <c r="B822" s="72"/>
      <c r="C822" s="72"/>
      <c r="D822" s="72"/>
      <c r="J822" s="72"/>
      <c r="K822" s="72"/>
      <c r="L822" s="72"/>
    </row>
    <row r="823" spans="2:12" ht="15.75" customHeight="1">
      <c r="B823" s="72"/>
      <c r="C823" s="72"/>
      <c r="D823" s="72"/>
      <c r="J823" s="72"/>
      <c r="K823" s="72"/>
      <c r="L823" s="72"/>
    </row>
    <row r="824" spans="2:12" ht="15.75" customHeight="1">
      <c r="B824" s="72"/>
      <c r="C824" s="72"/>
      <c r="D824" s="72"/>
      <c r="J824" s="72"/>
      <c r="K824" s="72"/>
      <c r="L824" s="72"/>
    </row>
    <row r="825" spans="2:12" ht="15.75" customHeight="1">
      <c r="B825" s="72"/>
      <c r="C825" s="72"/>
      <c r="D825" s="72"/>
      <c r="J825" s="72"/>
      <c r="K825" s="72"/>
      <c r="L825" s="72"/>
    </row>
    <row r="826" spans="2:12" ht="15.75" customHeight="1">
      <c r="B826" s="72"/>
      <c r="C826" s="72"/>
      <c r="D826" s="72"/>
      <c r="J826" s="72"/>
      <c r="K826" s="72"/>
      <c r="L826" s="72"/>
    </row>
    <row r="827" spans="2:12" ht="15.75" customHeight="1">
      <c r="B827" s="72"/>
      <c r="C827" s="72"/>
      <c r="D827" s="72"/>
      <c r="J827" s="72"/>
      <c r="K827" s="72"/>
      <c r="L827" s="72"/>
    </row>
    <row r="828" spans="2:12" ht="15.75" customHeight="1">
      <c r="B828" s="72"/>
      <c r="C828" s="72"/>
      <c r="D828" s="72"/>
      <c r="J828" s="72"/>
      <c r="K828" s="72"/>
      <c r="L828" s="72"/>
    </row>
    <row r="829" spans="2:12" ht="15.75" customHeight="1">
      <c r="B829" s="72"/>
      <c r="C829" s="72"/>
      <c r="D829" s="72"/>
      <c r="J829" s="72"/>
      <c r="K829" s="72"/>
      <c r="L829" s="72"/>
    </row>
    <row r="830" spans="2:12" ht="15.75" customHeight="1">
      <c r="B830" s="72"/>
      <c r="C830" s="72"/>
      <c r="D830" s="72"/>
      <c r="J830" s="72"/>
      <c r="K830" s="72"/>
      <c r="L830" s="72"/>
    </row>
    <row r="831" spans="2:12" ht="15.75" customHeight="1">
      <c r="B831" s="72"/>
      <c r="C831" s="72"/>
      <c r="D831" s="72"/>
      <c r="J831" s="72"/>
      <c r="K831" s="72"/>
      <c r="L831" s="72"/>
    </row>
    <row r="832" spans="2:12" ht="15.75" customHeight="1">
      <c r="B832" s="72"/>
      <c r="C832" s="72"/>
      <c r="D832" s="72"/>
      <c r="J832" s="72"/>
      <c r="K832" s="72"/>
      <c r="L832" s="72"/>
    </row>
    <row r="833" spans="2:12" ht="15.75" customHeight="1">
      <c r="B833" s="72"/>
      <c r="C833" s="72"/>
      <c r="D833" s="72"/>
      <c r="J833" s="72"/>
      <c r="K833" s="72"/>
      <c r="L833" s="72"/>
    </row>
    <row r="834" spans="2:12" ht="15.75" customHeight="1">
      <c r="B834" s="72"/>
      <c r="C834" s="72"/>
      <c r="D834" s="72"/>
      <c r="J834" s="72"/>
      <c r="K834" s="72"/>
      <c r="L834" s="72"/>
    </row>
    <row r="835" spans="2:12" ht="15.75" customHeight="1">
      <c r="B835" s="72"/>
      <c r="C835" s="72"/>
      <c r="D835" s="72"/>
      <c r="J835" s="72"/>
      <c r="K835" s="72"/>
      <c r="L835" s="72"/>
    </row>
    <row r="836" spans="2:12" ht="15.75" customHeight="1">
      <c r="B836" s="72"/>
      <c r="C836" s="72"/>
      <c r="D836" s="72"/>
      <c r="J836" s="72"/>
      <c r="K836" s="72"/>
      <c r="L836" s="72"/>
    </row>
    <row r="837" spans="2:12" ht="15.75" customHeight="1">
      <c r="B837" s="72"/>
      <c r="C837" s="72"/>
      <c r="D837" s="72"/>
      <c r="J837" s="72"/>
      <c r="K837" s="72"/>
      <c r="L837" s="72"/>
    </row>
    <row r="838" spans="2:12" ht="15.75" customHeight="1">
      <c r="B838" s="72"/>
      <c r="C838" s="72"/>
      <c r="D838" s="72"/>
      <c r="J838" s="72"/>
      <c r="K838" s="72"/>
      <c r="L838" s="72"/>
    </row>
    <row r="839" spans="2:12" ht="15.75" customHeight="1">
      <c r="B839" s="72"/>
      <c r="C839" s="72"/>
      <c r="D839" s="72"/>
      <c r="J839" s="72"/>
      <c r="K839" s="72"/>
      <c r="L839" s="72"/>
    </row>
    <row r="840" spans="2:12" ht="15.75" customHeight="1">
      <c r="B840" s="72"/>
      <c r="C840" s="72"/>
      <c r="D840" s="72"/>
      <c r="J840" s="72"/>
      <c r="K840" s="72"/>
      <c r="L840" s="72"/>
    </row>
    <row r="841" spans="2:12" ht="15.75" customHeight="1">
      <c r="B841" s="72"/>
      <c r="C841" s="72"/>
      <c r="D841" s="72"/>
      <c r="J841" s="72"/>
      <c r="K841" s="72"/>
      <c r="L841" s="72"/>
    </row>
    <row r="842" spans="2:12" ht="15.75" customHeight="1">
      <c r="B842" s="72"/>
      <c r="C842" s="72"/>
      <c r="D842" s="72"/>
      <c r="J842" s="72"/>
      <c r="K842" s="72"/>
      <c r="L842" s="72"/>
    </row>
    <row r="843" spans="2:12" ht="15.75" customHeight="1">
      <c r="B843" s="72"/>
      <c r="C843" s="72"/>
      <c r="D843" s="72"/>
      <c r="J843" s="72"/>
      <c r="K843" s="72"/>
      <c r="L843" s="72"/>
    </row>
    <row r="844" spans="2:12" ht="15.75" customHeight="1">
      <c r="B844" s="72"/>
      <c r="C844" s="72"/>
      <c r="D844" s="72"/>
      <c r="J844" s="72"/>
      <c r="K844" s="72"/>
      <c r="L844" s="72"/>
    </row>
    <row r="845" spans="2:12" ht="15.75" customHeight="1">
      <c r="B845" s="72"/>
      <c r="C845" s="72"/>
      <c r="D845" s="72"/>
      <c r="J845" s="72"/>
      <c r="K845" s="72"/>
      <c r="L845" s="72"/>
    </row>
    <row r="846" spans="2:12" ht="15.75" customHeight="1">
      <c r="B846" s="72"/>
      <c r="C846" s="72"/>
      <c r="D846" s="72"/>
      <c r="J846" s="72"/>
      <c r="K846" s="72"/>
      <c r="L846" s="72"/>
    </row>
    <row r="847" spans="2:12" ht="15.75" customHeight="1">
      <c r="B847" s="72"/>
      <c r="C847" s="72"/>
      <c r="D847" s="72"/>
      <c r="J847" s="72"/>
      <c r="K847" s="72"/>
      <c r="L847" s="72"/>
    </row>
    <row r="848" spans="2:12" ht="15.75" customHeight="1">
      <c r="B848" s="72"/>
      <c r="C848" s="72"/>
      <c r="D848" s="72"/>
      <c r="J848" s="72"/>
      <c r="K848" s="72"/>
      <c r="L848" s="72"/>
    </row>
    <row r="849" spans="2:12" ht="15.75" customHeight="1">
      <c r="B849" s="72"/>
      <c r="C849" s="72"/>
      <c r="D849" s="72"/>
      <c r="J849" s="72"/>
      <c r="K849" s="72"/>
      <c r="L849" s="72"/>
    </row>
    <row r="850" spans="2:12" ht="15.75" customHeight="1">
      <c r="B850" s="72"/>
      <c r="C850" s="72"/>
      <c r="D850" s="72"/>
      <c r="J850" s="72"/>
      <c r="K850" s="72"/>
      <c r="L850" s="72"/>
    </row>
    <row r="851" spans="2:12" ht="15.75" customHeight="1">
      <c r="B851" s="72"/>
      <c r="C851" s="72"/>
      <c r="D851" s="72"/>
      <c r="J851" s="72"/>
      <c r="K851" s="72"/>
      <c r="L851" s="72"/>
    </row>
    <row r="852" spans="2:12" ht="15.75" customHeight="1">
      <c r="B852" s="72"/>
      <c r="C852" s="72"/>
      <c r="D852" s="72"/>
      <c r="J852" s="72"/>
      <c r="K852" s="72"/>
      <c r="L852" s="72"/>
    </row>
    <row r="853" spans="2:12" ht="15.75" customHeight="1">
      <c r="B853" s="72"/>
      <c r="C853" s="72"/>
      <c r="D853" s="72"/>
      <c r="J853" s="72"/>
      <c r="K853" s="72"/>
      <c r="L853" s="72"/>
    </row>
    <row r="854" spans="2:12" ht="15.75" customHeight="1">
      <c r="B854" s="72"/>
      <c r="C854" s="72"/>
      <c r="D854" s="72"/>
      <c r="J854" s="72"/>
      <c r="K854" s="72"/>
      <c r="L854" s="72"/>
    </row>
    <row r="855" spans="2:12" ht="15.75" customHeight="1">
      <c r="B855" s="72"/>
      <c r="C855" s="72"/>
      <c r="D855" s="72"/>
      <c r="J855" s="72"/>
      <c r="K855" s="72"/>
      <c r="L855" s="72"/>
    </row>
    <row r="856" spans="2:12" ht="15.75" customHeight="1">
      <c r="B856" s="72"/>
      <c r="C856" s="72"/>
      <c r="D856" s="72"/>
      <c r="J856" s="72"/>
      <c r="K856" s="72"/>
      <c r="L856" s="72"/>
    </row>
    <row r="857" spans="2:12" ht="15.75" customHeight="1">
      <c r="B857" s="72"/>
      <c r="C857" s="72"/>
      <c r="D857" s="72"/>
      <c r="J857" s="72"/>
      <c r="K857" s="72"/>
      <c r="L857" s="72"/>
    </row>
    <row r="858" spans="2:12" ht="15.75" customHeight="1">
      <c r="B858" s="72"/>
      <c r="C858" s="72"/>
      <c r="D858" s="72"/>
      <c r="J858" s="72"/>
      <c r="K858" s="72"/>
      <c r="L858" s="72"/>
    </row>
    <row r="859" spans="2:12" ht="15.75" customHeight="1">
      <c r="B859" s="72"/>
      <c r="C859" s="72"/>
      <c r="D859" s="72"/>
      <c r="J859" s="72"/>
      <c r="K859" s="72"/>
      <c r="L859" s="72"/>
    </row>
    <row r="860" spans="2:12" ht="15.75" customHeight="1">
      <c r="B860" s="72"/>
      <c r="C860" s="72"/>
      <c r="D860" s="72"/>
      <c r="J860" s="72"/>
      <c r="K860" s="72"/>
      <c r="L860" s="72"/>
    </row>
    <row r="861" spans="2:12" ht="15.75" customHeight="1">
      <c r="B861" s="72"/>
      <c r="C861" s="72"/>
      <c r="D861" s="72"/>
      <c r="J861" s="72"/>
      <c r="K861" s="72"/>
      <c r="L861" s="72"/>
    </row>
    <row r="862" spans="2:12" ht="15.75" customHeight="1">
      <c r="B862" s="72"/>
      <c r="C862" s="72"/>
      <c r="D862" s="72"/>
      <c r="J862" s="72"/>
      <c r="K862" s="72"/>
      <c r="L862" s="72"/>
    </row>
    <row r="863" spans="2:12" ht="15.75" customHeight="1">
      <c r="B863" s="72"/>
      <c r="C863" s="72"/>
      <c r="D863" s="72"/>
      <c r="J863" s="72"/>
      <c r="K863" s="72"/>
      <c r="L863" s="72"/>
    </row>
    <row r="864" spans="2:12" ht="15.75" customHeight="1">
      <c r="B864" s="72"/>
      <c r="C864" s="72"/>
      <c r="D864" s="72"/>
      <c r="J864" s="72"/>
      <c r="K864" s="72"/>
      <c r="L864" s="72"/>
    </row>
    <row r="865" spans="2:12" ht="15.75" customHeight="1">
      <c r="B865" s="72"/>
      <c r="C865" s="72"/>
      <c r="D865" s="72"/>
      <c r="J865" s="72"/>
      <c r="K865" s="72"/>
      <c r="L865" s="72"/>
    </row>
    <row r="866" spans="2:12" ht="15.75" customHeight="1">
      <c r="B866" s="72"/>
      <c r="C866" s="72"/>
      <c r="D866" s="72"/>
      <c r="J866" s="72"/>
      <c r="K866" s="72"/>
      <c r="L866" s="72"/>
    </row>
    <row r="867" spans="2:12" ht="15.75" customHeight="1">
      <c r="B867" s="72"/>
      <c r="C867" s="72"/>
      <c r="D867" s="72"/>
      <c r="J867" s="72"/>
      <c r="K867" s="72"/>
      <c r="L867" s="72"/>
    </row>
    <row r="868" spans="2:12" ht="15.75" customHeight="1">
      <c r="B868" s="72"/>
      <c r="C868" s="72"/>
      <c r="D868" s="72"/>
      <c r="J868" s="72"/>
      <c r="K868" s="72"/>
      <c r="L868" s="72"/>
    </row>
    <row r="869" spans="2:12" ht="15.75" customHeight="1">
      <c r="B869" s="72"/>
      <c r="C869" s="72"/>
      <c r="D869" s="72"/>
      <c r="J869" s="72"/>
      <c r="K869" s="72"/>
      <c r="L869" s="72"/>
    </row>
    <row r="870" spans="2:12" ht="15.75" customHeight="1">
      <c r="B870" s="72"/>
      <c r="C870" s="72"/>
      <c r="D870" s="72"/>
      <c r="J870" s="72"/>
      <c r="K870" s="72"/>
      <c r="L870" s="72"/>
    </row>
    <row r="871" spans="2:12" ht="15.75" customHeight="1">
      <c r="B871" s="72"/>
      <c r="C871" s="72"/>
      <c r="D871" s="72"/>
      <c r="J871" s="72"/>
      <c r="K871" s="72"/>
      <c r="L871" s="72"/>
    </row>
    <row r="872" spans="2:12" ht="15.75" customHeight="1">
      <c r="B872" s="72"/>
      <c r="C872" s="72"/>
      <c r="D872" s="72"/>
      <c r="J872" s="72"/>
      <c r="K872" s="72"/>
      <c r="L872" s="72"/>
    </row>
    <row r="873" spans="2:12" ht="15.75" customHeight="1">
      <c r="B873" s="72"/>
      <c r="C873" s="72"/>
      <c r="D873" s="72"/>
      <c r="J873" s="72"/>
      <c r="K873" s="72"/>
      <c r="L873" s="72"/>
    </row>
    <row r="874" spans="2:12" ht="15.75" customHeight="1">
      <c r="B874" s="72"/>
      <c r="C874" s="72"/>
      <c r="D874" s="72"/>
      <c r="J874" s="72"/>
      <c r="K874" s="72"/>
      <c r="L874" s="72"/>
    </row>
    <row r="875" spans="2:12" ht="15.75" customHeight="1">
      <c r="B875" s="72"/>
      <c r="C875" s="72"/>
      <c r="D875" s="72"/>
      <c r="J875" s="72"/>
      <c r="K875" s="72"/>
      <c r="L875" s="72"/>
    </row>
    <row r="876" spans="2:12" ht="15.75" customHeight="1">
      <c r="B876" s="72"/>
      <c r="C876" s="72"/>
      <c r="D876" s="72"/>
      <c r="J876" s="72"/>
      <c r="K876" s="72"/>
      <c r="L876" s="72"/>
    </row>
    <row r="877" spans="2:12" ht="15.75" customHeight="1">
      <c r="B877" s="72"/>
      <c r="C877" s="72"/>
      <c r="D877" s="72"/>
      <c r="J877" s="72"/>
      <c r="K877" s="72"/>
      <c r="L877" s="72"/>
    </row>
    <row r="878" spans="2:12" ht="15.75" customHeight="1">
      <c r="B878" s="72"/>
      <c r="C878" s="72"/>
      <c r="D878" s="72"/>
      <c r="J878" s="72"/>
      <c r="K878" s="72"/>
      <c r="L878" s="72"/>
    </row>
    <row r="879" spans="2:12" ht="15.75" customHeight="1">
      <c r="B879" s="72"/>
      <c r="C879" s="72"/>
      <c r="D879" s="72"/>
      <c r="J879" s="72"/>
      <c r="K879" s="72"/>
      <c r="L879" s="72"/>
    </row>
    <row r="880" spans="2:12" ht="15.75" customHeight="1">
      <c r="B880" s="72"/>
      <c r="C880" s="72"/>
      <c r="D880" s="72"/>
      <c r="J880" s="72"/>
      <c r="K880" s="72"/>
      <c r="L880" s="72"/>
    </row>
    <row r="881" spans="2:12" ht="15.75" customHeight="1">
      <c r="B881" s="72"/>
      <c r="C881" s="72"/>
      <c r="D881" s="72"/>
      <c r="J881" s="72"/>
      <c r="K881" s="72"/>
      <c r="L881" s="72"/>
    </row>
    <row r="882" spans="2:12" ht="15.75" customHeight="1">
      <c r="B882" s="72"/>
      <c r="C882" s="72"/>
      <c r="D882" s="72"/>
      <c r="J882" s="72"/>
      <c r="K882" s="72"/>
      <c r="L882" s="72"/>
    </row>
    <row r="883" spans="2:12" ht="15.75" customHeight="1">
      <c r="B883" s="72"/>
      <c r="C883" s="72"/>
      <c r="D883" s="72"/>
      <c r="J883" s="72"/>
      <c r="K883" s="72"/>
      <c r="L883" s="72"/>
    </row>
    <row r="884" spans="2:12" ht="15.75" customHeight="1">
      <c r="B884" s="72"/>
      <c r="C884" s="72"/>
      <c r="D884" s="72"/>
      <c r="J884" s="72"/>
      <c r="K884" s="72"/>
      <c r="L884" s="72"/>
    </row>
    <row r="885" spans="2:12" ht="15.75" customHeight="1">
      <c r="B885" s="72"/>
      <c r="C885" s="72"/>
      <c r="D885" s="72"/>
      <c r="J885" s="72"/>
      <c r="K885" s="72"/>
      <c r="L885" s="72"/>
    </row>
    <row r="886" spans="2:12" ht="15.75" customHeight="1">
      <c r="B886" s="72"/>
      <c r="C886" s="72"/>
      <c r="D886" s="72"/>
      <c r="J886" s="72"/>
      <c r="K886" s="72"/>
      <c r="L886" s="72"/>
    </row>
    <row r="887" spans="2:12" ht="15.75" customHeight="1">
      <c r="B887" s="72"/>
      <c r="C887" s="72"/>
      <c r="D887" s="72"/>
      <c r="J887" s="72"/>
      <c r="K887" s="72"/>
      <c r="L887" s="72"/>
    </row>
    <row r="888" spans="2:12" ht="15.75" customHeight="1">
      <c r="B888" s="72"/>
      <c r="C888" s="72"/>
      <c r="D888" s="72"/>
      <c r="J888" s="72"/>
      <c r="K888" s="72"/>
      <c r="L888" s="72"/>
    </row>
    <row r="889" spans="2:12" ht="15.75" customHeight="1">
      <c r="B889" s="72"/>
      <c r="C889" s="72"/>
      <c r="D889" s="72"/>
      <c r="J889" s="72"/>
      <c r="K889" s="72"/>
      <c r="L889" s="72"/>
    </row>
    <row r="890" spans="2:12" ht="15.75" customHeight="1">
      <c r="B890" s="72"/>
      <c r="C890" s="72"/>
      <c r="D890" s="72"/>
      <c r="J890" s="72"/>
      <c r="K890" s="72"/>
      <c r="L890" s="72"/>
    </row>
    <row r="891" spans="2:12" ht="15.75" customHeight="1">
      <c r="B891" s="72"/>
      <c r="C891" s="72"/>
      <c r="D891" s="72"/>
      <c r="J891" s="72"/>
      <c r="K891" s="72"/>
      <c r="L891" s="72"/>
    </row>
    <row r="892" spans="2:12" ht="15.75" customHeight="1">
      <c r="B892" s="72"/>
      <c r="C892" s="72"/>
      <c r="D892" s="72"/>
      <c r="J892" s="72"/>
      <c r="K892" s="72"/>
      <c r="L892" s="72"/>
    </row>
    <row r="893" spans="2:12" ht="15.75" customHeight="1">
      <c r="B893" s="72"/>
      <c r="C893" s="72"/>
      <c r="D893" s="72"/>
      <c r="J893" s="72"/>
      <c r="K893" s="72"/>
      <c r="L893" s="72"/>
    </row>
    <row r="894" spans="2:12" ht="15.75" customHeight="1">
      <c r="B894" s="72"/>
      <c r="C894" s="72"/>
      <c r="D894" s="72"/>
      <c r="J894" s="72"/>
      <c r="K894" s="72"/>
      <c r="L894" s="72"/>
    </row>
    <row r="895" spans="2:12" ht="15.75" customHeight="1">
      <c r="B895" s="72"/>
      <c r="C895" s="72"/>
      <c r="D895" s="72"/>
      <c r="J895" s="72"/>
      <c r="K895" s="72"/>
      <c r="L895" s="72"/>
    </row>
    <row r="896" spans="2:12" ht="15.75" customHeight="1">
      <c r="B896" s="72"/>
      <c r="C896" s="72"/>
      <c r="D896" s="72"/>
      <c r="J896" s="72"/>
      <c r="K896" s="72"/>
      <c r="L896" s="72"/>
    </row>
    <row r="897" spans="2:12" ht="15.75" customHeight="1">
      <c r="B897" s="72"/>
      <c r="C897" s="72"/>
      <c r="D897" s="72"/>
      <c r="J897" s="72"/>
      <c r="K897" s="72"/>
      <c r="L897" s="72"/>
    </row>
    <row r="898" spans="2:12" ht="15.75" customHeight="1">
      <c r="B898" s="72"/>
      <c r="C898" s="72"/>
      <c r="D898" s="72"/>
      <c r="J898" s="72"/>
      <c r="K898" s="72"/>
      <c r="L898" s="72"/>
    </row>
    <row r="899" spans="2:12" ht="15.75" customHeight="1">
      <c r="B899" s="72"/>
      <c r="C899" s="72"/>
      <c r="D899" s="72"/>
      <c r="J899" s="72"/>
      <c r="K899" s="72"/>
      <c r="L899" s="72"/>
    </row>
    <row r="900" spans="2:12" ht="15.75" customHeight="1">
      <c r="B900" s="72"/>
      <c r="C900" s="72"/>
      <c r="D900" s="72"/>
      <c r="J900" s="72"/>
      <c r="K900" s="72"/>
      <c r="L900" s="72"/>
    </row>
    <row r="901" spans="2:12" ht="15.75" customHeight="1">
      <c r="B901" s="72"/>
      <c r="C901" s="72"/>
      <c r="D901" s="72"/>
      <c r="J901" s="72"/>
      <c r="K901" s="72"/>
      <c r="L901" s="72"/>
    </row>
    <row r="902" spans="2:12" ht="15.75" customHeight="1">
      <c r="B902" s="72"/>
      <c r="C902" s="72"/>
      <c r="D902" s="72"/>
      <c r="J902" s="72"/>
      <c r="K902" s="72"/>
      <c r="L902" s="72"/>
    </row>
    <row r="903" spans="2:12" ht="15.75" customHeight="1">
      <c r="B903" s="72"/>
      <c r="C903" s="72"/>
      <c r="D903" s="72"/>
      <c r="J903" s="72"/>
      <c r="K903" s="72"/>
      <c r="L903" s="72"/>
    </row>
    <row r="904" spans="2:12" ht="15.75" customHeight="1">
      <c r="B904" s="72"/>
      <c r="C904" s="72"/>
      <c r="D904" s="72"/>
      <c r="J904" s="72"/>
      <c r="K904" s="72"/>
      <c r="L904" s="72"/>
    </row>
    <row r="905" spans="2:12" ht="15.75" customHeight="1">
      <c r="B905" s="72"/>
      <c r="C905" s="72"/>
      <c r="D905" s="72"/>
      <c r="J905" s="72"/>
      <c r="K905" s="72"/>
      <c r="L905" s="72"/>
    </row>
    <row r="906" spans="2:12" ht="15.75" customHeight="1">
      <c r="B906" s="72"/>
      <c r="C906" s="72"/>
      <c r="D906" s="72"/>
      <c r="J906" s="72"/>
      <c r="K906" s="72"/>
      <c r="L906" s="72"/>
    </row>
    <row r="907" spans="2:12" ht="15.75" customHeight="1">
      <c r="B907" s="72"/>
      <c r="C907" s="72"/>
      <c r="D907" s="72"/>
      <c r="J907" s="72"/>
      <c r="K907" s="72"/>
      <c r="L907" s="72"/>
    </row>
    <row r="908" spans="2:12" ht="15.75" customHeight="1">
      <c r="B908" s="72"/>
      <c r="C908" s="72"/>
      <c r="D908" s="72"/>
      <c r="J908" s="72"/>
      <c r="K908" s="72"/>
      <c r="L908" s="72"/>
    </row>
    <row r="909" spans="2:12" ht="15.75" customHeight="1">
      <c r="B909" s="72"/>
      <c r="C909" s="72"/>
      <c r="D909" s="72"/>
      <c r="J909" s="72"/>
      <c r="K909" s="72"/>
      <c r="L909" s="72"/>
    </row>
    <row r="910" spans="2:12" ht="15.75" customHeight="1">
      <c r="B910" s="72"/>
      <c r="C910" s="72"/>
      <c r="D910" s="72"/>
      <c r="J910" s="72"/>
      <c r="K910" s="72"/>
      <c r="L910" s="72"/>
    </row>
    <row r="911" spans="2:12" ht="15.75" customHeight="1">
      <c r="B911" s="72"/>
      <c r="C911" s="72"/>
      <c r="D911" s="72"/>
      <c r="J911" s="72"/>
      <c r="K911" s="72"/>
      <c r="L911" s="72"/>
    </row>
    <row r="912" spans="2:12" ht="15.75" customHeight="1">
      <c r="B912" s="72"/>
      <c r="C912" s="72"/>
      <c r="D912" s="72"/>
      <c r="J912" s="72"/>
      <c r="K912" s="72"/>
      <c r="L912" s="72"/>
    </row>
    <row r="913" spans="2:12" ht="15.75" customHeight="1">
      <c r="B913" s="72"/>
      <c r="C913" s="72"/>
      <c r="D913" s="72"/>
      <c r="J913" s="72"/>
      <c r="K913" s="72"/>
      <c r="L913" s="72"/>
    </row>
    <row r="914" spans="2:12" ht="15.75" customHeight="1">
      <c r="B914" s="72"/>
      <c r="C914" s="72"/>
      <c r="D914" s="72"/>
      <c r="J914" s="72"/>
      <c r="K914" s="72"/>
      <c r="L914" s="72"/>
    </row>
    <row r="915" spans="2:12" ht="15.75" customHeight="1">
      <c r="B915" s="72"/>
      <c r="C915" s="72"/>
      <c r="D915" s="72"/>
      <c r="J915" s="72"/>
      <c r="K915" s="72"/>
      <c r="L915" s="72"/>
    </row>
    <row r="916" spans="2:12" ht="15.75" customHeight="1">
      <c r="B916" s="72"/>
      <c r="C916" s="72"/>
      <c r="D916" s="72"/>
      <c r="J916" s="72"/>
      <c r="K916" s="72"/>
      <c r="L916" s="72"/>
    </row>
    <row r="917" spans="2:12" ht="15.75" customHeight="1">
      <c r="B917" s="72"/>
      <c r="C917" s="72"/>
      <c r="D917" s="72"/>
      <c r="J917" s="72"/>
      <c r="K917" s="72"/>
      <c r="L917" s="72"/>
    </row>
    <row r="918" spans="2:12" ht="15.75" customHeight="1">
      <c r="B918" s="72"/>
      <c r="C918" s="72"/>
      <c r="D918" s="72"/>
      <c r="J918" s="72"/>
      <c r="K918" s="72"/>
      <c r="L918" s="72"/>
    </row>
    <row r="919" spans="2:12" ht="15.75" customHeight="1">
      <c r="B919" s="72"/>
      <c r="C919" s="72"/>
      <c r="D919" s="72"/>
      <c r="J919" s="72"/>
      <c r="K919" s="72"/>
      <c r="L919" s="72"/>
    </row>
    <row r="920" spans="2:12" ht="15.75" customHeight="1">
      <c r="B920" s="72"/>
      <c r="C920" s="72"/>
      <c r="D920" s="72"/>
      <c r="J920" s="72"/>
      <c r="K920" s="72"/>
      <c r="L920" s="72"/>
    </row>
    <row r="921" spans="2:12" ht="15.75" customHeight="1">
      <c r="B921" s="72"/>
      <c r="C921" s="72"/>
      <c r="D921" s="72"/>
      <c r="J921" s="72"/>
      <c r="K921" s="72"/>
      <c r="L921" s="72"/>
    </row>
    <row r="922" spans="2:12" ht="15.75" customHeight="1">
      <c r="B922" s="72"/>
      <c r="C922" s="72"/>
      <c r="D922" s="72"/>
      <c r="J922" s="72"/>
      <c r="K922" s="72"/>
      <c r="L922" s="72"/>
    </row>
    <row r="923" spans="2:12" ht="15.75" customHeight="1">
      <c r="B923" s="72"/>
      <c r="C923" s="72"/>
      <c r="D923" s="72"/>
      <c r="J923" s="72"/>
      <c r="K923" s="72"/>
      <c r="L923" s="72"/>
    </row>
    <row r="924" spans="2:12" ht="15.75" customHeight="1">
      <c r="B924" s="72"/>
      <c r="C924" s="72"/>
      <c r="D924" s="72"/>
      <c r="J924" s="72"/>
      <c r="K924" s="72"/>
      <c r="L924" s="72"/>
    </row>
    <row r="925" spans="2:12" ht="15.75" customHeight="1">
      <c r="B925" s="72"/>
      <c r="C925" s="72"/>
      <c r="D925" s="72"/>
      <c r="J925" s="72"/>
      <c r="K925" s="72"/>
      <c r="L925" s="72"/>
    </row>
    <row r="926" spans="2:12" ht="15.75" customHeight="1">
      <c r="B926" s="72"/>
      <c r="C926" s="72"/>
      <c r="D926" s="72"/>
      <c r="J926" s="72"/>
      <c r="K926" s="72"/>
      <c r="L926" s="72"/>
    </row>
    <row r="927" spans="2:12" ht="15.75" customHeight="1">
      <c r="B927" s="72"/>
      <c r="C927" s="72"/>
      <c r="D927" s="72"/>
      <c r="J927" s="72"/>
      <c r="K927" s="72"/>
      <c r="L927" s="72"/>
    </row>
    <row r="928" spans="2:12" ht="15.75" customHeight="1">
      <c r="B928" s="72"/>
      <c r="C928" s="72"/>
      <c r="D928" s="72"/>
      <c r="J928" s="72"/>
      <c r="K928" s="72"/>
      <c r="L928" s="72"/>
    </row>
    <row r="929" spans="2:12" ht="15.75" customHeight="1">
      <c r="B929" s="72"/>
      <c r="C929" s="72"/>
      <c r="D929" s="72"/>
      <c r="J929" s="72"/>
      <c r="K929" s="72"/>
      <c r="L929" s="72"/>
    </row>
    <row r="930" spans="2:12" ht="15.75" customHeight="1">
      <c r="B930" s="72"/>
      <c r="C930" s="72"/>
      <c r="D930" s="72"/>
      <c r="J930" s="72"/>
      <c r="K930" s="72"/>
      <c r="L930" s="72"/>
    </row>
    <row r="931" spans="2:12" ht="15.75" customHeight="1">
      <c r="B931" s="72"/>
      <c r="C931" s="72"/>
      <c r="D931" s="72"/>
      <c r="J931" s="72"/>
      <c r="K931" s="72"/>
      <c r="L931" s="72"/>
    </row>
    <row r="932" spans="2:12" ht="15.75" customHeight="1">
      <c r="B932" s="72"/>
      <c r="C932" s="72"/>
      <c r="D932" s="72"/>
      <c r="J932" s="72"/>
      <c r="K932" s="72"/>
      <c r="L932" s="72"/>
    </row>
    <row r="933" spans="2:12" ht="15.75" customHeight="1">
      <c r="B933" s="72"/>
      <c r="C933" s="72"/>
      <c r="D933" s="72"/>
      <c r="J933" s="72"/>
      <c r="K933" s="72"/>
      <c r="L933" s="72"/>
    </row>
    <row r="934" spans="2:12" ht="15.75" customHeight="1">
      <c r="B934" s="72"/>
      <c r="C934" s="72"/>
      <c r="D934" s="72"/>
      <c r="J934" s="72"/>
      <c r="K934" s="72"/>
      <c r="L934" s="72"/>
    </row>
    <row r="935" spans="2:12" ht="15.75" customHeight="1">
      <c r="B935" s="72"/>
      <c r="C935" s="72"/>
      <c r="D935" s="72"/>
      <c r="J935" s="72"/>
      <c r="K935" s="72"/>
      <c r="L935" s="72"/>
    </row>
    <row r="936" spans="2:12" ht="15.75" customHeight="1">
      <c r="B936" s="72"/>
      <c r="C936" s="72"/>
      <c r="D936" s="72"/>
      <c r="J936" s="72"/>
      <c r="K936" s="72"/>
      <c r="L936" s="72"/>
    </row>
    <row r="937" spans="2:12" ht="15.75" customHeight="1">
      <c r="B937" s="72"/>
      <c r="C937" s="72"/>
      <c r="D937" s="72"/>
      <c r="J937" s="72"/>
      <c r="K937" s="72"/>
      <c r="L937" s="72"/>
    </row>
    <row r="938" spans="2:12" ht="15.75" customHeight="1">
      <c r="B938" s="72"/>
      <c r="C938" s="72"/>
      <c r="D938" s="72"/>
      <c r="J938" s="72"/>
      <c r="K938" s="72"/>
      <c r="L938" s="72"/>
    </row>
    <row r="939" spans="2:12" ht="15.75" customHeight="1">
      <c r="B939" s="72"/>
      <c r="C939" s="72"/>
      <c r="D939" s="72"/>
      <c r="J939" s="72"/>
      <c r="K939" s="72"/>
      <c r="L939" s="72"/>
    </row>
    <row r="940" spans="2:12" ht="15.75" customHeight="1">
      <c r="B940" s="72"/>
      <c r="C940" s="72"/>
      <c r="D940" s="72"/>
      <c r="J940" s="72"/>
      <c r="K940" s="72"/>
      <c r="L940" s="72"/>
    </row>
    <row r="941" spans="2:12" ht="15.75" customHeight="1">
      <c r="B941" s="72"/>
      <c r="C941" s="72"/>
      <c r="D941" s="72"/>
      <c r="J941" s="72"/>
      <c r="K941" s="72"/>
      <c r="L941" s="72"/>
    </row>
    <row r="942" spans="2:12" ht="15.75" customHeight="1">
      <c r="B942" s="72"/>
      <c r="C942" s="72"/>
      <c r="D942" s="72"/>
      <c r="J942" s="72"/>
      <c r="K942" s="72"/>
      <c r="L942" s="72"/>
    </row>
    <row r="943" spans="2:12" ht="15.75" customHeight="1">
      <c r="B943" s="72"/>
      <c r="C943" s="72"/>
      <c r="D943" s="72"/>
      <c r="J943" s="72"/>
      <c r="K943" s="72"/>
      <c r="L943" s="72"/>
    </row>
    <row r="944" spans="2:12" ht="15.75" customHeight="1">
      <c r="B944" s="72"/>
      <c r="C944" s="72"/>
      <c r="D944" s="72"/>
      <c r="J944" s="72"/>
      <c r="K944" s="72"/>
      <c r="L944" s="72"/>
    </row>
    <row r="945" spans="2:12" ht="15.75" customHeight="1">
      <c r="B945" s="72"/>
      <c r="C945" s="72"/>
      <c r="D945" s="72"/>
      <c r="J945" s="72"/>
      <c r="K945" s="72"/>
      <c r="L945" s="72"/>
    </row>
    <row r="946" spans="2:12" ht="15.75" customHeight="1">
      <c r="B946" s="72"/>
      <c r="C946" s="72"/>
      <c r="D946" s="72"/>
      <c r="J946" s="72"/>
      <c r="K946" s="72"/>
      <c r="L946" s="72"/>
    </row>
    <row r="947" spans="2:12" ht="15.75" customHeight="1">
      <c r="B947" s="72"/>
      <c r="C947" s="72"/>
      <c r="D947" s="72"/>
      <c r="J947" s="72"/>
      <c r="K947" s="72"/>
      <c r="L947" s="72"/>
    </row>
    <row r="948" spans="2:12" ht="15.75" customHeight="1">
      <c r="B948" s="72"/>
      <c r="C948" s="72"/>
      <c r="D948" s="72"/>
      <c r="J948" s="72"/>
      <c r="K948" s="72"/>
      <c r="L948" s="72"/>
    </row>
    <row r="949" spans="2:12" ht="15.75" customHeight="1">
      <c r="B949" s="72"/>
      <c r="C949" s="72"/>
      <c r="D949" s="72"/>
      <c r="J949" s="72"/>
      <c r="K949" s="72"/>
      <c r="L949" s="72"/>
    </row>
    <row r="950" spans="2:12" ht="15.75" customHeight="1">
      <c r="B950" s="72"/>
      <c r="C950" s="72"/>
      <c r="D950" s="72"/>
      <c r="J950" s="72"/>
      <c r="K950" s="72"/>
      <c r="L950" s="72"/>
    </row>
    <row r="951" spans="2:12" ht="15.75" customHeight="1">
      <c r="B951" s="72"/>
      <c r="C951" s="72"/>
      <c r="D951" s="72"/>
      <c r="J951" s="72"/>
      <c r="K951" s="72"/>
      <c r="L951" s="72"/>
    </row>
    <row r="952" spans="2:12" ht="15.75" customHeight="1">
      <c r="B952" s="72"/>
      <c r="C952" s="72"/>
      <c r="D952" s="72"/>
      <c r="J952" s="72"/>
      <c r="K952" s="72"/>
      <c r="L952" s="72"/>
    </row>
    <row r="953" spans="2:12" ht="15.75" customHeight="1">
      <c r="B953" s="72"/>
      <c r="C953" s="72"/>
      <c r="D953" s="72"/>
      <c r="J953" s="72"/>
      <c r="K953" s="72"/>
      <c r="L953" s="72"/>
    </row>
    <row r="954" spans="2:12" ht="15.75" customHeight="1">
      <c r="B954" s="72"/>
      <c r="C954" s="72"/>
      <c r="D954" s="72"/>
      <c r="J954" s="72"/>
      <c r="K954" s="72"/>
      <c r="L954" s="72"/>
    </row>
    <row r="955" spans="2:12" ht="15.75" customHeight="1">
      <c r="B955" s="72"/>
      <c r="C955" s="72"/>
      <c r="D955" s="72"/>
      <c r="J955" s="72"/>
      <c r="K955" s="72"/>
      <c r="L955" s="72"/>
    </row>
    <row r="956" spans="2:12" ht="15.75" customHeight="1">
      <c r="B956" s="72"/>
      <c r="C956" s="72"/>
      <c r="D956" s="72"/>
      <c r="J956" s="72"/>
      <c r="K956" s="72"/>
      <c r="L956" s="72"/>
    </row>
    <row r="957" spans="2:12" ht="15.75" customHeight="1">
      <c r="B957" s="72"/>
      <c r="C957" s="72"/>
      <c r="D957" s="72"/>
      <c r="J957" s="72"/>
      <c r="K957" s="72"/>
      <c r="L957" s="72"/>
    </row>
    <row r="958" spans="2:12" ht="15.75" customHeight="1">
      <c r="B958" s="72"/>
      <c r="C958" s="72"/>
      <c r="D958" s="72"/>
      <c r="J958" s="72"/>
      <c r="K958" s="72"/>
      <c r="L958" s="72"/>
    </row>
    <row r="959" spans="2:12" ht="15.75" customHeight="1">
      <c r="B959" s="72"/>
      <c r="C959" s="72"/>
      <c r="D959" s="72"/>
      <c r="J959" s="72"/>
      <c r="K959" s="72"/>
      <c r="L959" s="72"/>
    </row>
    <row r="960" spans="2:12" ht="15.75" customHeight="1">
      <c r="B960" s="72"/>
      <c r="C960" s="72"/>
      <c r="D960" s="72"/>
      <c r="J960" s="72"/>
      <c r="K960" s="72"/>
      <c r="L960" s="72"/>
    </row>
    <row r="961" spans="2:12" ht="15.75" customHeight="1">
      <c r="B961" s="72"/>
      <c r="C961" s="72"/>
      <c r="D961" s="72"/>
      <c r="J961" s="72"/>
      <c r="K961" s="72"/>
      <c r="L961" s="72"/>
    </row>
    <row r="962" spans="2:12" ht="15.75" customHeight="1">
      <c r="B962" s="72"/>
      <c r="C962" s="72"/>
      <c r="D962" s="72"/>
      <c r="J962" s="72"/>
      <c r="K962" s="72"/>
      <c r="L962" s="72"/>
    </row>
    <row r="963" spans="2:12" ht="15.75" customHeight="1">
      <c r="B963" s="72"/>
      <c r="C963" s="72"/>
      <c r="D963" s="72"/>
      <c r="J963" s="72"/>
      <c r="K963" s="72"/>
      <c r="L963" s="72"/>
    </row>
    <row r="964" spans="2:12" ht="15.75" customHeight="1">
      <c r="B964" s="72"/>
      <c r="C964" s="72"/>
      <c r="D964" s="72"/>
      <c r="J964" s="72"/>
      <c r="K964" s="72"/>
      <c r="L964" s="72"/>
    </row>
    <row r="965" spans="2:12" ht="15.75" customHeight="1">
      <c r="B965" s="72"/>
      <c r="C965" s="72"/>
      <c r="D965" s="72"/>
      <c r="J965" s="72"/>
      <c r="K965" s="72"/>
      <c r="L965" s="72"/>
    </row>
    <row r="966" spans="2:12" ht="15.75" customHeight="1">
      <c r="B966" s="72"/>
      <c r="C966" s="72"/>
      <c r="D966" s="72"/>
      <c r="J966" s="72"/>
      <c r="K966" s="72"/>
      <c r="L966" s="72"/>
    </row>
    <row r="967" spans="2:12" ht="15.75" customHeight="1">
      <c r="B967" s="72"/>
      <c r="C967" s="72"/>
      <c r="D967" s="72"/>
      <c r="J967" s="72"/>
      <c r="K967" s="72"/>
      <c r="L967" s="72"/>
    </row>
    <row r="968" spans="2:12" ht="15.75" customHeight="1">
      <c r="B968" s="72"/>
      <c r="C968" s="72"/>
      <c r="D968" s="72"/>
      <c r="J968" s="72"/>
      <c r="K968" s="72"/>
      <c r="L968" s="72"/>
    </row>
    <row r="969" spans="2:12" ht="15.75" customHeight="1">
      <c r="B969" s="72"/>
      <c r="C969" s="72"/>
      <c r="D969" s="72"/>
      <c r="J969" s="72"/>
      <c r="K969" s="72"/>
      <c r="L969" s="72"/>
    </row>
    <row r="970" spans="2:12" ht="15.75" customHeight="1">
      <c r="B970" s="72"/>
      <c r="C970" s="72"/>
      <c r="D970" s="72"/>
      <c r="J970" s="72"/>
      <c r="K970" s="72"/>
      <c r="L970" s="72"/>
    </row>
    <row r="971" spans="2:12" ht="15.75" customHeight="1">
      <c r="B971" s="72"/>
      <c r="C971" s="72"/>
      <c r="D971" s="72"/>
      <c r="J971" s="72"/>
      <c r="K971" s="72"/>
      <c r="L971" s="72"/>
    </row>
    <row r="972" spans="2:12" ht="15.75" customHeight="1">
      <c r="B972" s="72"/>
      <c r="C972" s="72"/>
      <c r="D972" s="72"/>
      <c r="J972" s="72"/>
      <c r="K972" s="72"/>
      <c r="L972" s="72"/>
    </row>
    <row r="973" spans="2:12" ht="15.75" customHeight="1">
      <c r="B973" s="72"/>
      <c r="C973" s="72"/>
      <c r="D973" s="72"/>
      <c r="J973" s="72"/>
      <c r="K973" s="72"/>
      <c r="L973" s="72"/>
    </row>
    <row r="974" spans="2:12" ht="15.75" customHeight="1">
      <c r="B974" s="72"/>
      <c r="C974" s="72"/>
      <c r="D974" s="72"/>
      <c r="J974" s="72"/>
      <c r="K974" s="72"/>
      <c r="L974" s="72"/>
    </row>
    <row r="975" spans="2:12" ht="15.75" customHeight="1">
      <c r="B975" s="72"/>
      <c r="C975" s="72"/>
      <c r="D975" s="72"/>
      <c r="J975" s="72"/>
      <c r="K975" s="72"/>
      <c r="L975" s="72"/>
    </row>
    <row r="976" spans="2:12" ht="15.75" customHeight="1">
      <c r="B976" s="72"/>
      <c r="C976" s="72"/>
      <c r="D976" s="72"/>
      <c r="J976" s="72"/>
      <c r="K976" s="72"/>
      <c r="L976" s="72"/>
    </row>
    <row r="977" spans="2:12" ht="15.75" customHeight="1">
      <c r="B977" s="72"/>
      <c r="C977" s="72"/>
      <c r="D977" s="72"/>
      <c r="J977" s="72"/>
      <c r="K977" s="72"/>
      <c r="L977" s="72"/>
    </row>
    <row r="978" spans="2:12" ht="15.75" customHeight="1">
      <c r="B978" s="72"/>
      <c r="C978" s="72"/>
      <c r="D978" s="72"/>
      <c r="J978" s="72"/>
      <c r="K978" s="72"/>
      <c r="L978" s="72"/>
    </row>
    <row r="979" spans="2:12" ht="15.75" customHeight="1">
      <c r="B979" s="72"/>
      <c r="C979" s="72"/>
      <c r="D979" s="72"/>
      <c r="J979" s="72"/>
      <c r="K979" s="72"/>
      <c r="L979" s="72"/>
    </row>
    <row r="980" spans="2:12" ht="15.75" customHeight="1">
      <c r="B980" s="72"/>
      <c r="C980" s="72"/>
      <c r="D980" s="72"/>
      <c r="J980" s="72"/>
      <c r="K980" s="72"/>
      <c r="L980" s="72"/>
    </row>
    <row r="981" spans="2:12" ht="15.75" customHeight="1">
      <c r="B981" s="72"/>
      <c r="C981" s="72"/>
      <c r="D981" s="72"/>
      <c r="J981" s="72"/>
      <c r="K981" s="72"/>
      <c r="L981" s="72"/>
    </row>
    <row r="982" spans="2:12" ht="15.75" customHeight="1">
      <c r="B982" s="72"/>
      <c r="C982" s="72"/>
      <c r="D982" s="72"/>
      <c r="J982" s="72"/>
      <c r="K982" s="72"/>
      <c r="L982" s="72"/>
    </row>
    <row r="983" spans="2:12" ht="15.75" customHeight="1">
      <c r="B983" s="72"/>
      <c r="C983" s="72"/>
      <c r="D983" s="72"/>
      <c r="J983" s="72"/>
      <c r="K983" s="72"/>
      <c r="L983" s="72"/>
    </row>
    <row r="984" spans="2:12" ht="15.75" customHeight="1">
      <c r="B984" s="72"/>
      <c r="C984" s="72"/>
      <c r="D984" s="72"/>
      <c r="J984" s="72"/>
      <c r="K984" s="72"/>
      <c r="L984" s="72"/>
    </row>
    <row r="985" spans="2:12" ht="15.75" customHeight="1">
      <c r="B985" s="72"/>
      <c r="C985" s="72"/>
      <c r="D985" s="72"/>
      <c r="J985" s="72"/>
      <c r="K985" s="72"/>
      <c r="L985" s="72"/>
    </row>
    <row r="986" spans="2:12" ht="15.75" customHeight="1">
      <c r="B986" s="72"/>
      <c r="C986" s="72"/>
      <c r="D986" s="72"/>
      <c r="J986" s="72"/>
      <c r="K986" s="72"/>
      <c r="L986" s="72"/>
    </row>
    <row r="987" spans="2:12" ht="15.75" customHeight="1">
      <c r="B987" s="72"/>
      <c r="C987" s="72"/>
      <c r="D987" s="72"/>
      <c r="J987" s="72"/>
      <c r="K987" s="72"/>
      <c r="L987" s="72"/>
    </row>
    <row r="988" spans="2:12" ht="15.75" customHeight="1">
      <c r="B988" s="72"/>
      <c r="C988" s="72"/>
      <c r="D988" s="72"/>
      <c r="J988" s="72"/>
      <c r="K988" s="72"/>
      <c r="L988" s="72"/>
    </row>
    <row r="989" spans="2:12" ht="15.75" customHeight="1">
      <c r="B989" s="72"/>
      <c r="C989" s="72"/>
      <c r="D989" s="72"/>
      <c r="J989" s="72"/>
      <c r="K989" s="72"/>
      <c r="L989" s="72"/>
    </row>
    <row r="990" spans="2:12" ht="15.75" customHeight="1">
      <c r="B990" s="72"/>
      <c r="C990" s="72"/>
      <c r="D990" s="72"/>
      <c r="J990" s="72"/>
      <c r="K990" s="72"/>
      <c r="L990" s="72"/>
    </row>
    <row r="991" spans="2:12" ht="15.75" customHeight="1">
      <c r="B991" s="72"/>
      <c r="C991" s="72"/>
      <c r="D991" s="72"/>
      <c r="J991" s="72"/>
      <c r="K991" s="72"/>
      <c r="L991" s="72"/>
    </row>
    <row r="992" spans="2:12" ht="15.75" customHeight="1">
      <c r="B992" s="72"/>
      <c r="C992" s="72"/>
      <c r="D992" s="72"/>
      <c r="J992" s="72"/>
      <c r="K992" s="72"/>
      <c r="L992" s="72"/>
    </row>
    <row r="993" spans="2:12" ht="15.75" customHeight="1">
      <c r="B993" s="72"/>
      <c r="C993" s="72"/>
      <c r="D993" s="72"/>
      <c r="J993" s="72"/>
      <c r="K993" s="72"/>
      <c r="L993" s="72"/>
    </row>
    <row r="994" spans="2:12" ht="15.75" customHeight="1">
      <c r="B994" s="72"/>
      <c r="C994" s="72"/>
      <c r="D994" s="72"/>
      <c r="J994" s="72"/>
      <c r="K994" s="72"/>
      <c r="L994" s="72"/>
    </row>
    <row r="995" spans="2:12" ht="15.75" customHeight="1">
      <c r="B995" s="72"/>
      <c r="C995" s="72"/>
      <c r="D995" s="72"/>
      <c r="J995" s="72"/>
      <c r="K995" s="72"/>
      <c r="L995" s="72"/>
    </row>
    <row r="996" spans="2:12" ht="15.75" customHeight="1">
      <c r="B996" s="72"/>
      <c r="C996" s="72"/>
      <c r="D996" s="72"/>
      <c r="J996" s="72"/>
      <c r="K996" s="72"/>
      <c r="L996" s="72"/>
    </row>
    <row r="997" spans="2:12" ht="15.75" customHeight="1">
      <c r="B997" s="72"/>
      <c r="C997" s="72"/>
      <c r="D997" s="72"/>
      <c r="J997" s="72"/>
      <c r="K997" s="72"/>
      <c r="L997" s="72"/>
    </row>
    <row r="998" spans="2:12" ht="15.75" customHeight="1">
      <c r="B998" s="72"/>
      <c r="C998" s="72"/>
      <c r="D998" s="72"/>
      <c r="J998" s="72"/>
      <c r="K998" s="72"/>
      <c r="L998" s="72"/>
    </row>
    <row r="999" spans="2:12" ht="15.75" customHeight="1">
      <c r="B999" s="72"/>
      <c r="C999" s="72"/>
      <c r="D999" s="72"/>
      <c r="J999" s="72"/>
      <c r="K999" s="72"/>
      <c r="L999" s="72"/>
    </row>
    <row r="1000" spans="2:12" ht="15.75" customHeight="1">
      <c r="B1000" s="72"/>
      <c r="C1000" s="72"/>
      <c r="D1000" s="72"/>
      <c r="J1000" s="72"/>
      <c r="K1000" s="72"/>
      <c r="L1000" s="72"/>
    </row>
    <row r="1001" spans="2:12" ht="15.75" customHeight="1">
      <c r="B1001" s="72"/>
      <c r="C1001" s="72"/>
      <c r="D1001" s="72"/>
      <c r="J1001" s="72"/>
      <c r="K1001" s="72"/>
      <c r="L1001" s="72"/>
    </row>
    <row r="1002" spans="2:12" ht="15.75" customHeight="1">
      <c r="B1002" s="72"/>
      <c r="C1002" s="72"/>
      <c r="D1002" s="72"/>
      <c r="J1002" s="72"/>
      <c r="K1002" s="72"/>
      <c r="L1002" s="72"/>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2"/>
  <sheetViews>
    <sheetView topLeftCell="A54" zoomScale="80" zoomScaleNormal="80" workbookViewId="0">
      <selection activeCell="L75" sqref="L75"/>
    </sheetView>
  </sheetViews>
  <sheetFormatPr defaultColWidth="12.5703125" defaultRowHeight="15" customHeight="1"/>
  <cols>
    <col min="1" max="1" width="43.5703125" customWidth="1"/>
    <col min="2" max="2" width="23.140625" customWidth="1"/>
    <col min="3" max="3" width="32.42578125" customWidth="1"/>
    <col min="4" max="4" width="23.42578125" customWidth="1"/>
    <col min="5" max="8" width="8.5703125" customWidth="1"/>
    <col min="9" max="9" width="41.140625" customWidth="1"/>
    <col min="10" max="10" width="27.7109375" customWidth="1"/>
    <col min="11" max="11" width="29.42578125" customWidth="1"/>
    <col min="12" max="12" width="27.42578125" customWidth="1"/>
    <col min="13" max="16" width="8.5703125" customWidth="1"/>
  </cols>
  <sheetData>
    <row r="1" spans="1:17">
      <c r="A1" s="71" t="s">
        <v>9</v>
      </c>
      <c r="B1" s="72"/>
      <c r="C1" s="72"/>
      <c r="D1" s="72"/>
      <c r="I1" s="28" t="s">
        <v>240</v>
      </c>
      <c r="J1" s="72"/>
      <c r="K1" s="72"/>
      <c r="L1" s="72"/>
    </row>
    <row r="2" spans="1:17">
      <c r="B2" s="72"/>
      <c r="C2" s="72"/>
      <c r="D2" s="72"/>
      <c r="J2" s="73"/>
      <c r="K2" s="73"/>
      <c r="L2" s="73"/>
      <c r="M2" s="29"/>
      <c r="N2" s="29"/>
      <c r="O2" s="253"/>
      <c r="P2" s="251"/>
    </row>
    <row r="3" spans="1:17">
      <c r="B3" s="72"/>
      <c r="C3" s="72"/>
      <c r="D3" s="72"/>
      <c r="J3" s="73"/>
      <c r="K3" s="73"/>
      <c r="L3" s="73"/>
      <c r="M3" s="253"/>
      <c r="N3" s="251"/>
      <c r="O3" s="253"/>
      <c r="P3" s="251"/>
    </row>
    <row r="4" spans="1:17" ht="29.25">
      <c r="A4" s="74"/>
      <c r="B4" s="276" t="s">
        <v>241</v>
      </c>
      <c r="C4" s="277" t="s">
        <v>242</v>
      </c>
      <c r="D4" s="126" t="s">
        <v>243</v>
      </c>
      <c r="I4" s="74"/>
      <c r="J4" s="276" t="s">
        <v>244</v>
      </c>
      <c r="K4" s="277" t="s">
        <v>245</v>
      </c>
      <c r="L4" s="277" t="s">
        <v>246</v>
      </c>
      <c r="M4" s="254"/>
      <c r="N4" s="252"/>
      <c r="O4" s="254"/>
      <c r="P4" s="252"/>
    </row>
    <row r="5" spans="1:17">
      <c r="A5" s="87" t="s">
        <v>311</v>
      </c>
      <c r="B5" s="185"/>
      <c r="C5" s="72"/>
      <c r="D5" s="206"/>
      <c r="E5" s="194"/>
      <c r="H5" s="174"/>
      <c r="I5" s="226" t="s">
        <v>311</v>
      </c>
      <c r="J5" s="247"/>
      <c r="K5" s="247"/>
      <c r="L5" s="247"/>
      <c r="M5" s="178"/>
      <c r="N5" s="177"/>
      <c r="O5" s="178"/>
      <c r="P5" s="177"/>
      <c r="Q5" s="177"/>
    </row>
    <row r="6" spans="1:17">
      <c r="A6" s="76" t="s">
        <v>312</v>
      </c>
      <c r="B6" s="160">
        <v>66331000</v>
      </c>
      <c r="C6" s="160">
        <v>49890000</v>
      </c>
      <c r="D6" s="184">
        <v>63200000</v>
      </c>
      <c r="E6" s="194"/>
      <c r="H6" s="174"/>
      <c r="I6" s="227" t="s">
        <v>312</v>
      </c>
      <c r="J6" s="248">
        <v>127300000</v>
      </c>
      <c r="K6" s="248">
        <v>164400000</v>
      </c>
      <c r="L6" s="160">
        <v>171400000</v>
      </c>
      <c r="M6" s="255"/>
      <c r="N6" s="180"/>
      <c r="O6" s="265"/>
      <c r="P6" s="180"/>
      <c r="Q6" s="177"/>
    </row>
    <row r="7" spans="1:17">
      <c r="A7" s="162" t="s">
        <v>313</v>
      </c>
      <c r="B7" s="186">
        <v>4572000</v>
      </c>
      <c r="C7" s="139">
        <v>5524000</v>
      </c>
      <c r="D7" s="204">
        <v>5885000</v>
      </c>
      <c r="E7" s="194"/>
      <c r="H7" s="174"/>
      <c r="I7" s="227" t="s">
        <v>313</v>
      </c>
      <c r="J7" s="204">
        <v>81400000</v>
      </c>
      <c r="K7" s="204">
        <v>93100000</v>
      </c>
      <c r="L7" s="204">
        <v>88100000</v>
      </c>
      <c r="M7" s="256"/>
      <c r="N7" s="264"/>
      <c r="O7" s="256"/>
      <c r="P7" s="234"/>
    </row>
    <row r="8" spans="1:17">
      <c r="A8" s="162" t="s">
        <v>314</v>
      </c>
      <c r="B8" s="187"/>
      <c r="C8" s="132"/>
      <c r="D8" s="161"/>
      <c r="E8" s="194"/>
      <c r="H8" s="174"/>
      <c r="I8" s="227" t="s">
        <v>314</v>
      </c>
      <c r="J8" s="205"/>
      <c r="K8" s="205"/>
      <c r="L8" s="205"/>
      <c r="M8" s="257"/>
      <c r="N8" s="257"/>
      <c r="O8" s="257"/>
      <c r="P8" s="235"/>
    </row>
    <row r="9" spans="1:17">
      <c r="A9" s="162" t="s">
        <v>315</v>
      </c>
      <c r="B9" s="187">
        <v>4572000</v>
      </c>
      <c r="C9" s="132">
        <v>5524000</v>
      </c>
      <c r="D9" s="161">
        <v>5885000</v>
      </c>
      <c r="E9" s="194"/>
      <c r="H9" s="174"/>
      <c r="I9" s="227" t="s">
        <v>315</v>
      </c>
      <c r="J9" s="205"/>
      <c r="K9" s="205"/>
      <c r="L9" s="205"/>
      <c r="M9" s="257"/>
      <c r="N9" s="257"/>
      <c r="O9" s="257"/>
      <c r="P9" s="235"/>
    </row>
    <row r="10" spans="1:17">
      <c r="A10" s="162" t="s">
        <v>316</v>
      </c>
      <c r="B10" s="132"/>
      <c r="C10" s="79"/>
      <c r="D10" s="161"/>
      <c r="E10" s="194"/>
      <c r="H10" s="174"/>
      <c r="I10" s="227" t="s">
        <v>316</v>
      </c>
      <c r="J10" s="205"/>
      <c r="K10" s="205"/>
      <c r="L10" s="205"/>
      <c r="M10" s="257"/>
      <c r="N10" s="257"/>
      <c r="O10" s="257"/>
      <c r="P10" s="235"/>
    </row>
    <row r="11" spans="1:17">
      <c r="A11" s="162" t="s">
        <v>317</v>
      </c>
      <c r="B11" s="131">
        <v>16579000</v>
      </c>
      <c r="C11" s="141">
        <v>10463000</v>
      </c>
      <c r="D11" s="141">
        <v>8283000</v>
      </c>
      <c r="E11" s="194"/>
      <c r="H11" s="174"/>
      <c r="I11" s="227" t="s">
        <v>317</v>
      </c>
      <c r="J11" s="205"/>
      <c r="K11" s="204">
        <v>54400000</v>
      </c>
      <c r="L11" s="204">
        <v>53700000</v>
      </c>
      <c r="M11" s="256"/>
      <c r="N11" s="256"/>
      <c r="O11" s="257"/>
      <c r="P11" s="155"/>
    </row>
    <row r="12" spans="1:17">
      <c r="A12" s="162" t="s">
        <v>318</v>
      </c>
      <c r="B12" s="132">
        <v>16579000</v>
      </c>
      <c r="C12" s="79">
        <v>10463000</v>
      </c>
      <c r="D12" s="161">
        <v>8283000</v>
      </c>
      <c r="E12" s="194"/>
      <c r="H12" s="174"/>
      <c r="I12" s="227" t="s">
        <v>318</v>
      </c>
      <c r="J12" s="205"/>
      <c r="K12" s="205"/>
      <c r="L12" s="205"/>
      <c r="M12" s="257"/>
      <c r="N12" s="257"/>
      <c r="O12" s="257"/>
      <c r="P12" s="235"/>
    </row>
    <row r="13" spans="1:17">
      <c r="A13" s="162" t="s">
        <v>319</v>
      </c>
      <c r="B13" s="132"/>
      <c r="C13" s="79"/>
      <c r="D13" s="161"/>
      <c r="E13" s="194"/>
      <c r="H13" s="174"/>
      <c r="I13" s="227" t="s">
        <v>319</v>
      </c>
      <c r="J13" s="205"/>
      <c r="K13" s="205"/>
      <c r="L13" s="205"/>
      <c r="M13" s="257"/>
      <c r="N13" s="257"/>
      <c r="O13" s="257"/>
      <c r="P13" s="235"/>
    </row>
    <row r="14" spans="1:17">
      <c r="A14" s="162" t="s">
        <v>320</v>
      </c>
      <c r="B14" s="132">
        <v>45180000</v>
      </c>
      <c r="C14" s="79">
        <v>33903000</v>
      </c>
      <c r="D14" s="161">
        <v>49032000</v>
      </c>
      <c r="E14" s="194"/>
      <c r="H14" s="174"/>
      <c r="I14" s="227" t="s">
        <v>320</v>
      </c>
      <c r="J14" s="205">
        <v>45900000</v>
      </c>
      <c r="K14" s="205">
        <v>16900000</v>
      </c>
      <c r="L14" s="205">
        <v>29600000</v>
      </c>
      <c r="M14" s="258"/>
      <c r="N14" s="258"/>
      <c r="O14" s="258"/>
      <c r="P14" s="236"/>
    </row>
    <row r="15" spans="1:17">
      <c r="A15" s="162" t="s">
        <v>321</v>
      </c>
      <c r="B15" s="132">
        <v>78674000</v>
      </c>
      <c r="C15" s="79">
        <v>65436000</v>
      </c>
      <c r="D15" s="161">
        <v>30039000</v>
      </c>
      <c r="E15" s="194"/>
      <c r="H15" s="174"/>
      <c r="I15" s="227" t="s">
        <v>321</v>
      </c>
      <c r="J15" s="205">
        <v>230400000</v>
      </c>
      <c r="K15" s="205">
        <v>174000000</v>
      </c>
      <c r="L15" s="205">
        <v>183000000</v>
      </c>
      <c r="M15" s="259"/>
      <c r="N15" s="259"/>
      <c r="O15" s="259"/>
      <c r="P15" s="237"/>
    </row>
    <row r="16" spans="1:17">
      <c r="A16" s="162" t="s">
        <v>322</v>
      </c>
      <c r="B16" s="132">
        <v>76950000</v>
      </c>
      <c r="C16" s="79">
        <v>214553000</v>
      </c>
      <c r="D16" s="161">
        <v>92651000</v>
      </c>
      <c r="E16" s="194"/>
      <c r="H16" s="174"/>
      <c r="I16" s="227" t="s">
        <v>322</v>
      </c>
      <c r="J16" s="205">
        <v>400100000</v>
      </c>
      <c r="K16" s="205">
        <v>410100000</v>
      </c>
      <c r="L16" s="205">
        <v>406000000</v>
      </c>
      <c r="M16" s="197"/>
      <c r="N16" s="197"/>
      <c r="O16" s="197"/>
      <c r="P16" s="197"/>
      <c r="Q16" s="195"/>
    </row>
    <row r="17" spans="1:17">
      <c r="A17" s="269" t="s">
        <v>323</v>
      </c>
      <c r="B17" s="90">
        <v>221955000</v>
      </c>
      <c r="C17" s="183">
        <v>329879000</v>
      </c>
      <c r="D17" s="183">
        <v>185890000</v>
      </c>
      <c r="E17" s="194"/>
      <c r="H17" s="178"/>
      <c r="I17" s="228" t="s">
        <v>323</v>
      </c>
      <c r="J17" s="211">
        <v>757800000</v>
      </c>
      <c r="K17" s="211">
        <v>748500000</v>
      </c>
      <c r="L17" s="211">
        <v>760400000</v>
      </c>
      <c r="M17" s="260"/>
      <c r="N17" s="260"/>
      <c r="O17" s="260"/>
      <c r="P17" s="196"/>
      <c r="Q17" s="178"/>
    </row>
    <row r="18" spans="1:17">
      <c r="A18" s="288"/>
      <c r="B18" s="190"/>
      <c r="C18" s="166"/>
      <c r="D18" s="207"/>
      <c r="E18" s="156"/>
      <c r="F18" s="156"/>
      <c r="G18" s="156"/>
      <c r="H18" s="195"/>
      <c r="I18" s="229"/>
      <c r="J18" s="241"/>
      <c r="K18" s="241"/>
      <c r="L18" s="241"/>
      <c r="M18" s="193"/>
      <c r="N18" s="193"/>
      <c r="O18" s="193"/>
      <c r="P18" s="191"/>
      <c r="Q18" s="194"/>
    </row>
    <row r="19" spans="1:17">
      <c r="A19" s="87" t="s">
        <v>324</v>
      </c>
      <c r="B19" s="188"/>
      <c r="C19" s="167"/>
      <c r="D19" s="208"/>
      <c r="E19" s="189"/>
      <c r="F19" s="189"/>
      <c r="G19" s="189"/>
      <c r="H19" s="225"/>
      <c r="I19" s="278" t="s">
        <v>324</v>
      </c>
      <c r="J19" s="242"/>
      <c r="K19" s="242"/>
      <c r="L19" s="242"/>
      <c r="M19" s="192"/>
      <c r="N19" s="192"/>
      <c r="O19" s="192"/>
      <c r="P19" s="192"/>
    </row>
    <row r="20" spans="1:17">
      <c r="A20" s="76" t="s">
        <v>325</v>
      </c>
      <c r="B20" s="145">
        <v>99453000</v>
      </c>
      <c r="C20" s="77">
        <v>101548000</v>
      </c>
      <c r="D20" s="145">
        <v>87698000</v>
      </c>
      <c r="E20" s="156"/>
      <c r="H20" s="174"/>
      <c r="I20" s="227" t="s">
        <v>325</v>
      </c>
      <c r="J20" s="204">
        <v>57100000</v>
      </c>
      <c r="K20" s="204">
        <v>61300000</v>
      </c>
      <c r="L20" s="204">
        <v>50900000</v>
      </c>
      <c r="M20" s="256"/>
      <c r="N20" s="256"/>
      <c r="O20" s="256"/>
      <c r="P20" s="234"/>
    </row>
    <row r="21" spans="1:17" ht="15.75" customHeight="1">
      <c r="A21" s="76" t="s">
        <v>326</v>
      </c>
      <c r="B21" s="79">
        <v>37631000</v>
      </c>
      <c r="C21" s="79">
        <v>50888000</v>
      </c>
      <c r="D21" s="161">
        <v>41852000</v>
      </c>
      <c r="E21" s="194"/>
      <c r="H21" s="174"/>
      <c r="I21" s="227" t="s">
        <v>326</v>
      </c>
      <c r="J21" s="205">
        <v>24500000</v>
      </c>
      <c r="K21" s="205">
        <v>26600000</v>
      </c>
      <c r="L21" s="205">
        <v>24500000</v>
      </c>
      <c r="M21" s="258"/>
      <c r="N21" s="258"/>
      <c r="O21" s="258"/>
      <c r="P21" s="236"/>
    </row>
    <row r="22" spans="1:17" ht="15.75" customHeight="1">
      <c r="A22" s="76" t="s">
        <v>327</v>
      </c>
      <c r="B22" s="79">
        <v>45637000</v>
      </c>
      <c r="C22" s="79">
        <v>39154000</v>
      </c>
      <c r="D22" s="161">
        <v>34960000</v>
      </c>
      <c r="E22" s="194"/>
      <c r="H22" s="174"/>
      <c r="I22" s="227" t="s">
        <v>327</v>
      </c>
      <c r="J22" s="205"/>
      <c r="K22" s="205"/>
      <c r="L22" s="205"/>
      <c r="M22" s="257"/>
      <c r="N22" s="257"/>
      <c r="O22" s="257"/>
      <c r="P22" s="235"/>
    </row>
    <row r="23" spans="1:17" ht="15.75" customHeight="1">
      <c r="A23" s="76" t="s">
        <v>328</v>
      </c>
      <c r="B23" s="79">
        <v>16185000</v>
      </c>
      <c r="C23" s="79">
        <v>11506000</v>
      </c>
      <c r="D23" s="161">
        <v>10886000</v>
      </c>
      <c r="E23" s="194"/>
      <c r="H23" s="174"/>
      <c r="I23" s="227" t="s">
        <v>328</v>
      </c>
      <c r="J23" s="205">
        <v>32600000</v>
      </c>
      <c r="K23" s="205">
        <v>34700000</v>
      </c>
      <c r="L23" s="205">
        <v>26400000</v>
      </c>
      <c r="M23" s="258"/>
      <c r="N23" s="258"/>
      <c r="O23" s="258"/>
      <c r="P23" s="236"/>
    </row>
    <row r="24" spans="1:17" ht="15.75" customHeight="1">
      <c r="A24" s="76" t="s">
        <v>329</v>
      </c>
      <c r="B24" s="79">
        <v>37537000</v>
      </c>
      <c r="C24" s="79">
        <v>33830000</v>
      </c>
      <c r="D24" s="161">
        <v>41181000</v>
      </c>
      <c r="E24" s="194"/>
      <c r="H24" s="174"/>
      <c r="I24" s="227" t="s">
        <v>329</v>
      </c>
      <c r="J24" s="205">
        <v>115200000</v>
      </c>
      <c r="K24" s="205">
        <v>113900000</v>
      </c>
      <c r="L24" s="205">
        <v>108700000</v>
      </c>
      <c r="M24" s="258"/>
      <c r="N24" s="258"/>
      <c r="O24" s="258"/>
      <c r="P24" s="236"/>
    </row>
    <row r="25" spans="1:17" ht="15.75" customHeight="1">
      <c r="A25" s="76" t="s">
        <v>330</v>
      </c>
      <c r="B25" s="79">
        <v>199517000</v>
      </c>
      <c r="C25" s="79">
        <v>220536000</v>
      </c>
      <c r="D25" s="161">
        <v>356778000</v>
      </c>
      <c r="E25" s="194"/>
      <c r="H25" s="174"/>
      <c r="I25" s="227" t="s">
        <v>330</v>
      </c>
      <c r="J25" s="205">
        <v>42500000</v>
      </c>
      <c r="K25" s="205">
        <v>36300000</v>
      </c>
      <c r="L25" s="205">
        <v>38800000</v>
      </c>
      <c r="M25" s="258"/>
      <c r="N25" s="258"/>
      <c r="O25" s="258"/>
      <c r="P25" s="236"/>
    </row>
    <row r="26" spans="1:17" ht="15.75" customHeight="1">
      <c r="A26" s="162" t="s">
        <v>331</v>
      </c>
      <c r="B26" s="77">
        <v>44735000</v>
      </c>
      <c r="C26" s="141">
        <v>41494000</v>
      </c>
      <c r="D26" s="141">
        <v>30872000</v>
      </c>
      <c r="E26" s="194"/>
      <c r="H26" s="174"/>
      <c r="I26" s="227" t="s">
        <v>331</v>
      </c>
      <c r="J26" s="204">
        <v>22100000</v>
      </c>
      <c r="K26" s="204">
        <v>22200000</v>
      </c>
      <c r="L26" s="204">
        <v>24800000</v>
      </c>
      <c r="M26" s="256"/>
      <c r="N26" s="256"/>
      <c r="O26" s="256"/>
      <c r="P26" s="234"/>
    </row>
    <row r="27" spans="1:17" ht="15.75" customHeight="1">
      <c r="A27" s="76" t="s">
        <v>332</v>
      </c>
      <c r="B27" s="79"/>
      <c r="C27" s="79"/>
      <c r="D27" s="161"/>
      <c r="E27" s="194"/>
      <c r="H27" s="174"/>
      <c r="I27" s="227" t="s">
        <v>332</v>
      </c>
      <c r="J27" s="205"/>
      <c r="K27" s="205"/>
      <c r="L27" s="205"/>
      <c r="M27" s="257"/>
      <c r="N27" s="257"/>
      <c r="O27" s="257"/>
      <c r="P27" s="235"/>
    </row>
    <row r="28" spans="1:17" ht="15.75" customHeight="1">
      <c r="A28" s="76" t="s">
        <v>333</v>
      </c>
      <c r="B28" s="79"/>
      <c r="C28" s="79"/>
      <c r="D28" s="161"/>
      <c r="E28" s="194"/>
      <c r="H28" s="174"/>
      <c r="I28" s="227" t="s">
        <v>333</v>
      </c>
      <c r="J28" s="205"/>
      <c r="K28" s="205"/>
      <c r="L28" s="205"/>
      <c r="M28" s="257"/>
      <c r="N28" s="257"/>
      <c r="O28" s="257"/>
      <c r="P28" s="235"/>
    </row>
    <row r="29" spans="1:17" ht="15.75" customHeight="1">
      <c r="A29" s="76" t="s">
        <v>334</v>
      </c>
      <c r="B29" s="79">
        <v>11652000</v>
      </c>
      <c r="C29" s="79">
        <v>14101000</v>
      </c>
      <c r="D29" s="161">
        <v>9986000</v>
      </c>
      <c r="E29" s="194"/>
      <c r="H29" s="174"/>
      <c r="I29" s="227" t="s">
        <v>334</v>
      </c>
      <c r="J29" s="205">
        <v>10400000</v>
      </c>
      <c r="K29" s="205">
        <v>10500000</v>
      </c>
      <c r="L29" s="205">
        <v>12300000</v>
      </c>
      <c r="M29" s="258"/>
      <c r="N29" s="258"/>
      <c r="O29" s="258"/>
      <c r="P29" s="236"/>
    </row>
    <row r="30" spans="1:17" ht="15.75" customHeight="1">
      <c r="A30" s="76" t="s">
        <v>335</v>
      </c>
      <c r="B30" s="79">
        <v>13519000</v>
      </c>
      <c r="C30" s="79">
        <v>13544000</v>
      </c>
      <c r="D30" s="161">
        <v>11738000</v>
      </c>
      <c r="E30" s="194"/>
      <c r="H30" s="174"/>
      <c r="I30" s="227" t="s">
        <v>335</v>
      </c>
      <c r="J30" s="205">
        <v>9600000</v>
      </c>
      <c r="K30" s="205">
        <v>7700000</v>
      </c>
      <c r="L30" s="205">
        <v>8500000</v>
      </c>
      <c r="M30" s="259"/>
      <c r="N30" s="259"/>
      <c r="O30" s="259"/>
      <c r="P30" s="237"/>
    </row>
    <row r="31" spans="1:17" ht="15.75" customHeight="1">
      <c r="A31" s="76" t="s">
        <v>336</v>
      </c>
      <c r="B31" s="79">
        <v>19564000</v>
      </c>
      <c r="C31" s="79">
        <v>13849000</v>
      </c>
      <c r="D31" s="161">
        <v>9148000</v>
      </c>
      <c r="E31" s="194"/>
      <c r="H31" s="174"/>
      <c r="I31" s="227" t="s">
        <v>336</v>
      </c>
      <c r="J31" s="205">
        <v>2100000</v>
      </c>
      <c r="K31" s="205">
        <v>4000000</v>
      </c>
      <c r="L31" s="205">
        <v>4000000</v>
      </c>
      <c r="M31" s="261"/>
      <c r="N31" s="261"/>
      <c r="O31" s="261"/>
      <c r="P31" s="266"/>
      <c r="Q31" s="177"/>
    </row>
    <row r="32" spans="1:17" ht="15.75" customHeight="1">
      <c r="A32" s="76" t="s">
        <v>337</v>
      </c>
      <c r="B32" s="79">
        <v>138853000</v>
      </c>
      <c r="C32" s="79">
        <v>49775000</v>
      </c>
      <c r="D32" s="161">
        <v>121471000</v>
      </c>
      <c r="E32" s="194"/>
      <c r="H32" s="174"/>
      <c r="I32" s="227" t="s">
        <v>337</v>
      </c>
      <c r="J32" s="205">
        <v>34200000</v>
      </c>
      <c r="K32" s="205">
        <v>25300000</v>
      </c>
      <c r="L32" s="205">
        <v>34300000</v>
      </c>
      <c r="M32" s="261"/>
      <c r="N32" s="261"/>
      <c r="O32" s="261"/>
      <c r="P32" s="266"/>
    </row>
    <row r="33" spans="1:16" ht="15.75" customHeight="1">
      <c r="A33" s="89" t="s">
        <v>338</v>
      </c>
      <c r="B33" s="183">
        <v>520095000</v>
      </c>
      <c r="C33" s="183">
        <v>447183000</v>
      </c>
      <c r="D33" s="183">
        <v>638000000</v>
      </c>
      <c r="E33" s="194"/>
      <c r="H33" s="174"/>
      <c r="I33" s="228" t="s">
        <v>338</v>
      </c>
      <c r="J33" s="218">
        <v>271100000</v>
      </c>
      <c r="K33" s="218">
        <v>259000000</v>
      </c>
      <c r="L33" s="218">
        <v>257500000</v>
      </c>
      <c r="M33" s="262"/>
      <c r="N33" s="262"/>
      <c r="O33" s="262"/>
      <c r="P33" s="267"/>
    </row>
    <row r="34" spans="1:16" ht="15.75" customHeight="1">
      <c r="A34" s="229"/>
      <c r="B34" s="190"/>
      <c r="C34" s="166"/>
      <c r="D34" s="207"/>
      <c r="E34" s="194"/>
      <c r="H34" s="174"/>
      <c r="I34" s="229"/>
      <c r="J34" s="243"/>
      <c r="K34" s="243"/>
      <c r="L34" s="243"/>
      <c r="M34" s="193"/>
      <c r="N34" s="193"/>
      <c r="O34" s="193"/>
      <c r="P34" s="191"/>
    </row>
    <row r="35" spans="1:16" ht="15.75" customHeight="1">
      <c r="A35" s="278" t="s">
        <v>339</v>
      </c>
      <c r="B35" s="198"/>
      <c r="C35" s="72"/>
      <c r="D35" s="209"/>
      <c r="E35" s="194"/>
      <c r="H35" s="174"/>
      <c r="I35" s="278" t="s">
        <v>339</v>
      </c>
      <c r="J35" s="244"/>
      <c r="K35" s="244"/>
      <c r="L35" s="244"/>
      <c r="M35" s="263"/>
      <c r="N35" s="263"/>
      <c r="O35" s="263"/>
      <c r="P35" s="240"/>
    </row>
    <row r="36" spans="1:16" ht="15.75" customHeight="1">
      <c r="A36" s="76" t="s">
        <v>340</v>
      </c>
      <c r="B36" s="79">
        <v>-51966000</v>
      </c>
      <c r="C36" s="79">
        <v>-40340000</v>
      </c>
      <c r="D36" s="161">
        <v>-23103000</v>
      </c>
      <c r="E36" s="194"/>
      <c r="H36" s="174"/>
      <c r="I36" s="227" t="s">
        <v>340</v>
      </c>
      <c r="J36" s="205">
        <v>-42100000</v>
      </c>
      <c r="K36" s="205">
        <v>-34800000</v>
      </c>
      <c r="L36" s="205">
        <v>-36000000</v>
      </c>
      <c r="M36" s="258"/>
      <c r="N36" s="258"/>
      <c r="O36" s="258"/>
      <c r="P36" s="236"/>
    </row>
    <row r="37" spans="1:16" ht="15.75" customHeight="1">
      <c r="A37" s="76" t="s">
        <v>341</v>
      </c>
      <c r="B37" s="79"/>
      <c r="C37" s="79"/>
      <c r="D37" s="199">
        <v>-16011000</v>
      </c>
      <c r="E37" s="194"/>
      <c r="H37" s="174"/>
      <c r="I37" s="227" t="s">
        <v>341</v>
      </c>
      <c r="J37" s="204">
        <v>-4900000</v>
      </c>
      <c r="K37" s="204">
        <v>-14200000</v>
      </c>
      <c r="L37" s="204">
        <v>-17200000</v>
      </c>
      <c r="M37" s="256"/>
      <c r="N37" s="256"/>
      <c r="O37" s="256"/>
      <c r="P37" s="234"/>
    </row>
    <row r="38" spans="1:16" ht="15.75" customHeight="1">
      <c r="A38" s="76" t="s">
        <v>342</v>
      </c>
      <c r="B38" s="79"/>
      <c r="C38" s="79"/>
      <c r="D38" s="161"/>
      <c r="E38" s="194"/>
      <c r="H38" s="174"/>
      <c r="I38" s="76" t="s">
        <v>342</v>
      </c>
      <c r="J38" s="161">
        <v>-4900000</v>
      </c>
      <c r="K38" s="205">
        <v>-4200000</v>
      </c>
      <c r="L38" s="205">
        <v>-7100000</v>
      </c>
      <c r="M38" s="258"/>
      <c r="N38" s="258"/>
      <c r="O38" s="258"/>
      <c r="P38" s="236"/>
    </row>
    <row r="39" spans="1:16" ht="15.75" customHeight="1">
      <c r="A39" s="76" t="s">
        <v>343</v>
      </c>
      <c r="B39" s="79"/>
      <c r="C39" s="79"/>
      <c r="D39" s="161"/>
      <c r="E39" s="194"/>
      <c r="H39" s="174"/>
      <c r="I39" s="76" t="s">
        <v>343</v>
      </c>
      <c r="J39" s="161"/>
      <c r="K39" s="205"/>
      <c r="L39" s="205"/>
      <c r="M39" s="257"/>
      <c r="N39" s="257"/>
      <c r="O39" s="257"/>
      <c r="P39" s="235"/>
    </row>
    <row r="40" spans="1:16" ht="15.75" customHeight="1">
      <c r="A40" s="76" t="s">
        <v>344</v>
      </c>
      <c r="B40" s="79"/>
      <c r="C40" s="79"/>
      <c r="D40" s="161"/>
      <c r="E40" s="194"/>
      <c r="H40" s="174"/>
      <c r="I40" s="76" t="s">
        <v>344</v>
      </c>
      <c r="J40" s="161"/>
      <c r="K40" s="205"/>
      <c r="L40" s="205"/>
      <c r="M40" s="257"/>
      <c r="N40" s="257"/>
      <c r="O40" s="257"/>
      <c r="P40" s="235"/>
    </row>
    <row r="41" spans="1:16" ht="15.75" customHeight="1">
      <c r="A41" s="76" t="s">
        <v>345</v>
      </c>
      <c r="B41" s="79"/>
      <c r="C41" s="79"/>
      <c r="D41" s="204">
        <v>-15049000</v>
      </c>
      <c r="E41" s="194"/>
      <c r="H41" s="174"/>
      <c r="I41" s="76" t="s">
        <v>345</v>
      </c>
      <c r="J41" s="79"/>
      <c r="K41" s="204">
        <v>-10000000</v>
      </c>
      <c r="L41" s="204">
        <v>-10100000</v>
      </c>
      <c r="M41" s="256"/>
      <c r="N41" s="256"/>
      <c r="O41" s="256"/>
      <c r="P41" s="234"/>
    </row>
    <row r="42" spans="1:16" ht="15.75" customHeight="1">
      <c r="A42" s="76" t="s">
        <v>346</v>
      </c>
      <c r="B42" s="79"/>
      <c r="C42" s="79"/>
      <c r="D42" s="161"/>
      <c r="E42" s="194"/>
      <c r="H42" s="174"/>
      <c r="I42" s="76" t="s">
        <v>346</v>
      </c>
      <c r="J42" s="161"/>
      <c r="K42" s="205"/>
      <c r="L42" s="205"/>
      <c r="M42" s="257"/>
      <c r="N42" s="257"/>
      <c r="O42" s="257"/>
      <c r="P42" s="235"/>
    </row>
    <row r="43" spans="1:16" ht="15.75" customHeight="1">
      <c r="A43" s="76" t="s">
        <v>347</v>
      </c>
      <c r="B43" s="79"/>
      <c r="C43" s="79"/>
      <c r="D43" s="161">
        <v>-15049000</v>
      </c>
      <c r="E43" s="194"/>
      <c r="H43" s="174"/>
      <c r="I43" s="76" t="s">
        <v>347</v>
      </c>
      <c r="J43" s="161"/>
      <c r="K43" s="205">
        <v>-10000000</v>
      </c>
      <c r="L43" s="205">
        <v>-10100000</v>
      </c>
      <c r="M43" s="258"/>
      <c r="N43" s="258"/>
      <c r="O43" s="258"/>
      <c r="P43" s="236"/>
    </row>
    <row r="44" spans="1:16" ht="15.75" customHeight="1">
      <c r="A44" s="76" t="s">
        <v>348</v>
      </c>
      <c r="B44" s="79"/>
      <c r="C44" s="79"/>
      <c r="D44" s="161">
        <v>-962</v>
      </c>
      <c r="E44" s="194"/>
      <c r="H44" s="174"/>
      <c r="I44" s="76" t="s">
        <v>348</v>
      </c>
      <c r="J44" s="161"/>
      <c r="K44" s="205"/>
      <c r="L44" s="205"/>
      <c r="M44" s="257"/>
      <c r="N44" s="257"/>
      <c r="O44" s="257"/>
      <c r="P44" s="236"/>
    </row>
    <row r="45" spans="1:16" ht="15.75" customHeight="1">
      <c r="A45" s="76" t="s">
        <v>349</v>
      </c>
      <c r="B45" s="133">
        <v>-59524000</v>
      </c>
      <c r="C45" s="165">
        <v>-48859000</v>
      </c>
      <c r="D45" s="164">
        <v>-63418000</v>
      </c>
      <c r="E45" s="194"/>
      <c r="H45" s="174"/>
      <c r="I45" s="227" t="s">
        <v>349</v>
      </c>
      <c r="J45" s="204">
        <v>-103600000</v>
      </c>
      <c r="K45" s="204">
        <v>-98200000</v>
      </c>
      <c r="L45" s="204">
        <v>-98100000</v>
      </c>
      <c r="M45" s="256"/>
      <c r="N45" s="256"/>
      <c r="O45" s="256"/>
      <c r="P45" s="234"/>
    </row>
    <row r="46" spans="1:16" ht="15.75" customHeight="1">
      <c r="A46" s="76" t="s">
        <v>350</v>
      </c>
      <c r="B46" s="79"/>
      <c r="C46" s="159"/>
      <c r="D46" s="210">
        <v>-1639000</v>
      </c>
      <c r="E46" s="194"/>
      <c r="H46" s="174"/>
      <c r="I46" s="227" t="s">
        <v>350</v>
      </c>
      <c r="J46" s="205">
        <v>-5200000</v>
      </c>
      <c r="K46" s="205">
        <v>-7400000</v>
      </c>
      <c r="L46" s="205">
        <v>-4900000</v>
      </c>
      <c r="M46" s="258"/>
      <c r="N46" s="258"/>
      <c r="O46" s="258"/>
      <c r="P46" s="236"/>
    </row>
    <row r="47" spans="1:16" ht="15.75" customHeight="1">
      <c r="A47" s="76" t="s">
        <v>351</v>
      </c>
      <c r="B47" s="79"/>
      <c r="C47" s="79"/>
      <c r="D47" s="161"/>
      <c r="E47" s="194"/>
      <c r="H47" s="174"/>
      <c r="I47" s="227" t="s">
        <v>351</v>
      </c>
      <c r="J47" s="205"/>
      <c r="K47" s="205"/>
      <c r="L47" s="205"/>
      <c r="M47" s="257"/>
      <c r="N47" s="257"/>
      <c r="O47" s="257"/>
      <c r="P47" s="235"/>
    </row>
    <row r="48" spans="1:16" ht="15.75" customHeight="1">
      <c r="A48" s="76" t="s">
        <v>352</v>
      </c>
      <c r="B48" s="79">
        <v>-45707000</v>
      </c>
      <c r="C48" s="79">
        <v>-33096000</v>
      </c>
      <c r="D48" s="161">
        <v>-33801000</v>
      </c>
      <c r="E48" s="194"/>
      <c r="H48" s="174"/>
      <c r="I48" s="227" t="s">
        <v>352</v>
      </c>
      <c r="J48" s="205">
        <v>-62600000</v>
      </c>
      <c r="K48" s="205">
        <v>-58100000</v>
      </c>
      <c r="L48" s="205">
        <v>-61400000</v>
      </c>
      <c r="M48" s="258"/>
      <c r="N48" s="258"/>
      <c r="O48" s="257"/>
      <c r="P48" s="235"/>
    </row>
    <row r="49" spans="1:16" ht="15.75" customHeight="1">
      <c r="A49" s="76" t="s">
        <v>353</v>
      </c>
      <c r="B49" s="79">
        <v>-4474000</v>
      </c>
      <c r="C49" s="79">
        <v>-4507000</v>
      </c>
      <c r="D49" s="161">
        <v>-2585000</v>
      </c>
      <c r="E49" s="194"/>
      <c r="H49" s="174"/>
      <c r="I49" s="227" t="s">
        <v>353</v>
      </c>
      <c r="J49" s="205">
        <v>-7300000</v>
      </c>
      <c r="K49" s="205">
        <v>-7700000</v>
      </c>
      <c r="L49" s="205">
        <v>-9000000</v>
      </c>
      <c r="M49" s="259"/>
      <c r="N49" s="259"/>
      <c r="O49" s="259"/>
      <c r="P49" s="237"/>
    </row>
    <row r="50" spans="1:16" ht="15.75" customHeight="1">
      <c r="A50" s="76" t="s">
        <v>354</v>
      </c>
      <c r="B50" s="79">
        <v>-9343000</v>
      </c>
      <c r="C50" s="79">
        <v>-11256000</v>
      </c>
      <c r="D50" s="161">
        <v>-25393000</v>
      </c>
      <c r="E50" s="194"/>
      <c r="H50" s="174"/>
      <c r="I50" s="227" t="s">
        <v>354</v>
      </c>
      <c r="J50" s="205">
        <v>-28500000</v>
      </c>
      <c r="K50" s="205">
        <v>-25000000</v>
      </c>
      <c r="L50" s="205">
        <v>-22800000</v>
      </c>
      <c r="M50" s="261"/>
      <c r="N50" s="261"/>
      <c r="O50" s="261"/>
      <c r="P50" s="238"/>
    </row>
    <row r="51" spans="1:16" ht="15.75" customHeight="1">
      <c r="A51" s="269" t="s">
        <v>355</v>
      </c>
      <c r="B51" s="183">
        <v>-111490000</v>
      </c>
      <c r="C51" s="183">
        <v>-89199000</v>
      </c>
      <c r="D51" s="211">
        <v>-102532000</v>
      </c>
      <c r="E51" s="194"/>
      <c r="H51" s="174"/>
      <c r="I51" s="268" t="s">
        <v>355</v>
      </c>
      <c r="J51" s="218">
        <v>-150600000</v>
      </c>
      <c r="K51" s="218">
        <v>-147200000</v>
      </c>
      <c r="L51" s="218">
        <v>-151300000</v>
      </c>
      <c r="M51" s="262"/>
      <c r="N51" s="262"/>
      <c r="O51" s="262"/>
      <c r="P51" s="239"/>
    </row>
    <row r="52" spans="1:16" ht="15.75" customHeight="1">
      <c r="A52" s="279"/>
      <c r="B52" s="201"/>
      <c r="C52" s="201"/>
      <c r="D52" s="209"/>
      <c r="E52" s="194"/>
      <c r="H52" s="174"/>
      <c r="I52" s="282"/>
      <c r="J52" s="146"/>
      <c r="K52" s="146"/>
      <c r="L52" s="146"/>
      <c r="M52" s="174"/>
      <c r="N52" s="174"/>
      <c r="O52" s="174"/>
      <c r="P52" s="194"/>
    </row>
    <row r="53" spans="1:16" ht="15.75" customHeight="1">
      <c r="A53" s="200" t="s">
        <v>356</v>
      </c>
      <c r="B53" s="202">
        <v>408605000</v>
      </c>
      <c r="C53" s="202">
        <v>357984000</v>
      </c>
      <c r="D53" s="212">
        <v>535468000</v>
      </c>
      <c r="E53" s="194"/>
      <c r="H53" s="174"/>
      <c r="I53" s="232" t="s">
        <v>356</v>
      </c>
      <c r="J53" s="249">
        <v>120500000</v>
      </c>
      <c r="K53" s="222">
        <v>111800000</v>
      </c>
      <c r="L53" s="222">
        <v>106200000</v>
      </c>
      <c r="M53" s="262"/>
      <c r="N53" s="262"/>
      <c r="O53" s="262"/>
      <c r="P53" s="239"/>
    </row>
    <row r="54" spans="1:16" ht="15.75" customHeight="1">
      <c r="A54" s="200" t="s">
        <v>357</v>
      </c>
      <c r="B54" s="202">
        <v>551886000</v>
      </c>
      <c r="C54" s="202">
        <v>622427000</v>
      </c>
      <c r="D54" s="212">
        <v>691319000</v>
      </c>
      <c r="E54" s="194"/>
      <c r="H54" s="174"/>
      <c r="I54" s="232" t="s">
        <v>357</v>
      </c>
      <c r="J54" s="202">
        <v>647900000</v>
      </c>
      <c r="K54" s="212">
        <v>686300000</v>
      </c>
      <c r="L54" s="212">
        <v>683600000</v>
      </c>
      <c r="M54" s="262"/>
      <c r="N54" s="262"/>
      <c r="O54" s="262"/>
      <c r="P54" s="239"/>
    </row>
    <row r="55" spans="1:16" ht="15.75" customHeight="1">
      <c r="A55" s="200" t="s">
        <v>358</v>
      </c>
      <c r="B55" s="202">
        <v>85024000</v>
      </c>
      <c r="C55" s="202">
        <v>95038000</v>
      </c>
      <c r="D55" s="212">
        <v>105776000</v>
      </c>
      <c r="E55" s="194"/>
      <c r="H55" s="174"/>
      <c r="I55" s="232" t="s">
        <v>358</v>
      </c>
      <c r="J55" s="222">
        <v>130200000</v>
      </c>
      <c r="K55" s="223">
        <v>140400000</v>
      </c>
      <c r="L55" s="223">
        <v>123600000</v>
      </c>
      <c r="M55" s="262"/>
      <c r="N55" s="262"/>
      <c r="O55" s="262"/>
      <c r="P55" s="239"/>
    </row>
    <row r="56" spans="1:16" ht="15.75" customHeight="1">
      <c r="A56" s="200" t="s">
        <v>359</v>
      </c>
      <c r="B56" s="202">
        <v>742050000</v>
      </c>
      <c r="C56" s="202">
        <v>777062000</v>
      </c>
      <c r="D56" s="212">
        <v>823890000</v>
      </c>
      <c r="E56" s="194"/>
      <c r="H56" s="174"/>
      <c r="I56" s="232" t="s">
        <v>359</v>
      </c>
      <c r="J56" s="222">
        <v>1028900000</v>
      </c>
      <c r="K56" s="223">
        <v>1007500000</v>
      </c>
      <c r="L56" s="223">
        <v>1017900000</v>
      </c>
      <c r="M56" s="262"/>
      <c r="N56" s="262"/>
      <c r="O56" s="262"/>
      <c r="P56" s="239"/>
    </row>
    <row r="57" spans="1:16" ht="15.75" customHeight="1">
      <c r="A57" s="280" t="s">
        <v>360</v>
      </c>
      <c r="B57" s="202">
        <v>630560000</v>
      </c>
      <c r="C57" s="202">
        <v>687863000</v>
      </c>
      <c r="D57" s="212">
        <v>721358000</v>
      </c>
      <c r="E57" s="194"/>
      <c r="H57" s="174"/>
      <c r="I57" s="283" t="s">
        <v>360</v>
      </c>
      <c r="J57" s="222">
        <v>878300000</v>
      </c>
      <c r="K57" s="223">
        <v>860300000</v>
      </c>
      <c r="L57" s="223">
        <v>866600000</v>
      </c>
      <c r="M57" s="262"/>
      <c r="N57" s="262"/>
      <c r="O57" s="262"/>
      <c r="P57" s="239"/>
    </row>
    <row r="58" spans="1:16" ht="15.75" customHeight="1">
      <c r="A58" s="168"/>
      <c r="B58" s="201"/>
      <c r="C58" s="201"/>
      <c r="D58" s="209"/>
      <c r="E58" s="194"/>
      <c r="H58" s="174"/>
      <c r="I58" s="231"/>
      <c r="J58" s="174"/>
      <c r="K58" s="174"/>
      <c r="L58" s="174"/>
      <c r="M58" s="174"/>
      <c r="N58" s="174"/>
      <c r="O58" s="174"/>
      <c r="P58" s="194"/>
    </row>
    <row r="59" spans="1:16" ht="15.75" customHeight="1">
      <c r="A59" s="281" t="s">
        <v>361</v>
      </c>
      <c r="B59" s="203"/>
      <c r="C59" s="72"/>
      <c r="D59" s="207"/>
      <c r="E59" s="194"/>
      <c r="H59" s="174"/>
      <c r="I59" s="284" t="s">
        <v>361</v>
      </c>
      <c r="J59" s="247"/>
      <c r="K59" s="247"/>
      <c r="L59" s="247"/>
      <c r="M59" s="174"/>
      <c r="N59" s="174"/>
      <c r="O59" s="174"/>
      <c r="P59" s="194"/>
    </row>
    <row r="60" spans="1:16" ht="15.75" customHeight="1">
      <c r="A60" s="162" t="s">
        <v>362</v>
      </c>
      <c r="B60" s="132"/>
      <c r="C60" s="79"/>
      <c r="D60" s="204">
        <v>-19049000</v>
      </c>
      <c r="E60" s="194"/>
      <c r="H60" s="174"/>
      <c r="I60" s="227" t="s">
        <v>362</v>
      </c>
      <c r="J60" s="246">
        <v>-228200000</v>
      </c>
      <c r="K60" s="204">
        <v>-217900000</v>
      </c>
      <c r="L60" s="204">
        <v>-206600000</v>
      </c>
      <c r="M60" s="256"/>
      <c r="N60" s="256"/>
      <c r="O60" s="256"/>
      <c r="P60" s="234"/>
    </row>
    <row r="61" spans="1:16" ht="15.75" customHeight="1">
      <c r="A61" s="162" t="s">
        <v>363</v>
      </c>
      <c r="B61" s="132"/>
      <c r="C61" s="161"/>
      <c r="D61" s="205"/>
      <c r="E61" s="194"/>
      <c r="H61" s="174"/>
      <c r="I61" s="227" t="s">
        <v>363</v>
      </c>
      <c r="J61" s="132"/>
      <c r="K61" s="161"/>
      <c r="L61" s="205"/>
      <c r="M61" s="257"/>
      <c r="N61" s="257"/>
      <c r="O61" s="257"/>
      <c r="P61" s="235"/>
    </row>
    <row r="62" spans="1:16" ht="15.75" customHeight="1">
      <c r="A62" s="162" t="s">
        <v>364</v>
      </c>
      <c r="B62" s="205"/>
      <c r="C62" s="205"/>
      <c r="D62" s="205"/>
      <c r="E62" s="194"/>
      <c r="H62" s="174"/>
      <c r="I62" s="227" t="s">
        <v>364</v>
      </c>
      <c r="J62" s="132"/>
      <c r="K62" s="161"/>
      <c r="L62" s="205"/>
      <c r="M62" s="257"/>
      <c r="N62" s="257"/>
      <c r="O62" s="257"/>
      <c r="P62" s="235"/>
    </row>
    <row r="63" spans="1:16" ht="15.75" customHeight="1">
      <c r="A63" s="162" t="s">
        <v>365</v>
      </c>
      <c r="B63" s="205"/>
      <c r="C63" s="205"/>
      <c r="D63" s="204">
        <v>-19049000</v>
      </c>
      <c r="E63" s="194"/>
      <c r="H63" s="174"/>
      <c r="I63" s="227" t="s">
        <v>365</v>
      </c>
      <c r="J63" s="132"/>
      <c r="K63" s="204">
        <v>-21900000</v>
      </c>
      <c r="L63" s="204">
        <v>-24500000</v>
      </c>
      <c r="M63" s="256"/>
      <c r="N63" s="256"/>
      <c r="O63" s="256"/>
      <c r="P63" s="234"/>
    </row>
    <row r="64" spans="1:16" ht="15.75" customHeight="1">
      <c r="A64" s="162" t="s">
        <v>366</v>
      </c>
      <c r="B64" s="205"/>
      <c r="C64" s="205"/>
      <c r="D64" s="205"/>
      <c r="E64" s="194"/>
      <c r="H64" s="174"/>
      <c r="I64" s="227" t="s">
        <v>366</v>
      </c>
      <c r="J64" s="132"/>
      <c r="K64" s="161"/>
      <c r="L64" s="205"/>
      <c r="M64" s="257"/>
      <c r="N64" s="257"/>
      <c r="O64" s="257"/>
      <c r="P64" s="235"/>
    </row>
    <row r="65" spans="1:16" ht="15.75" customHeight="1">
      <c r="A65" s="162" t="s">
        <v>367</v>
      </c>
      <c r="B65" s="205"/>
      <c r="C65" s="205"/>
      <c r="D65" s="205">
        <v>-19049000</v>
      </c>
      <c r="E65" s="194"/>
      <c r="H65" s="174"/>
      <c r="I65" s="227" t="s">
        <v>367</v>
      </c>
      <c r="J65" s="132"/>
      <c r="K65" s="161">
        <v>-21900000</v>
      </c>
      <c r="L65" s="205">
        <v>-24500000</v>
      </c>
      <c r="M65" s="258"/>
      <c r="N65" s="258"/>
      <c r="O65" s="258"/>
      <c r="P65" s="236"/>
    </row>
    <row r="66" spans="1:16" ht="15.75" customHeight="1">
      <c r="A66" s="162" t="s">
        <v>368</v>
      </c>
      <c r="B66" s="205"/>
      <c r="C66" s="205"/>
      <c r="D66" s="205"/>
      <c r="E66" s="194"/>
      <c r="H66" s="174"/>
      <c r="I66" s="227" t="s">
        <v>368</v>
      </c>
      <c r="J66" s="132"/>
      <c r="K66" s="161"/>
      <c r="L66" s="205"/>
      <c r="M66" s="257"/>
      <c r="N66" s="257"/>
      <c r="O66" s="257"/>
      <c r="P66" s="235"/>
    </row>
    <row r="67" spans="1:16" ht="15.75" customHeight="1">
      <c r="A67" s="162" t="s">
        <v>369</v>
      </c>
      <c r="B67" s="205"/>
      <c r="C67" s="205"/>
      <c r="D67" s="205"/>
      <c r="E67" s="194"/>
      <c r="H67" s="174"/>
      <c r="I67" s="227" t="s">
        <v>369</v>
      </c>
      <c r="J67" s="132">
        <v>-228200000</v>
      </c>
      <c r="K67" s="161">
        <v>-196000000</v>
      </c>
      <c r="L67" s="205">
        <v>-182100000</v>
      </c>
      <c r="M67" s="258"/>
      <c r="N67" s="258"/>
      <c r="O67" s="258"/>
      <c r="P67" s="236"/>
    </row>
    <row r="68" spans="1:16" ht="15.75" customHeight="1">
      <c r="A68" s="162" t="s">
        <v>370</v>
      </c>
      <c r="B68" s="204">
        <v>-40783000</v>
      </c>
      <c r="C68" s="204">
        <v>-37474000</v>
      </c>
      <c r="D68" s="204">
        <v>-108</v>
      </c>
      <c r="E68" s="194"/>
      <c r="H68" s="174"/>
      <c r="I68" s="227" t="s">
        <v>370</v>
      </c>
      <c r="J68" s="141">
        <v>-54800000</v>
      </c>
      <c r="K68" s="204">
        <v>-6800000</v>
      </c>
      <c r="L68" s="204">
        <v>-7300000</v>
      </c>
      <c r="M68" s="256"/>
      <c r="N68" s="256"/>
      <c r="O68" s="256"/>
      <c r="P68" s="234"/>
    </row>
    <row r="69" spans="1:16" ht="15.75" customHeight="1">
      <c r="A69" s="162" t="s">
        <v>371</v>
      </c>
      <c r="B69" s="205"/>
      <c r="C69" s="205"/>
      <c r="D69" s="205"/>
      <c r="E69" s="194"/>
      <c r="H69" s="174"/>
      <c r="I69" s="227" t="s">
        <v>371</v>
      </c>
      <c r="J69" s="132"/>
      <c r="K69" s="161"/>
      <c r="L69" s="205"/>
      <c r="M69" s="258"/>
      <c r="N69" s="258"/>
      <c r="O69" s="257"/>
      <c r="P69" s="236"/>
    </row>
    <row r="70" spans="1:16" ht="15.75" customHeight="1">
      <c r="A70" s="162" t="s">
        <v>372</v>
      </c>
      <c r="B70" s="205">
        <v>-40783000</v>
      </c>
      <c r="C70" s="205">
        <v>-37474000</v>
      </c>
      <c r="D70" s="205">
        <v>-108</v>
      </c>
      <c r="E70" s="194"/>
      <c r="H70" s="174"/>
      <c r="I70" s="227" t="s">
        <v>372</v>
      </c>
      <c r="J70" s="132">
        <v>-54800000</v>
      </c>
      <c r="K70" s="161">
        <v>-6800000</v>
      </c>
      <c r="L70" s="205">
        <v>-7300000</v>
      </c>
      <c r="M70" s="258"/>
      <c r="N70" s="258"/>
      <c r="O70" s="258"/>
      <c r="P70" s="236"/>
    </row>
    <row r="71" spans="1:16" ht="15.75" customHeight="1">
      <c r="A71" s="162" t="s">
        <v>373</v>
      </c>
      <c r="B71" s="204">
        <v>-3439000</v>
      </c>
      <c r="C71" s="204">
        <v>-6538000</v>
      </c>
      <c r="D71" s="204">
        <v>-8645000</v>
      </c>
      <c r="E71" s="194"/>
      <c r="H71" s="174"/>
      <c r="I71" s="227" t="s">
        <v>373</v>
      </c>
      <c r="J71" s="131">
        <v>-44800000</v>
      </c>
      <c r="K71" s="204">
        <v>-61500000</v>
      </c>
      <c r="L71" s="204">
        <v>-72300000</v>
      </c>
      <c r="M71" s="256"/>
      <c r="N71" s="256"/>
      <c r="O71" s="256"/>
      <c r="P71" s="234"/>
    </row>
    <row r="72" spans="1:16" ht="15.75" customHeight="1">
      <c r="A72" s="76" t="s">
        <v>374</v>
      </c>
      <c r="B72" s="161"/>
      <c r="C72" s="205"/>
      <c r="D72" s="205"/>
      <c r="E72" s="194"/>
      <c r="H72" s="174"/>
      <c r="I72" s="227" t="s">
        <v>374</v>
      </c>
      <c r="J72" s="132">
        <v>-44400000</v>
      </c>
      <c r="K72" s="161">
        <v>-51200000</v>
      </c>
      <c r="L72" s="205">
        <v>-60300000</v>
      </c>
      <c r="M72" s="258"/>
      <c r="N72" s="258"/>
      <c r="O72" s="258"/>
      <c r="P72" s="236"/>
    </row>
    <row r="73" spans="1:16" ht="15.75" customHeight="1">
      <c r="A73" s="76" t="s">
        <v>375</v>
      </c>
      <c r="B73" s="161">
        <v>-3439000</v>
      </c>
      <c r="C73" s="205">
        <v>-6538000</v>
      </c>
      <c r="D73" s="205">
        <v>-8645000</v>
      </c>
      <c r="E73" s="194"/>
      <c r="H73" s="174"/>
      <c r="I73" s="227" t="s">
        <v>375</v>
      </c>
      <c r="J73" s="132">
        <v>-400000</v>
      </c>
      <c r="K73" s="161">
        <v>-10300000</v>
      </c>
      <c r="L73" s="205">
        <v>-12000000</v>
      </c>
      <c r="M73" s="259"/>
      <c r="N73" s="259"/>
      <c r="O73" s="259"/>
      <c r="P73" s="237"/>
    </row>
    <row r="74" spans="1:16" ht="15.75" customHeight="1" thickBot="1">
      <c r="A74" s="76" t="s">
        <v>376</v>
      </c>
      <c r="B74" s="161"/>
      <c r="C74" s="215"/>
      <c r="D74" s="205"/>
      <c r="E74" s="194"/>
      <c r="H74" s="174"/>
      <c r="I74" s="227" t="s">
        <v>376</v>
      </c>
      <c r="J74" s="132">
        <v>-6600000</v>
      </c>
      <c r="K74" s="161">
        <v>-6900000</v>
      </c>
      <c r="L74" s="205">
        <v>-8300000</v>
      </c>
      <c r="M74" s="261"/>
      <c r="N74" s="261"/>
      <c r="O74" s="261"/>
      <c r="P74" s="238"/>
    </row>
    <row r="75" spans="1:16" ht="15.75" customHeight="1">
      <c r="A75" s="269" t="s">
        <v>377</v>
      </c>
      <c r="B75" s="218">
        <v>-44222000</v>
      </c>
      <c r="C75" s="218">
        <v>-44012000</v>
      </c>
      <c r="D75" s="220">
        <v>-27802000</v>
      </c>
      <c r="E75" s="194"/>
      <c r="H75" s="174"/>
      <c r="I75" s="268" t="s">
        <v>377</v>
      </c>
      <c r="J75" s="218">
        <v>-334400000</v>
      </c>
      <c r="K75" s="218">
        <v>-293100000</v>
      </c>
      <c r="L75" s="218">
        <v>-294500000</v>
      </c>
      <c r="M75" s="262"/>
      <c r="N75" s="262"/>
      <c r="O75" s="262"/>
      <c r="P75" s="239"/>
    </row>
    <row r="76" spans="1:16" ht="15.75" customHeight="1">
      <c r="A76" s="279"/>
      <c r="B76" s="221"/>
      <c r="C76" s="188"/>
      <c r="D76" s="208"/>
      <c r="E76" s="194"/>
      <c r="H76" s="174"/>
      <c r="I76" s="285"/>
      <c r="J76" s="146"/>
      <c r="K76" s="146"/>
      <c r="L76" s="146"/>
      <c r="M76" s="174"/>
      <c r="N76" s="174"/>
      <c r="O76" s="174"/>
      <c r="P76" s="194"/>
    </row>
    <row r="77" spans="1:16" ht="15.75" customHeight="1">
      <c r="A77" s="287" t="s">
        <v>378</v>
      </c>
      <c r="B77" s="222">
        <v>586338000</v>
      </c>
      <c r="C77" s="222">
        <v>643851000</v>
      </c>
      <c r="D77" s="223">
        <v>693556000</v>
      </c>
      <c r="E77" s="194"/>
      <c r="H77" s="174"/>
      <c r="I77" s="286" t="s">
        <v>378</v>
      </c>
      <c r="J77" s="222">
        <v>543900000</v>
      </c>
      <c r="K77" s="222">
        <v>567200000</v>
      </c>
      <c r="L77" s="222">
        <v>572100000</v>
      </c>
      <c r="M77" s="262"/>
      <c r="N77" s="262"/>
      <c r="O77" s="262"/>
      <c r="P77" s="239"/>
    </row>
    <row r="78" spans="1:16" ht="15.75" customHeight="1">
      <c r="A78" s="288"/>
      <c r="B78" s="209"/>
      <c r="C78" s="216"/>
      <c r="D78" s="209"/>
      <c r="E78" s="194"/>
      <c r="H78" s="174"/>
      <c r="I78" s="289"/>
      <c r="J78" s="250"/>
      <c r="K78" s="250"/>
      <c r="L78" s="250"/>
      <c r="M78" s="245"/>
      <c r="N78" s="245"/>
      <c r="O78" s="245"/>
      <c r="P78" s="230"/>
    </row>
    <row r="79" spans="1:16" ht="15.75" customHeight="1">
      <c r="A79" s="281" t="s">
        <v>379</v>
      </c>
      <c r="B79" s="206"/>
      <c r="C79" s="185"/>
      <c r="D79" s="224"/>
      <c r="E79" s="194"/>
      <c r="H79" s="174"/>
      <c r="I79" s="284" t="s">
        <v>379</v>
      </c>
      <c r="J79" s="247"/>
      <c r="K79" s="247"/>
      <c r="L79" s="247"/>
      <c r="M79" s="174"/>
      <c r="N79" s="174"/>
      <c r="O79" s="174"/>
      <c r="P79" s="194"/>
    </row>
    <row r="80" spans="1:16" ht="15.75" customHeight="1">
      <c r="A80" s="162" t="s">
        <v>380</v>
      </c>
      <c r="B80" s="186">
        <v>96</v>
      </c>
      <c r="C80" s="139">
        <v>86</v>
      </c>
      <c r="D80" s="204">
        <v>83</v>
      </c>
      <c r="E80" s="194"/>
      <c r="H80" s="174"/>
      <c r="I80" s="227" t="s">
        <v>380</v>
      </c>
      <c r="J80" s="186">
        <v>6600000</v>
      </c>
      <c r="K80" s="204">
        <v>6600000</v>
      </c>
      <c r="L80" s="204">
        <v>6600000</v>
      </c>
      <c r="M80" s="256"/>
      <c r="N80" s="256"/>
      <c r="O80" s="256"/>
      <c r="P80" s="234"/>
    </row>
    <row r="81" spans="1:16" ht="15.75" customHeight="1">
      <c r="A81" s="162" t="s">
        <v>381</v>
      </c>
      <c r="B81" s="214"/>
      <c r="C81" s="217"/>
      <c r="D81" s="187"/>
      <c r="E81" s="194"/>
      <c r="H81" s="174"/>
      <c r="I81" s="227" t="s">
        <v>381</v>
      </c>
      <c r="J81" s="187"/>
      <c r="K81" s="205"/>
      <c r="L81" s="205"/>
      <c r="M81" s="257"/>
      <c r="N81" s="257"/>
      <c r="O81" s="257"/>
      <c r="P81" s="235"/>
    </row>
    <row r="82" spans="1:16" ht="15.75" customHeight="1">
      <c r="A82" s="162" t="s">
        <v>382</v>
      </c>
      <c r="B82" s="213"/>
      <c r="C82" s="132"/>
      <c r="D82" s="161"/>
      <c r="E82" s="194"/>
      <c r="H82" s="174"/>
      <c r="I82" s="227" t="s">
        <v>382</v>
      </c>
      <c r="J82" s="132"/>
      <c r="K82" s="161"/>
      <c r="L82" s="205"/>
      <c r="M82" s="257"/>
      <c r="N82" s="257"/>
      <c r="O82" s="257"/>
      <c r="P82" s="235"/>
    </row>
    <row r="83" spans="1:16" ht="15.75" customHeight="1">
      <c r="A83" s="162" t="s">
        <v>383</v>
      </c>
      <c r="B83" s="214"/>
      <c r="C83" s="132"/>
      <c r="D83" s="161"/>
      <c r="E83" s="194"/>
      <c r="H83" s="174"/>
      <c r="I83" s="227" t="s">
        <v>383</v>
      </c>
      <c r="J83" s="132"/>
      <c r="K83" s="161"/>
      <c r="L83" s="205"/>
      <c r="M83" s="257"/>
      <c r="N83" s="257"/>
      <c r="O83" s="257"/>
      <c r="P83" s="235"/>
    </row>
    <row r="84" spans="1:16" ht="15.75" customHeight="1">
      <c r="A84" s="162" t="s">
        <v>384</v>
      </c>
      <c r="B84" s="204">
        <v>586242000</v>
      </c>
      <c r="C84" s="141">
        <v>643765000</v>
      </c>
      <c r="D84" s="204">
        <v>693473000</v>
      </c>
      <c r="E84" s="194"/>
      <c r="H84" s="174"/>
      <c r="I84" s="227" t="s">
        <v>384</v>
      </c>
      <c r="J84" s="141">
        <v>541600000</v>
      </c>
      <c r="K84" s="204">
        <v>568300000</v>
      </c>
      <c r="L84" s="204">
        <v>571900000</v>
      </c>
      <c r="M84" s="256"/>
      <c r="N84" s="256"/>
      <c r="O84" s="256"/>
      <c r="P84" s="234"/>
    </row>
    <row r="85" spans="1:16" ht="15.75" customHeight="1">
      <c r="A85" s="76" t="s">
        <v>385</v>
      </c>
      <c r="B85" s="161">
        <v>779697000</v>
      </c>
      <c r="C85" s="132">
        <v>698553000</v>
      </c>
      <c r="D85" s="161">
        <v>627557000</v>
      </c>
      <c r="E85" s="194"/>
      <c r="H85" s="174"/>
      <c r="I85" s="227" t="s">
        <v>385</v>
      </c>
      <c r="J85" s="132">
        <v>179100000</v>
      </c>
      <c r="K85" s="161">
        <v>179100000</v>
      </c>
      <c r="L85" s="205">
        <v>179100000</v>
      </c>
      <c r="M85" s="258"/>
      <c r="N85" s="258"/>
      <c r="O85" s="258"/>
      <c r="P85" s="236"/>
    </row>
    <row r="86" spans="1:16" ht="15.75" customHeight="1">
      <c r="A86" s="76" t="s">
        <v>386</v>
      </c>
      <c r="B86" s="161"/>
      <c r="C86" s="132"/>
      <c r="D86" s="161"/>
      <c r="E86" s="194"/>
      <c r="H86" s="174"/>
      <c r="I86" s="227" t="s">
        <v>386</v>
      </c>
      <c r="J86" s="132"/>
      <c r="K86" s="161"/>
      <c r="L86" s="205"/>
      <c r="M86" s="257"/>
      <c r="N86" s="257"/>
      <c r="O86" s="257"/>
      <c r="P86" s="235"/>
    </row>
    <row r="87" spans="1:16" ht="15.75" customHeight="1">
      <c r="A87" s="76" t="s">
        <v>387</v>
      </c>
      <c r="B87" s="161">
        <v>-401962000</v>
      </c>
      <c r="C87" s="132">
        <v>-257714000</v>
      </c>
      <c r="D87" s="161">
        <v>-105991000</v>
      </c>
      <c r="E87" s="194"/>
      <c r="H87" s="174"/>
      <c r="I87" s="227" t="s">
        <v>387</v>
      </c>
      <c r="J87" s="132">
        <v>351200000</v>
      </c>
      <c r="K87" s="161">
        <v>360600000</v>
      </c>
      <c r="L87" s="205">
        <v>340600000</v>
      </c>
      <c r="M87" s="258"/>
      <c r="N87" s="258"/>
      <c r="O87" s="258"/>
      <c r="P87" s="236"/>
    </row>
    <row r="88" spans="1:16" ht="15.75" customHeight="1">
      <c r="A88" s="162" t="s">
        <v>388</v>
      </c>
      <c r="B88" s="132">
        <v>208507000</v>
      </c>
      <c r="C88" s="79">
        <v>202926000</v>
      </c>
      <c r="D88" s="161">
        <v>171907000</v>
      </c>
      <c r="E88" s="194"/>
      <c r="H88" s="174"/>
      <c r="I88" s="227" t="s">
        <v>388</v>
      </c>
      <c r="J88" s="132">
        <v>11300000</v>
      </c>
      <c r="K88" s="161">
        <v>28600000</v>
      </c>
      <c r="L88" s="205">
        <v>52200000</v>
      </c>
      <c r="M88" s="259"/>
      <c r="N88" s="259"/>
      <c r="O88" s="259"/>
      <c r="P88" s="237"/>
    </row>
    <row r="89" spans="1:16" ht="15.75" customHeight="1">
      <c r="A89" s="162" t="s">
        <v>389</v>
      </c>
      <c r="B89" s="205" t="s">
        <v>390</v>
      </c>
      <c r="C89" s="132" t="s">
        <v>390</v>
      </c>
      <c r="D89" s="161" t="s">
        <v>390</v>
      </c>
      <c r="E89" s="194"/>
      <c r="H89" s="174"/>
      <c r="I89" s="227" t="s">
        <v>389</v>
      </c>
      <c r="J89" s="132">
        <v>-4300000</v>
      </c>
      <c r="K89" s="161">
        <v>-7700000</v>
      </c>
      <c r="L89" s="205">
        <v>-6400000</v>
      </c>
      <c r="M89" s="261"/>
      <c r="N89" s="261"/>
      <c r="O89" s="261"/>
      <c r="P89" s="238"/>
    </row>
    <row r="90" spans="1:16" ht="15.75" customHeight="1">
      <c r="A90" s="269" t="s">
        <v>391</v>
      </c>
      <c r="B90" s="218">
        <v>586338000</v>
      </c>
      <c r="C90" s="219">
        <v>643851000</v>
      </c>
      <c r="D90" s="220">
        <v>693556000</v>
      </c>
      <c r="E90" s="194"/>
      <c r="H90" s="174"/>
      <c r="I90" s="268" t="s">
        <v>391</v>
      </c>
      <c r="J90" s="218">
        <v>543900000</v>
      </c>
      <c r="K90" s="218">
        <v>567200000</v>
      </c>
      <c r="L90" s="218">
        <v>572100000</v>
      </c>
      <c r="M90" s="262"/>
      <c r="N90" s="262"/>
      <c r="O90" s="262"/>
      <c r="P90" s="239"/>
    </row>
    <row r="91" spans="1:16" ht="15.75" customHeight="1">
      <c r="A91" s="270"/>
      <c r="B91" s="209"/>
      <c r="C91" s="216"/>
      <c r="D91" s="209"/>
      <c r="E91" s="194"/>
      <c r="H91" s="174"/>
      <c r="I91" s="233"/>
      <c r="J91" s="216"/>
      <c r="K91" s="72"/>
      <c r="L91" s="209"/>
      <c r="M91" s="174"/>
      <c r="N91" s="174"/>
      <c r="O91" s="194"/>
    </row>
    <row r="92" spans="1:16" ht="15.75" customHeight="1">
      <c r="A92" s="271"/>
      <c r="B92" s="72"/>
      <c r="C92" s="72"/>
      <c r="D92" s="72"/>
      <c r="H92" s="174"/>
      <c r="J92" s="72"/>
      <c r="K92" s="72"/>
      <c r="L92" s="209"/>
      <c r="M92" s="194"/>
      <c r="N92" s="174"/>
      <c r="O92" s="194"/>
    </row>
    <row r="93" spans="1:16" ht="15.75" customHeight="1">
      <c r="A93" s="74"/>
      <c r="B93" s="82"/>
      <c r="C93" s="82"/>
      <c r="D93" s="82"/>
      <c r="I93" s="92"/>
      <c r="J93" s="93"/>
      <c r="K93" s="93"/>
      <c r="L93" s="93"/>
      <c r="N93" s="174"/>
      <c r="O93" s="194"/>
    </row>
    <row r="94" spans="1:16" ht="15.75" customHeight="1">
      <c r="A94" s="272"/>
      <c r="B94" s="273"/>
      <c r="C94" s="85"/>
      <c r="D94" s="85"/>
      <c r="J94" s="72"/>
      <c r="K94" s="72"/>
      <c r="L94" s="72"/>
      <c r="N94" s="174"/>
      <c r="O94" s="194"/>
    </row>
    <row r="95" spans="1:16" ht="15.75" customHeight="1">
      <c r="A95" s="275"/>
      <c r="B95" s="207"/>
      <c r="C95" s="72"/>
      <c r="D95" s="72"/>
      <c r="J95" s="72"/>
      <c r="K95" s="72"/>
      <c r="L95" s="72"/>
      <c r="N95" s="174"/>
      <c r="O95" s="194"/>
    </row>
    <row r="96" spans="1:16" ht="15.75" customHeight="1">
      <c r="A96" s="274"/>
      <c r="B96" s="224"/>
      <c r="C96" s="72"/>
      <c r="D96" s="72"/>
      <c r="J96" s="72"/>
      <c r="K96" s="72"/>
      <c r="L96" s="72"/>
      <c r="N96" s="174"/>
      <c r="O96" s="194"/>
    </row>
    <row r="97" spans="2:15" ht="15.75" customHeight="1">
      <c r="B97" s="72"/>
      <c r="C97" s="72"/>
      <c r="D97" s="72"/>
      <c r="J97" s="72"/>
      <c r="K97" s="72"/>
      <c r="L97" s="72"/>
      <c r="N97" s="174"/>
      <c r="O97" s="194"/>
    </row>
    <row r="98" spans="2:15" ht="15.75" customHeight="1">
      <c r="B98" s="72"/>
      <c r="C98" s="72"/>
      <c r="D98" s="72"/>
      <c r="I98" s="94"/>
      <c r="J98" s="72"/>
      <c r="K98" s="72"/>
      <c r="L98" s="72"/>
      <c r="N98" s="174"/>
      <c r="O98" s="194"/>
    </row>
    <row r="99" spans="2:15" ht="15.75" customHeight="1">
      <c r="B99" s="72"/>
      <c r="C99" s="72"/>
      <c r="D99" s="72"/>
      <c r="I99" s="94"/>
      <c r="J99" s="72"/>
      <c r="K99" s="72"/>
      <c r="L99" s="72"/>
      <c r="N99" s="174"/>
      <c r="O99" s="194"/>
    </row>
    <row r="100" spans="2:15" ht="15.75" customHeight="1">
      <c r="B100" s="72"/>
      <c r="C100" s="72"/>
      <c r="D100" s="72"/>
      <c r="J100" s="72"/>
      <c r="K100" s="72"/>
      <c r="L100" s="72"/>
      <c r="N100" s="174"/>
      <c r="O100" s="194"/>
    </row>
    <row r="101" spans="2:15" ht="15.75" customHeight="1">
      <c r="B101" s="72"/>
      <c r="C101" s="72"/>
      <c r="D101" s="72"/>
      <c r="J101" s="72"/>
      <c r="K101" s="72"/>
      <c r="L101" s="72"/>
      <c r="N101" s="174"/>
      <c r="O101" s="194"/>
    </row>
    <row r="102" spans="2:15" ht="15.75" customHeight="1">
      <c r="B102" s="72"/>
      <c r="C102" s="72"/>
      <c r="D102" s="72"/>
      <c r="J102" s="72"/>
      <c r="K102" s="72"/>
      <c r="L102" s="72"/>
      <c r="N102" s="174"/>
      <c r="O102" s="194"/>
    </row>
    <row r="103" spans="2:15" ht="15.75" customHeight="1">
      <c r="B103" s="72"/>
      <c r="C103" s="72"/>
      <c r="D103" s="72"/>
      <c r="J103" s="72"/>
      <c r="K103" s="72"/>
      <c r="L103" s="72"/>
      <c r="N103" s="174"/>
      <c r="O103" s="194"/>
    </row>
    <row r="104" spans="2:15" ht="15.75" customHeight="1">
      <c r="B104" s="72"/>
      <c r="C104" s="72"/>
      <c r="D104" s="72"/>
      <c r="J104" s="72"/>
      <c r="K104" s="72"/>
      <c r="L104" s="72"/>
      <c r="N104" s="174"/>
      <c r="O104" s="194"/>
    </row>
    <row r="105" spans="2:15" ht="15.75" customHeight="1">
      <c r="B105" s="72"/>
      <c r="C105" s="72"/>
      <c r="D105" s="72"/>
      <c r="J105" s="72"/>
      <c r="K105" s="72"/>
      <c r="L105" s="72"/>
      <c r="N105" s="174"/>
      <c r="O105" s="194"/>
    </row>
    <row r="106" spans="2:15" ht="15.75" customHeight="1">
      <c r="B106" s="72"/>
      <c r="C106" s="72"/>
      <c r="D106" s="72"/>
      <c r="J106" s="72"/>
      <c r="K106" s="72"/>
      <c r="L106" s="72"/>
      <c r="N106" s="174"/>
      <c r="O106" s="194"/>
    </row>
    <row r="107" spans="2:15" ht="15.75" customHeight="1">
      <c r="B107" s="72"/>
      <c r="C107" s="72"/>
      <c r="D107" s="72"/>
      <c r="J107" s="72"/>
      <c r="K107" s="72"/>
      <c r="L107" s="72"/>
      <c r="N107" s="174"/>
      <c r="O107" s="194"/>
    </row>
    <row r="108" spans="2:15" ht="15.75" customHeight="1">
      <c r="B108" s="72"/>
      <c r="C108" s="72"/>
      <c r="D108" s="72"/>
      <c r="J108" s="72"/>
      <c r="K108" s="72"/>
      <c r="L108" s="72"/>
      <c r="N108" s="174"/>
      <c r="O108" s="194"/>
    </row>
    <row r="109" spans="2:15" ht="15.75" customHeight="1">
      <c r="B109" s="72"/>
      <c r="C109" s="72"/>
      <c r="D109" s="72"/>
      <c r="J109" s="72"/>
      <c r="K109" s="72"/>
      <c r="L109" s="72"/>
      <c r="N109" s="174"/>
      <c r="O109" s="194"/>
    </row>
    <row r="110" spans="2:15" ht="15.75" customHeight="1">
      <c r="B110" s="72"/>
      <c r="C110" s="72"/>
      <c r="D110" s="72"/>
      <c r="J110" s="72"/>
      <c r="K110" s="72"/>
      <c r="L110" s="72"/>
      <c r="N110" s="174"/>
      <c r="O110" s="194"/>
    </row>
    <row r="111" spans="2:15" ht="15.75" customHeight="1">
      <c r="B111" s="72"/>
      <c r="C111" s="72"/>
      <c r="D111" s="72"/>
      <c r="J111" s="72"/>
      <c r="K111" s="72"/>
      <c r="L111" s="72"/>
      <c r="N111" s="174"/>
      <c r="O111" s="194"/>
    </row>
    <row r="112" spans="2:15" ht="15.75" customHeight="1">
      <c r="B112" s="72"/>
      <c r="C112" s="72"/>
      <c r="D112" s="72"/>
      <c r="J112" s="72"/>
      <c r="K112" s="72"/>
      <c r="L112" s="72"/>
      <c r="N112" s="174"/>
      <c r="O112" s="194"/>
    </row>
    <row r="113" spans="2:15" ht="15.75" customHeight="1">
      <c r="B113" s="72"/>
      <c r="C113" s="72"/>
      <c r="D113" s="72"/>
      <c r="J113" s="72"/>
      <c r="K113" s="72"/>
      <c r="L113" s="72"/>
      <c r="N113" s="174"/>
      <c r="O113" s="194"/>
    </row>
    <row r="114" spans="2:15" ht="15.75" customHeight="1">
      <c r="B114" s="72"/>
      <c r="C114" s="72"/>
      <c r="D114" s="72"/>
      <c r="J114" s="72"/>
      <c r="K114" s="72"/>
      <c r="L114" s="72"/>
      <c r="N114" s="174"/>
      <c r="O114" s="194"/>
    </row>
    <row r="115" spans="2:15" ht="15.75" customHeight="1">
      <c r="B115" s="72"/>
      <c r="C115" s="72"/>
      <c r="D115" s="72"/>
      <c r="J115" s="72"/>
      <c r="K115" s="72"/>
      <c r="L115" s="72"/>
      <c r="N115" s="174"/>
      <c r="O115" s="194"/>
    </row>
    <row r="116" spans="2:15" ht="15.75" customHeight="1">
      <c r="B116" s="72"/>
      <c r="C116" s="72"/>
      <c r="D116" s="72"/>
      <c r="J116" s="72"/>
      <c r="K116" s="72"/>
      <c r="L116" s="72"/>
      <c r="N116" s="174"/>
      <c r="O116" s="194"/>
    </row>
    <row r="117" spans="2:15" ht="15.75" customHeight="1">
      <c r="B117" s="72"/>
      <c r="C117" s="72"/>
      <c r="D117" s="72"/>
      <c r="J117" s="72"/>
      <c r="K117" s="72"/>
      <c r="L117" s="72"/>
      <c r="N117" s="174"/>
      <c r="O117" s="194"/>
    </row>
    <row r="118" spans="2:15" ht="15.75" customHeight="1">
      <c r="B118" s="72"/>
      <c r="C118" s="72"/>
      <c r="D118" s="72"/>
      <c r="J118" s="72"/>
      <c r="K118" s="72"/>
      <c r="L118" s="72"/>
      <c r="N118" s="174"/>
      <c r="O118" s="194"/>
    </row>
    <row r="119" spans="2:15" ht="15.75" customHeight="1">
      <c r="B119" s="72"/>
      <c r="C119" s="72"/>
      <c r="D119" s="72"/>
      <c r="J119" s="72"/>
      <c r="K119" s="72"/>
      <c r="L119" s="72"/>
      <c r="N119" s="174"/>
      <c r="O119" s="194"/>
    </row>
    <row r="120" spans="2:15" ht="15.75" customHeight="1">
      <c r="B120" s="72"/>
      <c r="C120" s="72"/>
      <c r="D120" s="72"/>
      <c r="J120" s="72"/>
      <c r="K120" s="72"/>
      <c r="L120" s="72"/>
      <c r="N120" s="174"/>
      <c r="O120" s="194"/>
    </row>
    <row r="121" spans="2:15" ht="15.75" customHeight="1">
      <c r="B121" s="72"/>
      <c r="C121" s="72"/>
      <c r="D121" s="72"/>
      <c r="J121" s="72"/>
      <c r="K121" s="72"/>
      <c r="L121" s="72"/>
      <c r="N121" s="174"/>
      <c r="O121" s="194"/>
    </row>
    <row r="122" spans="2:15" ht="15.75" customHeight="1">
      <c r="B122" s="72"/>
      <c r="C122" s="72"/>
      <c r="D122" s="72"/>
      <c r="J122" s="72"/>
      <c r="K122" s="72"/>
      <c r="L122" s="72"/>
      <c r="N122" s="174"/>
      <c r="O122" s="194"/>
    </row>
    <row r="123" spans="2:15" ht="15.75" customHeight="1">
      <c r="B123" s="72"/>
      <c r="C123" s="72"/>
      <c r="D123" s="72"/>
      <c r="J123" s="72"/>
      <c r="K123" s="72"/>
      <c r="L123" s="72"/>
      <c r="N123" s="174"/>
      <c r="O123" s="194"/>
    </row>
    <row r="124" spans="2:15" ht="15.75" customHeight="1">
      <c r="B124" s="72"/>
      <c r="C124" s="72"/>
      <c r="D124" s="72"/>
      <c r="J124" s="72"/>
      <c r="K124" s="72"/>
      <c r="L124" s="72"/>
      <c r="N124" s="174"/>
      <c r="O124" s="194"/>
    </row>
    <row r="125" spans="2:15" ht="15.75" customHeight="1">
      <c r="B125" s="72"/>
      <c r="C125" s="72"/>
      <c r="D125" s="72"/>
      <c r="J125" s="72"/>
      <c r="K125" s="72"/>
      <c r="L125" s="72"/>
      <c r="N125" s="174"/>
      <c r="O125" s="194"/>
    </row>
    <row r="126" spans="2:15" ht="15.75" customHeight="1">
      <c r="B126" s="72"/>
      <c r="C126" s="72"/>
      <c r="D126" s="72"/>
      <c r="J126" s="72"/>
      <c r="K126" s="72"/>
      <c r="L126" s="72"/>
      <c r="N126" s="174"/>
      <c r="O126" s="194"/>
    </row>
    <row r="127" spans="2:15" ht="15.75" customHeight="1">
      <c r="B127" s="72"/>
      <c r="C127" s="72"/>
      <c r="D127" s="72"/>
      <c r="J127" s="72"/>
      <c r="K127" s="72"/>
      <c r="L127" s="72"/>
      <c r="N127" s="174"/>
      <c r="O127" s="194"/>
    </row>
    <row r="128" spans="2:15" ht="15.75" customHeight="1">
      <c r="B128" s="72"/>
      <c r="C128" s="72"/>
      <c r="D128" s="72"/>
      <c r="J128" s="72"/>
      <c r="K128" s="72"/>
      <c r="L128" s="72"/>
      <c r="N128" s="174"/>
      <c r="O128" s="194"/>
    </row>
    <row r="129" spans="2:15" ht="15.75" customHeight="1">
      <c r="B129" s="72"/>
      <c r="C129" s="72"/>
      <c r="D129" s="72"/>
      <c r="J129" s="72"/>
      <c r="K129" s="72"/>
      <c r="L129" s="72"/>
      <c r="N129" s="174"/>
      <c r="O129" s="194"/>
    </row>
    <row r="130" spans="2:15" ht="15.75" customHeight="1">
      <c r="B130" s="72"/>
      <c r="C130" s="72"/>
      <c r="D130" s="72"/>
      <c r="J130" s="72"/>
      <c r="K130" s="72"/>
      <c r="L130" s="72"/>
    </row>
    <row r="131" spans="2:15" ht="15.75" customHeight="1">
      <c r="B131" s="72"/>
      <c r="C131" s="72"/>
      <c r="D131" s="72"/>
      <c r="J131" s="72"/>
      <c r="K131" s="72"/>
      <c r="L131" s="72"/>
    </row>
    <row r="132" spans="2:15" ht="15.75" customHeight="1">
      <c r="B132" s="72"/>
      <c r="C132" s="72"/>
      <c r="D132" s="72"/>
      <c r="J132" s="72"/>
      <c r="K132" s="72"/>
      <c r="L132" s="72"/>
    </row>
    <row r="133" spans="2:15" ht="15.75" customHeight="1">
      <c r="B133" s="72"/>
      <c r="C133" s="72"/>
      <c r="D133" s="72"/>
      <c r="J133" s="72"/>
      <c r="K133" s="72"/>
      <c r="L133" s="72"/>
    </row>
    <row r="134" spans="2:15" ht="15.75" customHeight="1">
      <c r="B134" s="72"/>
      <c r="C134" s="72"/>
      <c r="D134" s="72"/>
      <c r="J134" s="72"/>
      <c r="K134" s="72"/>
      <c r="L134" s="72"/>
    </row>
    <row r="135" spans="2:15" ht="15.75" customHeight="1">
      <c r="B135" s="72"/>
      <c r="C135" s="72"/>
      <c r="D135" s="72"/>
      <c r="J135" s="72"/>
      <c r="K135" s="72"/>
      <c r="L135" s="72"/>
    </row>
    <row r="136" spans="2:15" ht="15.75" customHeight="1">
      <c r="B136" s="72"/>
      <c r="C136" s="72"/>
      <c r="D136" s="72"/>
      <c r="J136" s="72"/>
      <c r="K136" s="72"/>
      <c r="L136" s="72"/>
    </row>
    <row r="137" spans="2:15" ht="15.75" customHeight="1">
      <c r="B137" s="72"/>
      <c r="C137" s="72"/>
      <c r="D137" s="72"/>
      <c r="J137" s="72"/>
      <c r="K137" s="72"/>
      <c r="L137" s="72"/>
    </row>
    <row r="138" spans="2:15" ht="15.75" customHeight="1">
      <c r="B138" s="72"/>
      <c r="C138" s="72"/>
      <c r="D138" s="72"/>
      <c r="J138" s="72"/>
      <c r="K138" s="72"/>
      <c r="L138" s="72"/>
    </row>
    <row r="139" spans="2:15" ht="15.75" customHeight="1">
      <c r="B139" s="72"/>
      <c r="C139" s="72"/>
      <c r="D139" s="72"/>
      <c r="J139" s="72"/>
      <c r="K139" s="72"/>
      <c r="L139" s="72"/>
    </row>
    <row r="140" spans="2:15" ht="15.75" customHeight="1">
      <c r="B140" s="72"/>
      <c r="C140" s="72"/>
      <c r="D140" s="72"/>
      <c r="J140" s="72"/>
      <c r="K140" s="72"/>
      <c r="L140" s="72"/>
    </row>
    <row r="141" spans="2:15" ht="15.75" customHeight="1">
      <c r="B141" s="72"/>
      <c r="C141" s="72"/>
      <c r="D141" s="72"/>
      <c r="J141" s="72"/>
      <c r="K141" s="72"/>
      <c r="L141" s="72"/>
    </row>
    <row r="142" spans="2:15" ht="15.75" customHeight="1">
      <c r="B142" s="72"/>
      <c r="C142" s="72"/>
      <c r="D142" s="72"/>
      <c r="J142" s="72"/>
      <c r="K142" s="72"/>
      <c r="L142" s="72"/>
    </row>
    <row r="143" spans="2:15" ht="15.75" customHeight="1">
      <c r="B143" s="72"/>
      <c r="C143" s="72"/>
      <c r="D143" s="72"/>
      <c r="J143" s="72"/>
      <c r="K143" s="72"/>
      <c r="L143" s="72"/>
    </row>
    <row r="144" spans="2:15" ht="15.75" customHeight="1">
      <c r="B144" s="72"/>
      <c r="C144" s="72"/>
      <c r="D144" s="72"/>
      <c r="J144" s="72"/>
      <c r="K144" s="72"/>
      <c r="L144" s="72"/>
    </row>
    <row r="145" spans="2:12" ht="15.75" customHeight="1">
      <c r="B145" s="72"/>
      <c r="C145" s="72"/>
      <c r="D145" s="72"/>
      <c r="J145" s="72"/>
      <c r="K145" s="72"/>
      <c r="L145" s="72"/>
    </row>
    <row r="146" spans="2:12" ht="15.75" customHeight="1">
      <c r="B146" s="72"/>
      <c r="C146" s="72"/>
      <c r="D146" s="72"/>
      <c r="J146" s="72"/>
      <c r="K146" s="72"/>
      <c r="L146" s="72"/>
    </row>
    <row r="147" spans="2:12" ht="15.75" customHeight="1">
      <c r="B147" s="72"/>
      <c r="C147" s="72"/>
      <c r="D147" s="72"/>
      <c r="J147" s="72"/>
      <c r="K147" s="72"/>
      <c r="L147" s="72"/>
    </row>
    <row r="148" spans="2:12" ht="15.75" customHeight="1">
      <c r="B148" s="72"/>
      <c r="C148" s="72"/>
      <c r="D148" s="72"/>
      <c r="J148" s="72"/>
      <c r="K148" s="72"/>
      <c r="L148" s="72"/>
    </row>
    <row r="149" spans="2:12" ht="15.75" customHeight="1">
      <c r="B149" s="72"/>
      <c r="C149" s="72"/>
      <c r="D149" s="72"/>
      <c r="J149" s="72"/>
      <c r="K149" s="72"/>
      <c r="L149" s="72"/>
    </row>
    <row r="150" spans="2:12" ht="15.75" customHeight="1">
      <c r="B150" s="72"/>
      <c r="C150" s="72"/>
      <c r="D150" s="72"/>
      <c r="J150" s="72"/>
      <c r="K150" s="72"/>
      <c r="L150" s="72"/>
    </row>
    <row r="151" spans="2:12" ht="15.75" customHeight="1">
      <c r="B151" s="72"/>
      <c r="C151" s="72"/>
      <c r="D151" s="72"/>
      <c r="J151" s="72"/>
      <c r="K151" s="72"/>
      <c r="L151" s="72"/>
    </row>
    <row r="152" spans="2:12" ht="15.75" customHeight="1">
      <c r="B152" s="72"/>
      <c r="C152" s="72"/>
      <c r="D152" s="72"/>
      <c r="J152" s="72"/>
      <c r="K152" s="72"/>
      <c r="L152" s="72"/>
    </row>
    <row r="153" spans="2:12" ht="15.75" customHeight="1">
      <c r="B153" s="72"/>
      <c r="C153" s="72"/>
      <c r="D153" s="72"/>
      <c r="J153" s="72"/>
      <c r="K153" s="72"/>
      <c r="L153" s="72"/>
    </row>
    <row r="154" spans="2:12" ht="15.75" customHeight="1">
      <c r="B154" s="72"/>
      <c r="C154" s="72"/>
      <c r="D154" s="72"/>
      <c r="J154" s="72"/>
      <c r="K154" s="72"/>
      <c r="L154" s="72"/>
    </row>
    <row r="155" spans="2:12" ht="15.75" customHeight="1">
      <c r="B155" s="72"/>
      <c r="C155" s="72"/>
      <c r="D155" s="72"/>
      <c r="J155" s="72"/>
      <c r="K155" s="72"/>
      <c r="L155" s="72"/>
    </row>
    <row r="156" spans="2:12" ht="15.75" customHeight="1">
      <c r="B156" s="72"/>
      <c r="C156" s="72"/>
      <c r="D156" s="72"/>
      <c r="J156" s="72"/>
      <c r="K156" s="72"/>
      <c r="L156" s="72"/>
    </row>
    <row r="157" spans="2:12" ht="15.75" customHeight="1">
      <c r="B157" s="72"/>
      <c r="C157" s="72"/>
      <c r="D157" s="72"/>
      <c r="J157" s="72"/>
      <c r="K157" s="72"/>
      <c r="L157" s="72"/>
    </row>
    <row r="158" spans="2:12" ht="15.75" customHeight="1">
      <c r="B158" s="72"/>
      <c r="C158" s="72"/>
      <c r="D158" s="72"/>
      <c r="J158" s="72"/>
      <c r="K158" s="72"/>
      <c r="L158" s="72"/>
    </row>
    <row r="159" spans="2:12" ht="15.75" customHeight="1">
      <c r="B159" s="72"/>
      <c r="C159" s="72"/>
      <c r="D159" s="72"/>
      <c r="J159" s="72"/>
      <c r="K159" s="72"/>
      <c r="L159" s="72"/>
    </row>
    <row r="160" spans="2:12" ht="15.75" customHeight="1">
      <c r="B160" s="72"/>
      <c r="C160" s="72"/>
      <c r="D160" s="72"/>
      <c r="J160" s="72"/>
      <c r="K160" s="72"/>
      <c r="L160" s="72"/>
    </row>
    <row r="161" spans="2:12" ht="15.75" customHeight="1">
      <c r="B161" s="72"/>
      <c r="C161" s="72"/>
      <c r="D161" s="72"/>
      <c r="J161" s="72"/>
      <c r="K161" s="72"/>
      <c r="L161" s="72"/>
    </row>
    <row r="162" spans="2:12" ht="15.75" customHeight="1">
      <c r="B162" s="72"/>
      <c r="C162" s="72"/>
      <c r="D162" s="72"/>
      <c r="J162" s="72"/>
      <c r="K162" s="72"/>
      <c r="L162" s="72"/>
    </row>
    <row r="163" spans="2:12" ht="15.75" customHeight="1">
      <c r="B163" s="72"/>
      <c r="C163" s="72"/>
      <c r="D163" s="72"/>
      <c r="J163" s="72"/>
      <c r="K163" s="72"/>
      <c r="L163" s="72"/>
    </row>
    <row r="164" spans="2:12" ht="15.75" customHeight="1">
      <c r="B164" s="72"/>
      <c r="C164" s="72"/>
      <c r="D164" s="72"/>
      <c r="J164" s="72"/>
      <c r="K164" s="72"/>
      <c r="L164" s="72"/>
    </row>
    <row r="165" spans="2:12" ht="15.75" customHeight="1">
      <c r="B165" s="72"/>
      <c r="C165" s="72"/>
      <c r="D165" s="72"/>
      <c r="J165" s="72"/>
      <c r="K165" s="72"/>
      <c r="L165" s="72"/>
    </row>
    <row r="166" spans="2:12" ht="15.75" customHeight="1">
      <c r="B166" s="72"/>
      <c r="C166" s="72"/>
      <c r="D166" s="72"/>
      <c r="J166" s="72"/>
      <c r="K166" s="72"/>
      <c r="L166" s="72"/>
    </row>
    <row r="167" spans="2:12" ht="15.75" customHeight="1">
      <c r="B167" s="72"/>
      <c r="C167" s="72"/>
      <c r="D167" s="72"/>
      <c r="J167" s="72"/>
      <c r="K167" s="72"/>
      <c r="L167" s="72"/>
    </row>
    <row r="168" spans="2:12" ht="15.75" customHeight="1">
      <c r="B168" s="72"/>
      <c r="C168" s="72"/>
      <c r="D168" s="72"/>
      <c r="J168" s="72"/>
      <c r="K168" s="72"/>
      <c r="L168" s="72"/>
    </row>
    <row r="169" spans="2:12" ht="15.75" customHeight="1">
      <c r="B169" s="72"/>
      <c r="C169" s="72"/>
      <c r="D169" s="72"/>
      <c r="J169" s="72"/>
      <c r="K169" s="72"/>
      <c r="L169" s="72"/>
    </row>
    <row r="170" spans="2:12" ht="15.75" customHeight="1">
      <c r="B170" s="72"/>
      <c r="C170" s="72"/>
      <c r="D170" s="72"/>
      <c r="J170" s="72"/>
      <c r="K170" s="72"/>
      <c r="L170" s="72"/>
    </row>
    <row r="171" spans="2:12" ht="15.75" customHeight="1">
      <c r="B171" s="72"/>
      <c r="C171" s="72"/>
      <c r="D171" s="72"/>
      <c r="J171" s="72"/>
      <c r="K171" s="72"/>
      <c r="L171" s="72"/>
    </row>
    <row r="172" spans="2:12" ht="15.75" customHeight="1">
      <c r="B172" s="72"/>
      <c r="C172" s="72"/>
      <c r="D172" s="72"/>
      <c r="J172" s="72"/>
      <c r="K172" s="72"/>
      <c r="L172" s="72"/>
    </row>
    <row r="173" spans="2:12" ht="15.75" customHeight="1">
      <c r="B173" s="72"/>
      <c r="C173" s="72"/>
      <c r="D173" s="72"/>
      <c r="J173" s="72"/>
      <c r="K173" s="72"/>
      <c r="L173" s="72"/>
    </row>
    <row r="174" spans="2:12" ht="15.75" customHeight="1">
      <c r="B174" s="72"/>
      <c r="C174" s="72"/>
      <c r="D174" s="72"/>
      <c r="J174" s="72"/>
      <c r="K174" s="72"/>
      <c r="L174" s="72"/>
    </row>
    <row r="175" spans="2:12" ht="15.75" customHeight="1">
      <c r="B175" s="72"/>
      <c r="C175" s="72"/>
      <c r="D175" s="72"/>
      <c r="J175" s="72"/>
      <c r="K175" s="72"/>
      <c r="L175" s="72"/>
    </row>
    <row r="176" spans="2:12" ht="15.75" customHeight="1">
      <c r="B176" s="72"/>
      <c r="C176" s="72"/>
      <c r="D176" s="72"/>
      <c r="J176" s="72"/>
      <c r="K176" s="72"/>
      <c r="L176" s="72"/>
    </row>
    <row r="177" spans="2:12" ht="15.75" customHeight="1">
      <c r="B177" s="72"/>
      <c r="C177" s="72"/>
      <c r="D177" s="72"/>
      <c r="J177" s="72"/>
      <c r="K177" s="72"/>
      <c r="L177" s="72"/>
    </row>
    <row r="178" spans="2:12" ht="15.75" customHeight="1">
      <c r="B178" s="72"/>
      <c r="C178" s="72"/>
      <c r="D178" s="72"/>
      <c r="J178" s="72"/>
      <c r="K178" s="72"/>
      <c r="L178" s="72"/>
    </row>
    <row r="179" spans="2:12" ht="15.75" customHeight="1">
      <c r="B179" s="72"/>
      <c r="C179" s="72"/>
      <c r="D179" s="72"/>
      <c r="J179" s="72"/>
      <c r="K179" s="72"/>
      <c r="L179" s="72"/>
    </row>
    <row r="180" spans="2:12" ht="15.75" customHeight="1">
      <c r="B180" s="72"/>
      <c r="C180" s="72"/>
      <c r="D180" s="72"/>
      <c r="J180" s="72"/>
      <c r="K180" s="72"/>
      <c r="L180" s="72"/>
    </row>
    <row r="181" spans="2:12" ht="15.75" customHeight="1">
      <c r="B181" s="72"/>
      <c r="C181" s="72"/>
      <c r="D181" s="72"/>
      <c r="J181" s="72"/>
      <c r="K181" s="72"/>
      <c r="L181" s="72"/>
    </row>
    <row r="182" spans="2:12" ht="15.75" customHeight="1">
      <c r="B182" s="72"/>
      <c r="C182" s="72"/>
      <c r="D182" s="72"/>
      <c r="J182" s="72"/>
      <c r="K182" s="72"/>
      <c r="L182" s="72"/>
    </row>
    <row r="183" spans="2:12" ht="15.75" customHeight="1">
      <c r="B183" s="72"/>
      <c r="C183" s="72"/>
      <c r="D183" s="72"/>
      <c r="J183" s="72"/>
      <c r="K183" s="72"/>
      <c r="L183" s="72"/>
    </row>
    <row r="184" spans="2:12" ht="15.75" customHeight="1">
      <c r="B184" s="72"/>
      <c r="C184" s="72"/>
      <c r="D184" s="72"/>
      <c r="J184" s="72"/>
      <c r="K184" s="72"/>
      <c r="L184" s="72"/>
    </row>
    <row r="185" spans="2:12" ht="15.75" customHeight="1">
      <c r="B185" s="72"/>
      <c r="C185" s="72"/>
      <c r="D185" s="72"/>
      <c r="J185" s="72"/>
      <c r="K185" s="72"/>
      <c r="L185" s="72"/>
    </row>
    <row r="186" spans="2:12" ht="15.75" customHeight="1">
      <c r="B186" s="72"/>
      <c r="C186" s="72"/>
      <c r="D186" s="72"/>
      <c r="J186" s="72"/>
      <c r="K186" s="72"/>
      <c r="L186" s="72"/>
    </row>
    <row r="187" spans="2:12" ht="15.75" customHeight="1">
      <c r="B187" s="72"/>
      <c r="C187" s="72"/>
      <c r="D187" s="72"/>
      <c r="J187" s="72"/>
      <c r="K187" s="72"/>
      <c r="L187" s="72"/>
    </row>
    <row r="188" spans="2:12" ht="15.75" customHeight="1">
      <c r="B188" s="72"/>
      <c r="C188" s="72"/>
      <c r="D188" s="72"/>
      <c r="J188" s="72"/>
      <c r="K188" s="72"/>
      <c r="L188" s="72"/>
    </row>
    <row r="189" spans="2:12" ht="15.75" customHeight="1">
      <c r="B189" s="72"/>
      <c r="C189" s="72"/>
      <c r="D189" s="72"/>
      <c r="J189" s="72"/>
      <c r="K189" s="72"/>
      <c r="L189" s="72"/>
    </row>
    <row r="190" spans="2:12" ht="15.75" customHeight="1">
      <c r="B190" s="72"/>
      <c r="C190" s="72"/>
      <c r="D190" s="72"/>
      <c r="J190" s="72"/>
      <c r="K190" s="72"/>
      <c r="L190" s="72"/>
    </row>
    <row r="191" spans="2:12" ht="15.75" customHeight="1">
      <c r="B191" s="72"/>
      <c r="C191" s="72"/>
      <c r="D191" s="72"/>
      <c r="J191" s="72"/>
      <c r="K191" s="72"/>
      <c r="L191" s="72"/>
    </row>
    <row r="192" spans="2:12" ht="15.75" customHeight="1">
      <c r="B192" s="72"/>
      <c r="C192" s="72"/>
      <c r="D192" s="72"/>
      <c r="J192" s="72"/>
      <c r="K192" s="72"/>
      <c r="L192" s="72"/>
    </row>
    <row r="193" spans="2:12" ht="15.75" customHeight="1">
      <c r="B193" s="72"/>
      <c r="C193" s="72"/>
      <c r="D193" s="72"/>
      <c r="J193" s="72"/>
      <c r="K193" s="72"/>
      <c r="L193" s="72"/>
    </row>
    <row r="194" spans="2:12" ht="15.75" customHeight="1">
      <c r="B194" s="72"/>
      <c r="C194" s="72"/>
      <c r="D194" s="72"/>
      <c r="J194" s="72"/>
      <c r="K194" s="72"/>
      <c r="L194" s="72"/>
    </row>
    <row r="195" spans="2:12" ht="15.75" customHeight="1">
      <c r="B195" s="72"/>
      <c r="C195" s="72"/>
      <c r="D195" s="72"/>
      <c r="J195" s="72"/>
      <c r="K195" s="72"/>
      <c r="L195" s="72"/>
    </row>
    <row r="196" spans="2:12" ht="15.75" customHeight="1">
      <c r="B196" s="72"/>
      <c r="C196" s="72"/>
      <c r="D196" s="72"/>
      <c r="J196" s="72"/>
      <c r="K196" s="72"/>
      <c r="L196" s="72"/>
    </row>
    <row r="197" spans="2:12" ht="15.75" customHeight="1">
      <c r="B197" s="72"/>
      <c r="C197" s="72"/>
      <c r="D197" s="72"/>
      <c r="J197" s="72"/>
      <c r="K197" s="72"/>
      <c r="L197" s="72"/>
    </row>
    <row r="198" spans="2:12" ht="15.75" customHeight="1">
      <c r="B198" s="72"/>
      <c r="C198" s="72"/>
      <c r="D198" s="72"/>
      <c r="J198" s="72"/>
      <c r="K198" s="72"/>
      <c r="L198" s="72"/>
    </row>
    <row r="199" spans="2:12" ht="15.75" customHeight="1">
      <c r="B199" s="72"/>
      <c r="C199" s="72"/>
      <c r="D199" s="72"/>
      <c r="J199" s="72"/>
      <c r="K199" s="72"/>
      <c r="L199" s="72"/>
    </row>
    <row r="200" spans="2:12" ht="15.75" customHeight="1">
      <c r="B200" s="72"/>
      <c r="C200" s="72"/>
      <c r="D200" s="72"/>
      <c r="J200" s="72"/>
      <c r="K200" s="72"/>
      <c r="L200" s="72"/>
    </row>
    <row r="201" spans="2:12" ht="15.75" customHeight="1">
      <c r="B201" s="72"/>
      <c r="C201" s="72"/>
      <c r="D201" s="72"/>
      <c r="J201" s="72"/>
      <c r="K201" s="72"/>
      <c r="L201" s="72"/>
    </row>
    <row r="202" spans="2:12" ht="15.75" customHeight="1">
      <c r="B202" s="72"/>
      <c r="C202" s="72"/>
      <c r="D202" s="72"/>
      <c r="J202" s="72"/>
      <c r="K202" s="72"/>
      <c r="L202" s="72"/>
    </row>
    <row r="203" spans="2:12" ht="15.75" customHeight="1">
      <c r="B203" s="72"/>
      <c r="C203" s="72"/>
      <c r="D203" s="72"/>
      <c r="J203" s="72"/>
      <c r="K203" s="72"/>
      <c r="L203" s="72"/>
    </row>
    <row r="204" spans="2:12" ht="15.75" customHeight="1">
      <c r="B204" s="72"/>
      <c r="C204" s="72"/>
      <c r="D204" s="72"/>
      <c r="J204" s="72"/>
      <c r="K204" s="72"/>
      <c r="L204" s="72"/>
    </row>
    <row r="205" spans="2:12" ht="15.75" customHeight="1">
      <c r="B205" s="72"/>
      <c r="C205" s="72"/>
      <c r="D205" s="72"/>
      <c r="J205" s="72"/>
      <c r="K205" s="72"/>
      <c r="L205" s="72"/>
    </row>
    <row r="206" spans="2:12" ht="15.75" customHeight="1">
      <c r="B206" s="72"/>
      <c r="C206" s="72"/>
      <c r="D206" s="72"/>
      <c r="J206" s="72"/>
      <c r="K206" s="72"/>
      <c r="L206" s="72"/>
    </row>
    <row r="207" spans="2:12" ht="15.75" customHeight="1">
      <c r="B207" s="72"/>
      <c r="C207" s="72"/>
      <c r="D207" s="72"/>
      <c r="J207" s="72"/>
      <c r="K207" s="72"/>
      <c r="L207" s="72"/>
    </row>
    <row r="208" spans="2:12" ht="15.75" customHeight="1">
      <c r="B208" s="72"/>
      <c r="C208" s="72"/>
      <c r="D208" s="72"/>
      <c r="J208" s="72"/>
      <c r="K208" s="72"/>
      <c r="L208" s="72"/>
    </row>
    <row r="209" spans="2:12" ht="15.75" customHeight="1">
      <c r="B209" s="72"/>
      <c r="C209" s="72"/>
      <c r="D209" s="72"/>
      <c r="J209" s="72"/>
      <c r="K209" s="72"/>
      <c r="L209" s="72"/>
    </row>
    <row r="210" spans="2:12" ht="15.75" customHeight="1">
      <c r="B210" s="72"/>
      <c r="C210" s="72"/>
      <c r="D210" s="72"/>
      <c r="J210" s="72"/>
      <c r="K210" s="72"/>
      <c r="L210" s="72"/>
    </row>
    <row r="211" spans="2:12" ht="15.75" customHeight="1">
      <c r="B211" s="72"/>
      <c r="C211" s="72"/>
      <c r="D211" s="72"/>
      <c r="J211" s="72"/>
      <c r="K211" s="72"/>
      <c r="L211" s="72"/>
    </row>
    <row r="212" spans="2:12" ht="15.75" customHeight="1">
      <c r="B212" s="72"/>
      <c r="C212" s="72"/>
      <c r="D212" s="72"/>
      <c r="J212" s="72"/>
      <c r="K212" s="72"/>
      <c r="L212" s="72"/>
    </row>
    <row r="213" spans="2:12" ht="15.75" customHeight="1">
      <c r="B213" s="72"/>
      <c r="C213" s="72"/>
      <c r="D213" s="72"/>
      <c r="J213" s="72"/>
      <c r="K213" s="72"/>
      <c r="L213" s="72"/>
    </row>
    <row r="214" spans="2:12" ht="15.75" customHeight="1">
      <c r="B214" s="72"/>
      <c r="C214" s="72"/>
      <c r="D214" s="72"/>
      <c r="J214" s="72"/>
      <c r="K214" s="72"/>
      <c r="L214" s="72"/>
    </row>
    <row r="215" spans="2:12" ht="15.75" customHeight="1">
      <c r="B215" s="72"/>
      <c r="C215" s="72"/>
      <c r="D215" s="72"/>
      <c r="J215" s="72"/>
      <c r="K215" s="72"/>
      <c r="L215" s="72"/>
    </row>
    <row r="216" spans="2:12" ht="15.75" customHeight="1">
      <c r="B216" s="72"/>
      <c r="C216" s="72"/>
      <c r="D216" s="72"/>
      <c r="J216" s="72"/>
      <c r="K216" s="72"/>
      <c r="L216" s="72"/>
    </row>
    <row r="217" spans="2:12" ht="15.75" customHeight="1">
      <c r="B217" s="72"/>
      <c r="C217" s="72"/>
      <c r="D217" s="72"/>
      <c r="J217" s="72"/>
      <c r="K217" s="72"/>
      <c r="L217" s="72"/>
    </row>
    <row r="218" spans="2:12" ht="15.75" customHeight="1">
      <c r="B218" s="72"/>
      <c r="C218" s="72"/>
      <c r="D218" s="72"/>
      <c r="J218" s="72"/>
      <c r="K218" s="72"/>
      <c r="L218" s="72"/>
    </row>
    <row r="219" spans="2:12" ht="15.75" customHeight="1">
      <c r="B219" s="72"/>
      <c r="C219" s="72"/>
      <c r="D219" s="72"/>
      <c r="J219" s="72"/>
      <c r="K219" s="72"/>
      <c r="L219" s="72"/>
    </row>
    <row r="220" spans="2:12" ht="15.75" customHeight="1">
      <c r="B220" s="72"/>
      <c r="C220" s="72"/>
      <c r="D220" s="72"/>
      <c r="J220" s="72"/>
      <c r="K220" s="72"/>
      <c r="L220" s="72"/>
    </row>
    <row r="221" spans="2:12" ht="15.75" customHeight="1">
      <c r="B221" s="72"/>
      <c r="C221" s="72"/>
      <c r="D221" s="72"/>
      <c r="J221" s="72"/>
      <c r="K221" s="72"/>
      <c r="L221" s="72"/>
    </row>
    <row r="222" spans="2:12" ht="15.75" customHeight="1">
      <c r="B222" s="72"/>
      <c r="C222" s="72"/>
      <c r="D222" s="72"/>
      <c r="J222" s="72"/>
      <c r="K222" s="72"/>
      <c r="L222" s="72"/>
    </row>
    <row r="223" spans="2:12" ht="15.75" customHeight="1">
      <c r="B223" s="72"/>
      <c r="C223" s="72"/>
      <c r="D223" s="72"/>
      <c r="J223" s="72"/>
      <c r="K223" s="72"/>
      <c r="L223" s="72"/>
    </row>
    <row r="224" spans="2:12" ht="15.75" customHeight="1">
      <c r="B224" s="72"/>
      <c r="C224" s="72"/>
      <c r="D224" s="72"/>
      <c r="J224" s="72"/>
      <c r="K224" s="72"/>
      <c r="L224" s="72"/>
    </row>
    <row r="225" spans="2:12" ht="15.75" customHeight="1">
      <c r="B225" s="72"/>
      <c r="C225" s="72"/>
      <c r="D225" s="72"/>
      <c r="J225" s="72"/>
      <c r="K225" s="72"/>
      <c r="L225" s="72"/>
    </row>
    <row r="226" spans="2:12" ht="15.75" customHeight="1">
      <c r="B226" s="72"/>
      <c r="C226" s="72"/>
      <c r="D226" s="72"/>
      <c r="J226" s="72"/>
      <c r="K226" s="72"/>
      <c r="L226" s="72"/>
    </row>
    <row r="227" spans="2:12" ht="15.75" customHeight="1">
      <c r="B227" s="72"/>
      <c r="C227" s="72"/>
      <c r="D227" s="72"/>
      <c r="J227" s="72"/>
      <c r="K227" s="72"/>
      <c r="L227" s="72"/>
    </row>
    <row r="228" spans="2:12" ht="15.75" customHeight="1">
      <c r="B228" s="72"/>
      <c r="C228" s="72"/>
      <c r="D228" s="72"/>
      <c r="J228" s="72"/>
      <c r="K228" s="72"/>
      <c r="L228" s="72"/>
    </row>
    <row r="229" spans="2:12" ht="15.75" customHeight="1">
      <c r="B229" s="72"/>
      <c r="C229" s="72"/>
      <c r="D229" s="72"/>
      <c r="J229" s="72"/>
      <c r="K229" s="72"/>
      <c r="L229" s="72"/>
    </row>
    <row r="230" spans="2:12" ht="15.75" customHeight="1">
      <c r="B230" s="72"/>
      <c r="C230" s="72"/>
      <c r="D230" s="72"/>
      <c r="J230" s="72"/>
      <c r="K230" s="72"/>
      <c r="L230" s="72"/>
    </row>
    <row r="231" spans="2:12" ht="15.75" customHeight="1">
      <c r="B231" s="72"/>
      <c r="C231" s="72"/>
      <c r="D231" s="72"/>
      <c r="J231" s="72"/>
      <c r="K231" s="72"/>
      <c r="L231" s="72"/>
    </row>
    <row r="232" spans="2:12" ht="15.75" customHeight="1">
      <c r="B232" s="72"/>
      <c r="C232" s="72"/>
      <c r="D232" s="72"/>
      <c r="J232" s="72"/>
      <c r="K232" s="72"/>
      <c r="L232" s="72"/>
    </row>
    <row r="233" spans="2:12" ht="15.75" customHeight="1">
      <c r="B233" s="72"/>
      <c r="C233" s="72"/>
      <c r="D233" s="72"/>
      <c r="J233" s="72"/>
      <c r="K233" s="72"/>
      <c r="L233" s="72"/>
    </row>
    <row r="234" spans="2:12" ht="15.75" customHeight="1">
      <c r="B234" s="72"/>
      <c r="C234" s="72"/>
      <c r="D234" s="72"/>
      <c r="J234" s="72"/>
      <c r="K234" s="72"/>
      <c r="L234" s="72"/>
    </row>
    <row r="235" spans="2:12" ht="15.75" customHeight="1">
      <c r="B235" s="72"/>
      <c r="C235" s="72"/>
      <c r="D235" s="72"/>
      <c r="J235" s="72"/>
      <c r="K235" s="72"/>
      <c r="L235" s="72"/>
    </row>
    <row r="236" spans="2:12" ht="15.75" customHeight="1">
      <c r="B236" s="72"/>
      <c r="C236" s="72"/>
      <c r="D236" s="72"/>
      <c r="J236" s="72"/>
      <c r="K236" s="72"/>
      <c r="L236" s="72"/>
    </row>
    <row r="237" spans="2:12" ht="15.75" customHeight="1">
      <c r="B237" s="72"/>
      <c r="C237" s="72"/>
      <c r="D237" s="72"/>
      <c r="J237" s="72"/>
      <c r="K237" s="72"/>
      <c r="L237" s="72"/>
    </row>
    <row r="238" spans="2:12" ht="15.75" customHeight="1">
      <c r="B238" s="72"/>
      <c r="C238" s="72"/>
      <c r="D238" s="72"/>
      <c r="J238" s="72"/>
      <c r="K238" s="72"/>
      <c r="L238" s="72"/>
    </row>
    <row r="239" spans="2:12" ht="15.75" customHeight="1">
      <c r="B239" s="72"/>
      <c r="C239" s="72"/>
      <c r="D239" s="72"/>
      <c r="J239" s="72"/>
      <c r="K239" s="72"/>
      <c r="L239" s="72"/>
    </row>
    <row r="240" spans="2:12" ht="15.75" customHeight="1">
      <c r="B240" s="72"/>
      <c r="C240" s="72"/>
      <c r="D240" s="72"/>
      <c r="J240" s="72"/>
      <c r="K240" s="72"/>
      <c r="L240" s="72"/>
    </row>
    <row r="241" spans="2:12" ht="15.75" customHeight="1">
      <c r="B241" s="72"/>
      <c r="C241" s="72"/>
      <c r="D241" s="72"/>
      <c r="J241" s="72"/>
      <c r="K241" s="72"/>
      <c r="L241" s="72"/>
    </row>
    <row r="242" spans="2:12" ht="15.75" customHeight="1">
      <c r="B242" s="72"/>
      <c r="C242" s="72"/>
      <c r="D242" s="72"/>
      <c r="J242" s="72"/>
      <c r="K242" s="72"/>
      <c r="L242" s="72"/>
    </row>
    <row r="243" spans="2:12" ht="15.75" customHeight="1">
      <c r="B243" s="72"/>
      <c r="C243" s="72"/>
      <c r="D243" s="72"/>
      <c r="J243" s="72"/>
      <c r="K243" s="72"/>
      <c r="L243" s="72"/>
    </row>
    <row r="244" spans="2:12" ht="15.75" customHeight="1">
      <c r="B244" s="72"/>
      <c r="C244" s="72"/>
      <c r="D244" s="72"/>
      <c r="J244" s="72"/>
      <c r="K244" s="72"/>
      <c r="L244" s="72"/>
    </row>
    <row r="245" spans="2:12" ht="15.75" customHeight="1">
      <c r="B245" s="72"/>
      <c r="C245" s="72"/>
      <c r="D245" s="72"/>
      <c r="J245" s="72"/>
      <c r="K245" s="72"/>
      <c r="L245" s="72"/>
    </row>
    <row r="246" spans="2:12" ht="15.75" customHeight="1">
      <c r="B246" s="72"/>
      <c r="C246" s="72"/>
      <c r="D246" s="72"/>
      <c r="J246" s="72"/>
      <c r="K246" s="72"/>
      <c r="L246" s="72"/>
    </row>
    <row r="247" spans="2:12" ht="15.75" customHeight="1">
      <c r="B247" s="72"/>
      <c r="C247" s="72"/>
      <c r="D247" s="72"/>
      <c r="J247" s="72"/>
      <c r="K247" s="72"/>
      <c r="L247" s="72"/>
    </row>
    <row r="248" spans="2:12" ht="15.75" customHeight="1">
      <c r="B248" s="72"/>
      <c r="C248" s="72"/>
      <c r="D248" s="72"/>
      <c r="J248" s="72"/>
      <c r="K248" s="72"/>
      <c r="L248" s="72"/>
    </row>
    <row r="249" spans="2:12" ht="15.75" customHeight="1">
      <c r="B249" s="72"/>
      <c r="C249" s="72"/>
      <c r="D249" s="72"/>
      <c r="J249" s="72"/>
      <c r="K249" s="72"/>
      <c r="L249" s="72"/>
    </row>
    <row r="250" spans="2:12" ht="15.75" customHeight="1">
      <c r="B250" s="72"/>
      <c r="C250" s="72"/>
      <c r="D250" s="72"/>
      <c r="J250" s="72"/>
      <c r="K250" s="72"/>
      <c r="L250" s="72"/>
    </row>
    <row r="251" spans="2:12" ht="15.75" customHeight="1">
      <c r="B251" s="72"/>
      <c r="C251" s="72"/>
      <c r="D251" s="72"/>
      <c r="J251" s="72"/>
      <c r="K251" s="72"/>
      <c r="L251" s="72"/>
    </row>
    <row r="252" spans="2:12" ht="15.75" customHeight="1">
      <c r="B252" s="72"/>
      <c r="C252" s="72"/>
      <c r="D252" s="72"/>
      <c r="J252" s="72"/>
      <c r="K252" s="72"/>
      <c r="L252" s="72"/>
    </row>
    <row r="253" spans="2:12" ht="15.75" customHeight="1">
      <c r="B253" s="72"/>
      <c r="C253" s="72"/>
      <c r="D253" s="72"/>
      <c r="J253" s="72"/>
      <c r="K253" s="72"/>
      <c r="L253" s="72"/>
    </row>
    <row r="254" spans="2:12" ht="15.75" customHeight="1">
      <c r="B254" s="72"/>
      <c r="C254" s="72"/>
      <c r="D254" s="72"/>
      <c r="J254" s="72"/>
      <c r="K254" s="72"/>
      <c r="L254" s="72"/>
    </row>
    <row r="255" spans="2:12" ht="15.75" customHeight="1">
      <c r="B255" s="72"/>
      <c r="C255" s="72"/>
      <c r="D255" s="72"/>
      <c r="J255" s="72"/>
      <c r="K255" s="72"/>
      <c r="L255" s="72"/>
    </row>
    <row r="256" spans="2:12" ht="15.75" customHeight="1">
      <c r="B256" s="72"/>
      <c r="C256" s="72"/>
      <c r="D256" s="72"/>
      <c r="J256" s="72"/>
      <c r="K256" s="72"/>
      <c r="L256" s="72"/>
    </row>
    <row r="257" spans="2:12" ht="15.75" customHeight="1">
      <c r="B257" s="72"/>
      <c r="C257" s="72"/>
      <c r="D257" s="72"/>
      <c r="J257" s="72"/>
      <c r="K257" s="72"/>
      <c r="L257" s="72"/>
    </row>
    <row r="258" spans="2:12" ht="15.75" customHeight="1">
      <c r="B258" s="72"/>
      <c r="C258" s="72"/>
      <c r="D258" s="72"/>
      <c r="J258" s="72"/>
      <c r="K258" s="72"/>
      <c r="L258" s="72"/>
    </row>
    <row r="259" spans="2:12" ht="15.75" customHeight="1">
      <c r="B259" s="72"/>
      <c r="C259" s="72"/>
      <c r="D259" s="72"/>
      <c r="J259" s="72"/>
      <c r="K259" s="72"/>
      <c r="L259" s="72"/>
    </row>
    <row r="260" spans="2:12" ht="15.75" customHeight="1">
      <c r="B260" s="72"/>
      <c r="C260" s="72"/>
      <c r="D260" s="72"/>
      <c r="J260" s="72"/>
      <c r="K260" s="72"/>
      <c r="L260" s="72"/>
    </row>
    <row r="261" spans="2:12" ht="15.75" customHeight="1">
      <c r="B261" s="72"/>
      <c r="C261" s="72"/>
      <c r="D261" s="72"/>
      <c r="J261" s="72"/>
      <c r="K261" s="72"/>
      <c r="L261" s="72"/>
    </row>
    <row r="262" spans="2:12" ht="15.75" customHeight="1">
      <c r="B262" s="72"/>
      <c r="C262" s="72"/>
      <c r="D262" s="72"/>
      <c r="J262" s="72"/>
      <c r="K262" s="72"/>
      <c r="L262" s="72"/>
    </row>
    <row r="263" spans="2:12" ht="15.75" customHeight="1">
      <c r="B263" s="72"/>
      <c r="C263" s="72"/>
      <c r="D263" s="72"/>
      <c r="J263" s="72"/>
      <c r="K263" s="72"/>
      <c r="L263" s="72"/>
    </row>
    <row r="264" spans="2:12" ht="15.75" customHeight="1">
      <c r="B264" s="72"/>
      <c r="C264" s="72"/>
      <c r="D264" s="72"/>
      <c r="J264" s="72"/>
      <c r="K264" s="72"/>
      <c r="L264" s="72"/>
    </row>
    <row r="265" spans="2:12" ht="15.75" customHeight="1">
      <c r="B265" s="72"/>
      <c r="C265" s="72"/>
      <c r="D265" s="72"/>
      <c r="J265" s="72"/>
      <c r="K265" s="72"/>
      <c r="L265" s="72"/>
    </row>
    <row r="266" spans="2:12" ht="15.75" customHeight="1">
      <c r="B266" s="72"/>
      <c r="C266" s="72"/>
      <c r="D266" s="72"/>
      <c r="J266" s="72"/>
      <c r="K266" s="72"/>
      <c r="L266" s="72"/>
    </row>
    <row r="267" spans="2:12" ht="15.75" customHeight="1">
      <c r="B267" s="72"/>
      <c r="C267" s="72"/>
      <c r="D267" s="72"/>
      <c r="J267" s="72"/>
      <c r="K267" s="72"/>
      <c r="L267" s="72"/>
    </row>
    <row r="268" spans="2:12" ht="15.75" customHeight="1">
      <c r="B268" s="72"/>
      <c r="C268" s="72"/>
      <c r="D268" s="72"/>
      <c r="J268" s="72"/>
      <c r="K268" s="72"/>
      <c r="L268" s="72"/>
    </row>
    <row r="269" spans="2:12" ht="15.75" customHeight="1">
      <c r="B269" s="72"/>
      <c r="C269" s="72"/>
      <c r="D269" s="72"/>
      <c r="J269" s="72"/>
      <c r="K269" s="72"/>
      <c r="L269" s="72"/>
    </row>
    <row r="270" spans="2:12" ht="15.75" customHeight="1">
      <c r="B270" s="72"/>
      <c r="C270" s="72"/>
      <c r="D270" s="72"/>
      <c r="J270" s="72"/>
      <c r="K270" s="72"/>
      <c r="L270" s="72"/>
    </row>
    <row r="271" spans="2:12" ht="15.75" customHeight="1">
      <c r="B271" s="72"/>
      <c r="C271" s="72"/>
      <c r="D271" s="72"/>
      <c r="J271" s="72"/>
      <c r="K271" s="72"/>
      <c r="L271" s="72"/>
    </row>
    <row r="272" spans="2:12" ht="15.75" customHeight="1">
      <c r="B272" s="72"/>
      <c r="C272" s="72"/>
      <c r="D272" s="72"/>
      <c r="J272" s="72"/>
      <c r="K272" s="72"/>
      <c r="L272" s="72"/>
    </row>
    <row r="273" spans="2:12" ht="15.75" customHeight="1">
      <c r="B273" s="72"/>
      <c r="C273" s="72"/>
      <c r="D273" s="72"/>
      <c r="J273" s="72"/>
      <c r="K273" s="72"/>
      <c r="L273" s="72"/>
    </row>
    <row r="274" spans="2:12" ht="15.75" customHeight="1">
      <c r="B274" s="72"/>
      <c r="C274" s="72"/>
      <c r="D274" s="72"/>
      <c r="J274" s="72"/>
      <c r="K274" s="72"/>
      <c r="L274" s="72"/>
    </row>
    <row r="275" spans="2:12" ht="15.75" customHeight="1">
      <c r="B275" s="72"/>
      <c r="C275" s="72"/>
      <c r="D275" s="72"/>
      <c r="J275" s="72"/>
      <c r="K275" s="72"/>
      <c r="L275" s="72"/>
    </row>
    <row r="276" spans="2:12" ht="15.75" customHeight="1">
      <c r="B276" s="72"/>
      <c r="C276" s="72"/>
      <c r="D276" s="72"/>
      <c r="J276" s="72"/>
      <c r="K276" s="72"/>
      <c r="L276" s="72"/>
    </row>
    <row r="277" spans="2:12" ht="15.75" customHeight="1">
      <c r="B277" s="72"/>
      <c r="C277" s="72"/>
      <c r="D277" s="72"/>
      <c r="J277" s="72"/>
      <c r="K277" s="72"/>
      <c r="L277" s="72"/>
    </row>
    <row r="278" spans="2:12" ht="15.75" customHeight="1">
      <c r="B278" s="72"/>
      <c r="C278" s="72"/>
      <c r="D278" s="72"/>
      <c r="J278" s="72"/>
      <c r="K278" s="72"/>
      <c r="L278" s="72"/>
    </row>
    <row r="279" spans="2:12" ht="15.75" customHeight="1">
      <c r="B279" s="72"/>
      <c r="C279" s="72"/>
      <c r="D279" s="72"/>
      <c r="J279" s="72"/>
      <c r="K279" s="72"/>
      <c r="L279" s="72"/>
    </row>
    <row r="280" spans="2:12" ht="15.75" customHeight="1">
      <c r="B280" s="72"/>
      <c r="C280" s="72"/>
      <c r="D280" s="72"/>
      <c r="J280" s="72"/>
      <c r="K280" s="72"/>
      <c r="L280" s="72"/>
    </row>
    <row r="281" spans="2:12" ht="15.75" customHeight="1">
      <c r="B281" s="72"/>
      <c r="C281" s="72"/>
      <c r="D281" s="72"/>
      <c r="J281" s="72"/>
      <c r="K281" s="72"/>
      <c r="L281" s="72"/>
    </row>
    <row r="282" spans="2:12" ht="15.75" customHeight="1">
      <c r="B282" s="72"/>
      <c r="C282" s="72"/>
      <c r="D282" s="72"/>
      <c r="J282" s="72"/>
      <c r="K282" s="72"/>
      <c r="L282" s="72"/>
    </row>
    <row r="283" spans="2:12" ht="15.75" customHeight="1">
      <c r="B283" s="72"/>
      <c r="C283" s="72"/>
      <c r="D283" s="72"/>
      <c r="J283" s="72"/>
      <c r="K283" s="72"/>
      <c r="L283" s="72"/>
    </row>
    <row r="284" spans="2:12" ht="15.75" customHeight="1">
      <c r="B284" s="72"/>
      <c r="C284" s="72"/>
      <c r="D284" s="72"/>
      <c r="J284" s="72"/>
      <c r="K284" s="72"/>
      <c r="L284" s="72"/>
    </row>
    <row r="285" spans="2:12" ht="15.75" customHeight="1">
      <c r="B285" s="72"/>
      <c r="C285" s="72"/>
      <c r="D285" s="72"/>
      <c r="J285" s="72"/>
      <c r="K285" s="72"/>
      <c r="L285" s="72"/>
    </row>
    <row r="286" spans="2:12" ht="15.75" customHeight="1">
      <c r="B286" s="72"/>
      <c r="C286" s="72"/>
      <c r="D286" s="72"/>
      <c r="J286" s="72"/>
      <c r="K286" s="72"/>
      <c r="L286" s="72"/>
    </row>
    <row r="287" spans="2:12" ht="15.75" customHeight="1">
      <c r="B287" s="72"/>
      <c r="C287" s="72"/>
      <c r="D287" s="72"/>
      <c r="J287" s="72"/>
      <c r="K287" s="72"/>
      <c r="L287" s="72"/>
    </row>
    <row r="288" spans="2:12" ht="15.75" customHeight="1">
      <c r="B288" s="72"/>
      <c r="C288" s="72"/>
      <c r="D288" s="72"/>
      <c r="J288" s="72"/>
      <c r="K288" s="72"/>
      <c r="L288" s="72"/>
    </row>
    <row r="289" spans="2:12" ht="15.75" customHeight="1">
      <c r="B289" s="72"/>
      <c r="C289" s="72"/>
      <c r="D289" s="72"/>
      <c r="J289" s="72"/>
      <c r="K289" s="72"/>
      <c r="L289" s="72"/>
    </row>
    <row r="290" spans="2:12" ht="15.75" customHeight="1">
      <c r="B290" s="72"/>
      <c r="C290" s="72"/>
      <c r="D290" s="72"/>
      <c r="J290" s="72"/>
      <c r="K290" s="72"/>
      <c r="L290" s="72"/>
    </row>
    <row r="291" spans="2:12" ht="15.75" customHeight="1">
      <c r="B291" s="72"/>
      <c r="C291" s="72"/>
      <c r="D291" s="72"/>
      <c r="J291" s="72"/>
      <c r="K291" s="72"/>
      <c r="L291" s="72"/>
    </row>
    <row r="292" spans="2:12" ht="15.75" customHeight="1">
      <c r="B292" s="72"/>
      <c r="C292" s="72"/>
      <c r="D292" s="72"/>
      <c r="J292" s="72"/>
      <c r="K292" s="72"/>
      <c r="L292" s="72"/>
    </row>
    <row r="293" spans="2:12" ht="15.75" customHeight="1">
      <c r="B293" s="72"/>
      <c r="C293" s="72"/>
      <c r="D293" s="72"/>
      <c r="J293" s="72"/>
      <c r="K293" s="72"/>
      <c r="L293" s="72"/>
    </row>
    <row r="294" spans="2:12" ht="15.75" customHeight="1">
      <c r="B294" s="72"/>
      <c r="C294" s="72"/>
      <c r="D294" s="72"/>
      <c r="J294" s="72"/>
      <c r="K294" s="72"/>
      <c r="L294" s="72"/>
    </row>
    <row r="295" spans="2:12" ht="15.75" customHeight="1">
      <c r="B295" s="72"/>
      <c r="C295" s="72"/>
      <c r="D295" s="72"/>
      <c r="J295" s="72"/>
      <c r="K295" s="72"/>
      <c r="L295" s="72"/>
    </row>
    <row r="296" spans="2:12" ht="15.75" customHeight="1">
      <c r="B296" s="72"/>
      <c r="C296" s="72"/>
      <c r="D296" s="72"/>
      <c r="J296" s="72"/>
      <c r="K296" s="72"/>
      <c r="L296" s="72"/>
    </row>
    <row r="297" spans="2:12" ht="15.75" customHeight="1">
      <c r="B297" s="72"/>
      <c r="C297" s="72"/>
      <c r="D297" s="72"/>
      <c r="J297" s="72"/>
      <c r="K297" s="72"/>
      <c r="L297" s="72"/>
    </row>
    <row r="298" spans="2:12" ht="15.75" customHeight="1">
      <c r="B298" s="72"/>
      <c r="C298" s="72"/>
      <c r="D298" s="72"/>
      <c r="J298" s="72"/>
      <c r="K298" s="72"/>
      <c r="L298" s="72"/>
    </row>
    <row r="299" spans="2:12" ht="15.75" customHeight="1">
      <c r="B299" s="72"/>
      <c r="C299" s="72"/>
      <c r="D299" s="72"/>
      <c r="J299" s="72"/>
      <c r="K299" s="72"/>
      <c r="L299" s="72"/>
    </row>
    <row r="300" spans="2:12" ht="15.75" customHeight="1">
      <c r="B300" s="72"/>
      <c r="C300" s="72"/>
      <c r="D300" s="72"/>
      <c r="J300" s="72"/>
      <c r="K300" s="72"/>
      <c r="L300" s="72"/>
    </row>
    <row r="301" spans="2:12" ht="15.75" customHeight="1">
      <c r="B301" s="72"/>
      <c r="C301" s="72"/>
      <c r="D301" s="72"/>
      <c r="J301" s="72"/>
      <c r="K301" s="72"/>
      <c r="L301" s="72"/>
    </row>
    <row r="302" spans="2:12" ht="15.75" customHeight="1">
      <c r="B302" s="72"/>
      <c r="C302" s="72"/>
      <c r="D302" s="72"/>
      <c r="J302" s="72"/>
      <c r="K302" s="72"/>
      <c r="L302" s="72"/>
    </row>
    <row r="303" spans="2:12" ht="15.75" customHeight="1">
      <c r="B303" s="72"/>
      <c r="C303" s="72"/>
      <c r="D303" s="72"/>
      <c r="J303" s="72"/>
      <c r="K303" s="72"/>
      <c r="L303" s="72"/>
    </row>
    <row r="304" spans="2:12" ht="15.75" customHeight="1">
      <c r="B304" s="72"/>
      <c r="C304" s="72"/>
      <c r="D304" s="72"/>
      <c r="J304" s="72"/>
      <c r="K304" s="72"/>
      <c r="L304" s="72"/>
    </row>
    <row r="305" spans="2:12" ht="15.75" customHeight="1">
      <c r="B305" s="72"/>
      <c r="C305" s="72"/>
      <c r="D305" s="72"/>
      <c r="J305" s="72"/>
      <c r="K305" s="72"/>
      <c r="L305" s="72"/>
    </row>
    <row r="306" spans="2:12" ht="15.75" customHeight="1">
      <c r="B306" s="72"/>
      <c r="C306" s="72"/>
      <c r="D306" s="72"/>
      <c r="J306" s="72"/>
      <c r="K306" s="72"/>
      <c r="L306" s="72"/>
    </row>
    <row r="307" spans="2:12" ht="15.75" customHeight="1">
      <c r="B307" s="72"/>
      <c r="C307" s="72"/>
      <c r="D307" s="72"/>
      <c r="J307" s="72"/>
      <c r="K307" s="72"/>
      <c r="L307" s="72"/>
    </row>
    <row r="308" spans="2:12" ht="15.75" customHeight="1">
      <c r="B308" s="72"/>
      <c r="C308" s="72"/>
      <c r="D308" s="72"/>
      <c r="J308" s="72"/>
      <c r="K308" s="72"/>
      <c r="L308" s="72"/>
    </row>
    <row r="309" spans="2:12" ht="15.75" customHeight="1">
      <c r="B309" s="72"/>
      <c r="C309" s="72"/>
      <c r="D309" s="72"/>
      <c r="J309" s="72"/>
      <c r="K309" s="72"/>
      <c r="L309" s="72"/>
    </row>
    <row r="310" spans="2:12" ht="15.75" customHeight="1">
      <c r="B310" s="72"/>
      <c r="C310" s="72"/>
      <c r="D310" s="72"/>
      <c r="J310" s="72"/>
      <c r="K310" s="72"/>
      <c r="L310" s="72"/>
    </row>
    <row r="311" spans="2:12" ht="15.75" customHeight="1">
      <c r="B311" s="72"/>
      <c r="C311" s="72"/>
      <c r="D311" s="72"/>
      <c r="J311" s="72"/>
      <c r="K311" s="72"/>
      <c r="L311" s="72"/>
    </row>
    <row r="312" spans="2:12" ht="15.75" customHeight="1">
      <c r="B312" s="72"/>
      <c r="C312" s="72"/>
      <c r="D312" s="72"/>
      <c r="J312" s="72"/>
      <c r="K312" s="72"/>
      <c r="L312" s="72"/>
    </row>
    <row r="313" spans="2:12" ht="15.75" customHeight="1">
      <c r="B313" s="72"/>
      <c r="C313" s="72"/>
      <c r="D313" s="72"/>
      <c r="J313" s="72"/>
      <c r="K313" s="72"/>
      <c r="L313" s="72"/>
    </row>
    <row r="314" spans="2:12" ht="15.75" customHeight="1">
      <c r="B314" s="72"/>
      <c r="C314" s="72"/>
      <c r="D314" s="72"/>
      <c r="J314" s="72"/>
      <c r="K314" s="72"/>
      <c r="L314" s="72"/>
    </row>
    <row r="315" spans="2:12" ht="15.75" customHeight="1">
      <c r="B315" s="72"/>
      <c r="C315" s="72"/>
      <c r="D315" s="72"/>
      <c r="J315" s="72"/>
      <c r="K315" s="72"/>
      <c r="L315" s="72"/>
    </row>
    <row r="316" spans="2:12" ht="15.75" customHeight="1">
      <c r="B316" s="72"/>
      <c r="C316" s="72"/>
      <c r="D316" s="72"/>
      <c r="J316" s="72"/>
      <c r="K316" s="72"/>
      <c r="L316" s="72"/>
    </row>
    <row r="317" spans="2:12" ht="15.75" customHeight="1">
      <c r="B317" s="72"/>
      <c r="C317" s="72"/>
      <c r="D317" s="72"/>
      <c r="J317" s="72"/>
      <c r="K317" s="72"/>
      <c r="L317" s="72"/>
    </row>
    <row r="318" spans="2:12" ht="15.75" customHeight="1">
      <c r="B318" s="72"/>
      <c r="C318" s="72"/>
      <c r="D318" s="72"/>
      <c r="J318" s="72"/>
      <c r="K318" s="72"/>
      <c r="L318" s="72"/>
    </row>
    <row r="319" spans="2:12" ht="15.75" customHeight="1">
      <c r="B319" s="72"/>
      <c r="C319" s="72"/>
      <c r="D319" s="72"/>
      <c r="J319" s="72"/>
      <c r="K319" s="72"/>
      <c r="L319" s="72"/>
    </row>
    <row r="320" spans="2:12" ht="15.75" customHeight="1">
      <c r="B320" s="72"/>
      <c r="C320" s="72"/>
      <c r="D320" s="72"/>
      <c r="J320" s="72"/>
      <c r="K320" s="72"/>
      <c r="L320" s="72"/>
    </row>
    <row r="321" spans="2:12" ht="15.75" customHeight="1">
      <c r="B321" s="72"/>
      <c r="C321" s="72"/>
      <c r="D321" s="72"/>
      <c r="J321" s="72"/>
      <c r="K321" s="72"/>
      <c r="L321" s="72"/>
    </row>
    <row r="322" spans="2:12" ht="15.75" customHeight="1">
      <c r="B322" s="72"/>
      <c r="C322" s="72"/>
      <c r="D322" s="72"/>
      <c r="J322" s="72"/>
      <c r="K322" s="72"/>
      <c r="L322" s="72"/>
    </row>
    <row r="323" spans="2:12" ht="15.75" customHeight="1">
      <c r="B323" s="72"/>
      <c r="C323" s="72"/>
      <c r="D323" s="72"/>
      <c r="J323" s="72"/>
      <c r="K323" s="72"/>
      <c r="L323" s="72"/>
    </row>
    <row r="324" spans="2:12" ht="15.75" customHeight="1">
      <c r="B324" s="72"/>
      <c r="C324" s="72"/>
      <c r="D324" s="72"/>
      <c r="J324" s="72"/>
      <c r="K324" s="72"/>
      <c r="L324" s="72"/>
    </row>
    <row r="325" spans="2:12" ht="15.75" customHeight="1">
      <c r="B325" s="72"/>
      <c r="C325" s="72"/>
      <c r="D325" s="72"/>
      <c r="J325" s="72"/>
      <c r="K325" s="72"/>
      <c r="L325" s="72"/>
    </row>
    <row r="326" spans="2:12" ht="15.75" customHeight="1">
      <c r="B326" s="72"/>
      <c r="C326" s="72"/>
      <c r="D326" s="72"/>
      <c r="J326" s="72"/>
      <c r="K326" s="72"/>
      <c r="L326" s="72"/>
    </row>
    <row r="327" spans="2:12" ht="15.75" customHeight="1">
      <c r="B327" s="72"/>
      <c r="C327" s="72"/>
      <c r="D327" s="72"/>
      <c r="J327" s="72"/>
      <c r="K327" s="72"/>
      <c r="L327" s="72"/>
    </row>
    <row r="328" spans="2:12" ht="15.75" customHeight="1">
      <c r="B328" s="72"/>
      <c r="C328" s="72"/>
      <c r="D328" s="72"/>
      <c r="J328" s="72"/>
      <c r="K328" s="72"/>
      <c r="L328" s="72"/>
    </row>
    <row r="329" spans="2:12" ht="15.75" customHeight="1">
      <c r="B329" s="72"/>
      <c r="C329" s="72"/>
      <c r="D329" s="72"/>
      <c r="J329" s="72"/>
      <c r="K329" s="72"/>
      <c r="L329" s="72"/>
    </row>
    <row r="330" spans="2:12" ht="15.75" customHeight="1">
      <c r="B330" s="72"/>
      <c r="C330" s="72"/>
      <c r="D330" s="72"/>
      <c r="J330" s="72"/>
      <c r="K330" s="72"/>
      <c r="L330" s="72"/>
    </row>
    <row r="331" spans="2:12" ht="15.75" customHeight="1">
      <c r="B331" s="72"/>
      <c r="C331" s="72"/>
      <c r="D331" s="72"/>
      <c r="J331" s="72"/>
      <c r="K331" s="72"/>
      <c r="L331" s="72"/>
    </row>
    <row r="332" spans="2:12" ht="15.75" customHeight="1">
      <c r="B332" s="72"/>
      <c r="C332" s="72"/>
      <c r="D332" s="72"/>
      <c r="J332" s="72"/>
      <c r="K332" s="72"/>
      <c r="L332" s="72"/>
    </row>
    <row r="333" spans="2:12" ht="15.75" customHeight="1">
      <c r="B333" s="72"/>
      <c r="C333" s="72"/>
      <c r="D333" s="72"/>
      <c r="J333" s="72"/>
      <c r="K333" s="72"/>
      <c r="L333" s="72"/>
    </row>
    <row r="334" spans="2:12" ht="15.75" customHeight="1">
      <c r="B334" s="72"/>
      <c r="C334" s="72"/>
      <c r="D334" s="72"/>
      <c r="J334" s="72"/>
      <c r="K334" s="72"/>
      <c r="L334" s="72"/>
    </row>
    <row r="335" spans="2:12" ht="15.75" customHeight="1">
      <c r="B335" s="72"/>
      <c r="C335" s="72"/>
      <c r="D335" s="72"/>
      <c r="J335" s="72"/>
      <c r="K335" s="72"/>
      <c r="L335" s="72"/>
    </row>
    <row r="336" spans="2:12" ht="15.75" customHeight="1">
      <c r="B336" s="72"/>
      <c r="C336" s="72"/>
      <c r="D336" s="72"/>
      <c r="J336" s="72"/>
      <c r="K336" s="72"/>
      <c r="L336" s="72"/>
    </row>
    <row r="337" spans="2:12" ht="15.75" customHeight="1">
      <c r="B337" s="72"/>
      <c r="C337" s="72"/>
      <c r="D337" s="72"/>
      <c r="J337" s="72"/>
      <c r="K337" s="72"/>
      <c r="L337" s="72"/>
    </row>
    <row r="338" spans="2:12" ht="15.75" customHeight="1">
      <c r="B338" s="72"/>
      <c r="C338" s="72"/>
      <c r="D338" s="72"/>
      <c r="J338" s="72"/>
      <c r="K338" s="72"/>
      <c r="L338" s="72"/>
    </row>
    <row r="339" spans="2:12" ht="15.75" customHeight="1">
      <c r="B339" s="72"/>
      <c r="C339" s="72"/>
      <c r="D339" s="72"/>
      <c r="J339" s="72"/>
      <c r="K339" s="72"/>
      <c r="L339" s="72"/>
    </row>
    <row r="340" spans="2:12" ht="15.75" customHeight="1">
      <c r="B340" s="72"/>
      <c r="C340" s="72"/>
      <c r="D340" s="72"/>
      <c r="J340" s="72"/>
      <c r="K340" s="72"/>
      <c r="L340" s="72"/>
    </row>
    <row r="341" spans="2:12" ht="15.75" customHeight="1">
      <c r="B341" s="72"/>
      <c r="C341" s="72"/>
      <c r="D341" s="72"/>
      <c r="J341" s="72"/>
      <c r="K341" s="72"/>
      <c r="L341" s="72"/>
    </row>
    <row r="342" spans="2:12" ht="15.75" customHeight="1">
      <c r="B342" s="72"/>
      <c r="C342" s="72"/>
      <c r="D342" s="72"/>
      <c r="J342" s="72"/>
      <c r="K342" s="72"/>
      <c r="L342" s="72"/>
    </row>
    <row r="343" spans="2:12" ht="15.75" customHeight="1">
      <c r="B343" s="72"/>
      <c r="C343" s="72"/>
      <c r="D343" s="72"/>
      <c r="J343" s="72"/>
      <c r="K343" s="72"/>
      <c r="L343" s="72"/>
    </row>
    <row r="344" spans="2:12" ht="15.75" customHeight="1">
      <c r="B344" s="72"/>
      <c r="C344" s="72"/>
      <c r="D344" s="72"/>
      <c r="J344" s="72"/>
      <c r="K344" s="72"/>
      <c r="L344" s="72"/>
    </row>
    <row r="345" spans="2:12" ht="15.75" customHeight="1">
      <c r="B345" s="72"/>
      <c r="C345" s="72"/>
      <c r="D345" s="72"/>
      <c r="J345" s="72"/>
      <c r="K345" s="72"/>
      <c r="L345" s="72"/>
    </row>
    <row r="346" spans="2:12" ht="15.75" customHeight="1">
      <c r="B346" s="72"/>
      <c r="C346" s="72"/>
      <c r="D346" s="72"/>
      <c r="J346" s="72"/>
      <c r="K346" s="72"/>
      <c r="L346" s="72"/>
    </row>
    <row r="347" spans="2:12" ht="15.75" customHeight="1">
      <c r="B347" s="72"/>
      <c r="C347" s="72"/>
      <c r="D347" s="72"/>
      <c r="J347" s="72"/>
      <c r="K347" s="72"/>
      <c r="L347" s="72"/>
    </row>
    <row r="348" spans="2:12" ht="15.75" customHeight="1">
      <c r="B348" s="72"/>
      <c r="C348" s="72"/>
      <c r="D348" s="72"/>
      <c r="J348" s="72"/>
      <c r="K348" s="72"/>
      <c r="L348" s="72"/>
    </row>
    <row r="349" spans="2:12" ht="15.75" customHeight="1">
      <c r="B349" s="72"/>
      <c r="C349" s="72"/>
      <c r="D349" s="72"/>
      <c r="J349" s="72"/>
      <c r="K349" s="72"/>
      <c r="L349" s="72"/>
    </row>
    <row r="350" spans="2:12" ht="15.75" customHeight="1">
      <c r="B350" s="72"/>
      <c r="C350" s="72"/>
      <c r="D350" s="72"/>
      <c r="J350" s="72"/>
      <c r="K350" s="72"/>
      <c r="L350" s="72"/>
    </row>
    <row r="351" spans="2:12" ht="15.75" customHeight="1">
      <c r="B351" s="72"/>
      <c r="C351" s="72"/>
      <c r="D351" s="72"/>
      <c r="J351" s="72"/>
      <c r="K351" s="72"/>
      <c r="L351" s="72"/>
    </row>
    <row r="352" spans="2:12" ht="15.75" customHeight="1">
      <c r="B352" s="72"/>
      <c r="C352" s="72"/>
      <c r="D352" s="72"/>
      <c r="J352" s="72"/>
      <c r="K352" s="72"/>
      <c r="L352" s="72"/>
    </row>
    <row r="353" spans="2:12" ht="15.75" customHeight="1">
      <c r="B353" s="72"/>
      <c r="C353" s="72"/>
      <c r="D353" s="72"/>
      <c r="J353" s="72"/>
      <c r="K353" s="72"/>
      <c r="L353" s="72"/>
    </row>
    <row r="354" spans="2:12" ht="15.75" customHeight="1">
      <c r="B354" s="72"/>
      <c r="C354" s="72"/>
      <c r="D354" s="72"/>
      <c r="J354" s="72"/>
      <c r="K354" s="72"/>
      <c r="L354" s="72"/>
    </row>
    <row r="355" spans="2:12" ht="15.75" customHeight="1">
      <c r="B355" s="72"/>
      <c r="C355" s="72"/>
      <c r="D355" s="72"/>
      <c r="J355" s="72"/>
      <c r="K355" s="72"/>
      <c r="L355" s="72"/>
    </row>
    <row r="356" spans="2:12" ht="15.75" customHeight="1">
      <c r="B356" s="72"/>
      <c r="C356" s="72"/>
      <c r="D356" s="72"/>
      <c r="J356" s="72"/>
      <c r="K356" s="72"/>
      <c r="L356" s="72"/>
    </row>
    <row r="357" spans="2:12" ht="15.75" customHeight="1">
      <c r="B357" s="72"/>
      <c r="C357" s="72"/>
      <c r="D357" s="72"/>
      <c r="J357" s="72"/>
      <c r="K357" s="72"/>
      <c r="L357" s="72"/>
    </row>
    <row r="358" spans="2:12" ht="15.75" customHeight="1">
      <c r="B358" s="72"/>
      <c r="C358" s="72"/>
      <c r="D358" s="72"/>
      <c r="J358" s="72"/>
      <c r="K358" s="72"/>
      <c r="L358" s="72"/>
    </row>
    <row r="359" spans="2:12" ht="15.75" customHeight="1">
      <c r="B359" s="72"/>
      <c r="C359" s="72"/>
      <c r="D359" s="72"/>
      <c r="J359" s="72"/>
      <c r="K359" s="72"/>
      <c r="L359" s="72"/>
    </row>
    <row r="360" spans="2:12" ht="15.75" customHeight="1">
      <c r="B360" s="72"/>
      <c r="C360" s="72"/>
      <c r="D360" s="72"/>
      <c r="J360" s="72"/>
      <c r="K360" s="72"/>
      <c r="L360" s="72"/>
    </row>
    <row r="361" spans="2:12" ht="15.75" customHeight="1">
      <c r="B361" s="72"/>
      <c r="C361" s="72"/>
      <c r="D361" s="72"/>
      <c r="J361" s="72"/>
      <c r="K361" s="72"/>
      <c r="L361" s="72"/>
    </row>
    <row r="362" spans="2:12" ht="15.75" customHeight="1">
      <c r="B362" s="72"/>
      <c r="C362" s="72"/>
      <c r="D362" s="72"/>
      <c r="J362" s="72"/>
      <c r="K362" s="72"/>
      <c r="L362" s="72"/>
    </row>
    <row r="363" spans="2:12" ht="15.75" customHeight="1">
      <c r="B363" s="72"/>
      <c r="C363" s="72"/>
      <c r="D363" s="72"/>
      <c r="J363" s="72"/>
      <c r="K363" s="72"/>
      <c r="L363" s="72"/>
    </row>
    <row r="364" spans="2:12" ht="15.75" customHeight="1">
      <c r="B364" s="72"/>
      <c r="C364" s="72"/>
      <c r="D364" s="72"/>
      <c r="J364" s="72"/>
      <c r="K364" s="72"/>
      <c r="L364" s="72"/>
    </row>
    <row r="365" spans="2:12" ht="15.75" customHeight="1">
      <c r="B365" s="72"/>
      <c r="C365" s="72"/>
      <c r="D365" s="72"/>
      <c r="J365" s="72"/>
      <c r="K365" s="72"/>
      <c r="L365" s="72"/>
    </row>
    <row r="366" spans="2:12" ht="15.75" customHeight="1">
      <c r="B366" s="72"/>
      <c r="C366" s="72"/>
      <c r="D366" s="72"/>
      <c r="J366" s="72"/>
      <c r="K366" s="72"/>
      <c r="L366" s="72"/>
    </row>
    <row r="367" spans="2:12" ht="15.75" customHeight="1">
      <c r="B367" s="72"/>
      <c r="C367" s="72"/>
      <c r="D367" s="72"/>
      <c r="J367" s="72"/>
      <c r="K367" s="72"/>
      <c r="L367" s="72"/>
    </row>
    <row r="368" spans="2:12" ht="15.75" customHeight="1">
      <c r="B368" s="72"/>
      <c r="C368" s="72"/>
      <c r="D368" s="72"/>
      <c r="J368" s="72"/>
      <c r="K368" s="72"/>
      <c r="L368" s="72"/>
    </row>
    <row r="369" spans="2:12" ht="15.75" customHeight="1">
      <c r="B369" s="72"/>
      <c r="C369" s="72"/>
      <c r="D369" s="72"/>
      <c r="J369" s="72"/>
      <c r="K369" s="72"/>
      <c r="L369" s="72"/>
    </row>
    <row r="370" spans="2:12" ht="15.75" customHeight="1">
      <c r="B370" s="72"/>
      <c r="C370" s="72"/>
      <c r="D370" s="72"/>
      <c r="J370" s="72"/>
      <c r="K370" s="72"/>
      <c r="L370" s="72"/>
    </row>
    <row r="371" spans="2:12" ht="15.75" customHeight="1">
      <c r="B371" s="72"/>
      <c r="C371" s="72"/>
      <c r="D371" s="72"/>
      <c r="J371" s="72"/>
      <c r="K371" s="72"/>
      <c r="L371" s="72"/>
    </row>
    <row r="372" spans="2:12" ht="15.75" customHeight="1">
      <c r="B372" s="72"/>
      <c r="C372" s="72"/>
      <c r="D372" s="72"/>
      <c r="J372" s="72"/>
      <c r="K372" s="72"/>
      <c r="L372" s="72"/>
    </row>
    <row r="373" spans="2:12" ht="15.75" customHeight="1">
      <c r="B373" s="72"/>
      <c r="C373" s="72"/>
      <c r="D373" s="72"/>
      <c r="J373" s="72"/>
      <c r="K373" s="72"/>
      <c r="L373" s="72"/>
    </row>
    <row r="374" spans="2:12" ht="15.75" customHeight="1">
      <c r="B374" s="72"/>
      <c r="C374" s="72"/>
      <c r="D374" s="72"/>
      <c r="J374" s="72"/>
      <c r="K374" s="72"/>
      <c r="L374" s="72"/>
    </row>
    <row r="375" spans="2:12" ht="15.75" customHeight="1">
      <c r="B375" s="72"/>
      <c r="C375" s="72"/>
      <c r="D375" s="72"/>
      <c r="J375" s="72"/>
      <c r="K375" s="72"/>
      <c r="L375" s="72"/>
    </row>
    <row r="376" spans="2:12" ht="15.75" customHeight="1">
      <c r="B376" s="72"/>
      <c r="C376" s="72"/>
      <c r="D376" s="72"/>
      <c r="J376" s="72"/>
      <c r="K376" s="72"/>
      <c r="L376" s="72"/>
    </row>
    <row r="377" spans="2:12" ht="15.75" customHeight="1">
      <c r="B377" s="72"/>
      <c r="C377" s="72"/>
      <c r="D377" s="72"/>
      <c r="J377" s="72"/>
      <c r="K377" s="72"/>
      <c r="L377" s="72"/>
    </row>
    <row r="378" spans="2:12" ht="15.75" customHeight="1">
      <c r="B378" s="72"/>
      <c r="C378" s="72"/>
      <c r="D378" s="72"/>
      <c r="J378" s="72"/>
      <c r="K378" s="72"/>
      <c r="L378" s="72"/>
    </row>
    <row r="379" spans="2:12" ht="15.75" customHeight="1">
      <c r="B379" s="72"/>
      <c r="C379" s="72"/>
      <c r="D379" s="72"/>
      <c r="J379" s="72"/>
      <c r="K379" s="72"/>
      <c r="L379" s="72"/>
    </row>
    <row r="380" spans="2:12" ht="15.75" customHeight="1">
      <c r="B380" s="72"/>
      <c r="C380" s="72"/>
      <c r="D380" s="72"/>
      <c r="J380" s="72"/>
      <c r="K380" s="72"/>
      <c r="L380" s="72"/>
    </row>
    <row r="381" spans="2:12" ht="15.75" customHeight="1">
      <c r="B381" s="72"/>
      <c r="C381" s="72"/>
      <c r="D381" s="72"/>
      <c r="J381" s="72"/>
      <c r="K381" s="72"/>
      <c r="L381" s="72"/>
    </row>
    <row r="382" spans="2:12" ht="15.75" customHeight="1">
      <c r="B382" s="72"/>
      <c r="C382" s="72"/>
      <c r="D382" s="72"/>
      <c r="J382" s="72"/>
      <c r="K382" s="72"/>
      <c r="L382" s="72"/>
    </row>
    <row r="383" spans="2:12" ht="15.75" customHeight="1">
      <c r="B383" s="72"/>
      <c r="C383" s="72"/>
      <c r="D383" s="72"/>
      <c r="J383" s="72"/>
      <c r="K383" s="72"/>
      <c r="L383" s="72"/>
    </row>
    <row r="384" spans="2:12" ht="15.75" customHeight="1">
      <c r="B384" s="72"/>
      <c r="C384" s="72"/>
      <c r="D384" s="72"/>
      <c r="J384" s="72"/>
      <c r="K384" s="72"/>
      <c r="L384" s="72"/>
    </row>
    <row r="385" spans="2:12" ht="15.75" customHeight="1">
      <c r="B385" s="72"/>
      <c r="C385" s="72"/>
      <c r="D385" s="72"/>
      <c r="J385" s="72"/>
      <c r="K385" s="72"/>
      <c r="L385" s="72"/>
    </row>
    <row r="386" spans="2:12" ht="15.75" customHeight="1">
      <c r="B386" s="72"/>
      <c r="C386" s="72"/>
      <c r="D386" s="72"/>
      <c r="J386" s="72"/>
      <c r="K386" s="72"/>
      <c r="L386" s="72"/>
    </row>
    <row r="387" spans="2:12" ht="15.75" customHeight="1">
      <c r="B387" s="72"/>
      <c r="C387" s="72"/>
      <c r="D387" s="72"/>
      <c r="J387" s="72"/>
      <c r="K387" s="72"/>
      <c r="L387" s="72"/>
    </row>
    <row r="388" spans="2:12" ht="15.75" customHeight="1">
      <c r="B388" s="72"/>
      <c r="C388" s="72"/>
      <c r="D388" s="72"/>
      <c r="J388" s="72"/>
      <c r="K388" s="72"/>
      <c r="L388" s="72"/>
    </row>
    <row r="389" spans="2:12" ht="15.75" customHeight="1">
      <c r="B389" s="72"/>
      <c r="C389" s="72"/>
      <c r="D389" s="72"/>
      <c r="J389" s="72"/>
      <c r="K389" s="72"/>
      <c r="L389" s="72"/>
    </row>
    <row r="390" spans="2:12" ht="15.75" customHeight="1">
      <c r="B390" s="72"/>
      <c r="C390" s="72"/>
      <c r="D390" s="72"/>
      <c r="J390" s="72"/>
      <c r="K390" s="72"/>
      <c r="L390" s="72"/>
    </row>
    <row r="391" spans="2:12" ht="15.75" customHeight="1">
      <c r="B391" s="72"/>
      <c r="C391" s="72"/>
      <c r="D391" s="72"/>
      <c r="J391" s="72"/>
      <c r="K391" s="72"/>
      <c r="L391" s="72"/>
    </row>
    <row r="392" spans="2:12" ht="15.75" customHeight="1">
      <c r="B392" s="72"/>
      <c r="C392" s="72"/>
      <c r="D392" s="72"/>
      <c r="J392" s="72"/>
      <c r="K392" s="72"/>
      <c r="L392" s="72"/>
    </row>
    <row r="393" spans="2:12" ht="15.75" customHeight="1">
      <c r="B393" s="72"/>
      <c r="C393" s="72"/>
      <c r="D393" s="72"/>
      <c r="J393" s="72"/>
      <c r="K393" s="72"/>
      <c r="L393" s="72"/>
    </row>
    <row r="394" spans="2:12" ht="15.75" customHeight="1">
      <c r="B394" s="72"/>
      <c r="C394" s="72"/>
      <c r="D394" s="72"/>
      <c r="J394" s="72"/>
      <c r="K394" s="72"/>
      <c r="L394" s="72"/>
    </row>
    <row r="395" spans="2:12" ht="15.75" customHeight="1">
      <c r="B395" s="72"/>
      <c r="C395" s="72"/>
      <c r="D395" s="72"/>
      <c r="J395" s="72"/>
      <c r="K395" s="72"/>
      <c r="L395" s="72"/>
    </row>
    <row r="396" spans="2:12" ht="15.75" customHeight="1">
      <c r="B396" s="72"/>
      <c r="C396" s="72"/>
      <c r="D396" s="72"/>
      <c r="J396" s="72"/>
      <c r="K396" s="72"/>
      <c r="L396" s="72"/>
    </row>
    <row r="397" spans="2:12" ht="15.75" customHeight="1">
      <c r="B397" s="72"/>
      <c r="C397" s="72"/>
      <c r="D397" s="72"/>
      <c r="J397" s="72"/>
      <c r="K397" s="72"/>
      <c r="L397" s="72"/>
    </row>
    <row r="398" spans="2:12" ht="15.75" customHeight="1">
      <c r="B398" s="72"/>
      <c r="C398" s="72"/>
      <c r="D398" s="72"/>
      <c r="J398" s="72"/>
      <c r="K398" s="72"/>
      <c r="L398" s="72"/>
    </row>
    <row r="399" spans="2:12" ht="15.75" customHeight="1">
      <c r="B399" s="72"/>
      <c r="C399" s="72"/>
      <c r="D399" s="72"/>
      <c r="J399" s="72"/>
      <c r="K399" s="72"/>
      <c r="L399" s="72"/>
    </row>
    <row r="400" spans="2:12" ht="15.75" customHeight="1">
      <c r="B400" s="72"/>
      <c r="C400" s="72"/>
      <c r="D400" s="72"/>
      <c r="J400" s="72"/>
      <c r="K400" s="72"/>
      <c r="L400" s="72"/>
    </row>
    <row r="401" spans="2:12" ht="15.75" customHeight="1">
      <c r="B401" s="72"/>
      <c r="C401" s="72"/>
      <c r="D401" s="72"/>
      <c r="J401" s="72"/>
      <c r="K401" s="72"/>
      <c r="L401" s="72"/>
    </row>
    <row r="402" spans="2:12" ht="15.75" customHeight="1">
      <c r="B402" s="72"/>
      <c r="C402" s="72"/>
      <c r="D402" s="72"/>
      <c r="J402" s="72"/>
      <c r="K402" s="72"/>
      <c r="L402" s="72"/>
    </row>
    <row r="403" spans="2:12" ht="15.75" customHeight="1">
      <c r="B403" s="72"/>
      <c r="C403" s="72"/>
      <c r="D403" s="72"/>
      <c r="J403" s="72"/>
      <c r="K403" s="72"/>
      <c r="L403" s="72"/>
    </row>
    <row r="404" spans="2:12" ht="15.75" customHeight="1">
      <c r="B404" s="72"/>
      <c r="C404" s="72"/>
      <c r="D404" s="72"/>
      <c r="J404" s="72"/>
      <c r="K404" s="72"/>
      <c r="L404" s="72"/>
    </row>
    <row r="405" spans="2:12" ht="15.75" customHeight="1">
      <c r="B405" s="72"/>
      <c r="C405" s="72"/>
      <c r="D405" s="72"/>
      <c r="J405" s="72"/>
      <c r="K405" s="72"/>
      <c r="L405" s="72"/>
    </row>
    <row r="406" spans="2:12" ht="15.75" customHeight="1">
      <c r="B406" s="72"/>
      <c r="C406" s="72"/>
      <c r="D406" s="72"/>
      <c r="J406" s="72"/>
      <c r="K406" s="72"/>
      <c r="L406" s="72"/>
    </row>
    <row r="407" spans="2:12" ht="15.75" customHeight="1">
      <c r="B407" s="72"/>
      <c r="C407" s="72"/>
      <c r="D407" s="72"/>
      <c r="J407" s="72"/>
      <c r="K407" s="72"/>
      <c r="L407" s="72"/>
    </row>
    <row r="408" spans="2:12" ht="15.75" customHeight="1">
      <c r="B408" s="72"/>
      <c r="C408" s="72"/>
      <c r="D408" s="72"/>
      <c r="J408" s="72"/>
      <c r="K408" s="72"/>
      <c r="L408" s="72"/>
    </row>
    <row r="409" spans="2:12" ht="15.75" customHeight="1">
      <c r="B409" s="72"/>
      <c r="C409" s="72"/>
      <c r="D409" s="72"/>
      <c r="J409" s="72"/>
      <c r="K409" s="72"/>
      <c r="L409" s="72"/>
    </row>
    <row r="410" spans="2:12" ht="15.75" customHeight="1">
      <c r="B410" s="72"/>
      <c r="C410" s="72"/>
      <c r="D410" s="72"/>
      <c r="J410" s="72"/>
      <c r="K410" s="72"/>
      <c r="L410" s="72"/>
    </row>
    <row r="411" spans="2:12" ht="15.75" customHeight="1">
      <c r="B411" s="72"/>
      <c r="C411" s="72"/>
      <c r="D411" s="72"/>
      <c r="J411" s="72"/>
      <c r="K411" s="72"/>
      <c r="L411" s="72"/>
    </row>
    <row r="412" spans="2:12" ht="15.75" customHeight="1">
      <c r="B412" s="72"/>
      <c r="C412" s="72"/>
      <c r="D412" s="72"/>
      <c r="J412" s="72"/>
      <c r="K412" s="72"/>
      <c r="L412" s="72"/>
    </row>
    <row r="413" spans="2:12" ht="15.75" customHeight="1">
      <c r="B413" s="72"/>
      <c r="C413" s="72"/>
      <c r="D413" s="72"/>
      <c r="J413" s="72"/>
      <c r="K413" s="72"/>
      <c r="L413" s="72"/>
    </row>
    <row r="414" spans="2:12" ht="15.75" customHeight="1">
      <c r="B414" s="72"/>
      <c r="C414" s="72"/>
      <c r="D414" s="72"/>
      <c r="J414" s="72"/>
      <c r="K414" s="72"/>
      <c r="L414" s="72"/>
    </row>
    <row r="415" spans="2:12" ht="15.75" customHeight="1">
      <c r="B415" s="72"/>
      <c r="C415" s="72"/>
      <c r="D415" s="72"/>
      <c r="J415" s="72"/>
      <c r="K415" s="72"/>
      <c r="L415" s="72"/>
    </row>
    <row r="416" spans="2:12" ht="15.75" customHeight="1">
      <c r="B416" s="72"/>
      <c r="C416" s="72"/>
      <c r="D416" s="72"/>
      <c r="J416" s="72"/>
      <c r="K416" s="72"/>
      <c r="L416" s="72"/>
    </row>
    <row r="417" spans="2:12" ht="15.75" customHeight="1">
      <c r="B417" s="72"/>
      <c r="C417" s="72"/>
      <c r="D417" s="72"/>
      <c r="J417" s="72"/>
      <c r="K417" s="72"/>
      <c r="L417" s="72"/>
    </row>
    <row r="418" spans="2:12" ht="15.75" customHeight="1">
      <c r="B418" s="72"/>
      <c r="C418" s="72"/>
      <c r="D418" s="72"/>
      <c r="J418" s="72"/>
      <c r="K418" s="72"/>
      <c r="L418" s="72"/>
    </row>
    <row r="419" spans="2:12" ht="15.75" customHeight="1">
      <c r="B419" s="72"/>
      <c r="C419" s="72"/>
      <c r="D419" s="72"/>
      <c r="J419" s="72"/>
      <c r="K419" s="72"/>
      <c r="L419" s="72"/>
    </row>
    <row r="420" spans="2:12" ht="15.75" customHeight="1">
      <c r="B420" s="72"/>
      <c r="C420" s="72"/>
      <c r="D420" s="72"/>
      <c r="J420" s="72"/>
      <c r="K420" s="72"/>
      <c r="L420" s="72"/>
    </row>
    <row r="421" spans="2:12" ht="15.75" customHeight="1">
      <c r="B421" s="72"/>
      <c r="C421" s="72"/>
      <c r="D421" s="72"/>
      <c r="J421" s="72"/>
      <c r="K421" s="72"/>
      <c r="L421" s="72"/>
    </row>
    <row r="422" spans="2:12" ht="15.75" customHeight="1">
      <c r="B422" s="72"/>
      <c r="C422" s="72"/>
      <c r="D422" s="72"/>
      <c r="J422" s="72"/>
      <c r="K422" s="72"/>
      <c r="L422" s="72"/>
    </row>
    <row r="423" spans="2:12" ht="15.75" customHeight="1">
      <c r="B423" s="72"/>
      <c r="C423" s="72"/>
      <c r="D423" s="72"/>
      <c r="J423" s="72"/>
      <c r="K423" s="72"/>
      <c r="L423" s="72"/>
    </row>
    <row r="424" spans="2:12" ht="15.75" customHeight="1">
      <c r="B424" s="72"/>
      <c r="C424" s="72"/>
      <c r="D424" s="72"/>
      <c r="J424" s="72"/>
      <c r="K424" s="72"/>
      <c r="L424" s="72"/>
    </row>
    <row r="425" spans="2:12" ht="15.75" customHeight="1">
      <c r="B425" s="72"/>
      <c r="C425" s="72"/>
      <c r="D425" s="72"/>
      <c r="J425" s="72"/>
      <c r="K425" s="72"/>
      <c r="L425" s="72"/>
    </row>
    <row r="426" spans="2:12" ht="15.75" customHeight="1">
      <c r="B426" s="72"/>
      <c r="C426" s="72"/>
      <c r="D426" s="72"/>
      <c r="J426" s="72"/>
      <c r="K426" s="72"/>
      <c r="L426" s="72"/>
    </row>
    <row r="427" spans="2:12" ht="15.75" customHeight="1">
      <c r="B427" s="72"/>
      <c r="C427" s="72"/>
      <c r="D427" s="72"/>
      <c r="J427" s="72"/>
      <c r="K427" s="72"/>
      <c r="L427" s="72"/>
    </row>
    <row r="428" spans="2:12" ht="15.75" customHeight="1">
      <c r="B428" s="72"/>
      <c r="C428" s="72"/>
      <c r="D428" s="72"/>
      <c r="J428" s="72"/>
      <c r="K428" s="72"/>
      <c r="L428" s="72"/>
    </row>
    <row r="429" spans="2:12" ht="15.75" customHeight="1">
      <c r="B429" s="72"/>
      <c r="C429" s="72"/>
      <c r="D429" s="72"/>
      <c r="J429" s="72"/>
      <c r="K429" s="72"/>
      <c r="L429" s="72"/>
    </row>
    <row r="430" spans="2:12" ht="15.75" customHeight="1">
      <c r="B430" s="72"/>
      <c r="C430" s="72"/>
      <c r="D430" s="72"/>
      <c r="J430" s="72"/>
      <c r="K430" s="72"/>
      <c r="L430" s="72"/>
    </row>
    <row r="431" spans="2:12" ht="15.75" customHeight="1">
      <c r="B431" s="72"/>
      <c r="C431" s="72"/>
      <c r="D431" s="72"/>
      <c r="J431" s="72"/>
      <c r="K431" s="72"/>
      <c r="L431" s="72"/>
    </row>
    <row r="432" spans="2:12" ht="15.75" customHeight="1">
      <c r="B432" s="72"/>
      <c r="C432" s="72"/>
      <c r="D432" s="72"/>
      <c r="J432" s="72"/>
      <c r="K432" s="72"/>
      <c r="L432" s="72"/>
    </row>
    <row r="433" spans="2:12" ht="15.75" customHeight="1">
      <c r="B433" s="72"/>
      <c r="C433" s="72"/>
      <c r="D433" s="72"/>
      <c r="J433" s="72"/>
      <c r="K433" s="72"/>
      <c r="L433" s="72"/>
    </row>
    <row r="434" spans="2:12" ht="15.75" customHeight="1">
      <c r="B434" s="72"/>
      <c r="C434" s="72"/>
      <c r="D434" s="72"/>
      <c r="J434" s="72"/>
      <c r="K434" s="72"/>
      <c r="L434" s="72"/>
    </row>
    <row r="435" spans="2:12" ht="15.75" customHeight="1">
      <c r="B435" s="72"/>
      <c r="C435" s="72"/>
      <c r="D435" s="72"/>
      <c r="J435" s="72"/>
      <c r="K435" s="72"/>
      <c r="L435" s="72"/>
    </row>
    <row r="436" spans="2:12" ht="15.75" customHeight="1">
      <c r="B436" s="72"/>
      <c r="C436" s="72"/>
      <c r="D436" s="72"/>
      <c r="J436" s="72"/>
      <c r="K436" s="72"/>
      <c r="L436" s="72"/>
    </row>
    <row r="437" spans="2:12" ht="15.75" customHeight="1">
      <c r="B437" s="72"/>
      <c r="C437" s="72"/>
      <c r="D437" s="72"/>
      <c r="J437" s="72"/>
      <c r="K437" s="72"/>
      <c r="L437" s="72"/>
    </row>
    <row r="438" spans="2:12" ht="15.75" customHeight="1">
      <c r="B438" s="72"/>
      <c r="C438" s="72"/>
      <c r="D438" s="72"/>
      <c r="J438" s="72"/>
      <c r="K438" s="72"/>
      <c r="L438" s="72"/>
    </row>
    <row r="439" spans="2:12" ht="15.75" customHeight="1">
      <c r="B439" s="72"/>
      <c r="C439" s="72"/>
      <c r="D439" s="72"/>
      <c r="J439" s="72"/>
      <c r="K439" s="72"/>
      <c r="L439" s="72"/>
    </row>
    <row r="440" spans="2:12" ht="15.75" customHeight="1">
      <c r="B440" s="72"/>
      <c r="C440" s="72"/>
      <c r="D440" s="72"/>
      <c r="J440" s="72"/>
      <c r="K440" s="72"/>
      <c r="L440" s="72"/>
    </row>
    <row r="441" spans="2:12" ht="15.75" customHeight="1">
      <c r="B441" s="72"/>
      <c r="C441" s="72"/>
      <c r="D441" s="72"/>
      <c r="J441" s="72"/>
      <c r="K441" s="72"/>
      <c r="L441" s="72"/>
    </row>
    <row r="442" spans="2:12" ht="15.75" customHeight="1">
      <c r="B442" s="72"/>
      <c r="C442" s="72"/>
      <c r="D442" s="72"/>
      <c r="J442" s="72"/>
      <c r="K442" s="72"/>
      <c r="L442" s="72"/>
    </row>
    <row r="443" spans="2:12" ht="15.75" customHeight="1">
      <c r="B443" s="72"/>
      <c r="C443" s="72"/>
      <c r="D443" s="72"/>
      <c r="J443" s="72"/>
      <c r="K443" s="72"/>
      <c r="L443" s="72"/>
    </row>
    <row r="444" spans="2:12" ht="15.75" customHeight="1">
      <c r="B444" s="72"/>
      <c r="C444" s="72"/>
      <c r="D444" s="72"/>
      <c r="J444" s="72"/>
      <c r="K444" s="72"/>
      <c r="L444" s="72"/>
    </row>
    <row r="445" spans="2:12" ht="15.75" customHeight="1">
      <c r="B445" s="72"/>
      <c r="C445" s="72"/>
      <c r="D445" s="72"/>
      <c r="J445" s="72"/>
      <c r="K445" s="72"/>
      <c r="L445" s="72"/>
    </row>
    <row r="446" spans="2:12" ht="15.75" customHeight="1">
      <c r="B446" s="72"/>
      <c r="C446" s="72"/>
      <c r="D446" s="72"/>
      <c r="J446" s="72"/>
      <c r="K446" s="72"/>
      <c r="L446" s="72"/>
    </row>
    <row r="447" spans="2:12" ht="15.75" customHeight="1">
      <c r="B447" s="72"/>
      <c r="C447" s="72"/>
      <c r="D447" s="72"/>
      <c r="J447" s="72"/>
      <c r="K447" s="72"/>
      <c r="L447" s="72"/>
    </row>
    <row r="448" spans="2:12" ht="15.75" customHeight="1">
      <c r="B448" s="72"/>
      <c r="C448" s="72"/>
      <c r="D448" s="72"/>
      <c r="J448" s="72"/>
      <c r="K448" s="72"/>
      <c r="L448" s="72"/>
    </row>
    <row r="449" spans="2:12" ht="15.75" customHeight="1">
      <c r="B449" s="72"/>
      <c r="C449" s="72"/>
      <c r="D449" s="72"/>
      <c r="J449" s="72"/>
      <c r="K449" s="72"/>
      <c r="L449" s="72"/>
    </row>
    <row r="450" spans="2:12" ht="15.75" customHeight="1">
      <c r="B450" s="72"/>
      <c r="C450" s="72"/>
      <c r="D450" s="72"/>
      <c r="J450" s="72"/>
      <c r="K450" s="72"/>
      <c r="L450" s="72"/>
    </row>
    <row r="451" spans="2:12" ht="15.75" customHeight="1">
      <c r="B451" s="72"/>
      <c r="C451" s="72"/>
      <c r="D451" s="72"/>
      <c r="J451" s="72"/>
      <c r="K451" s="72"/>
      <c r="L451" s="72"/>
    </row>
    <row r="452" spans="2:12" ht="15.75" customHeight="1">
      <c r="B452" s="72"/>
      <c r="C452" s="72"/>
      <c r="D452" s="72"/>
      <c r="J452" s="72"/>
      <c r="K452" s="72"/>
      <c r="L452" s="72"/>
    </row>
    <row r="453" spans="2:12" ht="15.75" customHeight="1">
      <c r="B453" s="72"/>
      <c r="C453" s="72"/>
      <c r="D453" s="72"/>
      <c r="J453" s="72"/>
      <c r="K453" s="72"/>
      <c r="L453" s="72"/>
    </row>
    <row r="454" spans="2:12" ht="15.75" customHeight="1">
      <c r="B454" s="72"/>
      <c r="C454" s="72"/>
      <c r="D454" s="72"/>
      <c r="J454" s="72"/>
      <c r="K454" s="72"/>
      <c r="L454" s="72"/>
    </row>
    <row r="455" spans="2:12" ht="15.75" customHeight="1">
      <c r="B455" s="72"/>
      <c r="C455" s="72"/>
      <c r="D455" s="72"/>
      <c r="J455" s="72"/>
      <c r="K455" s="72"/>
      <c r="L455" s="72"/>
    </row>
    <row r="456" spans="2:12" ht="15.75" customHeight="1">
      <c r="B456" s="72"/>
      <c r="C456" s="72"/>
      <c r="D456" s="72"/>
      <c r="J456" s="72"/>
      <c r="K456" s="72"/>
      <c r="L456" s="72"/>
    </row>
    <row r="457" spans="2:12" ht="15.75" customHeight="1">
      <c r="B457" s="72"/>
      <c r="C457" s="72"/>
      <c r="D457" s="72"/>
      <c r="J457" s="72"/>
      <c r="K457" s="72"/>
      <c r="L457" s="72"/>
    </row>
    <row r="458" spans="2:12" ht="15.75" customHeight="1">
      <c r="B458" s="72"/>
      <c r="C458" s="72"/>
      <c r="D458" s="72"/>
      <c r="J458" s="72"/>
      <c r="K458" s="72"/>
      <c r="L458" s="72"/>
    </row>
    <row r="459" spans="2:12" ht="15.75" customHeight="1">
      <c r="B459" s="72"/>
      <c r="C459" s="72"/>
      <c r="D459" s="72"/>
      <c r="J459" s="72"/>
      <c r="K459" s="72"/>
      <c r="L459" s="72"/>
    </row>
    <row r="460" spans="2:12" ht="15.75" customHeight="1">
      <c r="B460" s="72"/>
      <c r="C460" s="72"/>
      <c r="D460" s="72"/>
      <c r="J460" s="72"/>
      <c r="K460" s="72"/>
      <c r="L460" s="72"/>
    </row>
    <row r="461" spans="2:12" ht="15.75" customHeight="1">
      <c r="B461" s="72"/>
      <c r="C461" s="72"/>
      <c r="D461" s="72"/>
      <c r="J461" s="72"/>
      <c r="K461" s="72"/>
      <c r="L461" s="72"/>
    </row>
    <row r="462" spans="2:12" ht="15.75" customHeight="1">
      <c r="B462" s="72"/>
      <c r="C462" s="72"/>
      <c r="D462" s="72"/>
      <c r="J462" s="72"/>
      <c r="K462" s="72"/>
      <c r="L462" s="72"/>
    </row>
    <row r="463" spans="2:12" ht="15.75" customHeight="1">
      <c r="B463" s="72"/>
      <c r="C463" s="72"/>
      <c r="D463" s="72"/>
      <c r="J463" s="72"/>
      <c r="K463" s="72"/>
      <c r="L463" s="72"/>
    </row>
    <row r="464" spans="2:12" ht="15.75" customHeight="1">
      <c r="B464" s="72"/>
      <c r="C464" s="72"/>
      <c r="D464" s="72"/>
      <c r="J464" s="72"/>
      <c r="K464" s="72"/>
      <c r="L464" s="72"/>
    </row>
    <row r="465" spans="2:12" ht="15.75" customHeight="1">
      <c r="B465" s="72"/>
      <c r="C465" s="72"/>
      <c r="D465" s="72"/>
      <c r="J465" s="72"/>
      <c r="K465" s="72"/>
      <c r="L465" s="72"/>
    </row>
    <row r="466" spans="2:12" ht="15.75" customHeight="1">
      <c r="B466" s="72"/>
      <c r="C466" s="72"/>
      <c r="D466" s="72"/>
      <c r="J466" s="72"/>
      <c r="K466" s="72"/>
      <c r="L466" s="72"/>
    </row>
    <row r="467" spans="2:12" ht="15.75" customHeight="1">
      <c r="B467" s="72"/>
      <c r="C467" s="72"/>
      <c r="D467" s="72"/>
      <c r="J467" s="72"/>
      <c r="K467" s="72"/>
      <c r="L467" s="72"/>
    </row>
    <row r="468" spans="2:12" ht="15.75" customHeight="1">
      <c r="B468" s="72"/>
      <c r="C468" s="72"/>
      <c r="D468" s="72"/>
      <c r="J468" s="72"/>
      <c r="K468" s="72"/>
      <c r="L468" s="72"/>
    </row>
    <row r="469" spans="2:12" ht="15.75" customHeight="1">
      <c r="B469" s="72"/>
      <c r="C469" s="72"/>
      <c r="D469" s="72"/>
      <c r="J469" s="72"/>
      <c r="K469" s="72"/>
      <c r="L469" s="72"/>
    </row>
    <row r="470" spans="2:12" ht="15.75" customHeight="1">
      <c r="B470" s="72"/>
      <c r="C470" s="72"/>
      <c r="D470" s="72"/>
      <c r="J470" s="72"/>
      <c r="K470" s="72"/>
      <c r="L470" s="72"/>
    </row>
    <row r="471" spans="2:12" ht="15.75" customHeight="1">
      <c r="B471" s="72"/>
      <c r="C471" s="72"/>
      <c r="D471" s="72"/>
      <c r="J471" s="72"/>
      <c r="K471" s="72"/>
      <c r="L471" s="72"/>
    </row>
    <row r="472" spans="2:12" ht="15.75" customHeight="1">
      <c r="B472" s="72"/>
      <c r="C472" s="72"/>
      <c r="D472" s="72"/>
      <c r="J472" s="72"/>
      <c r="K472" s="72"/>
      <c r="L472" s="72"/>
    </row>
    <row r="473" spans="2:12" ht="15.75" customHeight="1">
      <c r="B473" s="72"/>
      <c r="C473" s="72"/>
      <c r="D473" s="72"/>
      <c r="J473" s="72"/>
      <c r="K473" s="72"/>
      <c r="L473" s="72"/>
    </row>
    <row r="474" spans="2:12" ht="15.75" customHeight="1">
      <c r="B474" s="72"/>
      <c r="C474" s="72"/>
      <c r="D474" s="72"/>
      <c r="J474" s="72"/>
      <c r="K474" s="72"/>
      <c r="L474" s="72"/>
    </row>
    <row r="475" spans="2:12" ht="15.75" customHeight="1">
      <c r="B475" s="72"/>
      <c r="C475" s="72"/>
      <c r="D475" s="72"/>
      <c r="J475" s="72"/>
      <c r="K475" s="72"/>
      <c r="L475" s="72"/>
    </row>
    <row r="476" spans="2:12" ht="15.75" customHeight="1">
      <c r="B476" s="72"/>
      <c r="C476" s="72"/>
      <c r="D476" s="72"/>
      <c r="J476" s="72"/>
      <c r="K476" s="72"/>
      <c r="L476" s="72"/>
    </row>
    <row r="477" spans="2:12" ht="15.75" customHeight="1">
      <c r="B477" s="72"/>
      <c r="C477" s="72"/>
      <c r="D477" s="72"/>
      <c r="J477" s="72"/>
      <c r="K477" s="72"/>
      <c r="L477" s="72"/>
    </row>
    <row r="478" spans="2:12" ht="15.75" customHeight="1">
      <c r="B478" s="72"/>
      <c r="C478" s="72"/>
      <c r="D478" s="72"/>
      <c r="J478" s="72"/>
      <c r="K478" s="72"/>
      <c r="L478" s="72"/>
    </row>
    <row r="479" spans="2:12" ht="15.75" customHeight="1">
      <c r="B479" s="72"/>
      <c r="C479" s="72"/>
      <c r="D479" s="72"/>
      <c r="J479" s="72"/>
      <c r="K479" s="72"/>
      <c r="L479" s="72"/>
    </row>
    <row r="480" spans="2:12" ht="15.75" customHeight="1">
      <c r="B480" s="72"/>
      <c r="C480" s="72"/>
      <c r="D480" s="72"/>
      <c r="J480" s="72"/>
      <c r="K480" s="72"/>
      <c r="L480" s="72"/>
    </row>
    <row r="481" spans="2:12" ht="15.75" customHeight="1">
      <c r="B481" s="72"/>
      <c r="C481" s="72"/>
      <c r="D481" s="72"/>
      <c r="J481" s="72"/>
      <c r="K481" s="72"/>
      <c r="L481" s="72"/>
    </row>
    <row r="482" spans="2:12" ht="15.75" customHeight="1">
      <c r="B482" s="72"/>
      <c r="C482" s="72"/>
      <c r="D482" s="72"/>
      <c r="J482" s="72"/>
      <c r="K482" s="72"/>
      <c r="L482" s="72"/>
    </row>
    <row r="483" spans="2:12" ht="15.75" customHeight="1">
      <c r="B483" s="72"/>
      <c r="C483" s="72"/>
      <c r="D483" s="72"/>
      <c r="J483" s="72"/>
      <c r="K483" s="72"/>
      <c r="L483" s="72"/>
    </row>
    <row r="484" spans="2:12" ht="15.75" customHeight="1">
      <c r="B484" s="72"/>
      <c r="C484" s="72"/>
      <c r="D484" s="72"/>
      <c r="J484" s="72"/>
      <c r="K484" s="72"/>
      <c r="L484" s="72"/>
    </row>
    <row r="485" spans="2:12" ht="15.75" customHeight="1">
      <c r="B485" s="72"/>
      <c r="C485" s="72"/>
      <c r="D485" s="72"/>
      <c r="J485" s="72"/>
      <c r="K485" s="72"/>
      <c r="L485" s="72"/>
    </row>
    <row r="486" spans="2:12" ht="15.75" customHeight="1">
      <c r="B486" s="72"/>
      <c r="C486" s="72"/>
      <c r="D486" s="72"/>
      <c r="J486" s="72"/>
      <c r="K486" s="72"/>
      <c r="L486" s="72"/>
    </row>
    <row r="487" spans="2:12" ht="15.75" customHeight="1">
      <c r="B487" s="72"/>
      <c r="C487" s="72"/>
      <c r="D487" s="72"/>
      <c r="J487" s="72"/>
      <c r="K487" s="72"/>
      <c r="L487" s="72"/>
    </row>
    <row r="488" spans="2:12" ht="15.75" customHeight="1">
      <c r="B488" s="72"/>
      <c r="C488" s="72"/>
      <c r="D488" s="72"/>
      <c r="J488" s="72"/>
      <c r="K488" s="72"/>
      <c r="L488" s="72"/>
    </row>
    <row r="489" spans="2:12" ht="15.75" customHeight="1">
      <c r="B489" s="72"/>
      <c r="C489" s="72"/>
      <c r="D489" s="72"/>
      <c r="J489" s="72"/>
      <c r="K489" s="72"/>
      <c r="L489" s="72"/>
    </row>
    <row r="490" spans="2:12" ht="15.75" customHeight="1">
      <c r="B490" s="72"/>
      <c r="C490" s="72"/>
      <c r="D490" s="72"/>
      <c r="J490" s="72"/>
      <c r="K490" s="72"/>
      <c r="L490" s="72"/>
    </row>
    <row r="491" spans="2:12" ht="15.75" customHeight="1">
      <c r="B491" s="72"/>
      <c r="C491" s="72"/>
      <c r="D491" s="72"/>
      <c r="J491" s="72"/>
      <c r="K491" s="72"/>
      <c r="L491" s="72"/>
    </row>
    <row r="492" spans="2:12" ht="15.75" customHeight="1">
      <c r="B492" s="72"/>
      <c r="C492" s="72"/>
      <c r="D492" s="72"/>
      <c r="J492" s="72"/>
      <c r="K492" s="72"/>
      <c r="L492" s="72"/>
    </row>
    <row r="493" spans="2:12" ht="15.75" customHeight="1">
      <c r="B493" s="72"/>
      <c r="C493" s="72"/>
      <c r="D493" s="72"/>
      <c r="J493" s="72"/>
      <c r="K493" s="72"/>
      <c r="L493" s="72"/>
    </row>
    <row r="494" spans="2:12" ht="15.75" customHeight="1">
      <c r="B494" s="72"/>
      <c r="C494" s="72"/>
      <c r="D494" s="72"/>
      <c r="J494" s="72"/>
      <c r="K494" s="72"/>
      <c r="L494" s="72"/>
    </row>
    <row r="495" spans="2:12" ht="15.75" customHeight="1">
      <c r="B495" s="72"/>
      <c r="C495" s="72"/>
      <c r="D495" s="72"/>
      <c r="J495" s="72"/>
      <c r="K495" s="72"/>
      <c r="L495" s="72"/>
    </row>
    <row r="496" spans="2:12" ht="15.75" customHeight="1">
      <c r="B496" s="72"/>
      <c r="C496" s="72"/>
      <c r="D496" s="72"/>
      <c r="J496" s="72"/>
      <c r="K496" s="72"/>
      <c r="L496" s="72"/>
    </row>
    <row r="497" spans="2:12" ht="15.75" customHeight="1">
      <c r="B497" s="72"/>
      <c r="C497" s="72"/>
      <c r="D497" s="72"/>
      <c r="J497" s="72"/>
      <c r="K497" s="72"/>
      <c r="L497" s="72"/>
    </row>
    <row r="498" spans="2:12" ht="15.75" customHeight="1">
      <c r="B498" s="72"/>
      <c r="C498" s="72"/>
      <c r="D498" s="72"/>
      <c r="J498" s="72"/>
      <c r="K498" s="72"/>
      <c r="L498" s="72"/>
    </row>
    <row r="499" spans="2:12" ht="15.75" customHeight="1">
      <c r="B499" s="72"/>
      <c r="C499" s="72"/>
      <c r="D499" s="72"/>
      <c r="J499" s="72"/>
      <c r="K499" s="72"/>
      <c r="L499" s="72"/>
    </row>
    <row r="500" spans="2:12" ht="15.75" customHeight="1">
      <c r="B500" s="72"/>
      <c r="C500" s="72"/>
      <c r="D500" s="72"/>
      <c r="J500" s="72"/>
      <c r="K500" s="72"/>
      <c r="L500" s="72"/>
    </row>
    <row r="501" spans="2:12" ht="15.75" customHeight="1">
      <c r="B501" s="72"/>
      <c r="C501" s="72"/>
      <c r="D501" s="72"/>
      <c r="J501" s="72"/>
      <c r="K501" s="72"/>
      <c r="L501" s="72"/>
    </row>
    <row r="502" spans="2:12" ht="15.75" customHeight="1">
      <c r="B502" s="72"/>
      <c r="C502" s="72"/>
      <c r="D502" s="72"/>
      <c r="J502" s="72"/>
      <c r="K502" s="72"/>
      <c r="L502" s="72"/>
    </row>
    <row r="503" spans="2:12" ht="15.75" customHeight="1">
      <c r="B503" s="72"/>
      <c r="C503" s="72"/>
      <c r="D503" s="72"/>
      <c r="J503" s="72"/>
      <c r="K503" s="72"/>
      <c r="L503" s="72"/>
    </row>
    <row r="504" spans="2:12" ht="15.75" customHeight="1">
      <c r="B504" s="72"/>
      <c r="C504" s="72"/>
      <c r="D504" s="72"/>
      <c r="J504" s="72"/>
      <c r="K504" s="72"/>
      <c r="L504" s="72"/>
    </row>
    <row r="505" spans="2:12" ht="15.75" customHeight="1">
      <c r="B505" s="72"/>
      <c r="C505" s="72"/>
      <c r="D505" s="72"/>
      <c r="J505" s="72"/>
      <c r="K505" s="72"/>
      <c r="L505" s="72"/>
    </row>
    <row r="506" spans="2:12" ht="15.75" customHeight="1">
      <c r="B506" s="72"/>
      <c r="C506" s="72"/>
      <c r="D506" s="72"/>
      <c r="J506" s="72"/>
      <c r="K506" s="72"/>
      <c r="L506" s="72"/>
    </row>
    <row r="507" spans="2:12" ht="15.75" customHeight="1">
      <c r="B507" s="72"/>
      <c r="C507" s="72"/>
      <c r="D507" s="72"/>
      <c r="J507" s="72"/>
      <c r="K507" s="72"/>
      <c r="L507" s="72"/>
    </row>
    <row r="508" spans="2:12" ht="15.75" customHeight="1">
      <c r="B508" s="72"/>
      <c r="C508" s="72"/>
      <c r="D508" s="72"/>
      <c r="J508" s="72"/>
      <c r="K508" s="72"/>
      <c r="L508" s="72"/>
    </row>
    <row r="509" spans="2:12" ht="15.75" customHeight="1">
      <c r="B509" s="72"/>
      <c r="C509" s="72"/>
      <c r="D509" s="72"/>
      <c r="J509" s="72"/>
      <c r="K509" s="72"/>
      <c r="L509" s="72"/>
    </row>
    <row r="510" spans="2:12" ht="15.75" customHeight="1">
      <c r="B510" s="72"/>
      <c r="C510" s="72"/>
      <c r="D510" s="72"/>
      <c r="J510" s="72"/>
      <c r="K510" s="72"/>
      <c r="L510" s="72"/>
    </row>
    <row r="511" spans="2:12" ht="15.75" customHeight="1">
      <c r="B511" s="72"/>
      <c r="C511" s="72"/>
      <c r="D511" s="72"/>
      <c r="J511" s="72"/>
      <c r="K511" s="72"/>
      <c r="L511" s="72"/>
    </row>
    <row r="512" spans="2:12" ht="15.75" customHeight="1">
      <c r="B512" s="72"/>
      <c r="C512" s="72"/>
      <c r="D512" s="72"/>
      <c r="J512" s="72"/>
      <c r="K512" s="72"/>
      <c r="L512" s="72"/>
    </row>
    <row r="513" spans="2:12" ht="15.75" customHeight="1">
      <c r="B513" s="72"/>
      <c r="C513" s="72"/>
      <c r="D513" s="72"/>
      <c r="J513" s="72"/>
      <c r="K513" s="72"/>
      <c r="L513" s="72"/>
    </row>
    <row r="514" spans="2:12" ht="15.75" customHeight="1">
      <c r="B514" s="72"/>
      <c r="C514" s="72"/>
      <c r="D514" s="72"/>
      <c r="J514" s="72"/>
      <c r="K514" s="72"/>
      <c r="L514" s="72"/>
    </row>
    <row r="515" spans="2:12" ht="15.75" customHeight="1">
      <c r="B515" s="72"/>
      <c r="C515" s="72"/>
      <c r="D515" s="72"/>
      <c r="J515" s="72"/>
      <c r="K515" s="72"/>
      <c r="L515" s="72"/>
    </row>
    <row r="516" spans="2:12" ht="15.75" customHeight="1">
      <c r="B516" s="72"/>
      <c r="C516" s="72"/>
      <c r="D516" s="72"/>
      <c r="J516" s="72"/>
      <c r="K516" s="72"/>
      <c r="L516" s="72"/>
    </row>
    <row r="517" spans="2:12" ht="15.75" customHeight="1">
      <c r="B517" s="72"/>
      <c r="C517" s="72"/>
      <c r="D517" s="72"/>
      <c r="J517" s="72"/>
      <c r="K517" s="72"/>
      <c r="L517" s="72"/>
    </row>
    <row r="518" spans="2:12" ht="15.75" customHeight="1">
      <c r="B518" s="72"/>
      <c r="C518" s="72"/>
      <c r="D518" s="72"/>
      <c r="J518" s="72"/>
      <c r="K518" s="72"/>
      <c r="L518" s="72"/>
    </row>
    <row r="519" spans="2:12" ht="15.75" customHeight="1">
      <c r="B519" s="72"/>
      <c r="C519" s="72"/>
      <c r="D519" s="72"/>
      <c r="J519" s="72"/>
      <c r="K519" s="72"/>
      <c r="L519" s="72"/>
    </row>
    <row r="520" spans="2:12" ht="15.75" customHeight="1">
      <c r="B520" s="72"/>
      <c r="C520" s="72"/>
      <c r="D520" s="72"/>
      <c r="J520" s="72"/>
      <c r="K520" s="72"/>
      <c r="L520" s="72"/>
    </row>
    <row r="521" spans="2:12" ht="15.75" customHeight="1">
      <c r="B521" s="72"/>
      <c r="C521" s="72"/>
      <c r="D521" s="72"/>
      <c r="J521" s="72"/>
      <c r="K521" s="72"/>
      <c r="L521" s="72"/>
    </row>
    <row r="522" spans="2:12" ht="15.75" customHeight="1">
      <c r="B522" s="72"/>
      <c r="C522" s="72"/>
      <c r="D522" s="72"/>
      <c r="J522" s="72"/>
      <c r="K522" s="72"/>
      <c r="L522" s="72"/>
    </row>
    <row r="523" spans="2:12" ht="15.75" customHeight="1">
      <c r="B523" s="72"/>
      <c r="C523" s="72"/>
      <c r="D523" s="72"/>
      <c r="J523" s="72"/>
      <c r="K523" s="72"/>
      <c r="L523" s="72"/>
    </row>
    <row r="524" spans="2:12" ht="15.75" customHeight="1">
      <c r="B524" s="72"/>
      <c r="C524" s="72"/>
      <c r="D524" s="72"/>
      <c r="J524" s="72"/>
      <c r="K524" s="72"/>
      <c r="L524" s="72"/>
    </row>
    <row r="525" spans="2:12" ht="15.75" customHeight="1">
      <c r="B525" s="72"/>
      <c r="C525" s="72"/>
      <c r="D525" s="72"/>
      <c r="J525" s="72"/>
      <c r="K525" s="72"/>
      <c r="L525" s="72"/>
    </row>
    <row r="526" spans="2:12" ht="15.75" customHeight="1">
      <c r="B526" s="72"/>
      <c r="C526" s="72"/>
      <c r="D526" s="72"/>
      <c r="J526" s="72"/>
      <c r="K526" s="72"/>
      <c r="L526" s="72"/>
    </row>
    <row r="527" spans="2:12" ht="15.75" customHeight="1">
      <c r="B527" s="72"/>
      <c r="C527" s="72"/>
      <c r="D527" s="72"/>
      <c r="J527" s="72"/>
      <c r="K527" s="72"/>
      <c r="L527" s="72"/>
    </row>
    <row r="528" spans="2:12" ht="15.75" customHeight="1">
      <c r="B528" s="72"/>
      <c r="C528" s="72"/>
      <c r="D528" s="72"/>
      <c r="J528" s="72"/>
      <c r="K528" s="72"/>
      <c r="L528" s="72"/>
    </row>
    <row r="529" spans="2:12" ht="15.75" customHeight="1">
      <c r="B529" s="72"/>
      <c r="C529" s="72"/>
      <c r="D529" s="72"/>
      <c r="J529" s="72"/>
      <c r="K529" s="72"/>
      <c r="L529" s="72"/>
    </row>
    <row r="530" spans="2:12" ht="15.75" customHeight="1">
      <c r="B530" s="72"/>
      <c r="C530" s="72"/>
      <c r="D530" s="72"/>
      <c r="J530" s="72"/>
      <c r="K530" s="72"/>
      <c r="L530" s="72"/>
    </row>
    <row r="531" spans="2:12" ht="15.75" customHeight="1">
      <c r="B531" s="72"/>
      <c r="C531" s="72"/>
      <c r="D531" s="72"/>
      <c r="J531" s="72"/>
      <c r="K531" s="72"/>
      <c r="L531" s="72"/>
    </row>
    <row r="532" spans="2:12" ht="15.75" customHeight="1">
      <c r="B532" s="72"/>
      <c r="C532" s="72"/>
      <c r="D532" s="72"/>
      <c r="J532" s="72"/>
      <c r="K532" s="72"/>
      <c r="L532" s="72"/>
    </row>
    <row r="533" spans="2:12" ht="15.75" customHeight="1">
      <c r="B533" s="72"/>
      <c r="C533" s="72"/>
      <c r="D533" s="72"/>
      <c r="J533" s="72"/>
      <c r="K533" s="72"/>
      <c r="L533" s="72"/>
    </row>
    <row r="534" spans="2:12" ht="15.75" customHeight="1">
      <c r="B534" s="72"/>
      <c r="C534" s="72"/>
      <c r="D534" s="72"/>
      <c r="J534" s="72"/>
      <c r="K534" s="72"/>
      <c r="L534" s="72"/>
    </row>
    <row r="535" spans="2:12" ht="15.75" customHeight="1">
      <c r="B535" s="72"/>
      <c r="C535" s="72"/>
      <c r="D535" s="72"/>
      <c r="J535" s="72"/>
      <c r="K535" s="72"/>
      <c r="L535" s="72"/>
    </row>
    <row r="536" spans="2:12" ht="15.75" customHeight="1">
      <c r="B536" s="72"/>
      <c r="C536" s="72"/>
      <c r="D536" s="72"/>
      <c r="J536" s="72"/>
      <c r="K536" s="72"/>
      <c r="L536" s="72"/>
    </row>
    <row r="537" spans="2:12" ht="15.75" customHeight="1">
      <c r="B537" s="72"/>
      <c r="C537" s="72"/>
      <c r="D537" s="72"/>
      <c r="J537" s="72"/>
      <c r="K537" s="72"/>
      <c r="L537" s="72"/>
    </row>
    <row r="538" spans="2:12" ht="15.75" customHeight="1">
      <c r="B538" s="72"/>
      <c r="C538" s="72"/>
      <c r="D538" s="72"/>
      <c r="J538" s="72"/>
      <c r="K538" s="72"/>
      <c r="L538" s="72"/>
    </row>
    <row r="539" spans="2:12" ht="15.75" customHeight="1">
      <c r="B539" s="72"/>
      <c r="C539" s="72"/>
      <c r="D539" s="72"/>
      <c r="J539" s="72"/>
      <c r="K539" s="72"/>
      <c r="L539" s="72"/>
    </row>
    <row r="540" spans="2:12" ht="15.75" customHeight="1">
      <c r="B540" s="72"/>
      <c r="C540" s="72"/>
      <c r="D540" s="72"/>
      <c r="J540" s="72"/>
      <c r="K540" s="72"/>
      <c r="L540" s="72"/>
    </row>
    <row r="541" spans="2:12" ht="15.75" customHeight="1">
      <c r="B541" s="72"/>
      <c r="C541" s="72"/>
      <c r="D541" s="72"/>
      <c r="J541" s="72"/>
      <c r="K541" s="72"/>
      <c r="L541" s="72"/>
    </row>
    <row r="542" spans="2:12" ht="15.75" customHeight="1">
      <c r="B542" s="72"/>
      <c r="C542" s="72"/>
      <c r="D542" s="72"/>
      <c r="J542" s="72"/>
      <c r="K542" s="72"/>
      <c r="L542" s="72"/>
    </row>
    <row r="543" spans="2:12" ht="15.75" customHeight="1">
      <c r="B543" s="72"/>
      <c r="C543" s="72"/>
      <c r="D543" s="72"/>
      <c r="J543" s="72"/>
      <c r="K543" s="72"/>
      <c r="L543" s="72"/>
    </row>
    <row r="544" spans="2:12" ht="15.75" customHeight="1">
      <c r="B544" s="72"/>
      <c r="C544" s="72"/>
      <c r="D544" s="72"/>
      <c r="J544" s="72"/>
      <c r="K544" s="72"/>
      <c r="L544" s="72"/>
    </row>
    <row r="545" spans="2:12" ht="15.75" customHeight="1">
      <c r="B545" s="72"/>
      <c r="C545" s="72"/>
      <c r="D545" s="72"/>
      <c r="J545" s="72"/>
      <c r="K545" s="72"/>
      <c r="L545" s="72"/>
    </row>
    <row r="546" spans="2:12" ht="15.75" customHeight="1">
      <c r="B546" s="72"/>
      <c r="C546" s="72"/>
      <c r="D546" s="72"/>
      <c r="J546" s="72"/>
      <c r="K546" s="72"/>
      <c r="L546" s="72"/>
    </row>
    <row r="547" spans="2:12" ht="15.75" customHeight="1">
      <c r="B547" s="72"/>
      <c r="C547" s="72"/>
      <c r="D547" s="72"/>
      <c r="J547" s="72"/>
      <c r="K547" s="72"/>
      <c r="L547" s="72"/>
    </row>
    <row r="548" spans="2:12" ht="15.75" customHeight="1">
      <c r="B548" s="72"/>
      <c r="C548" s="72"/>
      <c r="D548" s="72"/>
      <c r="J548" s="72"/>
      <c r="K548" s="72"/>
      <c r="L548" s="72"/>
    </row>
    <row r="549" spans="2:12" ht="15.75" customHeight="1">
      <c r="B549" s="72"/>
      <c r="C549" s="72"/>
      <c r="D549" s="72"/>
      <c r="J549" s="72"/>
      <c r="K549" s="72"/>
      <c r="L549" s="72"/>
    </row>
    <row r="550" spans="2:12" ht="15.75" customHeight="1">
      <c r="B550" s="72"/>
      <c r="C550" s="72"/>
      <c r="D550" s="72"/>
      <c r="J550" s="72"/>
      <c r="K550" s="72"/>
      <c r="L550" s="72"/>
    </row>
    <row r="551" spans="2:12" ht="15.75" customHeight="1">
      <c r="B551" s="72"/>
      <c r="C551" s="72"/>
      <c r="D551" s="72"/>
      <c r="J551" s="72"/>
      <c r="K551" s="72"/>
      <c r="L551" s="72"/>
    </row>
    <row r="552" spans="2:12" ht="15.75" customHeight="1">
      <c r="B552" s="72"/>
      <c r="C552" s="72"/>
      <c r="D552" s="72"/>
      <c r="J552" s="72"/>
      <c r="K552" s="72"/>
      <c r="L552" s="72"/>
    </row>
    <row r="553" spans="2:12" ht="15.75" customHeight="1">
      <c r="B553" s="72"/>
      <c r="C553" s="72"/>
      <c r="D553" s="72"/>
      <c r="J553" s="72"/>
      <c r="K553" s="72"/>
      <c r="L553" s="72"/>
    </row>
    <row r="554" spans="2:12" ht="15.75" customHeight="1">
      <c r="B554" s="72"/>
      <c r="C554" s="72"/>
      <c r="D554" s="72"/>
      <c r="J554" s="72"/>
      <c r="K554" s="72"/>
      <c r="L554" s="72"/>
    </row>
    <row r="555" spans="2:12" ht="15.75" customHeight="1">
      <c r="B555" s="72"/>
      <c r="C555" s="72"/>
      <c r="D555" s="72"/>
      <c r="J555" s="72"/>
      <c r="K555" s="72"/>
      <c r="L555" s="72"/>
    </row>
    <row r="556" spans="2:12" ht="15.75" customHeight="1">
      <c r="B556" s="72"/>
      <c r="C556" s="72"/>
      <c r="D556" s="72"/>
      <c r="J556" s="72"/>
      <c r="K556" s="72"/>
      <c r="L556" s="72"/>
    </row>
    <row r="557" spans="2:12" ht="15.75" customHeight="1">
      <c r="B557" s="72"/>
      <c r="C557" s="72"/>
      <c r="D557" s="72"/>
      <c r="J557" s="72"/>
      <c r="K557" s="72"/>
      <c r="L557" s="72"/>
    </row>
    <row r="558" spans="2:12" ht="15.75" customHeight="1">
      <c r="B558" s="72"/>
      <c r="C558" s="72"/>
      <c r="D558" s="72"/>
      <c r="J558" s="72"/>
      <c r="K558" s="72"/>
      <c r="L558" s="72"/>
    </row>
    <row r="559" spans="2:12" ht="15.75" customHeight="1">
      <c r="B559" s="72"/>
      <c r="C559" s="72"/>
      <c r="D559" s="72"/>
      <c r="J559" s="72"/>
      <c r="K559" s="72"/>
      <c r="L559" s="72"/>
    </row>
    <row r="560" spans="2:12" ht="15.75" customHeight="1">
      <c r="B560" s="72"/>
      <c r="C560" s="72"/>
      <c r="D560" s="72"/>
      <c r="J560" s="72"/>
      <c r="K560" s="72"/>
      <c r="L560" s="72"/>
    </row>
    <row r="561" spans="2:12" ht="15.75" customHeight="1">
      <c r="B561" s="72"/>
      <c r="C561" s="72"/>
      <c r="D561" s="72"/>
      <c r="J561" s="72"/>
      <c r="K561" s="72"/>
      <c r="L561" s="72"/>
    </row>
    <row r="562" spans="2:12" ht="15.75" customHeight="1">
      <c r="B562" s="72"/>
      <c r="C562" s="72"/>
      <c r="D562" s="72"/>
      <c r="J562" s="72"/>
      <c r="K562" s="72"/>
      <c r="L562" s="72"/>
    </row>
    <row r="563" spans="2:12" ht="15.75" customHeight="1">
      <c r="B563" s="72"/>
      <c r="C563" s="72"/>
      <c r="D563" s="72"/>
      <c r="J563" s="72"/>
      <c r="K563" s="72"/>
      <c r="L563" s="72"/>
    </row>
    <row r="564" spans="2:12" ht="15.75" customHeight="1">
      <c r="B564" s="72"/>
      <c r="C564" s="72"/>
      <c r="D564" s="72"/>
      <c r="J564" s="72"/>
      <c r="K564" s="72"/>
      <c r="L564" s="72"/>
    </row>
    <row r="565" spans="2:12" ht="15.75" customHeight="1">
      <c r="B565" s="72"/>
      <c r="C565" s="72"/>
      <c r="D565" s="72"/>
      <c r="J565" s="72"/>
      <c r="K565" s="72"/>
      <c r="L565" s="72"/>
    </row>
    <row r="566" spans="2:12" ht="15.75" customHeight="1">
      <c r="B566" s="72"/>
      <c r="C566" s="72"/>
      <c r="D566" s="72"/>
      <c r="J566" s="72"/>
      <c r="K566" s="72"/>
      <c r="L566" s="72"/>
    </row>
    <row r="567" spans="2:12" ht="15.75" customHeight="1">
      <c r="B567" s="72"/>
      <c r="C567" s="72"/>
      <c r="D567" s="72"/>
      <c r="J567" s="72"/>
      <c r="K567" s="72"/>
      <c r="L567" s="72"/>
    </row>
    <row r="568" spans="2:12" ht="15.75" customHeight="1">
      <c r="B568" s="72"/>
      <c r="C568" s="72"/>
      <c r="D568" s="72"/>
      <c r="J568" s="72"/>
      <c r="K568" s="72"/>
      <c r="L568" s="72"/>
    </row>
    <row r="569" spans="2:12" ht="15.75" customHeight="1">
      <c r="B569" s="72"/>
      <c r="C569" s="72"/>
      <c r="D569" s="72"/>
      <c r="J569" s="72"/>
      <c r="K569" s="72"/>
      <c r="L569" s="72"/>
    </row>
    <row r="570" spans="2:12" ht="15.75" customHeight="1">
      <c r="B570" s="72"/>
      <c r="C570" s="72"/>
      <c r="D570" s="72"/>
      <c r="J570" s="72"/>
      <c r="K570" s="72"/>
      <c r="L570" s="72"/>
    </row>
    <row r="571" spans="2:12" ht="15.75" customHeight="1">
      <c r="B571" s="72"/>
      <c r="C571" s="72"/>
      <c r="D571" s="72"/>
      <c r="J571" s="72"/>
      <c r="K571" s="72"/>
      <c r="L571" s="72"/>
    </row>
    <row r="572" spans="2:12" ht="15.75" customHeight="1">
      <c r="B572" s="72"/>
      <c r="C572" s="72"/>
      <c r="D572" s="72"/>
      <c r="J572" s="72"/>
      <c r="K572" s="72"/>
      <c r="L572" s="72"/>
    </row>
    <row r="573" spans="2:12" ht="15.75" customHeight="1">
      <c r="B573" s="72"/>
      <c r="C573" s="72"/>
      <c r="D573" s="72"/>
      <c r="J573" s="72"/>
      <c r="K573" s="72"/>
      <c r="L573" s="72"/>
    </row>
    <row r="574" spans="2:12" ht="15.75" customHeight="1">
      <c r="B574" s="72"/>
      <c r="C574" s="72"/>
      <c r="D574" s="72"/>
      <c r="J574" s="72"/>
      <c r="K574" s="72"/>
      <c r="L574" s="72"/>
    </row>
    <row r="575" spans="2:12" ht="15.75" customHeight="1">
      <c r="B575" s="72"/>
      <c r="C575" s="72"/>
      <c r="D575" s="72"/>
      <c r="J575" s="72"/>
      <c r="K575" s="72"/>
      <c r="L575" s="72"/>
    </row>
    <row r="576" spans="2:12" ht="15.75" customHeight="1">
      <c r="B576" s="72"/>
      <c r="C576" s="72"/>
      <c r="D576" s="72"/>
      <c r="J576" s="72"/>
      <c r="K576" s="72"/>
      <c r="L576" s="72"/>
    </row>
    <row r="577" spans="2:12" ht="15.75" customHeight="1">
      <c r="B577" s="72"/>
      <c r="C577" s="72"/>
      <c r="D577" s="72"/>
      <c r="J577" s="72"/>
      <c r="K577" s="72"/>
      <c r="L577" s="72"/>
    </row>
    <row r="578" spans="2:12" ht="15.75" customHeight="1">
      <c r="B578" s="72"/>
      <c r="C578" s="72"/>
      <c r="D578" s="72"/>
      <c r="J578" s="72"/>
      <c r="K578" s="72"/>
      <c r="L578" s="72"/>
    </row>
    <row r="579" spans="2:12" ht="15.75" customHeight="1">
      <c r="B579" s="72"/>
      <c r="C579" s="72"/>
      <c r="D579" s="72"/>
      <c r="J579" s="72"/>
      <c r="K579" s="72"/>
      <c r="L579" s="72"/>
    </row>
    <row r="580" spans="2:12" ht="15.75" customHeight="1">
      <c r="B580" s="72"/>
      <c r="C580" s="72"/>
      <c r="D580" s="72"/>
      <c r="J580" s="72"/>
      <c r="K580" s="72"/>
      <c r="L580" s="72"/>
    </row>
    <row r="581" spans="2:12" ht="15.75" customHeight="1">
      <c r="B581" s="72"/>
      <c r="C581" s="72"/>
      <c r="D581" s="72"/>
      <c r="J581" s="72"/>
      <c r="K581" s="72"/>
      <c r="L581" s="72"/>
    </row>
    <row r="582" spans="2:12" ht="15.75" customHeight="1">
      <c r="B582" s="72"/>
      <c r="C582" s="72"/>
      <c r="D582" s="72"/>
      <c r="J582" s="72"/>
      <c r="K582" s="72"/>
      <c r="L582" s="72"/>
    </row>
    <row r="583" spans="2:12" ht="15.75" customHeight="1">
      <c r="B583" s="72"/>
      <c r="C583" s="72"/>
      <c r="D583" s="72"/>
      <c r="J583" s="72"/>
      <c r="K583" s="72"/>
      <c r="L583" s="72"/>
    </row>
    <row r="584" spans="2:12" ht="15.75" customHeight="1">
      <c r="B584" s="72"/>
      <c r="C584" s="72"/>
      <c r="D584" s="72"/>
      <c r="J584" s="72"/>
      <c r="K584" s="72"/>
      <c r="L584" s="72"/>
    </row>
    <row r="585" spans="2:12" ht="15.75" customHeight="1">
      <c r="B585" s="72"/>
      <c r="C585" s="72"/>
      <c r="D585" s="72"/>
      <c r="J585" s="72"/>
      <c r="K585" s="72"/>
      <c r="L585" s="72"/>
    </row>
    <row r="586" spans="2:12" ht="15.75" customHeight="1">
      <c r="B586" s="72"/>
      <c r="C586" s="72"/>
      <c r="D586" s="72"/>
      <c r="J586" s="72"/>
      <c r="K586" s="72"/>
      <c r="L586" s="72"/>
    </row>
    <row r="587" spans="2:12" ht="15.75" customHeight="1">
      <c r="B587" s="72"/>
      <c r="C587" s="72"/>
      <c r="D587" s="72"/>
      <c r="J587" s="72"/>
      <c r="K587" s="72"/>
      <c r="L587" s="72"/>
    </row>
    <row r="588" spans="2:12" ht="15.75" customHeight="1">
      <c r="B588" s="72"/>
      <c r="C588" s="72"/>
      <c r="D588" s="72"/>
      <c r="J588" s="72"/>
      <c r="K588" s="72"/>
      <c r="L588" s="72"/>
    </row>
    <row r="589" spans="2:12" ht="15.75" customHeight="1">
      <c r="B589" s="72"/>
      <c r="C589" s="72"/>
      <c r="D589" s="72"/>
      <c r="J589" s="72"/>
      <c r="K589" s="72"/>
      <c r="L589" s="72"/>
    </row>
    <row r="590" spans="2:12" ht="15.75" customHeight="1">
      <c r="B590" s="72"/>
      <c r="C590" s="72"/>
      <c r="D590" s="72"/>
      <c r="J590" s="72"/>
      <c r="K590" s="72"/>
      <c r="L590" s="72"/>
    </row>
    <row r="591" spans="2:12" ht="15.75" customHeight="1">
      <c r="B591" s="72"/>
      <c r="C591" s="72"/>
      <c r="D591" s="72"/>
      <c r="J591" s="72"/>
      <c r="K591" s="72"/>
      <c r="L591" s="72"/>
    </row>
    <row r="592" spans="2:12" ht="15.75" customHeight="1">
      <c r="B592" s="72"/>
      <c r="C592" s="72"/>
      <c r="D592" s="72"/>
      <c r="J592" s="72"/>
      <c r="K592" s="72"/>
      <c r="L592" s="72"/>
    </row>
    <row r="593" spans="2:12" ht="15.75" customHeight="1">
      <c r="B593" s="72"/>
      <c r="C593" s="72"/>
      <c r="D593" s="72"/>
      <c r="J593" s="72"/>
      <c r="K593" s="72"/>
      <c r="L593" s="72"/>
    </row>
    <row r="594" spans="2:12" ht="15.75" customHeight="1">
      <c r="B594" s="72"/>
      <c r="C594" s="72"/>
      <c r="D594" s="72"/>
      <c r="J594" s="72"/>
      <c r="K594" s="72"/>
      <c r="L594" s="72"/>
    </row>
    <row r="595" spans="2:12" ht="15.75" customHeight="1">
      <c r="B595" s="72"/>
      <c r="C595" s="72"/>
      <c r="D595" s="72"/>
      <c r="J595" s="72"/>
      <c r="K595" s="72"/>
      <c r="L595" s="72"/>
    </row>
    <row r="596" spans="2:12" ht="15.75" customHeight="1">
      <c r="B596" s="72"/>
      <c r="C596" s="72"/>
      <c r="D596" s="72"/>
      <c r="J596" s="72"/>
      <c r="K596" s="72"/>
      <c r="L596" s="72"/>
    </row>
    <row r="597" spans="2:12" ht="15.75" customHeight="1">
      <c r="B597" s="72"/>
      <c r="C597" s="72"/>
      <c r="D597" s="72"/>
      <c r="J597" s="72"/>
      <c r="K597" s="72"/>
      <c r="L597" s="72"/>
    </row>
    <row r="598" spans="2:12" ht="15.75" customHeight="1">
      <c r="B598" s="72"/>
      <c r="C598" s="72"/>
      <c r="D598" s="72"/>
      <c r="J598" s="72"/>
      <c r="K598" s="72"/>
      <c r="L598" s="72"/>
    </row>
    <row r="599" spans="2:12" ht="15.75" customHeight="1">
      <c r="B599" s="72"/>
      <c r="C599" s="72"/>
      <c r="D599" s="72"/>
      <c r="J599" s="72"/>
      <c r="K599" s="72"/>
      <c r="L599" s="72"/>
    </row>
    <row r="600" spans="2:12" ht="15.75" customHeight="1">
      <c r="B600" s="72"/>
      <c r="C600" s="72"/>
      <c r="D600" s="72"/>
      <c r="J600" s="72"/>
      <c r="K600" s="72"/>
      <c r="L600" s="72"/>
    </row>
    <row r="601" spans="2:12" ht="15.75" customHeight="1">
      <c r="B601" s="72"/>
      <c r="C601" s="72"/>
      <c r="D601" s="72"/>
      <c r="J601" s="72"/>
      <c r="K601" s="72"/>
      <c r="L601" s="72"/>
    </row>
    <row r="602" spans="2:12" ht="15.75" customHeight="1">
      <c r="B602" s="72"/>
      <c r="C602" s="72"/>
      <c r="D602" s="72"/>
      <c r="J602" s="72"/>
      <c r="K602" s="72"/>
      <c r="L602" s="72"/>
    </row>
    <row r="603" spans="2:12" ht="15.75" customHeight="1">
      <c r="B603" s="72"/>
      <c r="C603" s="72"/>
      <c r="D603" s="72"/>
      <c r="J603" s="72"/>
      <c r="K603" s="72"/>
      <c r="L603" s="72"/>
    </row>
    <row r="604" spans="2:12" ht="15.75" customHeight="1">
      <c r="B604" s="72"/>
      <c r="C604" s="72"/>
      <c r="D604" s="72"/>
      <c r="J604" s="72"/>
      <c r="K604" s="72"/>
      <c r="L604" s="72"/>
    </row>
    <row r="605" spans="2:12" ht="15.75" customHeight="1">
      <c r="B605" s="72"/>
      <c r="C605" s="72"/>
      <c r="D605" s="72"/>
      <c r="J605" s="72"/>
      <c r="K605" s="72"/>
      <c r="L605" s="72"/>
    </row>
    <row r="606" spans="2:12" ht="15.75" customHeight="1">
      <c r="B606" s="72"/>
      <c r="C606" s="72"/>
      <c r="D606" s="72"/>
      <c r="J606" s="72"/>
      <c r="K606" s="72"/>
      <c r="L606" s="72"/>
    </row>
    <row r="607" spans="2:12" ht="15.75" customHeight="1">
      <c r="B607" s="72"/>
      <c r="C607" s="72"/>
      <c r="D607" s="72"/>
      <c r="J607" s="72"/>
      <c r="K607" s="72"/>
      <c r="L607" s="72"/>
    </row>
    <row r="608" spans="2:12" ht="15.75" customHeight="1">
      <c r="B608" s="72"/>
      <c r="C608" s="72"/>
      <c r="D608" s="72"/>
      <c r="J608" s="72"/>
      <c r="K608" s="72"/>
      <c r="L608" s="72"/>
    </row>
    <row r="609" spans="2:12" ht="15.75" customHeight="1">
      <c r="B609" s="72"/>
      <c r="C609" s="72"/>
      <c r="D609" s="72"/>
      <c r="J609" s="72"/>
      <c r="K609" s="72"/>
      <c r="L609" s="72"/>
    </row>
    <row r="610" spans="2:12" ht="15.75" customHeight="1">
      <c r="B610" s="72"/>
      <c r="C610" s="72"/>
      <c r="D610" s="72"/>
      <c r="J610" s="72"/>
      <c r="K610" s="72"/>
      <c r="L610" s="72"/>
    </row>
    <row r="611" spans="2:12" ht="15.75" customHeight="1">
      <c r="B611" s="72"/>
      <c r="C611" s="72"/>
      <c r="D611" s="72"/>
      <c r="J611" s="72"/>
      <c r="K611" s="72"/>
      <c r="L611" s="72"/>
    </row>
    <row r="612" spans="2:12" ht="15.75" customHeight="1">
      <c r="B612" s="72"/>
      <c r="C612" s="72"/>
      <c r="D612" s="72"/>
      <c r="J612" s="72"/>
      <c r="K612" s="72"/>
      <c r="L612" s="72"/>
    </row>
    <row r="613" spans="2:12" ht="15.75" customHeight="1">
      <c r="B613" s="72"/>
      <c r="C613" s="72"/>
      <c r="D613" s="72"/>
      <c r="J613" s="72"/>
      <c r="K613" s="72"/>
      <c r="L613" s="72"/>
    </row>
    <row r="614" spans="2:12" ht="15.75" customHeight="1">
      <c r="B614" s="72"/>
      <c r="C614" s="72"/>
      <c r="D614" s="72"/>
      <c r="J614" s="72"/>
      <c r="K614" s="72"/>
      <c r="L614" s="72"/>
    </row>
    <row r="615" spans="2:12" ht="15.75" customHeight="1">
      <c r="B615" s="72"/>
      <c r="C615" s="72"/>
      <c r="D615" s="72"/>
      <c r="J615" s="72"/>
      <c r="K615" s="72"/>
      <c r="L615" s="72"/>
    </row>
    <row r="616" spans="2:12" ht="15.75" customHeight="1">
      <c r="B616" s="72"/>
      <c r="C616" s="72"/>
      <c r="D616" s="72"/>
      <c r="J616" s="72"/>
      <c r="K616" s="72"/>
      <c r="L616" s="72"/>
    </row>
    <row r="617" spans="2:12" ht="15.75" customHeight="1">
      <c r="B617" s="72"/>
      <c r="C617" s="72"/>
      <c r="D617" s="72"/>
      <c r="J617" s="72"/>
      <c r="K617" s="72"/>
      <c r="L617" s="72"/>
    </row>
    <row r="618" spans="2:12" ht="15.75" customHeight="1">
      <c r="B618" s="72"/>
      <c r="C618" s="72"/>
      <c r="D618" s="72"/>
      <c r="J618" s="72"/>
      <c r="K618" s="72"/>
      <c r="L618" s="72"/>
    </row>
    <row r="619" spans="2:12" ht="15.75" customHeight="1">
      <c r="B619" s="72"/>
      <c r="C619" s="72"/>
      <c r="D619" s="72"/>
      <c r="J619" s="72"/>
      <c r="K619" s="72"/>
      <c r="L619" s="72"/>
    </row>
    <row r="620" spans="2:12" ht="15.75" customHeight="1">
      <c r="B620" s="72"/>
      <c r="C620" s="72"/>
      <c r="D620" s="72"/>
      <c r="J620" s="72"/>
      <c r="K620" s="72"/>
      <c r="L620" s="72"/>
    </row>
    <row r="621" spans="2:12" ht="15.75" customHeight="1">
      <c r="B621" s="72"/>
      <c r="C621" s="72"/>
      <c r="D621" s="72"/>
      <c r="J621" s="72"/>
      <c r="K621" s="72"/>
      <c r="L621" s="72"/>
    </row>
    <row r="622" spans="2:12" ht="15.75" customHeight="1">
      <c r="B622" s="72"/>
      <c r="C622" s="72"/>
      <c r="D622" s="72"/>
      <c r="J622" s="72"/>
      <c r="K622" s="72"/>
      <c r="L622" s="72"/>
    </row>
    <row r="623" spans="2:12" ht="15.75" customHeight="1">
      <c r="B623" s="72"/>
      <c r="C623" s="72"/>
      <c r="D623" s="72"/>
      <c r="J623" s="72"/>
      <c r="K623" s="72"/>
      <c r="L623" s="72"/>
    </row>
    <row r="624" spans="2:12" ht="15.75" customHeight="1">
      <c r="B624" s="72"/>
      <c r="C624" s="72"/>
      <c r="D624" s="72"/>
      <c r="J624" s="72"/>
      <c r="K624" s="72"/>
      <c r="L624" s="72"/>
    </row>
    <row r="625" spans="2:12" ht="15.75" customHeight="1">
      <c r="B625" s="72"/>
      <c r="C625" s="72"/>
      <c r="D625" s="72"/>
      <c r="J625" s="72"/>
      <c r="K625" s="72"/>
      <c r="L625" s="72"/>
    </row>
    <row r="626" spans="2:12" ht="15.75" customHeight="1">
      <c r="B626" s="72"/>
      <c r="C626" s="72"/>
      <c r="D626" s="72"/>
      <c r="J626" s="72"/>
      <c r="K626" s="72"/>
      <c r="L626" s="72"/>
    </row>
    <row r="627" spans="2:12" ht="15.75" customHeight="1">
      <c r="B627" s="72"/>
      <c r="C627" s="72"/>
      <c r="D627" s="72"/>
      <c r="J627" s="72"/>
      <c r="K627" s="72"/>
      <c r="L627" s="72"/>
    </row>
    <row r="628" spans="2:12" ht="15.75" customHeight="1">
      <c r="B628" s="72"/>
      <c r="C628" s="72"/>
      <c r="D628" s="72"/>
      <c r="J628" s="72"/>
      <c r="K628" s="72"/>
      <c r="L628" s="72"/>
    </row>
    <row r="629" spans="2:12" ht="15.75" customHeight="1">
      <c r="B629" s="72"/>
      <c r="C629" s="72"/>
      <c r="D629" s="72"/>
      <c r="J629" s="72"/>
      <c r="K629" s="72"/>
      <c r="L629" s="72"/>
    </row>
    <row r="630" spans="2:12" ht="15.75" customHeight="1">
      <c r="B630" s="72"/>
      <c r="C630" s="72"/>
      <c r="D630" s="72"/>
      <c r="J630" s="72"/>
      <c r="K630" s="72"/>
      <c r="L630" s="72"/>
    </row>
    <row r="631" spans="2:12" ht="15.75" customHeight="1">
      <c r="B631" s="72"/>
      <c r="C631" s="72"/>
      <c r="D631" s="72"/>
      <c r="J631" s="72"/>
      <c r="K631" s="72"/>
      <c r="L631" s="72"/>
    </row>
    <row r="632" spans="2:12" ht="15.75" customHeight="1">
      <c r="B632" s="72"/>
      <c r="C632" s="72"/>
      <c r="D632" s="72"/>
      <c r="J632" s="72"/>
      <c r="K632" s="72"/>
      <c r="L632" s="72"/>
    </row>
    <row r="633" spans="2:12" ht="15.75" customHeight="1">
      <c r="B633" s="72"/>
      <c r="C633" s="72"/>
      <c r="D633" s="72"/>
      <c r="J633" s="72"/>
      <c r="K633" s="72"/>
      <c r="L633" s="72"/>
    </row>
    <row r="634" spans="2:12" ht="15.75" customHeight="1">
      <c r="B634" s="72"/>
      <c r="C634" s="72"/>
      <c r="D634" s="72"/>
      <c r="J634" s="72"/>
      <c r="K634" s="72"/>
      <c r="L634" s="72"/>
    </row>
    <row r="635" spans="2:12" ht="15.75" customHeight="1">
      <c r="B635" s="72"/>
      <c r="C635" s="72"/>
      <c r="D635" s="72"/>
      <c r="J635" s="72"/>
      <c r="K635" s="72"/>
      <c r="L635" s="72"/>
    </row>
    <row r="636" spans="2:12" ht="15.75" customHeight="1">
      <c r="B636" s="72"/>
      <c r="C636" s="72"/>
      <c r="D636" s="72"/>
      <c r="J636" s="72"/>
      <c r="K636" s="72"/>
      <c r="L636" s="72"/>
    </row>
    <row r="637" spans="2:12" ht="15.75" customHeight="1">
      <c r="B637" s="72"/>
      <c r="C637" s="72"/>
      <c r="D637" s="72"/>
      <c r="J637" s="72"/>
      <c r="K637" s="72"/>
      <c r="L637" s="72"/>
    </row>
    <row r="638" spans="2:12" ht="15.75" customHeight="1">
      <c r="B638" s="72"/>
      <c r="C638" s="72"/>
      <c r="D638" s="72"/>
      <c r="J638" s="72"/>
      <c r="K638" s="72"/>
      <c r="L638" s="72"/>
    </row>
    <row r="639" spans="2:12" ht="15.75" customHeight="1">
      <c r="B639" s="72"/>
      <c r="C639" s="72"/>
      <c r="D639" s="72"/>
      <c r="J639" s="72"/>
      <c r="K639" s="72"/>
      <c r="L639" s="72"/>
    </row>
    <row r="640" spans="2:12" ht="15.75" customHeight="1">
      <c r="B640" s="72"/>
      <c r="C640" s="72"/>
      <c r="D640" s="72"/>
      <c r="J640" s="72"/>
      <c r="K640" s="72"/>
      <c r="L640" s="72"/>
    </row>
    <row r="641" spans="2:12" ht="15.75" customHeight="1">
      <c r="B641" s="72"/>
      <c r="C641" s="72"/>
      <c r="D641" s="72"/>
      <c r="J641" s="72"/>
      <c r="K641" s="72"/>
      <c r="L641" s="72"/>
    </row>
    <row r="642" spans="2:12" ht="15.75" customHeight="1">
      <c r="B642" s="72"/>
      <c r="C642" s="72"/>
      <c r="D642" s="72"/>
      <c r="J642" s="72"/>
      <c r="K642" s="72"/>
      <c r="L642" s="72"/>
    </row>
    <row r="643" spans="2:12" ht="15.75" customHeight="1">
      <c r="B643" s="72"/>
      <c r="C643" s="72"/>
      <c r="D643" s="72"/>
      <c r="J643" s="72"/>
      <c r="K643" s="72"/>
      <c r="L643" s="72"/>
    </row>
    <row r="644" spans="2:12" ht="15.75" customHeight="1">
      <c r="B644" s="72"/>
      <c r="C644" s="72"/>
      <c r="D644" s="72"/>
      <c r="J644" s="72"/>
      <c r="K644" s="72"/>
      <c r="L644" s="72"/>
    </row>
    <row r="645" spans="2:12" ht="15.75" customHeight="1">
      <c r="B645" s="72"/>
      <c r="C645" s="72"/>
      <c r="D645" s="72"/>
      <c r="J645" s="72"/>
      <c r="K645" s="72"/>
      <c r="L645" s="72"/>
    </row>
    <row r="646" spans="2:12" ht="15.75" customHeight="1">
      <c r="B646" s="72"/>
      <c r="C646" s="72"/>
      <c r="D646" s="72"/>
      <c r="J646" s="72"/>
      <c r="K646" s="72"/>
      <c r="L646" s="72"/>
    </row>
    <row r="647" spans="2:12" ht="15.75" customHeight="1">
      <c r="B647" s="72"/>
      <c r="C647" s="72"/>
      <c r="D647" s="72"/>
      <c r="J647" s="72"/>
      <c r="K647" s="72"/>
      <c r="L647" s="72"/>
    </row>
    <row r="648" spans="2:12" ht="15.75" customHeight="1">
      <c r="B648" s="72"/>
      <c r="C648" s="72"/>
      <c r="D648" s="72"/>
      <c r="J648" s="72"/>
      <c r="K648" s="72"/>
      <c r="L648" s="72"/>
    </row>
    <row r="649" spans="2:12" ht="15.75" customHeight="1">
      <c r="B649" s="72"/>
      <c r="C649" s="72"/>
      <c r="D649" s="72"/>
      <c r="J649" s="72"/>
      <c r="K649" s="72"/>
      <c r="L649" s="72"/>
    </row>
    <row r="650" spans="2:12" ht="15.75" customHeight="1">
      <c r="B650" s="72"/>
      <c r="C650" s="72"/>
      <c r="D650" s="72"/>
      <c r="J650" s="72"/>
      <c r="K650" s="72"/>
      <c r="L650" s="72"/>
    </row>
    <row r="651" spans="2:12" ht="15.75" customHeight="1">
      <c r="B651" s="72"/>
      <c r="C651" s="72"/>
      <c r="D651" s="72"/>
      <c r="J651" s="72"/>
      <c r="K651" s="72"/>
      <c r="L651" s="72"/>
    </row>
    <row r="652" spans="2:12" ht="15.75" customHeight="1">
      <c r="B652" s="72"/>
      <c r="C652" s="72"/>
      <c r="D652" s="72"/>
      <c r="J652" s="72"/>
      <c r="K652" s="72"/>
      <c r="L652" s="72"/>
    </row>
    <row r="653" spans="2:12" ht="15.75" customHeight="1">
      <c r="B653" s="72"/>
      <c r="C653" s="72"/>
      <c r="D653" s="72"/>
      <c r="J653" s="72"/>
      <c r="K653" s="72"/>
      <c r="L653" s="72"/>
    </row>
    <row r="654" spans="2:12" ht="15.75" customHeight="1">
      <c r="B654" s="72"/>
      <c r="C654" s="72"/>
      <c r="D654" s="72"/>
      <c r="J654" s="72"/>
      <c r="K654" s="72"/>
      <c r="L654" s="72"/>
    </row>
    <row r="655" spans="2:12" ht="15.75" customHeight="1">
      <c r="B655" s="72"/>
      <c r="C655" s="72"/>
      <c r="D655" s="72"/>
      <c r="J655" s="72"/>
      <c r="K655" s="72"/>
      <c r="L655" s="72"/>
    </row>
    <row r="656" spans="2:12" ht="15.75" customHeight="1">
      <c r="B656" s="72"/>
      <c r="C656" s="72"/>
      <c r="D656" s="72"/>
      <c r="J656" s="72"/>
      <c r="K656" s="72"/>
      <c r="L656" s="72"/>
    </row>
    <row r="657" spans="2:12" ht="15.75" customHeight="1">
      <c r="B657" s="72"/>
      <c r="C657" s="72"/>
      <c r="D657" s="72"/>
      <c r="J657" s="72"/>
      <c r="K657" s="72"/>
      <c r="L657" s="72"/>
    </row>
    <row r="658" spans="2:12" ht="15.75" customHeight="1">
      <c r="B658" s="72"/>
      <c r="C658" s="72"/>
      <c r="D658" s="72"/>
      <c r="J658" s="72"/>
      <c r="K658" s="72"/>
      <c r="L658" s="72"/>
    </row>
    <row r="659" spans="2:12" ht="15.75" customHeight="1">
      <c r="B659" s="72"/>
      <c r="C659" s="72"/>
      <c r="D659" s="72"/>
      <c r="J659" s="72"/>
      <c r="K659" s="72"/>
      <c r="L659" s="72"/>
    </row>
    <row r="660" spans="2:12" ht="15.75" customHeight="1">
      <c r="B660" s="72"/>
      <c r="C660" s="72"/>
      <c r="D660" s="72"/>
      <c r="J660" s="72"/>
      <c r="K660" s="72"/>
      <c r="L660" s="72"/>
    </row>
    <row r="661" spans="2:12" ht="15.75" customHeight="1">
      <c r="B661" s="72"/>
      <c r="C661" s="72"/>
      <c r="D661" s="72"/>
      <c r="J661" s="72"/>
      <c r="K661" s="72"/>
      <c r="L661" s="72"/>
    </row>
    <row r="662" spans="2:12" ht="15.75" customHeight="1">
      <c r="B662" s="72"/>
      <c r="C662" s="72"/>
      <c r="D662" s="72"/>
      <c r="J662" s="72"/>
      <c r="K662" s="72"/>
      <c r="L662" s="72"/>
    </row>
    <row r="663" spans="2:12" ht="15.75" customHeight="1">
      <c r="B663" s="72"/>
      <c r="C663" s="72"/>
      <c r="D663" s="72"/>
      <c r="J663" s="72"/>
      <c r="K663" s="72"/>
      <c r="L663" s="72"/>
    </row>
    <row r="664" spans="2:12" ht="15.75" customHeight="1">
      <c r="B664" s="72"/>
      <c r="C664" s="72"/>
      <c r="D664" s="72"/>
      <c r="J664" s="72"/>
      <c r="K664" s="72"/>
      <c r="L664" s="72"/>
    </row>
    <row r="665" spans="2:12" ht="15.75" customHeight="1">
      <c r="B665" s="72"/>
      <c r="C665" s="72"/>
      <c r="D665" s="72"/>
      <c r="J665" s="72"/>
      <c r="K665" s="72"/>
      <c r="L665" s="72"/>
    </row>
    <row r="666" spans="2:12" ht="15.75" customHeight="1">
      <c r="B666" s="72"/>
      <c r="C666" s="72"/>
      <c r="D666" s="72"/>
      <c r="J666" s="72"/>
      <c r="K666" s="72"/>
      <c r="L666" s="72"/>
    </row>
    <row r="667" spans="2:12" ht="15.75" customHeight="1">
      <c r="B667" s="72"/>
      <c r="C667" s="72"/>
      <c r="D667" s="72"/>
      <c r="J667" s="72"/>
      <c r="K667" s="72"/>
      <c r="L667" s="72"/>
    </row>
    <row r="668" spans="2:12" ht="15.75" customHeight="1">
      <c r="B668" s="72"/>
      <c r="C668" s="72"/>
      <c r="D668" s="72"/>
      <c r="J668" s="72"/>
      <c r="K668" s="72"/>
      <c r="L668" s="72"/>
    </row>
    <row r="669" spans="2:12" ht="15.75" customHeight="1">
      <c r="B669" s="72"/>
      <c r="C669" s="72"/>
      <c r="D669" s="72"/>
      <c r="J669" s="72"/>
      <c r="K669" s="72"/>
      <c r="L669" s="72"/>
    </row>
    <row r="670" spans="2:12" ht="15.75" customHeight="1">
      <c r="B670" s="72"/>
      <c r="C670" s="72"/>
      <c r="D670" s="72"/>
      <c r="J670" s="72"/>
      <c r="K670" s="72"/>
      <c r="L670" s="72"/>
    </row>
    <row r="671" spans="2:12" ht="15.75" customHeight="1">
      <c r="B671" s="72"/>
      <c r="C671" s="72"/>
      <c r="D671" s="72"/>
      <c r="J671" s="72"/>
      <c r="K671" s="72"/>
      <c r="L671" s="72"/>
    </row>
    <row r="672" spans="2:12" ht="15.75" customHeight="1">
      <c r="B672" s="72"/>
      <c r="C672" s="72"/>
      <c r="D672" s="72"/>
      <c r="J672" s="72"/>
      <c r="K672" s="72"/>
      <c r="L672" s="72"/>
    </row>
    <row r="673" spans="2:12" ht="15.75" customHeight="1">
      <c r="B673" s="72"/>
      <c r="C673" s="72"/>
      <c r="D673" s="72"/>
      <c r="J673" s="72"/>
      <c r="K673" s="72"/>
      <c r="L673" s="72"/>
    </row>
    <row r="674" spans="2:12" ht="15.75" customHeight="1">
      <c r="B674" s="72"/>
      <c r="C674" s="72"/>
      <c r="D674" s="72"/>
      <c r="J674" s="72"/>
      <c r="K674" s="72"/>
      <c r="L674" s="72"/>
    </row>
    <row r="675" spans="2:12" ht="15.75" customHeight="1">
      <c r="B675" s="72"/>
      <c r="C675" s="72"/>
      <c r="D675" s="72"/>
      <c r="J675" s="72"/>
      <c r="K675" s="72"/>
      <c r="L675" s="72"/>
    </row>
    <row r="676" spans="2:12" ht="15.75" customHeight="1">
      <c r="B676" s="72"/>
      <c r="C676" s="72"/>
      <c r="D676" s="72"/>
      <c r="J676" s="72"/>
      <c r="K676" s="72"/>
      <c r="L676" s="72"/>
    </row>
    <row r="677" spans="2:12" ht="15.75" customHeight="1">
      <c r="B677" s="72"/>
      <c r="C677" s="72"/>
      <c r="D677" s="72"/>
      <c r="J677" s="72"/>
      <c r="K677" s="72"/>
      <c r="L677" s="72"/>
    </row>
    <row r="678" spans="2:12" ht="15.75" customHeight="1">
      <c r="B678" s="72"/>
      <c r="C678" s="72"/>
      <c r="D678" s="72"/>
      <c r="J678" s="72"/>
      <c r="K678" s="72"/>
      <c r="L678" s="72"/>
    </row>
    <row r="679" spans="2:12" ht="15.75" customHeight="1">
      <c r="B679" s="72"/>
      <c r="C679" s="72"/>
      <c r="D679" s="72"/>
      <c r="J679" s="72"/>
      <c r="K679" s="72"/>
      <c r="L679" s="72"/>
    </row>
    <row r="680" spans="2:12" ht="15.75" customHeight="1">
      <c r="B680" s="72"/>
      <c r="C680" s="72"/>
      <c r="D680" s="72"/>
      <c r="J680" s="72"/>
      <c r="K680" s="72"/>
      <c r="L680" s="72"/>
    </row>
    <row r="681" spans="2:12" ht="15.75" customHeight="1">
      <c r="B681" s="72"/>
      <c r="C681" s="72"/>
      <c r="D681" s="72"/>
      <c r="J681" s="72"/>
      <c r="K681" s="72"/>
      <c r="L681" s="72"/>
    </row>
    <row r="682" spans="2:12" ht="15.75" customHeight="1">
      <c r="B682" s="72"/>
      <c r="C682" s="72"/>
      <c r="D682" s="72"/>
      <c r="J682" s="72"/>
      <c r="K682" s="72"/>
      <c r="L682" s="72"/>
    </row>
    <row r="683" spans="2:12" ht="15.75" customHeight="1">
      <c r="B683" s="72"/>
      <c r="C683" s="72"/>
      <c r="D683" s="72"/>
      <c r="J683" s="72"/>
      <c r="K683" s="72"/>
      <c r="L683" s="72"/>
    </row>
    <row r="684" spans="2:12" ht="15.75" customHeight="1">
      <c r="B684" s="72"/>
      <c r="C684" s="72"/>
      <c r="D684" s="72"/>
      <c r="J684" s="72"/>
      <c r="K684" s="72"/>
      <c r="L684" s="72"/>
    </row>
    <row r="685" spans="2:12" ht="15.75" customHeight="1">
      <c r="B685" s="72"/>
      <c r="C685" s="72"/>
      <c r="D685" s="72"/>
      <c r="J685" s="72"/>
      <c r="K685" s="72"/>
      <c r="L685" s="72"/>
    </row>
    <row r="686" spans="2:12" ht="15.75" customHeight="1">
      <c r="B686" s="72"/>
      <c r="C686" s="72"/>
      <c r="D686" s="72"/>
      <c r="J686" s="72"/>
      <c r="K686" s="72"/>
      <c r="L686" s="72"/>
    </row>
    <row r="687" spans="2:12" ht="15.75" customHeight="1">
      <c r="B687" s="72"/>
      <c r="C687" s="72"/>
      <c r="D687" s="72"/>
      <c r="J687" s="72"/>
      <c r="K687" s="72"/>
      <c r="L687" s="72"/>
    </row>
    <row r="688" spans="2:12" ht="15.75" customHeight="1">
      <c r="B688" s="72"/>
      <c r="C688" s="72"/>
      <c r="D688" s="72"/>
      <c r="J688" s="72"/>
      <c r="K688" s="72"/>
      <c r="L688" s="72"/>
    </row>
    <row r="689" spans="2:12" ht="15.75" customHeight="1">
      <c r="B689" s="72"/>
      <c r="C689" s="72"/>
      <c r="D689" s="72"/>
      <c r="J689" s="72"/>
      <c r="K689" s="72"/>
      <c r="L689" s="72"/>
    </row>
    <row r="690" spans="2:12" ht="15.75" customHeight="1">
      <c r="B690" s="72"/>
      <c r="C690" s="72"/>
      <c r="D690" s="72"/>
      <c r="J690" s="72"/>
      <c r="K690" s="72"/>
      <c r="L690" s="72"/>
    </row>
    <row r="691" spans="2:12" ht="15.75" customHeight="1">
      <c r="B691" s="72"/>
      <c r="C691" s="72"/>
      <c r="D691" s="72"/>
      <c r="J691" s="72"/>
      <c r="K691" s="72"/>
      <c r="L691" s="72"/>
    </row>
    <row r="692" spans="2:12" ht="15.75" customHeight="1">
      <c r="B692" s="72"/>
      <c r="C692" s="72"/>
      <c r="D692" s="72"/>
      <c r="J692" s="72"/>
      <c r="K692" s="72"/>
      <c r="L692" s="72"/>
    </row>
    <row r="693" spans="2:12" ht="15.75" customHeight="1">
      <c r="B693" s="72"/>
      <c r="C693" s="72"/>
      <c r="D693" s="72"/>
      <c r="J693" s="72"/>
      <c r="K693" s="72"/>
      <c r="L693" s="72"/>
    </row>
    <row r="694" spans="2:12" ht="15.75" customHeight="1">
      <c r="B694" s="72"/>
      <c r="C694" s="72"/>
      <c r="D694" s="72"/>
      <c r="J694" s="72"/>
      <c r="K694" s="72"/>
      <c r="L694" s="72"/>
    </row>
    <row r="695" spans="2:12" ht="15.75" customHeight="1">
      <c r="B695" s="72"/>
      <c r="C695" s="72"/>
      <c r="D695" s="72"/>
      <c r="J695" s="72"/>
      <c r="K695" s="72"/>
      <c r="L695" s="72"/>
    </row>
    <row r="696" spans="2:12" ht="15.75" customHeight="1">
      <c r="B696" s="72"/>
      <c r="C696" s="72"/>
      <c r="D696" s="72"/>
      <c r="J696" s="72"/>
      <c r="K696" s="72"/>
      <c r="L696" s="72"/>
    </row>
    <row r="697" spans="2:12" ht="15.75" customHeight="1">
      <c r="B697" s="72"/>
      <c r="C697" s="72"/>
      <c r="D697" s="72"/>
      <c r="J697" s="72"/>
      <c r="K697" s="72"/>
      <c r="L697" s="72"/>
    </row>
    <row r="698" spans="2:12" ht="15.75" customHeight="1">
      <c r="B698" s="72"/>
      <c r="C698" s="72"/>
      <c r="D698" s="72"/>
      <c r="J698" s="72"/>
      <c r="K698" s="72"/>
      <c r="L698" s="72"/>
    </row>
    <row r="699" spans="2:12" ht="15.75" customHeight="1">
      <c r="B699" s="72"/>
      <c r="C699" s="72"/>
      <c r="D699" s="72"/>
      <c r="J699" s="72"/>
      <c r="K699" s="72"/>
      <c r="L699" s="72"/>
    </row>
    <row r="700" spans="2:12" ht="15.75" customHeight="1">
      <c r="B700" s="72"/>
      <c r="C700" s="72"/>
      <c r="D700" s="72"/>
      <c r="J700" s="72"/>
      <c r="K700" s="72"/>
      <c r="L700" s="72"/>
    </row>
    <row r="701" spans="2:12" ht="15.75" customHeight="1">
      <c r="B701" s="72"/>
      <c r="C701" s="72"/>
      <c r="D701" s="72"/>
      <c r="J701" s="72"/>
      <c r="K701" s="72"/>
      <c r="L701" s="72"/>
    </row>
    <row r="702" spans="2:12" ht="15.75" customHeight="1">
      <c r="B702" s="72"/>
      <c r="C702" s="72"/>
      <c r="D702" s="72"/>
      <c r="J702" s="72"/>
      <c r="K702" s="72"/>
      <c r="L702" s="72"/>
    </row>
    <row r="703" spans="2:12" ht="15.75" customHeight="1">
      <c r="B703" s="72"/>
      <c r="C703" s="72"/>
      <c r="D703" s="72"/>
      <c r="J703" s="72"/>
      <c r="K703" s="72"/>
      <c r="L703" s="72"/>
    </row>
    <row r="704" spans="2:12" ht="15.75" customHeight="1">
      <c r="B704" s="72"/>
      <c r="C704" s="72"/>
      <c r="D704" s="72"/>
      <c r="J704" s="72"/>
      <c r="K704" s="72"/>
      <c r="L704" s="72"/>
    </row>
    <row r="705" spans="2:12" ht="15.75" customHeight="1">
      <c r="B705" s="72"/>
      <c r="C705" s="72"/>
      <c r="D705" s="72"/>
      <c r="J705" s="72"/>
      <c r="K705" s="72"/>
      <c r="L705" s="72"/>
    </row>
    <row r="706" spans="2:12" ht="15.75" customHeight="1">
      <c r="B706" s="72"/>
      <c r="C706" s="72"/>
      <c r="D706" s="72"/>
      <c r="J706" s="72"/>
      <c r="K706" s="72"/>
      <c r="L706" s="72"/>
    </row>
    <row r="707" spans="2:12" ht="15.75" customHeight="1">
      <c r="B707" s="72"/>
      <c r="C707" s="72"/>
      <c r="D707" s="72"/>
      <c r="J707" s="72"/>
      <c r="K707" s="72"/>
      <c r="L707" s="72"/>
    </row>
    <row r="708" spans="2:12" ht="15.75" customHeight="1">
      <c r="B708" s="72"/>
      <c r="C708" s="72"/>
      <c r="D708" s="72"/>
      <c r="J708" s="72"/>
      <c r="K708" s="72"/>
      <c r="L708" s="72"/>
    </row>
    <row r="709" spans="2:12" ht="15.75" customHeight="1">
      <c r="B709" s="72"/>
      <c r="C709" s="72"/>
      <c r="D709" s="72"/>
      <c r="J709" s="72"/>
      <c r="K709" s="72"/>
      <c r="L709" s="72"/>
    </row>
    <row r="710" spans="2:12" ht="15.75" customHeight="1">
      <c r="B710" s="72"/>
      <c r="C710" s="72"/>
      <c r="D710" s="72"/>
      <c r="J710" s="72"/>
      <c r="K710" s="72"/>
      <c r="L710" s="72"/>
    </row>
    <row r="711" spans="2:12" ht="15.75" customHeight="1">
      <c r="B711" s="72"/>
      <c r="C711" s="72"/>
      <c r="D711" s="72"/>
      <c r="J711" s="72"/>
      <c r="K711" s="72"/>
      <c r="L711" s="72"/>
    </row>
    <row r="712" spans="2:12" ht="15.75" customHeight="1">
      <c r="B712" s="72"/>
      <c r="C712" s="72"/>
      <c r="D712" s="72"/>
      <c r="J712" s="72"/>
      <c r="K712" s="72"/>
      <c r="L712" s="72"/>
    </row>
    <row r="713" spans="2:12" ht="15.75" customHeight="1">
      <c r="B713" s="72"/>
      <c r="C713" s="72"/>
      <c r="D713" s="72"/>
      <c r="J713" s="72"/>
      <c r="K713" s="72"/>
      <c r="L713" s="72"/>
    </row>
    <row r="714" spans="2:12" ht="15.75" customHeight="1">
      <c r="B714" s="72"/>
      <c r="C714" s="72"/>
      <c r="D714" s="72"/>
      <c r="J714" s="72"/>
      <c r="K714" s="72"/>
      <c r="L714" s="72"/>
    </row>
    <row r="715" spans="2:12" ht="15.75" customHeight="1">
      <c r="B715" s="72"/>
      <c r="C715" s="72"/>
      <c r="D715" s="72"/>
      <c r="J715" s="72"/>
      <c r="K715" s="72"/>
      <c r="L715" s="72"/>
    </row>
    <row r="716" spans="2:12" ht="15.75" customHeight="1">
      <c r="B716" s="72"/>
      <c r="C716" s="72"/>
      <c r="D716" s="72"/>
      <c r="J716" s="72"/>
      <c r="K716" s="72"/>
      <c r="L716" s="72"/>
    </row>
    <row r="717" spans="2:12" ht="15.75" customHeight="1">
      <c r="B717" s="72"/>
      <c r="C717" s="72"/>
      <c r="D717" s="72"/>
      <c r="J717" s="72"/>
      <c r="K717" s="72"/>
      <c r="L717" s="72"/>
    </row>
    <row r="718" spans="2:12" ht="15.75" customHeight="1">
      <c r="B718" s="72"/>
      <c r="C718" s="72"/>
      <c r="D718" s="72"/>
      <c r="J718" s="72"/>
      <c r="K718" s="72"/>
      <c r="L718" s="72"/>
    </row>
    <row r="719" spans="2:12" ht="15.75" customHeight="1">
      <c r="B719" s="72"/>
      <c r="C719" s="72"/>
      <c r="D719" s="72"/>
      <c r="J719" s="72"/>
      <c r="K719" s="72"/>
      <c r="L719" s="72"/>
    </row>
    <row r="720" spans="2:12" ht="15.75" customHeight="1">
      <c r="B720" s="72"/>
      <c r="C720" s="72"/>
      <c r="D720" s="72"/>
      <c r="J720" s="72"/>
      <c r="K720" s="72"/>
      <c r="L720" s="72"/>
    </row>
    <row r="721" spans="2:12" ht="15.75" customHeight="1">
      <c r="B721" s="72"/>
      <c r="C721" s="72"/>
      <c r="D721" s="72"/>
      <c r="J721" s="72"/>
      <c r="K721" s="72"/>
      <c r="L721" s="72"/>
    </row>
    <row r="722" spans="2:12" ht="15.75" customHeight="1">
      <c r="B722" s="72"/>
      <c r="C722" s="72"/>
      <c r="D722" s="72"/>
      <c r="J722" s="72"/>
      <c r="K722" s="72"/>
      <c r="L722" s="72"/>
    </row>
    <row r="723" spans="2:12" ht="15.75" customHeight="1">
      <c r="B723" s="72"/>
      <c r="C723" s="72"/>
      <c r="D723" s="72"/>
      <c r="J723" s="72"/>
      <c r="K723" s="72"/>
      <c r="L723" s="72"/>
    </row>
    <row r="724" spans="2:12" ht="15.75" customHeight="1">
      <c r="B724" s="72"/>
      <c r="C724" s="72"/>
      <c r="D724" s="72"/>
      <c r="J724" s="72"/>
      <c r="K724" s="72"/>
      <c r="L724" s="72"/>
    </row>
    <row r="725" spans="2:12" ht="15.75" customHeight="1">
      <c r="B725" s="72"/>
      <c r="C725" s="72"/>
      <c r="D725" s="72"/>
      <c r="J725" s="72"/>
      <c r="K725" s="72"/>
      <c r="L725" s="72"/>
    </row>
    <row r="726" spans="2:12" ht="15.75" customHeight="1">
      <c r="B726" s="72"/>
      <c r="C726" s="72"/>
      <c r="D726" s="72"/>
      <c r="J726" s="72"/>
      <c r="K726" s="72"/>
      <c r="L726" s="72"/>
    </row>
    <row r="727" spans="2:12" ht="15.75" customHeight="1">
      <c r="B727" s="72"/>
      <c r="C727" s="72"/>
      <c r="D727" s="72"/>
      <c r="J727" s="72"/>
      <c r="K727" s="72"/>
      <c r="L727" s="72"/>
    </row>
    <row r="728" spans="2:12" ht="15.75" customHeight="1">
      <c r="B728" s="72"/>
      <c r="C728" s="72"/>
      <c r="D728" s="72"/>
      <c r="J728" s="72"/>
      <c r="K728" s="72"/>
      <c r="L728" s="72"/>
    </row>
    <row r="729" spans="2:12" ht="15.75" customHeight="1">
      <c r="B729" s="72"/>
      <c r="C729" s="72"/>
      <c r="D729" s="72"/>
      <c r="J729" s="72"/>
      <c r="K729" s="72"/>
      <c r="L729" s="72"/>
    </row>
    <row r="730" spans="2:12" ht="15.75" customHeight="1">
      <c r="B730" s="72"/>
      <c r="C730" s="72"/>
      <c r="D730" s="72"/>
      <c r="J730" s="72"/>
      <c r="K730" s="72"/>
      <c r="L730" s="72"/>
    </row>
    <row r="731" spans="2:12" ht="15.75" customHeight="1">
      <c r="B731" s="72"/>
      <c r="C731" s="72"/>
      <c r="D731" s="72"/>
      <c r="J731" s="72"/>
      <c r="K731" s="72"/>
      <c r="L731" s="72"/>
    </row>
    <row r="732" spans="2:12" ht="15.75" customHeight="1">
      <c r="B732" s="72"/>
      <c r="C732" s="72"/>
      <c r="D732" s="72"/>
      <c r="J732" s="72"/>
      <c r="K732" s="72"/>
      <c r="L732" s="72"/>
    </row>
    <row r="733" spans="2:12" ht="15.75" customHeight="1">
      <c r="B733" s="72"/>
      <c r="C733" s="72"/>
      <c r="D733" s="72"/>
      <c r="J733" s="72"/>
      <c r="K733" s="72"/>
      <c r="L733" s="72"/>
    </row>
    <row r="734" spans="2:12" ht="15.75" customHeight="1">
      <c r="B734" s="72"/>
      <c r="C734" s="72"/>
      <c r="D734" s="72"/>
      <c r="J734" s="72"/>
      <c r="K734" s="72"/>
      <c r="L734" s="72"/>
    </row>
    <row r="735" spans="2:12" ht="15.75" customHeight="1">
      <c r="B735" s="72"/>
      <c r="C735" s="72"/>
      <c r="D735" s="72"/>
      <c r="J735" s="72"/>
      <c r="K735" s="72"/>
      <c r="L735" s="72"/>
    </row>
    <row r="736" spans="2:12" ht="15.75" customHeight="1">
      <c r="B736" s="72"/>
      <c r="C736" s="72"/>
      <c r="D736" s="72"/>
      <c r="J736" s="72"/>
      <c r="K736" s="72"/>
      <c r="L736" s="72"/>
    </row>
    <row r="737" spans="2:12" ht="15.75" customHeight="1">
      <c r="B737" s="72"/>
      <c r="C737" s="72"/>
      <c r="D737" s="72"/>
      <c r="J737" s="72"/>
      <c r="K737" s="72"/>
      <c r="L737" s="72"/>
    </row>
    <row r="738" spans="2:12" ht="15.75" customHeight="1">
      <c r="B738" s="72"/>
      <c r="C738" s="72"/>
      <c r="D738" s="72"/>
      <c r="J738" s="72"/>
      <c r="K738" s="72"/>
      <c r="L738" s="72"/>
    </row>
    <row r="739" spans="2:12" ht="15.75" customHeight="1">
      <c r="B739" s="72"/>
      <c r="C739" s="72"/>
      <c r="D739" s="72"/>
      <c r="J739" s="72"/>
      <c r="K739" s="72"/>
      <c r="L739" s="72"/>
    </row>
    <row r="740" spans="2:12" ht="15.75" customHeight="1">
      <c r="B740" s="72"/>
      <c r="C740" s="72"/>
      <c r="D740" s="72"/>
      <c r="J740" s="72"/>
      <c r="K740" s="72"/>
      <c r="L740" s="72"/>
    </row>
    <row r="741" spans="2:12" ht="15.75" customHeight="1">
      <c r="B741" s="72"/>
      <c r="C741" s="72"/>
      <c r="D741" s="72"/>
      <c r="J741" s="72"/>
      <c r="K741" s="72"/>
      <c r="L741" s="72"/>
    </row>
    <row r="742" spans="2:12" ht="15.75" customHeight="1">
      <c r="B742" s="72"/>
      <c r="C742" s="72"/>
      <c r="D742" s="72"/>
      <c r="J742" s="72"/>
      <c r="K742" s="72"/>
      <c r="L742" s="72"/>
    </row>
    <row r="743" spans="2:12" ht="15.75" customHeight="1">
      <c r="B743" s="72"/>
      <c r="C743" s="72"/>
      <c r="D743" s="72"/>
      <c r="J743" s="72"/>
      <c r="K743" s="72"/>
      <c r="L743" s="72"/>
    </row>
    <row r="744" spans="2:12" ht="15.75" customHeight="1">
      <c r="B744" s="72"/>
      <c r="C744" s="72"/>
      <c r="D744" s="72"/>
      <c r="J744" s="72"/>
      <c r="K744" s="72"/>
      <c r="L744" s="72"/>
    </row>
    <row r="745" spans="2:12" ht="15.75" customHeight="1">
      <c r="B745" s="72"/>
      <c r="C745" s="72"/>
      <c r="D745" s="72"/>
      <c r="J745" s="72"/>
      <c r="K745" s="72"/>
      <c r="L745" s="72"/>
    </row>
    <row r="746" spans="2:12" ht="15.75" customHeight="1">
      <c r="B746" s="72"/>
      <c r="C746" s="72"/>
      <c r="D746" s="72"/>
      <c r="J746" s="72"/>
      <c r="K746" s="72"/>
      <c r="L746" s="72"/>
    </row>
    <row r="747" spans="2:12" ht="15.75" customHeight="1">
      <c r="B747" s="72"/>
      <c r="C747" s="72"/>
      <c r="D747" s="72"/>
      <c r="J747" s="72"/>
      <c r="K747" s="72"/>
      <c r="L747" s="72"/>
    </row>
    <row r="748" spans="2:12" ht="15.75" customHeight="1">
      <c r="B748" s="72"/>
      <c r="C748" s="72"/>
      <c r="D748" s="72"/>
      <c r="J748" s="72"/>
      <c r="K748" s="72"/>
      <c r="L748" s="72"/>
    </row>
    <row r="749" spans="2:12" ht="15.75" customHeight="1">
      <c r="B749" s="72"/>
      <c r="C749" s="72"/>
      <c r="D749" s="72"/>
      <c r="J749" s="72"/>
      <c r="K749" s="72"/>
      <c r="L749" s="72"/>
    </row>
    <row r="750" spans="2:12" ht="15.75" customHeight="1">
      <c r="B750" s="72"/>
      <c r="C750" s="72"/>
      <c r="D750" s="72"/>
      <c r="J750" s="72"/>
      <c r="K750" s="72"/>
      <c r="L750" s="72"/>
    </row>
    <row r="751" spans="2:12" ht="15.75" customHeight="1">
      <c r="B751" s="72"/>
      <c r="C751" s="72"/>
      <c r="D751" s="72"/>
      <c r="J751" s="72"/>
      <c r="K751" s="72"/>
      <c r="L751" s="72"/>
    </row>
    <row r="752" spans="2:12" ht="15.75" customHeight="1">
      <c r="B752" s="72"/>
      <c r="C752" s="72"/>
      <c r="D752" s="72"/>
      <c r="J752" s="72"/>
      <c r="K752" s="72"/>
      <c r="L752" s="72"/>
    </row>
    <row r="753" spans="2:12" ht="15.75" customHeight="1">
      <c r="B753" s="72"/>
      <c r="C753" s="72"/>
      <c r="D753" s="72"/>
      <c r="J753" s="72"/>
      <c r="K753" s="72"/>
      <c r="L753" s="72"/>
    </row>
    <row r="754" spans="2:12" ht="15.75" customHeight="1">
      <c r="B754" s="72"/>
      <c r="C754" s="72"/>
      <c r="D754" s="72"/>
      <c r="J754" s="72"/>
      <c r="K754" s="72"/>
      <c r="L754" s="72"/>
    </row>
    <row r="755" spans="2:12" ht="15.75" customHeight="1">
      <c r="B755" s="72"/>
      <c r="C755" s="72"/>
      <c r="D755" s="72"/>
      <c r="J755" s="72"/>
      <c r="K755" s="72"/>
      <c r="L755" s="72"/>
    </row>
    <row r="756" spans="2:12" ht="15.75" customHeight="1">
      <c r="B756" s="72"/>
      <c r="C756" s="72"/>
      <c r="D756" s="72"/>
      <c r="J756" s="72"/>
      <c r="K756" s="72"/>
      <c r="L756" s="72"/>
    </row>
    <row r="757" spans="2:12" ht="15.75" customHeight="1">
      <c r="B757" s="72"/>
      <c r="C757" s="72"/>
      <c r="D757" s="72"/>
      <c r="J757" s="72"/>
      <c r="K757" s="72"/>
      <c r="L757" s="72"/>
    </row>
    <row r="758" spans="2:12" ht="15.75" customHeight="1">
      <c r="B758" s="72"/>
      <c r="C758" s="72"/>
      <c r="D758" s="72"/>
      <c r="J758" s="72"/>
      <c r="K758" s="72"/>
      <c r="L758" s="72"/>
    </row>
    <row r="759" spans="2:12" ht="15.75" customHeight="1">
      <c r="B759" s="72"/>
      <c r="C759" s="72"/>
      <c r="D759" s="72"/>
      <c r="J759" s="72"/>
      <c r="K759" s="72"/>
      <c r="L759" s="72"/>
    </row>
    <row r="760" spans="2:12" ht="15.75" customHeight="1">
      <c r="B760" s="72"/>
      <c r="C760" s="72"/>
      <c r="D760" s="72"/>
      <c r="J760" s="72"/>
      <c r="K760" s="72"/>
      <c r="L760" s="72"/>
    </row>
    <row r="761" spans="2:12" ht="15.75" customHeight="1">
      <c r="B761" s="72"/>
      <c r="C761" s="72"/>
      <c r="D761" s="72"/>
      <c r="J761" s="72"/>
      <c r="K761" s="72"/>
      <c r="L761" s="72"/>
    </row>
    <row r="762" spans="2:12" ht="15.75" customHeight="1">
      <c r="B762" s="72"/>
      <c r="C762" s="72"/>
      <c r="D762" s="72"/>
      <c r="J762" s="72"/>
      <c r="K762" s="72"/>
      <c r="L762" s="72"/>
    </row>
    <row r="763" spans="2:12" ht="15.75" customHeight="1">
      <c r="B763" s="72"/>
      <c r="C763" s="72"/>
      <c r="D763" s="72"/>
      <c r="J763" s="72"/>
      <c r="K763" s="72"/>
      <c r="L763" s="72"/>
    </row>
    <row r="764" spans="2:12" ht="15.75" customHeight="1">
      <c r="B764" s="72"/>
      <c r="C764" s="72"/>
      <c r="D764" s="72"/>
      <c r="J764" s="72"/>
      <c r="K764" s="72"/>
      <c r="L764" s="72"/>
    </row>
    <row r="765" spans="2:12" ht="15.75" customHeight="1">
      <c r="B765" s="72"/>
      <c r="C765" s="72"/>
      <c r="D765" s="72"/>
      <c r="J765" s="72"/>
      <c r="K765" s="72"/>
      <c r="L765" s="72"/>
    </row>
    <row r="766" spans="2:12" ht="15.75" customHeight="1">
      <c r="B766" s="72"/>
      <c r="C766" s="72"/>
      <c r="D766" s="72"/>
      <c r="J766" s="72"/>
      <c r="K766" s="72"/>
      <c r="L766" s="72"/>
    </row>
    <row r="767" spans="2:12" ht="15.75" customHeight="1">
      <c r="B767" s="72"/>
      <c r="C767" s="72"/>
      <c r="D767" s="72"/>
      <c r="J767" s="72"/>
      <c r="K767" s="72"/>
      <c r="L767" s="72"/>
    </row>
    <row r="768" spans="2:12" ht="15.75" customHeight="1">
      <c r="B768" s="72"/>
      <c r="C768" s="72"/>
      <c r="D768" s="72"/>
      <c r="J768" s="72"/>
      <c r="K768" s="72"/>
      <c r="L768" s="72"/>
    </row>
    <row r="769" spans="2:12" ht="15.75" customHeight="1">
      <c r="B769" s="72"/>
      <c r="C769" s="72"/>
      <c r="D769" s="72"/>
      <c r="J769" s="72"/>
      <c r="K769" s="72"/>
      <c r="L769" s="72"/>
    </row>
    <row r="770" spans="2:12" ht="15.75" customHeight="1">
      <c r="B770" s="72"/>
      <c r="C770" s="72"/>
      <c r="D770" s="72"/>
      <c r="J770" s="72"/>
      <c r="K770" s="72"/>
      <c r="L770" s="72"/>
    </row>
    <row r="771" spans="2:12" ht="15.75" customHeight="1">
      <c r="B771" s="72"/>
      <c r="C771" s="72"/>
      <c r="D771" s="72"/>
      <c r="J771" s="72"/>
      <c r="K771" s="72"/>
      <c r="L771" s="72"/>
    </row>
    <row r="772" spans="2:12" ht="15.75" customHeight="1">
      <c r="B772" s="72"/>
      <c r="C772" s="72"/>
      <c r="D772" s="72"/>
      <c r="J772" s="72"/>
      <c r="K772" s="72"/>
      <c r="L772" s="72"/>
    </row>
    <row r="773" spans="2:12" ht="15.75" customHeight="1">
      <c r="B773" s="72"/>
      <c r="C773" s="72"/>
      <c r="D773" s="72"/>
      <c r="J773" s="72"/>
      <c r="K773" s="72"/>
      <c r="L773" s="72"/>
    </row>
    <row r="774" spans="2:12" ht="15.75" customHeight="1">
      <c r="B774" s="72"/>
      <c r="C774" s="72"/>
      <c r="D774" s="72"/>
      <c r="J774" s="72"/>
      <c r="K774" s="72"/>
      <c r="L774" s="72"/>
    </row>
    <row r="775" spans="2:12" ht="15.75" customHeight="1">
      <c r="B775" s="72"/>
      <c r="C775" s="72"/>
      <c r="D775" s="72"/>
      <c r="J775" s="72"/>
      <c r="K775" s="72"/>
      <c r="L775" s="72"/>
    </row>
    <row r="776" spans="2:12" ht="15.75" customHeight="1">
      <c r="B776" s="72"/>
      <c r="C776" s="72"/>
      <c r="D776" s="72"/>
      <c r="J776" s="72"/>
      <c r="K776" s="72"/>
      <c r="L776" s="72"/>
    </row>
    <row r="777" spans="2:12" ht="15.75" customHeight="1">
      <c r="B777" s="72"/>
      <c r="C777" s="72"/>
      <c r="D777" s="72"/>
      <c r="J777" s="72"/>
      <c r="K777" s="72"/>
      <c r="L777" s="72"/>
    </row>
    <row r="778" spans="2:12" ht="15.75" customHeight="1">
      <c r="B778" s="72"/>
      <c r="C778" s="72"/>
      <c r="D778" s="72"/>
      <c r="J778" s="72"/>
      <c r="K778" s="72"/>
      <c r="L778" s="72"/>
    </row>
    <row r="779" spans="2:12" ht="15.75" customHeight="1">
      <c r="B779" s="72"/>
      <c r="C779" s="72"/>
      <c r="D779" s="72"/>
      <c r="J779" s="72"/>
      <c r="K779" s="72"/>
      <c r="L779" s="72"/>
    </row>
    <row r="780" spans="2:12" ht="15.75" customHeight="1">
      <c r="B780" s="72"/>
      <c r="C780" s="72"/>
      <c r="D780" s="72"/>
      <c r="J780" s="72"/>
      <c r="K780" s="72"/>
      <c r="L780" s="72"/>
    </row>
    <row r="781" spans="2:12" ht="15.75" customHeight="1">
      <c r="B781" s="72"/>
      <c r="C781" s="72"/>
      <c r="D781" s="72"/>
      <c r="J781" s="72"/>
      <c r="K781" s="72"/>
      <c r="L781" s="72"/>
    </row>
    <row r="782" spans="2:12" ht="15.75" customHeight="1">
      <c r="B782" s="72"/>
      <c r="C782" s="72"/>
      <c r="D782" s="72"/>
      <c r="J782" s="72"/>
      <c r="K782" s="72"/>
      <c r="L782" s="72"/>
    </row>
    <row r="783" spans="2:12" ht="15.75" customHeight="1">
      <c r="B783" s="72"/>
      <c r="C783" s="72"/>
      <c r="D783" s="72"/>
      <c r="J783" s="72"/>
      <c r="K783" s="72"/>
      <c r="L783" s="72"/>
    </row>
    <row r="784" spans="2:12" ht="15.75" customHeight="1">
      <c r="B784" s="72"/>
      <c r="C784" s="72"/>
      <c r="D784" s="72"/>
      <c r="J784" s="72"/>
      <c r="K784" s="72"/>
      <c r="L784" s="72"/>
    </row>
    <row r="785" spans="2:12" ht="15.75" customHeight="1">
      <c r="B785" s="72"/>
      <c r="C785" s="72"/>
      <c r="D785" s="72"/>
      <c r="J785" s="72"/>
      <c r="K785" s="72"/>
      <c r="L785" s="72"/>
    </row>
    <row r="786" spans="2:12" ht="15.75" customHeight="1">
      <c r="B786" s="72"/>
      <c r="C786" s="72"/>
      <c r="D786" s="72"/>
      <c r="J786" s="72"/>
      <c r="K786" s="72"/>
      <c r="L786" s="72"/>
    </row>
    <row r="787" spans="2:12" ht="15.75" customHeight="1">
      <c r="B787" s="72"/>
      <c r="C787" s="72"/>
      <c r="D787" s="72"/>
      <c r="J787" s="72"/>
      <c r="K787" s="72"/>
      <c r="L787" s="72"/>
    </row>
    <row r="788" spans="2:12" ht="15.75" customHeight="1">
      <c r="B788" s="72"/>
      <c r="C788" s="72"/>
      <c r="D788" s="72"/>
      <c r="J788" s="72"/>
      <c r="K788" s="72"/>
      <c r="L788" s="72"/>
    </row>
    <row r="789" spans="2:12" ht="15.75" customHeight="1">
      <c r="B789" s="72"/>
      <c r="C789" s="72"/>
      <c r="D789" s="72"/>
      <c r="J789" s="72"/>
      <c r="K789" s="72"/>
      <c r="L789" s="72"/>
    </row>
    <row r="790" spans="2:12" ht="15.75" customHeight="1">
      <c r="B790" s="72"/>
      <c r="C790" s="72"/>
      <c r="D790" s="72"/>
      <c r="J790" s="72"/>
      <c r="K790" s="72"/>
      <c r="L790" s="72"/>
    </row>
    <row r="791" spans="2:12" ht="15.75" customHeight="1">
      <c r="B791" s="72"/>
      <c r="C791" s="72"/>
      <c r="D791" s="72"/>
      <c r="J791" s="72"/>
      <c r="K791" s="72"/>
      <c r="L791" s="72"/>
    </row>
    <row r="792" spans="2:12" ht="15.75" customHeight="1">
      <c r="B792" s="72"/>
      <c r="C792" s="72"/>
      <c r="D792" s="72"/>
      <c r="J792" s="72"/>
      <c r="K792" s="72"/>
      <c r="L792" s="72"/>
    </row>
    <row r="793" spans="2:12" ht="15.75" customHeight="1">
      <c r="B793" s="72"/>
      <c r="C793" s="72"/>
      <c r="D793" s="72"/>
      <c r="J793" s="72"/>
      <c r="K793" s="72"/>
      <c r="L793" s="72"/>
    </row>
    <row r="794" spans="2:12" ht="15.75" customHeight="1">
      <c r="B794" s="72"/>
      <c r="C794" s="72"/>
      <c r="D794" s="72"/>
      <c r="J794" s="72"/>
      <c r="K794" s="72"/>
      <c r="L794" s="72"/>
    </row>
    <row r="795" spans="2:12" ht="15.75" customHeight="1">
      <c r="B795" s="72"/>
      <c r="C795" s="72"/>
      <c r="D795" s="72"/>
      <c r="J795" s="72"/>
      <c r="K795" s="72"/>
      <c r="L795" s="72"/>
    </row>
    <row r="796" spans="2:12" ht="15.75" customHeight="1">
      <c r="B796" s="72"/>
      <c r="C796" s="72"/>
      <c r="D796" s="72"/>
      <c r="J796" s="72"/>
      <c r="K796" s="72"/>
      <c r="L796" s="72"/>
    </row>
    <row r="797" spans="2:12" ht="15.75" customHeight="1">
      <c r="B797" s="72"/>
      <c r="C797" s="72"/>
      <c r="D797" s="72"/>
      <c r="J797" s="72"/>
      <c r="K797" s="72"/>
      <c r="L797" s="72"/>
    </row>
    <row r="798" spans="2:12" ht="15.75" customHeight="1">
      <c r="B798" s="72"/>
      <c r="C798" s="72"/>
      <c r="D798" s="72"/>
      <c r="J798" s="72"/>
      <c r="K798" s="72"/>
      <c r="L798" s="72"/>
    </row>
    <row r="799" spans="2:12" ht="15.75" customHeight="1">
      <c r="B799" s="72"/>
      <c r="C799" s="72"/>
      <c r="D799" s="72"/>
      <c r="J799" s="72"/>
      <c r="K799" s="72"/>
      <c r="L799" s="72"/>
    </row>
    <row r="800" spans="2:12" ht="15.75" customHeight="1">
      <c r="B800" s="72"/>
      <c r="C800" s="72"/>
      <c r="D800" s="72"/>
      <c r="J800" s="72"/>
      <c r="K800" s="72"/>
      <c r="L800" s="72"/>
    </row>
    <row r="801" spans="2:12" ht="15.75" customHeight="1">
      <c r="B801" s="72"/>
      <c r="C801" s="72"/>
      <c r="D801" s="72"/>
      <c r="J801" s="72"/>
      <c r="K801" s="72"/>
      <c r="L801" s="72"/>
    </row>
    <row r="802" spans="2:12" ht="15.75" customHeight="1">
      <c r="B802" s="72"/>
      <c r="C802" s="72"/>
      <c r="D802" s="72"/>
      <c r="J802" s="72"/>
      <c r="K802" s="72"/>
      <c r="L802" s="72"/>
    </row>
    <row r="803" spans="2:12" ht="15.75" customHeight="1">
      <c r="B803" s="72"/>
      <c r="C803" s="72"/>
      <c r="D803" s="72"/>
      <c r="J803" s="72"/>
      <c r="K803" s="72"/>
      <c r="L803" s="72"/>
    </row>
    <row r="804" spans="2:12" ht="15.75" customHeight="1">
      <c r="B804" s="72"/>
      <c r="C804" s="72"/>
      <c r="D804" s="72"/>
      <c r="J804" s="72"/>
      <c r="K804" s="72"/>
      <c r="L804" s="72"/>
    </row>
    <row r="805" spans="2:12" ht="15.75" customHeight="1">
      <c r="B805" s="72"/>
      <c r="C805" s="72"/>
      <c r="D805" s="72"/>
      <c r="J805" s="72"/>
      <c r="K805" s="72"/>
      <c r="L805" s="72"/>
    </row>
    <row r="806" spans="2:12" ht="15.75" customHeight="1">
      <c r="B806" s="72"/>
      <c r="C806" s="72"/>
      <c r="D806" s="72"/>
      <c r="J806" s="72"/>
      <c r="K806" s="72"/>
      <c r="L806" s="72"/>
    </row>
    <row r="807" spans="2:12" ht="15.75" customHeight="1">
      <c r="B807" s="72"/>
      <c r="C807" s="72"/>
      <c r="D807" s="72"/>
      <c r="J807" s="72"/>
      <c r="K807" s="72"/>
      <c r="L807" s="72"/>
    </row>
    <row r="808" spans="2:12" ht="15.75" customHeight="1">
      <c r="B808" s="72"/>
      <c r="C808" s="72"/>
      <c r="D808" s="72"/>
      <c r="J808" s="72"/>
      <c r="K808" s="72"/>
      <c r="L808" s="72"/>
    </row>
    <row r="809" spans="2:12" ht="15.75" customHeight="1">
      <c r="B809" s="72"/>
      <c r="C809" s="72"/>
      <c r="D809" s="72"/>
      <c r="J809" s="72"/>
      <c r="K809" s="72"/>
      <c r="L809" s="72"/>
    </row>
    <row r="810" spans="2:12" ht="15.75" customHeight="1">
      <c r="B810" s="72"/>
      <c r="C810" s="72"/>
      <c r="D810" s="72"/>
      <c r="J810" s="72"/>
      <c r="K810" s="72"/>
      <c r="L810" s="72"/>
    </row>
    <row r="811" spans="2:12" ht="15.75" customHeight="1">
      <c r="B811" s="72"/>
      <c r="C811" s="72"/>
      <c r="D811" s="72"/>
      <c r="J811" s="72"/>
      <c r="K811" s="72"/>
      <c r="L811" s="72"/>
    </row>
    <row r="812" spans="2:12" ht="15.75" customHeight="1">
      <c r="B812" s="72"/>
      <c r="C812" s="72"/>
      <c r="D812" s="72"/>
      <c r="J812" s="72"/>
      <c r="K812" s="72"/>
      <c r="L812" s="72"/>
    </row>
    <row r="813" spans="2:12" ht="15.75" customHeight="1">
      <c r="B813" s="72"/>
      <c r="C813" s="72"/>
      <c r="D813" s="72"/>
      <c r="J813" s="72"/>
      <c r="K813" s="72"/>
      <c r="L813" s="72"/>
    </row>
    <row r="814" spans="2:12" ht="15.75" customHeight="1">
      <c r="B814" s="72"/>
      <c r="C814" s="72"/>
      <c r="D814" s="72"/>
      <c r="J814" s="72"/>
      <c r="K814" s="72"/>
      <c r="L814" s="72"/>
    </row>
    <row r="815" spans="2:12" ht="15.75" customHeight="1">
      <c r="B815" s="72"/>
      <c r="C815" s="72"/>
      <c r="D815" s="72"/>
      <c r="J815" s="72"/>
      <c r="K815" s="72"/>
      <c r="L815" s="72"/>
    </row>
    <row r="816" spans="2:12" ht="15.75" customHeight="1">
      <c r="B816" s="72"/>
      <c r="C816" s="72"/>
      <c r="D816" s="72"/>
      <c r="J816" s="72"/>
      <c r="K816" s="72"/>
      <c r="L816" s="72"/>
    </row>
    <row r="817" spans="2:12" ht="15.75" customHeight="1">
      <c r="B817" s="72"/>
      <c r="C817" s="72"/>
      <c r="D817" s="72"/>
      <c r="J817" s="72"/>
      <c r="K817" s="72"/>
      <c r="L817" s="72"/>
    </row>
    <row r="818" spans="2:12" ht="15.75" customHeight="1">
      <c r="B818" s="72"/>
      <c r="C818" s="72"/>
      <c r="D818" s="72"/>
      <c r="J818" s="72"/>
      <c r="K818" s="72"/>
      <c r="L818" s="72"/>
    </row>
    <row r="819" spans="2:12" ht="15.75" customHeight="1">
      <c r="B819" s="72"/>
      <c r="C819" s="72"/>
      <c r="D819" s="72"/>
      <c r="J819" s="72"/>
      <c r="K819" s="72"/>
      <c r="L819" s="72"/>
    </row>
    <row r="820" spans="2:12" ht="15.75" customHeight="1">
      <c r="B820" s="72"/>
      <c r="C820" s="72"/>
      <c r="D820" s="72"/>
      <c r="J820" s="72"/>
      <c r="K820" s="72"/>
      <c r="L820" s="72"/>
    </row>
    <row r="821" spans="2:12" ht="15.75" customHeight="1">
      <c r="B821" s="72"/>
      <c r="C821" s="72"/>
      <c r="D821" s="72"/>
      <c r="J821" s="72"/>
      <c r="K821" s="72"/>
      <c r="L821" s="72"/>
    </row>
    <row r="822" spans="2:12" ht="15.75" customHeight="1">
      <c r="B822" s="72"/>
      <c r="C822" s="72"/>
      <c r="D822" s="72"/>
      <c r="J822" s="72"/>
      <c r="K822" s="72"/>
      <c r="L822" s="72"/>
    </row>
    <row r="823" spans="2:12" ht="15.75" customHeight="1">
      <c r="B823" s="72"/>
      <c r="C823" s="72"/>
      <c r="D823" s="72"/>
      <c r="J823" s="72"/>
      <c r="K823" s="72"/>
      <c r="L823" s="72"/>
    </row>
    <row r="824" spans="2:12" ht="15.75" customHeight="1">
      <c r="B824" s="72"/>
      <c r="C824" s="72"/>
      <c r="D824" s="72"/>
      <c r="J824" s="72"/>
      <c r="K824" s="72"/>
      <c r="L824" s="72"/>
    </row>
    <row r="825" spans="2:12" ht="15.75" customHeight="1">
      <c r="B825" s="72"/>
      <c r="C825" s="72"/>
      <c r="D825" s="72"/>
      <c r="J825" s="72"/>
      <c r="K825" s="72"/>
      <c r="L825" s="72"/>
    </row>
    <row r="826" spans="2:12" ht="15.75" customHeight="1">
      <c r="B826" s="72"/>
      <c r="C826" s="72"/>
      <c r="D826" s="72"/>
      <c r="J826" s="72"/>
      <c r="K826" s="72"/>
      <c r="L826" s="72"/>
    </row>
    <row r="827" spans="2:12" ht="15.75" customHeight="1">
      <c r="B827" s="72"/>
      <c r="C827" s="72"/>
      <c r="D827" s="72"/>
      <c r="J827" s="72"/>
      <c r="K827" s="72"/>
      <c r="L827" s="72"/>
    </row>
    <row r="828" spans="2:12" ht="15.75" customHeight="1">
      <c r="B828" s="72"/>
      <c r="C828" s="72"/>
      <c r="D828" s="72"/>
      <c r="J828" s="72"/>
      <c r="K828" s="72"/>
      <c r="L828" s="72"/>
    </row>
    <row r="829" spans="2:12" ht="15.75" customHeight="1">
      <c r="B829" s="72"/>
      <c r="C829" s="72"/>
      <c r="D829" s="72"/>
      <c r="J829" s="72"/>
      <c r="K829" s="72"/>
      <c r="L829" s="72"/>
    </row>
    <row r="830" spans="2:12" ht="15.75" customHeight="1">
      <c r="B830" s="72"/>
      <c r="C830" s="72"/>
      <c r="D830" s="72"/>
      <c r="J830" s="72"/>
      <c r="K830" s="72"/>
      <c r="L830" s="72"/>
    </row>
    <row r="831" spans="2:12" ht="15.75" customHeight="1">
      <c r="B831" s="72"/>
      <c r="C831" s="72"/>
      <c r="D831" s="72"/>
      <c r="J831" s="72"/>
      <c r="K831" s="72"/>
      <c r="L831" s="72"/>
    </row>
    <row r="832" spans="2:12" ht="15.75" customHeight="1">
      <c r="B832" s="72"/>
      <c r="C832" s="72"/>
      <c r="D832" s="72"/>
      <c r="J832" s="72"/>
      <c r="K832" s="72"/>
      <c r="L832" s="72"/>
    </row>
    <row r="833" spans="2:12" ht="15.75" customHeight="1">
      <c r="B833" s="72"/>
      <c r="C833" s="72"/>
      <c r="D833" s="72"/>
      <c r="J833" s="72"/>
      <c r="K833" s="72"/>
      <c r="L833" s="72"/>
    </row>
    <row r="834" spans="2:12" ht="15.75" customHeight="1">
      <c r="B834" s="72"/>
      <c r="C834" s="72"/>
      <c r="D834" s="72"/>
      <c r="J834" s="72"/>
      <c r="K834" s="72"/>
      <c r="L834" s="72"/>
    </row>
    <row r="835" spans="2:12" ht="15.75" customHeight="1">
      <c r="B835" s="72"/>
      <c r="C835" s="72"/>
      <c r="D835" s="72"/>
      <c r="J835" s="72"/>
      <c r="K835" s="72"/>
      <c r="L835" s="72"/>
    </row>
    <row r="836" spans="2:12" ht="15.75" customHeight="1">
      <c r="B836" s="72"/>
      <c r="C836" s="72"/>
      <c r="D836" s="72"/>
      <c r="J836" s="72"/>
      <c r="K836" s="72"/>
      <c r="L836" s="72"/>
    </row>
    <row r="837" spans="2:12" ht="15.75" customHeight="1">
      <c r="B837" s="72"/>
      <c r="C837" s="72"/>
      <c r="D837" s="72"/>
      <c r="J837" s="72"/>
      <c r="K837" s="72"/>
      <c r="L837" s="72"/>
    </row>
    <row r="838" spans="2:12" ht="15.75" customHeight="1">
      <c r="B838" s="72"/>
      <c r="C838" s="72"/>
      <c r="D838" s="72"/>
      <c r="J838" s="72"/>
      <c r="K838" s="72"/>
      <c r="L838" s="72"/>
    </row>
    <row r="839" spans="2:12" ht="15.75" customHeight="1">
      <c r="B839" s="72"/>
      <c r="C839" s="72"/>
      <c r="D839" s="72"/>
      <c r="J839" s="72"/>
      <c r="K839" s="72"/>
      <c r="L839" s="72"/>
    </row>
    <row r="840" spans="2:12" ht="15.75" customHeight="1">
      <c r="B840" s="72"/>
      <c r="C840" s="72"/>
      <c r="D840" s="72"/>
      <c r="J840" s="72"/>
      <c r="K840" s="72"/>
      <c r="L840" s="72"/>
    </row>
    <row r="841" spans="2:12" ht="15.75" customHeight="1">
      <c r="B841" s="72"/>
      <c r="C841" s="72"/>
      <c r="D841" s="72"/>
      <c r="J841" s="72"/>
      <c r="K841" s="72"/>
      <c r="L841" s="72"/>
    </row>
    <row r="842" spans="2:12" ht="15.75" customHeight="1">
      <c r="B842" s="72"/>
      <c r="C842" s="72"/>
      <c r="D842" s="72"/>
      <c r="J842" s="72"/>
      <c r="K842" s="72"/>
      <c r="L842" s="72"/>
    </row>
    <row r="843" spans="2:12" ht="15.75" customHeight="1">
      <c r="B843" s="72"/>
      <c r="C843" s="72"/>
      <c r="D843" s="72"/>
      <c r="J843" s="72"/>
      <c r="K843" s="72"/>
      <c r="L843" s="72"/>
    </row>
    <row r="844" spans="2:12" ht="15.75" customHeight="1">
      <c r="B844" s="72"/>
      <c r="C844" s="72"/>
      <c r="D844" s="72"/>
      <c r="J844" s="72"/>
      <c r="K844" s="72"/>
      <c r="L844" s="72"/>
    </row>
    <row r="845" spans="2:12" ht="15.75" customHeight="1">
      <c r="B845" s="72"/>
      <c r="C845" s="72"/>
      <c r="D845" s="72"/>
      <c r="J845" s="72"/>
      <c r="K845" s="72"/>
      <c r="L845" s="72"/>
    </row>
    <row r="846" spans="2:12" ht="15.75" customHeight="1">
      <c r="B846" s="72"/>
      <c r="C846" s="72"/>
      <c r="D846" s="72"/>
      <c r="J846" s="72"/>
      <c r="K846" s="72"/>
      <c r="L846" s="72"/>
    </row>
    <row r="847" spans="2:12" ht="15.75" customHeight="1">
      <c r="B847" s="72"/>
      <c r="C847" s="72"/>
      <c r="D847" s="72"/>
      <c r="J847" s="72"/>
      <c r="K847" s="72"/>
      <c r="L847" s="72"/>
    </row>
    <row r="848" spans="2:12" ht="15.75" customHeight="1">
      <c r="B848" s="72"/>
      <c r="C848" s="72"/>
      <c r="D848" s="72"/>
      <c r="J848" s="72"/>
      <c r="K848" s="72"/>
      <c r="L848" s="72"/>
    </row>
    <row r="849" spans="2:12" ht="15.75" customHeight="1">
      <c r="B849" s="72"/>
      <c r="C849" s="72"/>
      <c r="D849" s="72"/>
      <c r="J849" s="72"/>
      <c r="K849" s="72"/>
      <c r="L849" s="72"/>
    </row>
    <row r="850" spans="2:12" ht="15.75" customHeight="1">
      <c r="B850" s="72"/>
      <c r="C850" s="72"/>
      <c r="D850" s="72"/>
      <c r="J850" s="72"/>
      <c r="K850" s="72"/>
      <c r="L850" s="72"/>
    </row>
    <row r="851" spans="2:12" ht="15.75" customHeight="1">
      <c r="B851" s="72"/>
      <c r="C851" s="72"/>
      <c r="D851" s="72"/>
      <c r="J851" s="72"/>
      <c r="K851" s="72"/>
      <c r="L851" s="72"/>
    </row>
    <row r="852" spans="2:12" ht="15.75" customHeight="1">
      <c r="B852" s="72"/>
      <c r="C852" s="72"/>
      <c r="D852" s="72"/>
      <c r="J852" s="72"/>
      <c r="K852" s="72"/>
      <c r="L852" s="72"/>
    </row>
    <row r="853" spans="2:12" ht="15.75" customHeight="1">
      <c r="B853" s="72"/>
      <c r="C853" s="72"/>
      <c r="D853" s="72"/>
      <c r="J853" s="72"/>
      <c r="K853" s="72"/>
      <c r="L853" s="72"/>
    </row>
    <row r="854" spans="2:12" ht="15.75" customHeight="1">
      <c r="B854" s="72"/>
      <c r="C854" s="72"/>
      <c r="D854" s="72"/>
      <c r="J854" s="72"/>
      <c r="K854" s="72"/>
      <c r="L854" s="72"/>
    </row>
    <row r="855" spans="2:12" ht="15.75" customHeight="1">
      <c r="B855" s="72"/>
      <c r="C855" s="72"/>
      <c r="D855" s="72"/>
      <c r="J855" s="72"/>
      <c r="K855" s="72"/>
      <c r="L855" s="72"/>
    </row>
    <row r="856" spans="2:12" ht="15.75" customHeight="1">
      <c r="B856" s="72"/>
      <c r="C856" s="72"/>
      <c r="D856" s="72"/>
      <c r="J856" s="72"/>
      <c r="K856" s="72"/>
      <c r="L856" s="72"/>
    </row>
    <row r="857" spans="2:12" ht="15.75" customHeight="1">
      <c r="B857" s="72"/>
      <c r="C857" s="72"/>
      <c r="D857" s="72"/>
      <c r="J857" s="72"/>
      <c r="K857" s="72"/>
      <c r="L857" s="72"/>
    </row>
    <row r="858" spans="2:12" ht="15.75" customHeight="1">
      <c r="B858" s="72"/>
      <c r="C858" s="72"/>
      <c r="D858" s="72"/>
      <c r="J858" s="72"/>
      <c r="K858" s="72"/>
      <c r="L858" s="72"/>
    </row>
    <row r="859" spans="2:12" ht="15.75" customHeight="1">
      <c r="B859" s="72"/>
      <c r="C859" s="72"/>
      <c r="D859" s="72"/>
      <c r="J859" s="72"/>
      <c r="K859" s="72"/>
      <c r="L859" s="72"/>
    </row>
    <row r="860" spans="2:12" ht="15.75" customHeight="1">
      <c r="B860" s="72"/>
      <c r="C860" s="72"/>
      <c r="D860" s="72"/>
      <c r="J860" s="72"/>
      <c r="K860" s="72"/>
      <c r="L860" s="72"/>
    </row>
    <row r="861" spans="2:12" ht="15.75" customHeight="1">
      <c r="B861" s="72"/>
      <c r="C861" s="72"/>
      <c r="D861" s="72"/>
      <c r="J861" s="72"/>
      <c r="K861" s="72"/>
      <c r="L861" s="72"/>
    </row>
    <row r="862" spans="2:12" ht="15.75" customHeight="1">
      <c r="B862" s="72"/>
      <c r="C862" s="72"/>
      <c r="D862" s="72"/>
      <c r="J862" s="72"/>
      <c r="K862" s="72"/>
      <c r="L862" s="72"/>
    </row>
    <row r="863" spans="2:12" ht="15.75" customHeight="1">
      <c r="B863" s="72"/>
      <c r="C863" s="72"/>
      <c r="D863" s="72"/>
      <c r="J863" s="72"/>
      <c r="K863" s="72"/>
      <c r="L863" s="72"/>
    </row>
    <row r="864" spans="2:12" ht="15.75" customHeight="1">
      <c r="B864" s="72"/>
      <c r="C864" s="72"/>
      <c r="D864" s="72"/>
      <c r="J864" s="72"/>
      <c r="K864" s="72"/>
      <c r="L864" s="72"/>
    </row>
    <row r="865" spans="2:12" ht="15.75" customHeight="1">
      <c r="B865" s="72"/>
      <c r="C865" s="72"/>
      <c r="D865" s="72"/>
      <c r="J865" s="72"/>
      <c r="K865" s="72"/>
      <c r="L865" s="72"/>
    </row>
    <row r="866" spans="2:12" ht="15.75" customHeight="1">
      <c r="B866" s="72"/>
      <c r="C866" s="72"/>
      <c r="D866" s="72"/>
      <c r="J866" s="72"/>
      <c r="K866" s="72"/>
      <c r="L866" s="72"/>
    </row>
    <row r="867" spans="2:12" ht="15.75" customHeight="1">
      <c r="B867" s="72"/>
      <c r="C867" s="72"/>
      <c r="D867" s="72"/>
      <c r="J867" s="72"/>
      <c r="K867" s="72"/>
      <c r="L867" s="72"/>
    </row>
    <row r="868" spans="2:12" ht="15.75" customHeight="1">
      <c r="B868" s="72"/>
      <c r="C868" s="72"/>
      <c r="D868" s="72"/>
      <c r="J868" s="72"/>
      <c r="K868" s="72"/>
      <c r="L868" s="72"/>
    </row>
    <row r="869" spans="2:12" ht="15.75" customHeight="1">
      <c r="B869" s="72"/>
      <c r="C869" s="72"/>
      <c r="D869" s="72"/>
      <c r="J869" s="72"/>
      <c r="K869" s="72"/>
      <c r="L869" s="72"/>
    </row>
    <row r="870" spans="2:12" ht="15.75" customHeight="1">
      <c r="B870" s="72"/>
      <c r="C870" s="72"/>
      <c r="D870" s="72"/>
      <c r="J870" s="72"/>
      <c r="K870" s="72"/>
      <c r="L870" s="72"/>
    </row>
    <row r="871" spans="2:12" ht="15.75" customHeight="1">
      <c r="B871" s="72"/>
      <c r="C871" s="72"/>
      <c r="D871" s="72"/>
      <c r="J871" s="72"/>
      <c r="K871" s="72"/>
      <c r="L871" s="72"/>
    </row>
    <row r="872" spans="2:12" ht="15.75" customHeight="1">
      <c r="B872" s="72"/>
      <c r="C872" s="72"/>
      <c r="D872" s="72"/>
      <c r="J872" s="72"/>
      <c r="K872" s="72"/>
      <c r="L872" s="72"/>
    </row>
    <row r="873" spans="2:12" ht="15.75" customHeight="1">
      <c r="B873" s="72"/>
      <c r="C873" s="72"/>
      <c r="D873" s="72"/>
      <c r="J873" s="72"/>
      <c r="K873" s="72"/>
      <c r="L873" s="72"/>
    </row>
    <row r="874" spans="2:12" ht="15.75" customHeight="1">
      <c r="B874" s="72"/>
      <c r="C874" s="72"/>
      <c r="D874" s="72"/>
      <c r="J874" s="72"/>
      <c r="K874" s="72"/>
      <c r="L874" s="72"/>
    </row>
    <row r="875" spans="2:12" ht="15.75" customHeight="1">
      <c r="B875" s="72"/>
      <c r="C875" s="72"/>
      <c r="D875" s="72"/>
      <c r="J875" s="72"/>
      <c r="K875" s="72"/>
      <c r="L875" s="72"/>
    </row>
    <row r="876" spans="2:12" ht="15.75" customHeight="1">
      <c r="B876" s="72"/>
      <c r="C876" s="72"/>
      <c r="D876" s="72"/>
      <c r="J876" s="72"/>
      <c r="K876" s="72"/>
      <c r="L876" s="72"/>
    </row>
    <row r="877" spans="2:12" ht="15.75" customHeight="1">
      <c r="B877" s="72"/>
      <c r="C877" s="72"/>
      <c r="D877" s="72"/>
      <c r="J877" s="72"/>
      <c r="K877" s="72"/>
      <c r="L877" s="72"/>
    </row>
    <row r="878" spans="2:12" ht="15.75" customHeight="1">
      <c r="B878" s="72"/>
      <c r="C878" s="72"/>
      <c r="D878" s="72"/>
      <c r="J878" s="72"/>
      <c r="K878" s="72"/>
      <c r="L878" s="72"/>
    </row>
    <row r="879" spans="2:12" ht="15.75" customHeight="1">
      <c r="B879" s="72"/>
      <c r="C879" s="72"/>
      <c r="D879" s="72"/>
      <c r="J879" s="72"/>
      <c r="K879" s="72"/>
      <c r="L879" s="72"/>
    </row>
    <row r="880" spans="2:12" ht="15.75" customHeight="1">
      <c r="B880" s="72"/>
      <c r="C880" s="72"/>
      <c r="D880" s="72"/>
      <c r="J880" s="72"/>
      <c r="K880" s="72"/>
      <c r="L880" s="72"/>
    </row>
    <row r="881" spans="2:12" ht="15.75" customHeight="1">
      <c r="B881" s="72"/>
      <c r="C881" s="72"/>
      <c r="D881" s="72"/>
      <c r="J881" s="72"/>
      <c r="K881" s="72"/>
      <c r="L881" s="72"/>
    </row>
    <row r="882" spans="2:12" ht="15.75" customHeight="1">
      <c r="B882" s="72"/>
      <c r="C882" s="72"/>
      <c r="D882" s="72"/>
      <c r="J882" s="72"/>
      <c r="K882" s="72"/>
      <c r="L882" s="72"/>
    </row>
    <row r="883" spans="2:12" ht="15.75" customHeight="1">
      <c r="B883" s="72"/>
      <c r="C883" s="72"/>
      <c r="D883" s="72"/>
      <c r="J883" s="72"/>
      <c r="K883" s="72"/>
      <c r="L883" s="72"/>
    </row>
    <row r="884" spans="2:12" ht="15.75" customHeight="1">
      <c r="B884" s="72"/>
      <c r="C884" s="72"/>
      <c r="D884" s="72"/>
      <c r="J884" s="72"/>
      <c r="K884" s="72"/>
      <c r="L884" s="72"/>
    </row>
    <row r="885" spans="2:12" ht="15.75" customHeight="1">
      <c r="B885" s="72"/>
      <c r="C885" s="72"/>
      <c r="D885" s="72"/>
      <c r="J885" s="72"/>
      <c r="K885" s="72"/>
      <c r="L885" s="72"/>
    </row>
    <row r="886" spans="2:12" ht="15.75" customHeight="1">
      <c r="B886" s="72"/>
      <c r="C886" s="72"/>
      <c r="D886" s="72"/>
      <c r="J886" s="72"/>
      <c r="K886" s="72"/>
      <c r="L886" s="72"/>
    </row>
    <row r="887" spans="2:12" ht="15.75" customHeight="1">
      <c r="B887" s="72"/>
      <c r="C887" s="72"/>
      <c r="D887" s="72"/>
      <c r="J887" s="72"/>
      <c r="K887" s="72"/>
      <c r="L887" s="72"/>
    </row>
    <row r="888" spans="2:12" ht="15.75" customHeight="1">
      <c r="B888" s="72"/>
      <c r="C888" s="72"/>
      <c r="D888" s="72"/>
      <c r="J888" s="72"/>
      <c r="K888" s="72"/>
      <c r="L888" s="72"/>
    </row>
    <row r="889" spans="2:12" ht="15.75" customHeight="1">
      <c r="B889" s="72"/>
      <c r="C889" s="72"/>
      <c r="D889" s="72"/>
      <c r="J889" s="72"/>
      <c r="K889" s="72"/>
      <c r="L889" s="72"/>
    </row>
    <row r="890" spans="2:12" ht="15.75" customHeight="1">
      <c r="B890" s="72"/>
      <c r="C890" s="72"/>
      <c r="D890" s="72"/>
      <c r="J890" s="72"/>
      <c r="K890" s="72"/>
      <c r="L890" s="72"/>
    </row>
    <row r="891" spans="2:12" ht="15.75" customHeight="1">
      <c r="B891" s="72"/>
      <c r="C891" s="72"/>
      <c r="D891" s="72"/>
      <c r="J891" s="72"/>
      <c r="K891" s="72"/>
      <c r="L891" s="72"/>
    </row>
    <row r="892" spans="2:12" ht="15.75" customHeight="1">
      <c r="B892" s="72"/>
      <c r="C892" s="72"/>
      <c r="D892" s="72"/>
      <c r="J892" s="72"/>
      <c r="K892" s="72"/>
      <c r="L892" s="72"/>
    </row>
    <row r="893" spans="2:12" ht="15.75" customHeight="1">
      <c r="B893" s="72"/>
      <c r="C893" s="72"/>
      <c r="D893" s="72"/>
      <c r="J893" s="72"/>
      <c r="K893" s="72"/>
      <c r="L893" s="72"/>
    </row>
    <row r="894" spans="2:12" ht="15.75" customHeight="1">
      <c r="B894" s="72"/>
      <c r="C894" s="72"/>
      <c r="D894" s="72"/>
      <c r="J894" s="72"/>
      <c r="K894" s="72"/>
      <c r="L894" s="72"/>
    </row>
    <row r="895" spans="2:12" ht="15.75" customHeight="1">
      <c r="B895" s="72"/>
      <c r="C895" s="72"/>
      <c r="D895" s="72"/>
      <c r="J895" s="72"/>
      <c r="K895" s="72"/>
      <c r="L895" s="72"/>
    </row>
    <row r="896" spans="2:12" ht="15.75" customHeight="1">
      <c r="B896" s="72"/>
      <c r="C896" s="72"/>
      <c r="D896" s="72"/>
      <c r="J896" s="72"/>
      <c r="K896" s="72"/>
      <c r="L896" s="72"/>
    </row>
    <row r="897" spans="2:12" ht="15.75" customHeight="1">
      <c r="B897" s="72"/>
      <c r="C897" s="72"/>
      <c r="D897" s="72"/>
      <c r="J897" s="72"/>
      <c r="K897" s="72"/>
      <c r="L897" s="72"/>
    </row>
    <row r="898" spans="2:12" ht="15.75" customHeight="1">
      <c r="B898" s="72"/>
      <c r="C898" s="72"/>
      <c r="D898" s="72"/>
      <c r="J898" s="72"/>
      <c r="K898" s="72"/>
      <c r="L898" s="72"/>
    </row>
    <row r="899" spans="2:12" ht="15.75" customHeight="1">
      <c r="B899" s="72"/>
      <c r="C899" s="72"/>
      <c r="D899" s="72"/>
      <c r="J899" s="72"/>
      <c r="K899" s="72"/>
      <c r="L899" s="72"/>
    </row>
    <row r="900" spans="2:12" ht="15.75" customHeight="1">
      <c r="B900" s="72"/>
      <c r="C900" s="72"/>
      <c r="D900" s="72"/>
      <c r="J900" s="72"/>
      <c r="K900" s="72"/>
      <c r="L900" s="72"/>
    </row>
    <row r="901" spans="2:12" ht="15.75" customHeight="1">
      <c r="B901" s="72"/>
      <c r="C901" s="72"/>
      <c r="D901" s="72"/>
      <c r="J901" s="72"/>
      <c r="K901" s="72"/>
      <c r="L901" s="72"/>
    </row>
    <row r="902" spans="2:12" ht="15.75" customHeight="1">
      <c r="B902" s="72"/>
      <c r="C902" s="72"/>
      <c r="D902" s="72"/>
      <c r="J902" s="72"/>
      <c r="K902" s="72"/>
      <c r="L902" s="72"/>
    </row>
    <row r="903" spans="2:12" ht="15.75" customHeight="1">
      <c r="B903" s="72"/>
      <c r="C903" s="72"/>
      <c r="D903" s="72"/>
      <c r="J903" s="72"/>
      <c r="K903" s="72"/>
      <c r="L903" s="72"/>
    </row>
    <row r="904" spans="2:12" ht="15.75" customHeight="1">
      <c r="B904" s="72"/>
      <c r="C904" s="72"/>
      <c r="D904" s="72"/>
      <c r="J904" s="72"/>
      <c r="K904" s="72"/>
      <c r="L904" s="72"/>
    </row>
    <row r="905" spans="2:12" ht="15.75" customHeight="1">
      <c r="B905" s="72"/>
      <c r="C905" s="72"/>
      <c r="D905" s="72"/>
      <c r="J905" s="72"/>
      <c r="K905" s="72"/>
      <c r="L905" s="72"/>
    </row>
    <row r="906" spans="2:12" ht="15.75" customHeight="1">
      <c r="B906" s="72"/>
      <c r="C906" s="72"/>
      <c r="D906" s="72"/>
      <c r="J906" s="72"/>
      <c r="K906" s="72"/>
      <c r="L906" s="72"/>
    </row>
    <row r="907" spans="2:12" ht="15.75" customHeight="1">
      <c r="B907" s="72"/>
      <c r="C907" s="72"/>
      <c r="D907" s="72"/>
      <c r="J907" s="72"/>
      <c r="K907" s="72"/>
      <c r="L907" s="72"/>
    </row>
    <row r="908" spans="2:12" ht="15.75" customHeight="1">
      <c r="B908" s="72"/>
      <c r="C908" s="72"/>
      <c r="D908" s="72"/>
      <c r="J908" s="72"/>
      <c r="K908" s="72"/>
      <c r="L908" s="72"/>
    </row>
    <row r="909" spans="2:12" ht="15.75" customHeight="1">
      <c r="B909" s="72"/>
      <c r="C909" s="72"/>
      <c r="D909" s="72"/>
      <c r="J909" s="72"/>
      <c r="K909" s="72"/>
      <c r="L909" s="72"/>
    </row>
    <row r="910" spans="2:12" ht="15.75" customHeight="1">
      <c r="B910" s="72"/>
      <c r="C910" s="72"/>
      <c r="D910" s="72"/>
      <c r="J910" s="72"/>
      <c r="K910" s="72"/>
      <c r="L910" s="72"/>
    </row>
    <row r="911" spans="2:12" ht="15.75" customHeight="1">
      <c r="B911" s="72"/>
      <c r="C911" s="72"/>
      <c r="D911" s="72"/>
      <c r="J911" s="72"/>
      <c r="K911" s="72"/>
      <c r="L911" s="72"/>
    </row>
    <row r="912" spans="2:12" ht="15.75" customHeight="1">
      <c r="B912" s="72"/>
      <c r="C912" s="72"/>
      <c r="D912" s="72"/>
      <c r="J912" s="72"/>
      <c r="K912" s="72"/>
      <c r="L912" s="72"/>
    </row>
    <row r="913" spans="2:12" ht="15.75" customHeight="1">
      <c r="B913" s="72"/>
      <c r="C913" s="72"/>
      <c r="D913" s="72"/>
      <c r="J913" s="72"/>
      <c r="K913" s="72"/>
      <c r="L913" s="72"/>
    </row>
    <row r="914" spans="2:12" ht="15.75" customHeight="1">
      <c r="B914" s="72"/>
      <c r="C914" s="72"/>
      <c r="D914" s="72"/>
      <c r="J914" s="72"/>
      <c r="K914" s="72"/>
      <c r="L914" s="72"/>
    </row>
    <row r="915" spans="2:12" ht="15.75" customHeight="1">
      <c r="B915" s="72"/>
      <c r="C915" s="72"/>
      <c r="D915" s="72"/>
      <c r="J915" s="72"/>
      <c r="K915" s="72"/>
      <c r="L915" s="72"/>
    </row>
    <row r="916" spans="2:12" ht="15.75" customHeight="1">
      <c r="B916" s="72"/>
      <c r="C916" s="72"/>
      <c r="D916" s="72"/>
      <c r="J916" s="72"/>
      <c r="K916" s="72"/>
      <c r="L916" s="72"/>
    </row>
    <row r="917" spans="2:12" ht="15.75" customHeight="1">
      <c r="B917" s="72"/>
      <c r="C917" s="72"/>
      <c r="D917" s="72"/>
      <c r="J917" s="72"/>
      <c r="K917" s="72"/>
      <c r="L917" s="72"/>
    </row>
    <row r="918" spans="2:12" ht="15.75" customHeight="1">
      <c r="B918" s="72"/>
      <c r="C918" s="72"/>
      <c r="D918" s="72"/>
      <c r="J918" s="72"/>
      <c r="K918" s="72"/>
      <c r="L918" s="72"/>
    </row>
    <row r="919" spans="2:12" ht="15.75" customHeight="1">
      <c r="B919" s="72"/>
      <c r="C919" s="72"/>
      <c r="D919" s="72"/>
      <c r="J919" s="72"/>
      <c r="K919" s="72"/>
      <c r="L919" s="72"/>
    </row>
    <row r="920" spans="2:12" ht="15.75" customHeight="1">
      <c r="B920" s="72"/>
      <c r="C920" s="72"/>
      <c r="D920" s="72"/>
      <c r="J920" s="72"/>
      <c r="K920" s="72"/>
      <c r="L920" s="72"/>
    </row>
    <row r="921" spans="2:12" ht="15.75" customHeight="1">
      <c r="B921" s="72"/>
      <c r="C921" s="72"/>
      <c r="D921" s="72"/>
      <c r="J921" s="72"/>
      <c r="K921" s="72"/>
      <c r="L921" s="72"/>
    </row>
    <row r="922" spans="2:12" ht="15.75" customHeight="1">
      <c r="B922" s="72"/>
      <c r="C922" s="72"/>
      <c r="D922" s="72"/>
      <c r="J922" s="72"/>
      <c r="K922" s="72"/>
      <c r="L922" s="72"/>
    </row>
    <row r="923" spans="2:12" ht="15.75" customHeight="1">
      <c r="B923" s="72"/>
      <c r="C923" s="72"/>
      <c r="D923" s="72"/>
      <c r="J923" s="72"/>
      <c r="K923" s="72"/>
      <c r="L923" s="72"/>
    </row>
    <row r="924" spans="2:12" ht="15.75" customHeight="1">
      <c r="B924" s="72"/>
      <c r="C924" s="72"/>
      <c r="D924" s="72"/>
      <c r="J924" s="72"/>
      <c r="K924" s="72"/>
      <c r="L924" s="72"/>
    </row>
    <row r="925" spans="2:12" ht="15.75" customHeight="1">
      <c r="B925" s="72"/>
      <c r="C925" s="72"/>
      <c r="D925" s="72"/>
      <c r="J925" s="72"/>
      <c r="K925" s="72"/>
      <c r="L925" s="72"/>
    </row>
    <row r="926" spans="2:12" ht="15.75" customHeight="1">
      <c r="B926" s="72"/>
      <c r="C926" s="72"/>
      <c r="D926" s="72"/>
      <c r="J926" s="72"/>
      <c r="K926" s="72"/>
      <c r="L926" s="72"/>
    </row>
    <row r="927" spans="2:12" ht="15.75" customHeight="1">
      <c r="B927" s="72"/>
      <c r="C927" s="72"/>
      <c r="D927" s="72"/>
      <c r="J927" s="72"/>
      <c r="K927" s="72"/>
      <c r="L927" s="72"/>
    </row>
    <row r="928" spans="2:12" ht="15.75" customHeight="1">
      <c r="B928" s="72"/>
      <c r="C928" s="72"/>
      <c r="D928" s="72"/>
      <c r="J928" s="72"/>
      <c r="K928" s="72"/>
      <c r="L928" s="72"/>
    </row>
    <row r="929" spans="2:12" ht="15.75" customHeight="1">
      <c r="B929" s="72"/>
      <c r="C929" s="72"/>
      <c r="D929" s="72"/>
      <c r="J929" s="72"/>
      <c r="K929" s="72"/>
      <c r="L929" s="72"/>
    </row>
    <row r="930" spans="2:12" ht="15.75" customHeight="1">
      <c r="B930" s="72"/>
      <c r="C930" s="72"/>
      <c r="D930" s="72"/>
      <c r="J930" s="72"/>
      <c r="K930" s="72"/>
      <c r="L930" s="72"/>
    </row>
    <row r="931" spans="2:12" ht="15.75" customHeight="1">
      <c r="B931" s="72"/>
      <c r="C931" s="72"/>
      <c r="D931" s="72"/>
      <c r="J931" s="72"/>
      <c r="K931" s="72"/>
      <c r="L931" s="72"/>
    </row>
    <row r="932" spans="2:12" ht="15.75" customHeight="1">
      <c r="B932" s="72"/>
      <c r="C932" s="72"/>
      <c r="D932" s="72"/>
      <c r="J932" s="72"/>
      <c r="K932" s="72"/>
      <c r="L932" s="72"/>
    </row>
    <row r="933" spans="2:12" ht="15.75" customHeight="1">
      <c r="B933" s="72"/>
      <c r="C933" s="72"/>
      <c r="D933" s="72"/>
      <c r="J933" s="72"/>
      <c r="K933" s="72"/>
      <c r="L933" s="72"/>
    </row>
    <row r="934" spans="2:12" ht="15.75" customHeight="1">
      <c r="B934" s="72"/>
      <c r="C934" s="72"/>
      <c r="D934" s="72"/>
      <c r="J934" s="72"/>
      <c r="K934" s="72"/>
      <c r="L934" s="72"/>
    </row>
    <row r="935" spans="2:12" ht="15.75" customHeight="1">
      <c r="B935" s="72"/>
      <c r="C935" s="72"/>
      <c r="D935" s="72"/>
      <c r="J935" s="72"/>
      <c r="K935" s="72"/>
      <c r="L935" s="72"/>
    </row>
    <row r="936" spans="2:12" ht="15.75" customHeight="1">
      <c r="B936" s="72"/>
      <c r="C936" s="72"/>
      <c r="D936" s="72"/>
      <c r="J936" s="72"/>
      <c r="K936" s="72"/>
      <c r="L936" s="72"/>
    </row>
    <row r="937" spans="2:12" ht="15.75" customHeight="1">
      <c r="B937" s="72"/>
      <c r="C937" s="72"/>
      <c r="D937" s="72"/>
      <c r="J937" s="72"/>
      <c r="K937" s="72"/>
      <c r="L937" s="72"/>
    </row>
    <row r="938" spans="2:12" ht="15.75" customHeight="1">
      <c r="B938" s="72"/>
      <c r="C938" s="72"/>
      <c r="D938" s="72"/>
      <c r="J938" s="72"/>
      <c r="K938" s="72"/>
      <c r="L938" s="72"/>
    </row>
    <row r="939" spans="2:12" ht="15.75" customHeight="1">
      <c r="B939" s="72"/>
      <c r="C939" s="72"/>
      <c r="D939" s="72"/>
      <c r="J939" s="72"/>
      <c r="K939" s="72"/>
      <c r="L939" s="72"/>
    </row>
    <row r="940" spans="2:12" ht="15.75" customHeight="1">
      <c r="B940" s="72"/>
      <c r="C940" s="72"/>
      <c r="D940" s="72"/>
      <c r="J940" s="72"/>
      <c r="K940" s="72"/>
      <c r="L940" s="72"/>
    </row>
    <row r="941" spans="2:12" ht="15.75" customHeight="1">
      <c r="B941" s="72"/>
      <c r="C941" s="72"/>
      <c r="D941" s="72"/>
      <c r="J941" s="72"/>
      <c r="K941" s="72"/>
      <c r="L941" s="72"/>
    </row>
    <row r="942" spans="2:12" ht="15.75" customHeight="1">
      <c r="B942" s="72"/>
      <c r="C942" s="72"/>
      <c r="D942" s="72"/>
      <c r="J942" s="72"/>
      <c r="K942" s="72"/>
      <c r="L942" s="72"/>
    </row>
    <row r="943" spans="2:12" ht="15.75" customHeight="1">
      <c r="B943" s="72"/>
      <c r="C943" s="72"/>
      <c r="D943" s="72"/>
      <c r="J943" s="72"/>
      <c r="K943" s="72"/>
      <c r="L943" s="72"/>
    </row>
    <row r="944" spans="2:12" ht="15.75" customHeight="1">
      <c r="B944" s="72"/>
      <c r="C944" s="72"/>
      <c r="D944" s="72"/>
      <c r="J944" s="72"/>
      <c r="K944" s="72"/>
      <c r="L944" s="72"/>
    </row>
    <row r="945" spans="2:12" ht="15.75" customHeight="1">
      <c r="B945" s="72"/>
      <c r="C945" s="72"/>
      <c r="D945" s="72"/>
      <c r="J945" s="72"/>
      <c r="K945" s="72"/>
      <c r="L945" s="72"/>
    </row>
    <row r="946" spans="2:12" ht="15.75" customHeight="1">
      <c r="B946" s="72"/>
      <c r="C946" s="72"/>
      <c r="D946" s="72"/>
      <c r="J946" s="72"/>
      <c r="K946" s="72"/>
      <c r="L946" s="72"/>
    </row>
    <row r="947" spans="2:12" ht="15.75" customHeight="1">
      <c r="B947" s="72"/>
      <c r="C947" s="72"/>
      <c r="D947" s="72"/>
      <c r="J947" s="72"/>
      <c r="K947" s="72"/>
      <c r="L947" s="72"/>
    </row>
    <row r="948" spans="2:12" ht="15.75" customHeight="1">
      <c r="B948" s="72"/>
      <c r="C948" s="72"/>
      <c r="D948" s="72"/>
      <c r="J948" s="72"/>
      <c r="K948" s="72"/>
      <c r="L948" s="72"/>
    </row>
    <row r="949" spans="2:12" ht="15.75" customHeight="1">
      <c r="B949" s="72"/>
      <c r="C949" s="72"/>
      <c r="D949" s="72"/>
      <c r="J949" s="72"/>
      <c r="K949" s="72"/>
      <c r="L949" s="72"/>
    </row>
    <row r="950" spans="2:12" ht="15.75" customHeight="1">
      <c r="B950" s="72"/>
      <c r="C950" s="72"/>
      <c r="D950" s="72"/>
      <c r="J950" s="72"/>
      <c r="K950" s="72"/>
      <c r="L950" s="72"/>
    </row>
    <row r="951" spans="2:12" ht="15.75" customHeight="1">
      <c r="B951" s="72"/>
      <c r="C951" s="72"/>
      <c r="D951" s="72"/>
      <c r="J951" s="72"/>
      <c r="K951" s="72"/>
      <c r="L951" s="72"/>
    </row>
    <row r="952" spans="2:12" ht="15.75" customHeight="1">
      <c r="B952" s="72"/>
      <c r="C952" s="72"/>
      <c r="D952" s="72"/>
      <c r="J952" s="72"/>
      <c r="K952" s="72"/>
      <c r="L952" s="72"/>
    </row>
    <row r="953" spans="2:12" ht="15.75" customHeight="1">
      <c r="B953" s="72"/>
      <c r="C953" s="72"/>
      <c r="D953" s="72"/>
      <c r="J953" s="72"/>
      <c r="K953" s="72"/>
      <c r="L953" s="72"/>
    </row>
    <row r="954" spans="2:12" ht="15.75" customHeight="1">
      <c r="B954" s="72"/>
      <c r="C954" s="72"/>
      <c r="D954" s="72"/>
      <c r="J954" s="72"/>
      <c r="K954" s="72"/>
      <c r="L954" s="72"/>
    </row>
    <row r="955" spans="2:12" ht="15.75" customHeight="1">
      <c r="B955" s="72"/>
      <c r="C955" s="72"/>
      <c r="D955" s="72"/>
      <c r="J955" s="72"/>
      <c r="K955" s="72"/>
      <c r="L955" s="72"/>
    </row>
    <row r="956" spans="2:12" ht="15.75" customHeight="1">
      <c r="B956" s="72"/>
      <c r="C956" s="72"/>
      <c r="D956" s="72"/>
      <c r="J956" s="72"/>
      <c r="K956" s="72"/>
      <c r="L956" s="72"/>
    </row>
    <row r="957" spans="2:12" ht="15.75" customHeight="1">
      <c r="B957" s="72"/>
      <c r="C957" s="72"/>
      <c r="D957" s="72"/>
      <c r="J957" s="72"/>
      <c r="K957" s="72"/>
      <c r="L957" s="72"/>
    </row>
    <row r="958" spans="2:12" ht="15.75" customHeight="1">
      <c r="B958" s="72"/>
      <c r="C958" s="72"/>
      <c r="D958" s="72"/>
      <c r="J958" s="72"/>
      <c r="K958" s="72"/>
      <c r="L958" s="72"/>
    </row>
    <row r="959" spans="2:12" ht="15.75" customHeight="1">
      <c r="B959" s="72"/>
      <c r="C959" s="72"/>
      <c r="D959" s="72"/>
      <c r="J959" s="72"/>
      <c r="K959" s="72"/>
      <c r="L959" s="72"/>
    </row>
    <row r="960" spans="2:12" ht="15.75" customHeight="1">
      <c r="B960" s="72"/>
      <c r="C960" s="72"/>
      <c r="D960" s="72"/>
      <c r="J960" s="72"/>
      <c r="K960" s="72"/>
      <c r="L960" s="72"/>
    </row>
    <row r="961" spans="2:12" ht="15.75" customHeight="1">
      <c r="B961" s="72"/>
      <c r="C961" s="72"/>
      <c r="D961" s="72"/>
      <c r="J961" s="72"/>
      <c r="K961" s="72"/>
      <c r="L961" s="72"/>
    </row>
    <row r="962" spans="2:12" ht="15.75" customHeight="1">
      <c r="B962" s="72"/>
      <c r="C962" s="72"/>
      <c r="D962" s="72"/>
      <c r="J962" s="72"/>
      <c r="K962" s="72"/>
      <c r="L962" s="72"/>
    </row>
    <row r="963" spans="2:12" ht="15.75" customHeight="1">
      <c r="B963" s="72"/>
      <c r="C963" s="72"/>
      <c r="D963" s="72"/>
      <c r="J963" s="72"/>
      <c r="K963" s="72"/>
      <c r="L963" s="72"/>
    </row>
    <row r="964" spans="2:12" ht="15.75" customHeight="1">
      <c r="B964" s="72"/>
      <c r="C964" s="72"/>
      <c r="D964" s="72"/>
      <c r="J964" s="72"/>
      <c r="K964" s="72"/>
      <c r="L964" s="72"/>
    </row>
    <row r="965" spans="2:12" ht="15.75" customHeight="1">
      <c r="B965" s="72"/>
      <c r="C965" s="72"/>
      <c r="D965" s="72"/>
      <c r="J965" s="72"/>
      <c r="K965" s="72"/>
      <c r="L965" s="72"/>
    </row>
    <row r="966" spans="2:12" ht="15.75" customHeight="1">
      <c r="B966" s="72"/>
      <c r="C966" s="72"/>
      <c r="D966" s="72"/>
      <c r="J966" s="72"/>
      <c r="K966" s="72"/>
      <c r="L966" s="72"/>
    </row>
    <row r="967" spans="2:12" ht="15.75" customHeight="1">
      <c r="B967" s="72"/>
      <c r="C967" s="72"/>
      <c r="D967" s="72"/>
      <c r="J967" s="72"/>
      <c r="K967" s="72"/>
      <c r="L967" s="72"/>
    </row>
    <row r="968" spans="2:12" ht="15.75" customHeight="1">
      <c r="B968" s="72"/>
      <c r="C968" s="72"/>
      <c r="D968" s="72"/>
      <c r="J968" s="72"/>
      <c r="K968" s="72"/>
      <c r="L968" s="72"/>
    </row>
    <row r="969" spans="2:12" ht="15.75" customHeight="1">
      <c r="B969" s="72"/>
      <c r="C969" s="72"/>
      <c r="D969" s="72"/>
      <c r="J969" s="72"/>
      <c r="K969" s="72"/>
      <c r="L969" s="72"/>
    </row>
    <row r="970" spans="2:12" ht="15.75" customHeight="1">
      <c r="B970" s="72"/>
      <c r="C970" s="72"/>
      <c r="D970" s="72"/>
      <c r="J970" s="72"/>
      <c r="K970" s="72"/>
      <c r="L970" s="72"/>
    </row>
    <row r="971" spans="2:12" ht="15.75" customHeight="1">
      <c r="B971" s="72"/>
      <c r="C971" s="72"/>
      <c r="D971" s="72"/>
      <c r="J971" s="72"/>
      <c r="K971" s="72"/>
      <c r="L971" s="72"/>
    </row>
    <row r="972" spans="2:12" ht="15.75" customHeight="1">
      <c r="B972" s="72"/>
      <c r="C972" s="72"/>
      <c r="D972" s="72"/>
      <c r="J972" s="72"/>
      <c r="K972" s="72"/>
      <c r="L972" s="72"/>
    </row>
    <row r="973" spans="2:12" ht="15.75" customHeight="1">
      <c r="B973" s="72"/>
      <c r="C973" s="72"/>
      <c r="D973" s="72"/>
      <c r="J973" s="72"/>
      <c r="K973" s="72"/>
      <c r="L973" s="72"/>
    </row>
    <row r="974" spans="2:12" ht="15.75" customHeight="1">
      <c r="B974" s="72"/>
      <c r="C974" s="72"/>
      <c r="D974" s="72"/>
      <c r="J974" s="72"/>
      <c r="K974" s="72"/>
      <c r="L974" s="72"/>
    </row>
    <row r="975" spans="2:12" ht="15.75" customHeight="1">
      <c r="B975" s="72"/>
      <c r="C975" s="72"/>
      <c r="D975" s="72"/>
      <c r="J975" s="72"/>
      <c r="K975" s="72"/>
      <c r="L975" s="72"/>
    </row>
    <row r="976" spans="2:12" ht="15.75" customHeight="1">
      <c r="B976" s="72"/>
      <c r="C976" s="72"/>
      <c r="D976" s="72"/>
      <c r="J976" s="72"/>
      <c r="K976" s="72"/>
      <c r="L976" s="72"/>
    </row>
    <row r="977" spans="2:12" ht="15.75" customHeight="1">
      <c r="B977" s="72"/>
      <c r="C977" s="72"/>
      <c r="D977" s="72"/>
      <c r="J977" s="72"/>
      <c r="K977" s="72"/>
      <c r="L977" s="72"/>
    </row>
    <row r="978" spans="2:12" ht="15.75" customHeight="1">
      <c r="B978" s="72"/>
      <c r="C978" s="72"/>
      <c r="D978" s="72"/>
      <c r="J978" s="72"/>
      <c r="K978" s="72"/>
      <c r="L978" s="72"/>
    </row>
    <row r="979" spans="2:12" ht="15.75" customHeight="1">
      <c r="B979" s="72"/>
      <c r="C979" s="72"/>
      <c r="D979" s="72"/>
      <c r="J979" s="72"/>
      <c r="K979" s="72"/>
      <c r="L979" s="72"/>
    </row>
    <row r="980" spans="2:12" ht="15.75" customHeight="1">
      <c r="B980" s="72"/>
      <c r="C980" s="72"/>
      <c r="D980" s="72"/>
      <c r="J980" s="72"/>
      <c r="K980" s="72"/>
      <c r="L980" s="72"/>
    </row>
    <row r="981" spans="2:12" ht="15.75" customHeight="1">
      <c r="B981" s="72"/>
      <c r="C981" s="72"/>
      <c r="D981" s="72"/>
      <c r="J981" s="72"/>
      <c r="K981" s="72"/>
      <c r="L981" s="72"/>
    </row>
    <row r="982" spans="2:12" ht="15.75" customHeight="1">
      <c r="B982" s="72"/>
      <c r="C982" s="72"/>
      <c r="D982" s="72"/>
      <c r="J982" s="72"/>
      <c r="K982" s="72"/>
      <c r="L982" s="72"/>
    </row>
    <row r="983" spans="2:12" ht="15.75" customHeight="1">
      <c r="B983" s="72"/>
      <c r="C983" s="72"/>
      <c r="D983" s="72"/>
      <c r="J983" s="72"/>
      <c r="K983" s="72"/>
      <c r="L983" s="72"/>
    </row>
    <row r="984" spans="2:12" ht="15.75" customHeight="1">
      <c r="B984" s="72"/>
      <c r="C984" s="72"/>
      <c r="D984" s="72"/>
      <c r="J984" s="72"/>
      <c r="K984" s="72"/>
      <c r="L984" s="72"/>
    </row>
    <row r="985" spans="2:12" ht="15.75" customHeight="1">
      <c r="B985" s="72"/>
      <c r="C985" s="72"/>
      <c r="D985" s="72"/>
      <c r="J985" s="72"/>
      <c r="K985" s="72"/>
      <c r="L985" s="72"/>
    </row>
    <row r="986" spans="2:12" ht="15.75" customHeight="1">
      <c r="B986" s="72"/>
      <c r="C986" s="72"/>
      <c r="D986" s="72"/>
      <c r="J986" s="72"/>
      <c r="K986" s="72"/>
      <c r="L986" s="72"/>
    </row>
    <row r="987" spans="2:12" ht="15.75" customHeight="1">
      <c r="B987" s="72"/>
      <c r="C987" s="72"/>
      <c r="D987" s="72"/>
      <c r="J987" s="72"/>
      <c r="K987" s="72"/>
      <c r="L987" s="72"/>
    </row>
    <row r="988" spans="2:12" ht="15.75" customHeight="1">
      <c r="B988" s="72"/>
      <c r="C988" s="72"/>
      <c r="D988" s="72"/>
      <c r="J988" s="72"/>
      <c r="K988" s="72"/>
      <c r="L988" s="72"/>
    </row>
    <row r="989" spans="2:12" ht="15.75" customHeight="1">
      <c r="B989" s="72"/>
      <c r="C989" s="72"/>
      <c r="D989" s="72"/>
      <c r="J989" s="72"/>
      <c r="K989" s="72"/>
      <c r="L989" s="72"/>
    </row>
    <row r="990" spans="2:12" ht="15.75" customHeight="1">
      <c r="B990" s="72"/>
      <c r="C990" s="72"/>
      <c r="D990" s="72"/>
      <c r="J990" s="72"/>
      <c r="K990" s="72"/>
      <c r="L990" s="72"/>
    </row>
    <row r="991" spans="2:12" ht="15.75" customHeight="1">
      <c r="B991" s="72"/>
      <c r="C991" s="72"/>
      <c r="D991" s="72"/>
      <c r="J991" s="72"/>
      <c r="K991" s="72"/>
      <c r="L991" s="72"/>
    </row>
    <row r="992" spans="2:12" ht="15.75" customHeight="1">
      <c r="B992" s="72"/>
      <c r="C992" s="72"/>
      <c r="D992" s="72"/>
      <c r="J992" s="72"/>
      <c r="K992" s="72"/>
      <c r="L992" s="72"/>
    </row>
    <row r="993" spans="2:12" ht="15.75" customHeight="1">
      <c r="B993" s="72"/>
      <c r="C993" s="72"/>
      <c r="D993" s="72"/>
      <c r="J993" s="72"/>
      <c r="K993" s="72"/>
      <c r="L993" s="72"/>
    </row>
    <row r="994" spans="2:12" ht="15.75" customHeight="1">
      <c r="B994" s="72"/>
      <c r="C994" s="72"/>
      <c r="D994" s="72"/>
      <c r="J994" s="72"/>
      <c r="K994" s="72"/>
      <c r="L994" s="72"/>
    </row>
    <row r="995" spans="2:12" ht="15.75" customHeight="1">
      <c r="B995" s="72"/>
      <c r="C995" s="72"/>
      <c r="D995" s="72"/>
      <c r="J995" s="72"/>
      <c r="K995" s="72"/>
      <c r="L995" s="72"/>
    </row>
    <row r="996" spans="2:12" ht="15.75" customHeight="1">
      <c r="B996" s="72"/>
      <c r="C996" s="72"/>
      <c r="D996" s="72"/>
      <c r="J996" s="72"/>
      <c r="K996" s="72"/>
      <c r="L996" s="72"/>
    </row>
    <row r="997" spans="2:12" ht="15.75" customHeight="1">
      <c r="B997" s="72"/>
      <c r="C997" s="72"/>
      <c r="D997" s="72"/>
      <c r="J997" s="72"/>
      <c r="K997" s="72"/>
      <c r="L997" s="72"/>
    </row>
    <row r="998" spans="2:12" ht="15.75" customHeight="1">
      <c r="B998" s="72"/>
      <c r="C998" s="72"/>
      <c r="D998" s="72"/>
      <c r="J998" s="72"/>
      <c r="K998" s="72"/>
      <c r="L998" s="72"/>
    </row>
    <row r="999" spans="2:12" ht="15.75" customHeight="1">
      <c r="B999" s="72"/>
      <c r="C999" s="72"/>
      <c r="D999" s="72"/>
      <c r="J999" s="72"/>
      <c r="K999" s="72"/>
      <c r="L999" s="72"/>
    </row>
    <row r="1000" spans="2:12" ht="15.75" customHeight="1">
      <c r="B1000" s="72"/>
      <c r="C1000" s="72"/>
      <c r="D1000" s="72"/>
      <c r="J1000" s="72"/>
      <c r="K1000" s="72"/>
      <c r="L1000" s="72"/>
    </row>
    <row r="1001" spans="2:12" ht="15.75" customHeight="1">
      <c r="B1001" s="72"/>
      <c r="C1001" s="72"/>
      <c r="D1001" s="72"/>
      <c r="J1001" s="72"/>
      <c r="K1001" s="72"/>
      <c r="L1001" s="72"/>
    </row>
    <row r="1002" spans="2:12" ht="15.75" customHeight="1">
      <c r="B1002" s="72"/>
      <c r="C1002" s="72"/>
      <c r="D1002" s="72"/>
      <c r="J1002" s="72"/>
      <c r="K1002" s="72"/>
      <c r="L1002" s="72"/>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463"/>
  <sheetViews>
    <sheetView topLeftCell="A248" zoomScale="166" zoomScaleNormal="166" workbookViewId="0">
      <selection activeCell="C178" sqref="C178"/>
    </sheetView>
  </sheetViews>
  <sheetFormatPr defaultColWidth="12.5703125" defaultRowHeight="15" customHeight="1"/>
  <cols>
    <col min="1" max="1" width="10.85546875" customWidth="1"/>
    <col min="2" max="2" width="14.7109375" customWidth="1"/>
    <col min="3" max="4" width="17" customWidth="1"/>
    <col min="5" max="7" width="8.5703125" customWidth="1"/>
    <col min="8" max="8" width="21.140625" customWidth="1"/>
    <col min="9" max="9" width="8.42578125" customWidth="1"/>
    <col min="10" max="10" width="10.85546875" customWidth="1"/>
    <col min="11" max="11" width="10.140625" customWidth="1"/>
    <col min="12" max="26" width="8.5703125" customWidth="1"/>
  </cols>
  <sheetData>
    <row r="1" spans="1:26">
      <c r="A1" s="104" t="s">
        <v>235</v>
      </c>
      <c r="B1" s="105" t="s">
        <v>13</v>
      </c>
      <c r="C1" s="98" t="s">
        <v>66</v>
      </c>
      <c r="D1" s="106" t="s">
        <v>237</v>
      </c>
      <c r="E1" s="98"/>
      <c r="F1" s="98"/>
      <c r="G1" s="98"/>
      <c r="H1" s="98"/>
      <c r="I1" s="98"/>
      <c r="J1" s="98"/>
      <c r="K1" s="98"/>
      <c r="L1" s="98"/>
      <c r="M1" s="98"/>
      <c r="N1" s="98"/>
      <c r="O1" s="98"/>
      <c r="P1" s="98"/>
      <c r="Q1" s="98"/>
      <c r="R1" s="98"/>
      <c r="S1" s="98"/>
      <c r="T1" s="98"/>
      <c r="U1" s="98"/>
      <c r="V1" s="98"/>
      <c r="W1" s="98"/>
      <c r="X1" s="98"/>
      <c r="Y1" s="98"/>
      <c r="Z1" s="98"/>
    </row>
    <row r="2" spans="1:26" ht="18.75">
      <c r="A2" s="24">
        <f>'My Data'!A3</f>
        <v>44564</v>
      </c>
      <c r="B2" s="102">
        <v>0</v>
      </c>
      <c r="C2" s="291">
        <v>0</v>
      </c>
      <c r="D2" s="290">
        <v>0</v>
      </c>
      <c r="F2" t="s">
        <v>955</v>
      </c>
      <c r="J2" s="109" t="s">
        <v>402</v>
      </c>
      <c r="K2" s="109"/>
      <c r="L2" s="109"/>
      <c r="M2" s="110"/>
      <c r="N2" s="111"/>
    </row>
    <row r="3" spans="1:26">
      <c r="A3" s="24">
        <f>'My Data'!A4</f>
        <v>44565</v>
      </c>
      <c r="B3" s="103">
        <f>LN('My Data'!C4/'My Data'!C3)</f>
        <v>-3.9449965790690718E-2</v>
      </c>
      <c r="C3">
        <f>LN('My Data'!D4/'My Data'!D3)</f>
        <v>-1.2635179303962709E-2</v>
      </c>
      <c r="D3" s="112">
        <f>LN('My Data'!B4/'My Data'!B3)</f>
        <v>1.6439086205446804E-2</v>
      </c>
    </row>
    <row r="4" spans="1:26">
      <c r="A4" s="24">
        <f>'My Data'!A5</f>
        <v>44566</v>
      </c>
      <c r="B4" s="103">
        <f>LN('My Data'!C5/'My Data'!C4)</f>
        <v>-5.8298714827505628E-2</v>
      </c>
      <c r="C4">
        <f>LN('My Data'!D5/'My Data'!D4)</f>
        <v>-1.2796872258144886E-2</v>
      </c>
      <c r="D4" s="112">
        <f>LN('My Data'!B5/'My Data'!B4)</f>
        <v>3.6980571666616761E-4</v>
      </c>
      <c r="M4" s="113" t="s">
        <v>403</v>
      </c>
      <c r="N4" s="113"/>
      <c r="O4" s="113"/>
      <c r="P4" s="113"/>
    </row>
    <row r="5" spans="1:26">
      <c r="A5" s="24">
        <f>'My Data'!A6</f>
        <v>44567</v>
      </c>
      <c r="B5" s="103">
        <f>LN('My Data'!C6/'My Data'!C5)</f>
        <v>-4.5241964113334775E-2</v>
      </c>
      <c r="C5">
        <f>LN('My Data'!D6/'My Data'!D5)</f>
        <v>-3.2083798747314832E-2</v>
      </c>
      <c r="D5" s="112">
        <f>LN('My Data'!B6/'My Data'!B5)</f>
        <v>-9.950865693498465E-3</v>
      </c>
    </row>
    <row r="6" spans="1:26">
      <c r="A6" s="24">
        <f>'My Data'!A7</f>
        <v>44568</v>
      </c>
      <c r="B6" s="103">
        <f>LN('My Data'!C7/'My Data'!C6)</f>
        <v>0</v>
      </c>
      <c r="C6">
        <f>LN('My Data'!D7/'My Data'!D6)</f>
        <v>-1.3388237118516059E-2</v>
      </c>
      <c r="D6" s="112">
        <f>LN('My Data'!B7/'My Data'!B6)</f>
        <v>3.3997528654731643E-3</v>
      </c>
    </row>
    <row r="7" spans="1:26">
      <c r="A7" s="24">
        <f>'My Data'!A8</f>
        <v>44571</v>
      </c>
      <c r="B7" s="103">
        <f>LN('My Data'!C8/'My Data'!C7)</f>
        <v>-6.8402726884400397E-2</v>
      </c>
      <c r="C7">
        <f>LN('My Data'!D8/'My Data'!D7)</f>
        <v>-3.3152207316900509E-2</v>
      </c>
      <c r="D7" s="112">
        <f>LN('My Data'!B8/'My Data'!B7)</f>
        <v>-7.0397269082034626E-3</v>
      </c>
    </row>
    <row r="8" spans="1:26">
      <c r="A8" s="24">
        <f>'My Data'!A9</f>
        <v>44572</v>
      </c>
      <c r="B8" s="103">
        <f>LN('My Data'!C9/'My Data'!C8)</f>
        <v>-6.2063709904502259E-2</v>
      </c>
      <c r="C8">
        <f>LN('My Data'!D9/'My Data'!D8)</f>
        <v>-4.053146733166129E-3</v>
      </c>
      <c r="D8" s="112">
        <f>LN('My Data'!B9/'My Data'!B8)</f>
        <v>5.3201931480541158E-3</v>
      </c>
    </row>
    <row r="9" spans="1:26">
      <c r="A9" s="24">
        <f>'My Data'!A10</f>
        <v>44573</v>
      </c>
      <c r="B9" s="103">
        <f>LN('My Data'!C10/'My Data'!C9)</f>
        <v>4.240266550534498E-2</v>
      </c>
      <c r="C9">
        <f>LN('My Data'!D10/'My Data'!D9)</f>
        <v>-1.043329944928627E-2</v>
      </c>
      <c r="D9" s="112">
        <f>LN('My Data'!B10/'My Data'!B9)</f>
        <v>6.8022465891519413E-3</v>
      </c>
    </row>
    <row r="10" spans="1:26">
      <c r="A10" s="24">
        <f>'My Data'!A11</f>
        <v>44574</v>
      </c>
      <c r="B10" s="103">
        <f>LN('My Data'!C11/'My Data'!C10)</f>
        <v>-5.4298775943693997E-3</v>
      </c>
      <c r="C10">
        <f>LN('My Data'!D11/'My Data'!D10)</f>
        <v>-4.5239702976955308E-2</v>
      </c>
      <c r="D10" s="112">
        <f>LN('My Data'!B11/'My Data'!B10)</f>
        <v>6.8676284821388514E-4</v>
      </c>
    </row>
    <row r="11" spans="1:26">
      <c r="A11" s="24">
        <f>'My Data'!A12</f>
        <v>44575</v>
      </c>
      <c r="B11" s="103">
        <f>LN('My Data'!C12/'My Data'!C11)</f>
        <v>-2.2019238243917334E-2</v>
      </c>
      <c r="C11">
        <f>LN('My Data'!D12/'My Data'!D11)</f>
        <v>-1.6839464550473787E-2</v>
      </c>
      <c r="D11" s="112">
        <f>LN('My Data'!B12/'My Data'!B11)</f>
        <v>-3.8823318942117243E-3</v>
      </c>
    </row>
    <row r="12" spans="1:26">
      <c r="A12" s="24">
        <f>'My Data'!A13</f>
        <v>44578</v>
      </c>
      <c r="B12" s="103">
        <f>LN('My Data'!C13/'My Data'!C12)</f>
        <v>1.6559716039018558E-2</v>
      </c>
      <c r="C12">
        <f>LN('My Data'!D13/'My Data'!D12)</f>
        <v>1.2536326186741772E-2</v>
      </c>
      <c r="D12" s="112">
        <f>LN('My Data'!B13/'My Data'!B12)</f>
        <v>8.4448761612664833E-3</v>
      </c>
    </row>
    <row r="13" spans="1:26">
      <c r="A13" s="24">
        <f>'My Data'!A14</f>
        <v>44579</v>
      </c>
      <c r="B13" s="103">
        <f>LN('My Data'!C14/'My Data'!C13)</f>
        <v>-6.0168521466452844E-2</v>
      </c>
      <c r="C13">
        <f>LN('My Data'!D14/'My Data'!D13)</f>
        <v>-1.4965280502145089E-2</v>
      </c>
      <c r="D13" s="112">
        <f>LN('My Data'!B14/'My Data'!B13)</f>
        <v>-6.838817615106344E-3</v>
      </c>
    </row>
    <row r="14" spans="1:26">
      <c r="A14" s="24">
        <f>'My Data'!A15</f>
        <v>44580</v>
      </c>
      <c r="B14" s="103">
        <f>LN('My Data'!C15/'My Data'!C14)</f>
        <v>1.1560822401076006E-2</v>
      </c>
      <c r="C14">
        <f>LN('My Data'!D15/'My Data'!D14)</f>
        <v>-4.875680063483807E-3</v>
      </c>
      <c r="D14" s="112">
        <f>LN('My Data'!B15/'My Data'!B14)</f>
        <v>2.8904682486035932E-3</v>
      </c>
      <c r="K14" t="s">
        <v>956</v>
      </c>
    </row>
    <row r="15" spans="1:26">
      <c r="A15" s="24">
        <f>'My Data'!A16</f>
        <v>44581</v>
      </c>
      <c r="B15" s="103">
        <f>LN('My Data'!C16/'My Data'!C15)</f>
        <v>4.4951387862266268E-2</v>
      </c>
      <c r="C15">
        <f>LN('My Data'!D16/'My Data'!D15)</f>
        <v>-1.6260520871780405E-2</v>
      </c>
      <c r="D15" s="112">
        <f>LN('My Data'!B16/'My Data'!B15)</f>
        <v>-7.2101826417122892E-5</v>
      </c>
    </row>
    <row r="16" spans="1:26">
      <c r="A16" s="24">
        <f>'My Data'!A17</f>
        <v>44582</v>
      </c>
      <c r="B16" s="103">
        <f>LN('My Data'!C17/'My Data'!C16)</f>
        <v>-9.1996968984234869E-3</v>
      </c>
      <c r="C16">
        <f>LN('My Data'!D17/'My Data'!D16)</f>
        <v>-5.7246083151362252E-2</v>
      </c>
      <c r="D16" s="112">
        <f>LN('My Data'!B17/'My Data'!B16)</f>
        <v>-1.3384297170555653E-2</v>
      </c>
    </row>
    <row r="17" spans="1:4">
      <c r="A17" s="24">
        <f>'My Data'!A18</f>
        <v>44585</v>
      </c>
      <c r="B17" s="103">
        <f>LN('My Data'!C18/'My Data'!C17)</f>
        <v>-0.11963317494454502</v>
      </c>
      <c r="C17">
        <f>LN('My Data'!D18/'My Data'!D17)</f>
        <v>-4.4093163970306944E-2</v>
      </c>
      <c r="D17" s="112">
        <f>LN('My Data'!B18/'My Data'!B17)</f>
        <v>-2.8355705557564927E-2</v>
      </c>
    </row>
    <row r="18" spans="1:4">
      <c r="A18" s="24">
        <f>'My Data'!A19</f>
        <v>44586</v>
      </c>
      <c r="B18" s="103">
        <f>LN('My Data'!C19/'My Data'!C18)</f>
        <v>-1.0471299867295366E-2</v>
      </c>
      <c r="C18">
        <f>LN('My Data'!D19/'My Data'!D18)</f>
        <v>-7.7263077511410452E-3</v>
      </c>
      <c r="D18" s="112">
        <f>LN('My Data'!B19/'My Data'!B18)</f>
        <v>9.9417829781769402E-3</v>
      </c>
    </row>
    <row r="19" spans="1:4">
      <c r="A19" s="24">
        <f>'My Data'!A20</f>
        <v>44587</v>
      </c>
      <c r="B19" s="103">
        <f>LN('My Data'!C20/'My Data'!C19)</f>
        <v>5.3291297050223625E-2</v>
      </c>
      <c r="C19">
        <f>LN('My Data'!D20/'My Data'!D19)</f>
        <v>2.6784875358819047E-2</v>
      </c>
      <c r="D19" s="112">
        <f>LN('My Data'!B20/'My Data'!B19)</f>
        <v>1.2790146598401041E-2</v>
      </c>
    </row>
    <row r="20" spans="1:4">
      <c r="A20" s="24">
        <f>'My Data'!A21</f>
        <v>44588</v>
      </c>
      <c r="B20" s="103">
        <f>LN('My Data'!C21/'My Data'!C20)</f>
        <v>-5.118824685344478E-2</v>
      </c>
      <c r="C20">
        <f>LN('My Data'!D21/'My Data'!D20)</f>
        <v>1.7112717067602284E-2</v>
      </c>
      <c r="D20" s="112">
        <f>LN('My Data'!B21/'My Data'!B20)</f>
        <v>9.2897055680054401E-3</v>
      </c>
    </row>
    <row r="21" spans="1:4" ht="15.75" customHeight="1">
      <c r="A21" s="24">
        <f>'My Data'!A22</f>
        <v>44589</v>
      </c>
      <c r="B21" s="103">
        <f>LN('My Data'!C22/'My Data'!C21)</f>
        <v>-5.1735674399188865E-2</v>
      </c>
      <c r="C21">
        <f>LN('My Data'!D22/'My Data'!D21)</f>
        <v>-1.6573488151867204E-2</v>
      </c>
      <c r="D21" s="112">
        <f>LN('My Data'!B22/'My Data'!B21)</f>
        <v>-1.1420758991090952E-2</v>
      </c>
    </row>
    <row r="22" spans="1:4" ht="15.75" customHeight="1">
      <c r="A22" s="24">
        <f>'My Data'!A23</f>
        <v>44592</v>
      </c>
      <c r="B22" s="103">
        <f>LN('My Data'!C23/'My Data'!C22)</f>
        <v>7.0466711105251961E-2</v>
      </c>
      <c r="C22">
        <f>LN('My Data'!D23/'My Data'!D22)</f>
        <v>2.4495367446893766E-2</v>
      </c>
      <c r="D22" s="112">
        <f>LN('My Data'!B23/'My Data'!B22)</f>
        <v>1.9650987804793081E-3</v>
      </c>
    </row>
    <row r="23" spans="1:4" ht="15.75" customHeight="1">
      <c r="A23" s="24">
        <f>'My Data'!A24</f>
        <v>44593</v>
      </c>
      <c r="B23" s="103">
        <f>LN('My Data'!C24/'My Data'!C23)</f>
        <v>2.0408871631207252E-2</v>
      </c>
      <c r="C23">
        <f>LN('My Data'!D24/'My Data'!D23)</f>
        <v>7.8596160423767027E-3</v>
      </c>
      <c r="D23" s="112">
        <f>LN('My Data'!B24/'My Data'!B23)</f>
        <v>9.7585919581790661E-3</v>
      </c>
    </row>
    <row r="24" spans="1:4" ht="15.75" customHeight="1">
      <c r="A24" s="24">
        <f>'My Data'!A25</f>
        <v>44594</v>
      </c>
      <c r="B24" s="103">
        <f>LN('My Data'!C25/'My Data'!C24)</f>
        <v>2.9852963149681128E-2</v>
      </c>
      <c r="C24">
        <f>LN('My Data'!D25/'My Data'!D24)</f>
        <v>-1.1020841014279156E-2</v>
      </c>
      <c r="D24" s="112">
        <f>LN('My Data'!B25/'My Data'!B24)</f>
        <v>5.8177061654108081E-3</v>
      </c>
    </row>
    <row r="25" spans="1:4" ht="15.75" customHeight="1">
      <c r="A25" s="24">
        <f>'My Data'!A26</f>
        <v>44595</v>
      </c>
      <c r="B25" s="103">
        <f>LN('My Data'!C26/'My Data'!C25)</f>
        <v>-2.3810648693718333E-2</v>
      </c>
      <c r="C25">
        <f>LN('My Data'!D26/'My Data'!D25)</f>
        <v>-5.0876772340570468E-2</v>
      </c>
      <c r="D25" s="112">
        <f>LN('My Data'!B26/'My Data'!B25)</f>
        <v>-8.0931109255388475E-3</v>
      </c>
    </row>
    <row r="26" spans="1:4" ht="15.75" customHeight="1">
      <c r="A26" s="24">
        <f>'My Data'!A27</f>
        <v>44596</v>
      </c>
      <c r="B26" s="103">
        <f>LN('My Data'!C27/'My Data'!C26)</f>
        <v>8.0000426670761501E-3</v>
      </c>
      <c r="C26">
        <f>LN('My Data'!D27/'My Data'!D26)</f>
        <v>1.0494434894884727E-2</v>
      </c>
      <c r="D26" s="112">
        <f>LN('My Data'!B27/'My Data'!B26)</f>
        <v>-3.3118662153969539E-3</v>
      </c>
    </row>
    <row r="27" spans="1:4" ht="15.75" customHeight="1">
      <c r="A27" s="24">
        <f>'My Data'!A28</f>
        <v>44599</v>
      </c>
      <c r="B27" s="103">
        <f>LN('My Data'!C28/'My Data'!C27)</f>
        <v>4.8600428849633087E-2</v>
      </c>
      <c r="C27">
        <f>LN('My Data'!D28/'My Data'!D27)</f>
        <v>7.1174677688639549E-3</v>
      </c>
      <c r="D27" s="112">
        <f>LN('My Data'!B28/'My Data'!B27)</f>
        <v>6.9645701621504812E-3</v>
      </c>
    </row>
    <row r="28" spans="1:4" ht="15.75" customHeight="1">
      <c r="A28" s="24">
        <f>'My Data'!A29</f>
        <v>44600</v>
      </c>
      <c r="B28" s="103">
        <f>LN('My Data'!C29/'My Data'!C28)</f>
        <v>-2.4977283086197209E-2</v>
      </c>
      <c r="C28">
        <f>LN('My Data'!D29/'My Data'!D28)</f>
        <v>-2.3179845778993121E-2</v>
      </c>
      <c r="D28" s="112">
        <f>LN('My Data'!B29/'My Data'!B28)</f>
        <v>-7.8109702357622281E-4</v>
      </c>
    </row>
    <row r="29" spans="1:4" ht="15.75" customHeight="1">
      <c r="A29" s="24">
        <f>'My Data'!A30</f>
        <v>44601</v>
      </c>
      <c r="B29" s="103">
        <f>LN('My Data'!C30/'My Data'!C29)</f>
        <v>5.3042735984481129E-2</v>
      </c>
      <c r="C29">
        <f>LN('My Data'!D30/'My Data'!D29)</f>
        <v>9.4471388914098373E-3</v>
      </c>
      <c r="D29" s="112">
        <f>LN('My Data'!B30/'My Data'!B29)</f>
        <v>1.1353629974638024E-2</v>
      </c>
    </row>
    <row r="30" spans="1:4" ht="15.75" customHeight="1">
      <c r="A30" s="24">
        <f>'My Data'!A31</f>
        <v>44602</v>
      </c>
      <c r="B30" s="103">
        <f>LN('My Data'!C31/'My Data'!C30)</f>
        <v>3.0883471715452863E-2</v>
      </c>
      <c r="C30">
        <f>LN('My Data'!D31/'My Data'!D30)</f>
        <v>-1.898437808259695E-2</v>
      </c>
      <c r="D30" s="112">
        <f>LN('My Data'!B31/'My Data'!B30)</f>
        <v>3.3376329642563094E-3</v>
      </c>
    </row>
    <row r="31" spans="1:4" ht="15.75" customHeight="1">
      <c r="A31" s="24">
        <f>'My Data'!A32</f>
        <v>44603</v>
      </c>
      <c r="B31" s="103">
        <f>LN('My Data'!C32/'My Data'!C31)</f>
        <v>-5.3272466608931646E-2</v>
      </c>
      <c r="C31">
        <f>LN('My Data'!D32/'My Data'!D31)</f>
        <v>-1.6482328232997175E-2</v>
      </c>
      <c r="D31" s="112">
        <f>LN('My Data'!B32/'My Data'!B31)</f>
        <v>-2.4193102762855114E-3</v>
      </c>
    </row>
    <row r="32" spans="1:4" ht="15.75" customHeight="1">
      <c r="A32" s="24">
        <f>'My Data'!A33</f>
        <v>44606</v>
      </c>
      <c r="B32" s="103">
        <f>LN('My Data'!C33/'My Data'!C32)</f>
        <v>0</v>
      </c>
      <c r="C32">
        <f>LN('My Data'!D33/'My Data'!D32)</f>
        <v>-2.3189444918910326E-2</v>
      </c>
      <c r="D32" s="112">
        <f>LN('My Data'!B33/'My Data'!B32)</f>
        <v>-1.7480763404399358E-2</v>
      </c>
    </row>
    <row r="33" spans="1:4" ht="15.75" customHeight="1">
      <c r="A33" s="24">
        <f>'My Data'!A34</f>
        <v>44607</v>
      </c>
      <c r="B33" s="103">
        <f>LN('My Data'!C34/'My Data'!C33)</f>
        <v>1.8692133012152546E-2</v>
      </c>
      <c r="C33">
        <f>LN('My Data'!D34/'My Data'!D33)</f>
        <v>1.3399559646383711E-2</v>
      </c>
      <c r="D33" s="112">
        <f>LN('My Data'!B34/'My Data'!B33)</f>
        <v>1.0308922090126169E-2</v>
      </c>
    </row>
    <row r="34" spans="1:4" ht="15.75" customHeight="1">
      <c r="A34" s="24">
        <f>'My Data'!A35</f>
        <v>44608</v>
      </c>
      <c r="B34" s="103">
        <f>LN('My Data'!C35/'My Data'!C34)</f>
        <v>2.7398974188114347E-2</v>
      </c>
      <c r="C34">
        <f>LN('My Data'!D35/'My Data'!D34)</f>
        <v>-1.3399559646383811E-2</v>
      </c>
      <c r="D34" s="112">
        <f>LN('My Data'!B35/'My Data'!B34)</f>
        <v>-7.4034720292247313E-4</v>
      </c>
    </row>
    <row r="35" spans="1:4" ht="15.75" customHeight="1">
      <c r="A35" s="24">
        <f>'My Data'!A36</f>
        <v>44609</v>
      </c>
      <c r="B35" s="103">
        <f>LN('My Data'!C36/'My Data'!C35)</f>
        <v>0</v>
      </c>
      <c r="C35">
        <f>LN('My Data'!D36/'My Data'!D35)</f>
        <v>-8.245040819036948E-3</v>
      </c>
      <c r="D35" s="112">
        <f>LN('My Data'!B36/'My Data'!B35)</f>
        <v>-9.3822464415046925E-3</v>
      </c>
    </row>
    <row r="36" spans="1:4" ht="15.75" customHeight="1">
      <c r="A36" s="24">
        <f>'My Data'!A37</f>
        <v>44610</v>
      </c>
      <c r="B36" s="103">
        <f>LN('My Data'!C37/'My Data'!C36)</f>
        <v>-9.8377943646695235E-2</v>
      </c>
      <c r="C36">
        <f>LN('My Data'!D37/'My Data'!D36)</f>
        <v>-4.1660114223222099E-2</v>
      </c>
      <c r="D36" s="112">
        <f>LN('My Data'!B37/'My Data'!B36)</f>
        <v>-4.1214757620538509E-3</v>
      </c>
    </row>
    <row r="37" spans="1:4" ht="15.75" customHeight="1">
      <c r="A37" s="24">
        <f>'My Data'!A38</f>
        <v>44613</v>
      </c>
      <c r="B37" s="103">
        <f>LN('My Data'!C38/'My Data'!C37)</f>
        <v>3.7077417782899441E-2</v>
      </c>
      <c r="C37">
        <f>LN('My Data'!D38/'My Data'!D37)</f>
        <v>-2.4338174794346041E-2</v>
      </c>
      <c r="D37" s="112">
        <f>LN('My Data'!B38/'My Data'!B37)</f>
        <v>-5.2948744546988096E-3</v>
      </c>
    </row>
    <row r="38" spans="1:4" ht="15.75" customHeight="1">
      <c r="A38" s="24">
        <f>'My Data'!A39</f>
        <v>44614</v>
      </c>
      <c r="B38" s="103">
        <f>LN('My Data'!C39/'My Data'!C38)</f>
        <v>-1.3500687218902463E-2</v>
      </c>
      <c r="C38">
        <f>LN('My Data'!D39/'My Data'!D38)</f>
        <v>-3.1635584751926902E-3</v>
      </c>
      <c r="D38" s="112">
        <f>LN('My Data'!B39/'My Data'!B38)</f>
        <v>3.1420043389655534E-4</v>
      </c>
    </row>
    <row r="39" spans="1:4" ht="15.75" customHeight="1">
      <c r="A39" s="24">
        <f>'My Data'!A40</f>
        <v>44615</v>
      </c>
      <c r="B39" s="103">
        <f>LN('My Data'!C40/'My Data'!C39)</f>
        <v>2.1134312073973576E-2</v>
      </c>
      <c r="C39">
        <f>LN('My Data'!D40/'My Data'!D39)</f>
        <v>1.8993358036525374E-3</v>
      </c>
      <c r="D39" s="112">
        <f>LN('My Data'!B40/'My Data'!B39)</f>
        <v>-7.1185309787294426E-4</v>
      </c>
    </row>
    <row r="40" spans="1:4" ht="15.75" customHeight="1">
      <c r="A40" s="24">
        <f>'My Data'!A41</f>
        <v>44616</v>
      </c>
      <c r="B40" s="103">
        <f>LN('My Data'!C41/'My Data'!C40)</f>
        <v>-0.11044311872129206</v>
      </c>
      <c r="C40">
        <f>LN('My Data'!D41/'My Data'!D40)</f>
        <v>-2.4977283086197209E-2</v>
      </c>
      <c r="D40" s="112">
        <f>LN('My Data'!B41/'My Data'!B40)</f>
        <v>-3.7819107984785938E-2</v>
      </c>
    </row>
    <row r="41" spans="1:4" ht="15.75" customHeight="1">
      <c r="A41" s="24">
        <f>'My Data'!A42</f>
        <v>44617</v>
      </c>
      <c r="B41" s="103">
        <f>LN('My Data'!C42/'My Data'!C41)</f>
        <v>2.1208915691376296E-3</v>
      </c>
      <c r="C41">
        <f>LN('My Data'!D42/'My Data'!D41)</f>
        <v>4.3774829053699643E-2</v>
      </c>
      <c r="D41" s="112">
        <f>LN('My Data'!B42/'My Data'!B41)</f>
        <v>3.7337903535079153E-2</v>
      </c>
    </row>
    <row r="42" spans="1:4" ht="15.75" customHeight="1">
      <c r="A42" s="24">
        <f>'My Data'!A43</f>
        <v>44620</v>
      </c>
      <c r="B42" s="103">
        <f>LN('My Data'!C43/'My Data'!C42)</f>
        <v>-2.575249610241474E-2</v>
      </c>
      <c r="C42">
        <f>LN('My Data'!D43/'My Data'!D42)</f>
        <v>1.7841137641269763E-2</v>
      </c>
      <c r="D42" s="112">
        <f>LN('My Data'!B43/'My Data'!B42)</f>
        <v>-2.1706781036266959E-3</v>
      </c>
    </row>
    <row r="43" spans="1:4" ht="15.75" customHeight="1">
      <c r="A43" s="24">
        <f>'My Data'!A44</f>
        <v>44621</v>
      </c>
      <c r="B43" s="103">
        <f>LN('My Data'!C44/'My Data'!C43)</f>
        <v>-4.672707640796929E-2</v>
      </c>
      <c r="C43">
        <f>LN('My Data'!D44/'My Data'!D43)</f>
        <v>-3.096222560396681E-2</v>
      </c>
      <c r="D43" s="112">
        <f>LN('My Data'!B44/'My Data'!B43)</f>
        <v>-1.9023121795826291E-2</v>
      </c>
    </row>
    <row r="44" spans="1:4" ht="15.75" customHeight="1">
      <c r="A44" s="24">
        <f>'My Data'!A45</f>
        <v>44622</v>
      </c>
      <c r="B44" s="103">
        <f>LN('My Data'!C45/'My Data'!C44)</f>
        <v>0</v>
      </c>
      <c r="C44">
        <f>LN('My Data'!D45/'My Data'!D44)</f>
        <v>3.1571795875813574E-2</v>
      </c>
      <c r="D44" s="112">
        <f>LN('My Data'!B45/'My Data'!B44)</f>
        <v>1.3443658848909841E-2</v>
      </c>
    </row>
    <row r="45" spans="1:4" ht="15.75" customHeight="1">
      <c r="A45" s="24">
        <f>'My Data'!A46</f>
        <v>44623</v>
      </c>
      <c r="B45" s="103">
        <f>LN('My Data'!C46/'My Data'!C45)</f>
        <v>-4.1866579392789892E-2</v>
      </c>
      <c r="C45">
        <f>LN('My Data'!D46/'My Data'!D45)</f>
        <v>-3.3460370563681861E-2</v>
      </c>
      <c r="D45" s="112">
        <f>LN('My Data'!B46/'My Data'!B45)</f>
        <v>-2.7290120632057477E-2</v>
      </c>
    </row>
    <row r="46" spans="1:4" ht="15.75" customHeight="1">
      <c r="A46" s="24">
        <f>'My Data'!A47</f>
        <v>44624</v>
      </c>
      <c r="B46" s="103">
        <f>LN('My Data'!C47/'My Data'!C46)</f>
        <v>-7.1370993891918894E-2</v>
      </c>
      <c r="C46">
        <f>LN('My Data'!D47/'My Data'!D46)</f>
        <v>-2.230101978324504E-2</v>
      </c>
      <c r="D46" s="112">
        <f>LN('My Data'!B47/'My Data'!B46)</f>
        <v>-3.5340857746495806E-2</v>
      </c>
    </row>
    <row r="47" spans="1:4" ht="15.75" customHeight="1">
      <c r="A47" s="24">
        <f>'My Data'!A48</f>
        <v>44627</v>
      </c>
      <c r="B47" s="103">
        <f>LN('My Data'!C48/'My Data'!C47)</f>
        <v>-2.0619287202735703E-2</v>
      </c>
      <c r="C47">
        <f>LN('My Data'!D48/'My Data'!D47)</f>
        <v>-1.4276686356682862E-2</v>
      </c>
      <c r="D47" s="112">
        <f>LN('My Data'!B48/'My Data'!B47)</f>
        <v>-5.1287224130718559E-3</v>
      </c>
    </row>
    <row r="48" spans="1:4" ht="15.75" customHeight="1">
      <c r="A48" s="24">
        <f>'My Data'!A49</f>
        <v>44628</v>
      </c>
      <c r="B48" s="103">
        <f>LN('My Data'!C49/'My Data'!C48)</f>
        <v>-3.9845908547199674E-2</v>
      </c>
      <c r="C48">
        <f>LN('My Data'!D49/'My Data'!D48)</f>
        <v>-5.9930418386959075E-2</v>
      </c>
      <c r="D48" s="112">
        <f>LN('My Data'!B49/'My Data'!B48)</f>
        <v>9.528910431391075E-4</v>
      </c>
    </row>
    <row r="49" spans="1:4" ht="15.75" customHeight="1">
      <c r="A49" s="24">
        <f>'My Data'!A50</f>
        <v>44629</v>
      </c>
      <c r="B49" s="103">
        <f>LN('My Data'!C50/'My Data'!C49)</f>
        <v>7.8164772849336261E-2</v>
      </c>
      <c r="C49">
        <f>LN('My Data'!D50/'My Data'!D49)</f>
        <v>6.2262394150978777E-3</v>
      </c>
      <c r="D49" s="112">
        <f>LN('My Data'!B50/'My Data'!B49)</f>
        <v>3.3824703386574888E-2</v>
      </c>
    </row>
    <row r="50" spans="1:4" ht="15.75" customHeight="1">
      <c r="A50" s="24">
        <f>'My Data'!A51</f>
        <v>44630</v>
      </c>
      <c r="B50" s="103">
        <f>LN('My Data'!C51/'My Data'!C50)</f>
        <v>-1.7699577099400975E-2</v>
      </c>
      <c r="C50">
        <f>LN('My Data'!D51/'My Data'!D50)</f>
        <v>3.8557363211875383E-2</v>
      </c>
      <c r="D50" s="112">
        <f>LN('My Data'!B51/'My Data'!B50)</f>
        <v>-1.1682959129023274E-2</v>
      </c>
    </row>
    <row r="51" spans="1:4" ht="15.75" customHeight="1">
      <c r="A51" s="24">
        <f>'My Data'!A52</f>
        <v>44631</v>
      </c>
      <c r="B51" s="103">
        <f>LN('My Data'!C52/'My Data'!C51)</f>
        <v>1.2674440896727861E-2</v>
      </c>
      <c r="C51">
        <f>LN('My Data'!D52/'My Data'!D51)</f>
        <v>9.2470936327974235E-3</v>
      </c>
      <c r="D51" s="112">
        <f>LN('My Data'!B52/'My Data'!B51)</f>
        <v>8.6704444850327148E-3</v>
      </c>
    </row>
    <row r="52" spans="1:4" ht="15.75" customHeight="1">
      <c r="A52" s="24">
        <f>'My Data'!A53</f>
        <v>44634</v>
      </c>
      <c r="B52" s="103">
        <f>LN('My Data'!C53/'My Data'!C52)</f>
        <v>4.1929693138123766E-2</v>
      </c>
      <c r="C52">
        <f>LN('My Data'!D53/'My Data'!D52)</f>
        <v>1.6949558313773205E-2</v>
      </c>
      <c r="D52" s="112">
        <f>LN('My Data'!B53/'My Data'!B52)</f>
        <v>6.523102649004001E-3</v>
      </c>
    </row>
    <row r="53" spans="1:4" ht="15.75" customHeight="1">
      <c r="A53" s="24">
        <f>'My Data'!A54</f>
        <v>44635</v>
      </c>
      <c r="B53" s="103">
        <f>LN('My Data'!C54/'My Data'!C53)</f>
        <v>-6.2286630206868018E-2</v>
      </c>
      <c r="C53">
        <f>LN('My Data'!D54/'My Data'!D53)</f>
        <v>-5.2416641398605274E-2</v>
      </c>
      <c r="D53" s="112">
        <f>LN('My Data'!B54/'My Data'!B53)</f>
        <v>-3.7687319514822402E-3</v>
      </c>
    </row>
    <row r="54" spans="1:4" ht="15.75" customHeight="1">
      <c r="A54" s="24">
        <f>'My Data'!A55</f>
        <v>44636</v>
      </c>
      <c r="B54" s="103">
        <f>LN('My Data'!C55/'My Data'!C54)</f>
        <v>0.11863956675799986</v>
      </c>
      <c r="C54">
        <f>LN('My Data'!D55/'My Data'!D54)</f>
        <v>5.1122980157384867E-2</v>
      </c>
      <c r="D54" s="112">
        <f>LN('My Data'!B55/'My Data'!B54)</f>
        <v>1.853995498802985E-2</v>
      </c>
    </row>
    <row r="55" spans="1:4" ht="15.75" customHeight="1">
      <c r="A55" s="24">
        <f>'My Data'!A56</f>
        <v>44637</v>
      </c>
      <c r="B55" s="103">
        <f>LN('My Data'!C56/'My Data'!C55)</f>
        <v>4.5558165358608824E-3</v>
      </c>
      <c r="C55">
        <f>LN('My Data'!D56/'My Data'!D55)</f>
        <v>-4.5410392662564988E-3</v>
      </c>
      <c r="D55" s="112">
        <f>LN('My Data'!B56/'My Data'!B55)</f>
        <v>1.1231594311898459E-2</v>
      </c>
    </row>
    <row r="56" spans="1:4" ht="15.75" customHeight="1">
      <c r="A56" s="24">
        <f>'My Data'!A57</f>
        <v>44638</v>
      </c>
      <c r="B56" s="103">
        <f>LN('My Data'!C57/'My Data'!C56)</f>
        <v>2.2701485345390775E-3</v>
      </c>
      <c r="C56">
        <f>LN('My Data'!D57/'My Data'!D56)</f>
        <v>6.4809040840831415E-3</v>
      </c>
      <c r="D56" s="112">
        <f>LN('My Data'!B57/'My Data'!B56)</f>
        <v>3.5911604259135938E-3</v>
      </c>
    </row>
    <row r="57" spans="1:4" ht="15.75" customHeight="1">
      <c r="A57" s="24">
        <f>'My Data'!A58</f>
        <v>44641</v>
      </c>
      <c r="B57" s="103">
        <f>LN('My Data'!C58/'My Data'!C57)</f>
        <v>2.2650066308520615E-3</v>
      </c>
      <c r="C57">
        <f>LN('My Data'!D58/'My Data'!D57)</f>
        <v>-2.8835549639887381E-2</v>
      </c>
      <c r="D57" s="112">
        <f>LN('My Data'!B58/'My Data'!B57)</f>
        <v>3.1164622241206478E-3</v>
      </c>
    </row>
    <row r="58" spans="1:4" ht="15.75" customHeight="1">
      <c r="A58" s="24">
        <f>'My Data'!A59</f>
        <v>44642</v>
      </c>
      <c r="B58" s="103">
        <f>LN('My Data'!C59/'My Data'!C58)</f>
        <v>-3.9220713153281267E-2</v>
      </c>
      <c r="C58">
        <f>LN('My Data'!D59/'My Data'!D58)</f>
        <v>1.3289038500537342E-3</v>
      </c>
      <c r="D58" s="112">
        <f>LN('My Data'!B59/'My Data'!B58)</f>
        <v>4.6732348817926667E-3</v>
      </c>
    </row>
    <row r="59" spans="1:4" ht="15.75" customHeight="1">
      <c r="A59" s="24">
        <f>'My Data'!A60</f>
        <v>44643</v>
      </c>
      <c r="B59" s="103">
        <f>LN('My Data'!C60/'My Data'!C59)</f>
        <v>-2.1403908663153493E-2</v>
      </c>
      <c r="C59">
        <f>LN('My Data'!D60/'My Data'!D59)</f>
        <v>-3.0335996609139493E-2</v>
      </c>
      <c r="D59" s="112">
        <f>LN('My Data'!B60/'My Data'!B59)</f>
        <v>-2.6503415511384123E-3</v>
      </c>
    </row>
    <row r="60" spans="1:4" ht="15.75" customHeight="1">
      <c r="A60" s="24">
        <f>'My Data'!A61</f>
        <v>44644</v>
      </c>
      <c r="B60" s="103">
        <f>LN('My Data'!C61/'My Data'!C60)</f>
        <v>1.6686918785014736E-2</v>
      </c>
      <c r="C60">
        <f>LN('My Data'!D61/'My Data'!D60)</f>
        <v>-3.0579172060019009E-2</v>
      </c>
      <c r="D60" s="112">
        <f>LN('My Data'!B61/'My Data'!B60)</f>
        <v>-6.2108388713178584E-5</v>
      </c>
    </row>
    <row r="61" spans="1:4" ht="15.75" customHeight="1">
      <c r="A61" s="24">
        <f>'My Data'!A62</f>
        <v>44645</v>
      </c>
      <c r="B61" s="103">
        <f>LN('My Data'!C62/'My Data'!C61)</f>
        <v>-4.3485111939739009E-2</v>
      </c>
      <c r="C61">
        <f>LN('My Data'!D62/'My Data'!D61)</f>
        <v>-8.5046579228341846E-3</v>
      </c>
      <c r="D61" s="112">
        <f>LN('My Data'!B62/'My Data'!B61)</f>
        <v>2.2739945349410586E-3</v>
      </c>
    </row>
    <row r="62" spans="1:4" ht="15.75" customHeight="1">
      <c r="A62" s="24">
        <f>'My Data'!A63</f>
        <v>44648</v>
      </c>
      <c r="B62" s="103">
        <f>LN('My Data'!C63/'My Data'!C62)</f>
        <v>-3.2625227316076609E-2</v>
      </c>
      <c r="C62">
        <f>LN('My Data'!D63/'My Data'!D62)</f>
        <v>4.9698362853412082E-3</v>
      </c>
      <c r="D62" s="112">
        <f>LN('My Data'!B63/'My Data'!B62)</f>
        <v>-2.8605278345622277E-4</v>
      </c>
    </row>
    <row r="63" spans="1:4" ht="15.75" customHeight="1">
      <c r="A63" s="24">
        <f>'My Data'!A64</f>
        <v>44649</v>
      </c>
      <c r="B63" s="103">
        <f>LN('My Data'!C64/'My Data'!C63)</f>
        <v>3.7551345652132626E-2</v>
      </c>
      <c r="C63">
        <f>LN('My Data'!D64/'My Data'!D63)</f>
        <v>1.9635974516858935E-2</v>
      </c>
      <c r="D63" s="112">
        <f>LN('My Data'!B64/'My Data'!B63)</f>
        <v>1.0350522290530031E-2</v>
      </c>
    </row>
    <row r="64" spans="1:4" ht="15.75" customHeight="1">
      <c r="A64" s="24">
        <f>'My Data'!A65</f>
        <v>44650</v>
      </c>
      <c r="B64" s="103">
        <f>LN('My Data'!C65/'My Data'!C64)</f>
        <v>1.7052788382719262E-2</v>
      </c>
      <c r="C64">
        <f>LN('My Data'!D65/'My Data'!D64)</f>
        <v>6.920442844573757E-3</v>
      </c>
      <c r="D64" s="112">
        <f>LN('My Data'!B65/'My Data'!B64)</f>
        <v>2.9709932028851808E-3</v>
      </c>
    </row>
    <row r="65" spans="1:4" ht="15.75" customHeight="1">
      <c r="A65" s="24">
        <f>'My Data'!A66</f>
        <v>44651</v>
      </c>
      <c r="B65" s="103">
        <f>LN('My Data'!C66/'My Data'!C65)</f>
        <v>-3.9413968540876629E-2</v>
      </c>
      <c r="C65">
        <f>LN('My Data'!D66/'My Data'!D65)</f>
        <v>-2.7264883561806116E-2</v>
      </c>
      <c r="D65" s="112">
        <f>LN('My Data'!B66/'My Data'!B65)</f>
        <v>-7.8720014258502058E-3</v>
      </c>
    </row>
    <row r="66" spans="1:4" ht="15.75" customHeight="1">
      <c r="A66" s="24">
        <f>'My Data'!A67</f>
        <v>44652</v>
      </c>
      <c r="B66" s="103">
        <f>LN('My Data'!C67/'My Data'!C66)</f>
        <v>-1.0101095986503933E-2</v>
      </c>
      <c r="C66">
        <f>LN('My Data'!D67/'My Data'!D66)</f>
        <v>-4.2613700849677399E-3</v>
      </c>
      <c r="D66" s="112">
        <f>LN('My Data'!B67/'My Data'!B66)</f>
        <v>2.9170071186840774E-3</v>
      </c>
    </row>
    <row r="67" spans="1:4" ht="15.75" customHeight="1">
      <c r="A67" s="24">
        <f>'My Data'!A68</f>
        <v>44655</v>
      </c>
      <c r="B67" s="103">
        <f>LN('My Data'!C68/'My Data'!C67)</f>
        <v>-3.6179656577502356E-2</v>
      </c>
      <c r="C67">
        <f>LN('My Data'!D68/'My Data'!D67)</f>
        <v>2.3215956513145806E-2</v>
      </c>
      <c r="D67" s="112">
        <f>LN('My Data'!B68/'My Data'!B67)</f>
        <v>3.1795853673592537E-3</v>
      </c>
    </row>
    <row r="68" spans="1:4" ht="15.75" customHeight="1">
      <c r="A68" s="24">
        <f>'My Data'!A69</f>
        <v>44656</v>
      </c>
      <c r="B68" s="103">
        <f>LN('My Data'!C69/'My Data'!C68)</f>
        <v>4.3765027966758983E-2</v>
      </c>
      <c r="C68">
        <f>LN('My Data'!D69/'My Data'!D68)</f>
        <v>1.3898542890542977E-3</v>
      </c>
      <c r="D68" s="112">
        <f>LN('My Data'!B69/'My Data'!B68)</f>
        <v>6.2774786199015914E-3</v>
      </c>
    </row>
    <row r="69" spans="1:4" ht="15.75" customHeight="1">
      <c r="A69" s="24">
        <f>'My Data'!A70</f>
        <v>44657</v>
      </c>
      <c r="B69" s="103">
        <f>LN('My Data'!C70/'My Data'!C69)</f>
        <v>-4.9042085067602784E-2</v>
      </c>
      <c r="C69">
        <f>LN('My Data'!D70/'My Data'!D69)</f>
        <v>-4.61893824693747E-2</v>
      </c>
      <c r="D69" s="112">
        <f>LN('My Data'!B70/'My Data'!B69)</f>
        <v>-4.7914770205908803E-3</v>
      </c>
    </row>
    <row r="70" spans="1:4" ht="15.75" customHeight="1">
      <c r="A70" s="24">
        <f>'My Data'!A71</f>
        <v>44658</v>
      </c>
      <c r="B70" s="103">
        <f>LN('My Data'!C71/'My Data'!C70)</f>
        <v>1.5748356968139112E-2</v>
      </c>
      <c r="C70">
        <f>LN('My Data'!D71/'My Data'!D70)</f>
        <v>7.9681696491768813E-3</v>
      </c>
      <c r="D70" s="112">
        <f>LN('My Data'!B71/'My Data'!B70)</f>
        <v>-4.4646458523780455E-3</v>
      </c>
    </row>
    <row r="71" spans="1:4" ht="15.75" customHeight="1">
      <c r="A71" s="24">
        <f>'My Data'!A72</f>
        <v>44659</v>
      </c>
      <c r="B71" s="103">
        <f>LN('My Data'!C72/'My Data'!C71)</f>
        <v>-3.7139546949456655E-2</v>
      </c>
      <c r="C71">
        <f>LN('My Data'!D72/'My Data'!D71)</f>
        <v>5.037794029957081E-3</v>
      </c>
      <c r="D71" s="112">
        <f>LN('My Data'!B72/'My Data'!B71)</f>
        <v>1.4055051741761823E-2</v>
      </c>
    </row>
    <row r="72" spans="1:4" ht="15.75" customHeight="1">
      <c r="A72" s="24">
        <f>'My Data'!A73</f>
        <v>44662</v>
      </c>
      <c r="B72" s="103">
        <f>LN('My Data'!C73/'My Data'!C72)</f>
        <v>-4.7034948704973448E-2</v>
      </c>
      <c r="C72">
        <f>LN('My Data'!D73/'My Data'!D72)</f>
        <v>-4.0283733091631857E-2</v>
      </c>
      <c r="D72" s="112">
        <f>LN('My Data'!B73/'My Data'!B72)</f>
        <v>-6.0925476660522891E-3</v>
      </c>
    </row>
    <row r="73" spans="1:4" ht="15.75" customHeight="1">
      <c r="A73" s="24">
        <f>'My Data'!A74</f>
        <v>44663</v>
      </c>
      <c r="B73" s="103">
        <f>LN('My Data'!C74/'My Data'!C73)</f>
        <v>5.6497325421191276E-3</v>
      </c>
      <c r="C73">
        <f>LN('My Data'!D74/'My Data'!D73)</f>
        <v>7.4710500299878652E-4</v>
      </c>
      <c r="D73" s="112">
        <f>LN('My Data'!B74/'My Data'!B73)</f>
        <v>-5.4058062275661864E-3</v>
      </c>
    </row>
    <row r="74" spans="1:4" ht="15.75" customHeight="1">
      <c r="A74" s="24">
        <f>'My Data'!A75</f>
        <v>44664</v>
      </c>
      <c r="B74" s="103">
        <f>LN('My Data'!C75/'My Data'!C74)</f>
        <v>2.8129413766146577E-3</v>
      </c>
      <c r="C74">
        <f>LN('My Data'!D75/'My Data'!D74)</f>
        <v>-1.1265609194219017E-2</v>
      </c>
      <c r="D74" s="112">
        <f>LN('My Data'!B75/'My Data'!B74)</f>
        <v>2.711033332845424E-4</v>
      </c>
    </row>
    <row r="75" spans="1:4" ht="15.75" customHeight="1">
      <c r="A75" s="24">
        <f>'My Data'!A76</f>
        <v>44665</v>
      </c>
      <c r="B75" s="103">
        <f>LN('My Data'!C76/'My Data'!C75)</f>
        <v>-5.6338177182560199E-3</v>
      </c>
      <c r="C75">
        <f>LN('My Data'!D76/'My Data'!D75)</f>
        <v>2.2632978352538323E-3</v>
      </c>
      <c r="D75" s="112">
        <f>LN('My Data'!B76/'My Data'!B75)</f>
        <v>4.9705374057199903E-3</v>
      </c>
    </row>
    <row r="76" spans="1:4" ht="15.75" customHeight="1">
      <c r="A76" s="24">
        <f>'My Data'!A77</f>
        <v>44666</v>
      </c>
      <c r="B76" s="103">
        <f>LN('My Data'!C77/'My Data'!C76)</f>
        <v>0</v>
      </c>
      <c r="C76">
        <f>LN('My Data'!D77/'My Data'!D76)</f>
        <v>0</v>
      </c>
      <c r="D76" s="112">
        <f>LN('My Data'!B77/'My Data'!B76)</f>
        <v>0</v>
      </c>
    </row>
    <row r="77" spans="1:4" ht="15.75" customHeight="1">
      <c r="A77" s="24">
        <f>'My Data'!A78</f>
        <v>44669</v>
      </c>
      <c r="B77" s="103">
        <f>LN('My Data'!C78/'My Data'!C77)</f>
        <v>0</v>
      </c>
      <c r="C77">
        <f>LN('My Data'!D78/'My Data'!D77)</f>
        <v>0</v>
      </c>
      <c r="D77" s="112">
        <f>LN('My Data'!B78/'My Data'!B77)</f>
        <v>0</v>
      </c>
    </row>
    <row r="78" spans="1:4" ht="15.75" customHeight="1">
      <c r="A78" s="24">
        <f>'My Data'!A79</f>
        <v>44670</v>
      </c>
      <c r="B78" s="103">
        <f>LN('My Data'!C79/'My Data'!C78)</f>
        <v>-2.8655255760376176E-2</v>
      </c>
      <c r="C78">
        <f>LN('My Data'!D79/'My Data'!D78)</f>
        <v>-1.5082959118848521E-3</v>
      </c>
      <c r="D78" s="112">
        <f>LN('My Data'!B79/'My Data'!B78)</f>
        <v>-2.8631543125083266E-3</v>
      </c>
    </row>
    <row r="79" spans="1:4" ht="15.75" customHeight="1">
      <c r="A79" s="24">
        <f>'My Data'!A80</f>
        <v>44671</v>
      </c>
      <c r="B79" s="103">
        <f>LN('My Data'!C80/'My Data'!C79)</f>
        <v>0</v>
      </c>
      <c r="C79">
        <f>LN('My Data'!D80/'My Data'!D79)</f>
        <v>-1.5105743053668542E-3</v>
      </c>
      <c r="D79" s="112">
        <f>LN('My Data'!B80/'My Data'!B79)</f>
        <v>4.0023762487680584E-3</v>
      </c>
    </row>
    <row r="80" spans="1:4" ht="15.75" customHeight="1">
      <c r="A80" s="24">
        <f>'My Data'!A81</f>
        <v>44672</v>
      </c>
      <c r="B80" s="103">
        <f>LN('My Data'!C81/'My Data'!C80)</f>
        <v>3.4289073478632165E-2</v>
      </c>
      <c r="C80">
        <f>LN('My Data'!D81/'My Data'!D80)</f>
        <v>-3.0280113976411016E-3</v>
      </c>
      <c r="D80" s="112">
        <f>LN('My Data'!B81/'My Data'!B80)</f>
        <v>4.2394666870678067E-4</v>
      </c>
    </row>
    <row r="81" spans="1:4" ht="15.75" customHeight="1">
      <c r="A81" s="24">
        <f>'My Data'!A82</f>
        <v>44673</v>
      </c>
      <c r="B81" s="103">
        <f>LN('My Data'!C82/'My Data'!C81)</f>
        <v>-1.9858808649603286E-2</v>
      </c>
      <c r="C81">
        <f>LN('My Data'!D82/'My Data'!D81)</f>
        <v>7.5529059959306716E-3</v>
      </c>
      <c r="D81" s="112">
        <f>LN('My Data'!B82/'My Data'!B81)</f>
        <v>-1.3903162761564707E-2</v>
      </c>
    </row>
    <row r="82" spans="1:4" ht="15.75" customHeight="1">
      <c r="A82" s="24">
        <f>'My Data'!A83</f>
        <v>44676</v>
      </c>
      <c r="B82" s="103">
        <f>LN('My Data'!C83/'My Data'!C82)</f>
        <v>-8.988081941758265E-2</v>
      </c>
      <c r="C82">
        <f>LN('My Data'!D83/'My Data'!D82)</f>
        <v>7.521625025543303E-4</v>
      </c>
      <c r="D82" s="112">
        <f>LN('My Data'!B83/'My Data'!B82)</f>
        <v>-1.810489915265635E-2</v>
      </c>
    </row>
    <row r="83" spans="1:4" ht="15.75" customHeight="1">
      <c r="A83" s="24">
        <f>'My Data'!A84</f>
        <v>44677</v>
      </c>
      <c r="B83" s="103">
        <f>LN('My Data'!C84/'My Data'!C83)</f>
        <v>-1.5798116876591176E-2</v>
      </c>
      <c r="C83">
        <f>LN('My Data'!D84/'My Data'!D83)</f>
        <v>-1.1342276603934495E-2</v>
      </c>
      <c r="D83" s="112">
        <f>LN('My Data'!B84/'My Data'!B83)</f>
        <v>-1.7652357421432563E-4</v>
      </c>
    </row>
    <row r="84" spans="1:4" ht="15.75" customHeight="1">
      <c r="A84" s="24">
        <f>'My Data'!A85</f>
        <v>44678</v>
      </c>
      <c r="B84" s="103">
        <f>LN('My Data'!C85/'My Data'!C84)</f>
        <v>1.2658396871923465E-2</v>
      </c>
      <c r="C84">
        <f>LN('My Data'!D85/'My Data'!D84)</f>
        <v>-4.3518910567517839E-2</v>
      </c>
      <c r="D84" s="112">
        <f>LN('My Data'!B85/'My Data'!B84)</f>
        <v>4.0714477280779041E-3</v>
      </c>
    </row>
    <row r="85" spans="1:4" ht="15.75" customHeight="1">
      <c r="A85" s="24">
        <f>'My Data'!A86</f>
        <v>44679</v>
      </c>
      <c r="B85" s="103">
        <f>LN('My Data'!C86/'My Data'!C85)</f>
        <v>6.269613013595395E-3</v>
      </c>
      <c r="C85">
        <f>LN('My Data'!D86/'My Data'!D85)</f>
        <v>8.6991454082896713E-3</v>
      </c>
      <c r="D85" s="112">
        <f>LN('My Data'!B86/'My Data'!B85)</f>
        <v>1.0827672000779755E-2</v>
      </c>
    </row>
    <row r="86" spans="1:4" ht="15.75" customHeight="1">
      <c r="A86" s="24">
        <f>'My Data'!A87</f>
        <v>44680</v>
      </c>
      <c r="B86" s="103">
        <f>LN('My Data'!C87/'My Data'!C86)</f>
        <v>-4.1473248206575219E-2</v>
      </c>
      <c r="C86">
        <f>LN('My Data'!D87/'My Data'!D86)</f>
        <v>-9.4937421922510392E-3</v>
      </c>
      <c r="D86" s="112">
        <f>LN('My Data'!B87/'My Data'!B86)</f>
        <v>4.6376439973975052E-3</v>
      </c>
    </row>
    <row r="87" spans="1:4" ht="15.75" customHeight="1">
      <c r="A87" s="24">
        <f>'My Data'!A88</f>
        <v>44683</v>
      </c>
      <c r="B87" s="103">
        <f>LN('My Data'!C88/'My Data'!C87)</f>
        <v>0</v>
      </c>
      <c r="C87">
        <f>LN('My Data'!D88/'My Data'!D87)</f>
        <v>0</v>
      </c>
      <c r="D87" s="112">
        <f>LN('My Data'!B88/'My Data'!B87)</f>
        <v>0</v>
      </c>
    </row>
    <row r="88" spans="1:4" ht="15.75" customHeight="1">
      <c r="A88" s="24">
        <f>'My Data'!A89</f>
        <v>44684</v>
      </c>
      <c r="B88" s="103">
        <f>LN('My Data'!C89/'My Data'!C88)</f>
        <v>-4.326798024851556E-2</v>
      </c>
      <c r="C88">
        <f>LN('My Data'!D89/'My Data'!D88)</f>
        <v>-2.8216301573213483E-2</v>
      </c>
      <c r="D88" s="112">
        <f>LN('My Data'!B89/'My Data'!B88)</f>
        <v>4.6471707628317424E-4</v>
      </c>
    </row>
    <row r="89" spans="1:4" ht="15.75" customHeight="1">
      <c r="A89" s="24">
        <f>'My Data'!A90</f>
        <v>44685</v>
      </c>
      <c r="B89" s="103">
        <f>LN('My Data'!C90/'My Data'!C89)</f>
        <v>-4.8790164169432056E-2</v>
      </c>
      <c r="C89">
        <f>LN('My Data'!D90/'My Data'!D89)</f>
        <v>-1.8985299911080663E-2</v>
      </c>
      <c r="D89" s="112">
        <f>LN('My Data'!B90/'My Data'!B89)</f>
        <v>-9.9052458220094484E-3</v>
      </c>
    </row>
    <row r="90" spans="1:4" ht="15.75" customHeight="1">
      <c r="A90" s="24">
        <f>'My Data'!A91</f>
        <v>44686</v>
      </c>
      <c r="B90" s="103">
        <f>LN('My Data'!C91/'My Data'!C90)</f>
        <v>2.1202207650602906E-2</v>
      </c>
      <c r="C90">
        <f>LN('My Data'!D91/'My Data'!D90)</f>
        <v>-8.3368074857745312E-4</v>
      </c>
      <c r="D90" s="112">
        <f>LN('My Data'!B91/'My Data'!B90)</f>
        <v>1.2687666767058825E-4</v>
      </c>
    </row>
    <row r="91" spans="1:4" ht="15.75" customHeight="1">
      <c r="A91" s="24">
        <f>'My Data'!A92</f>
        <v>44687</v>
      </c>
      <c r="B91" s="103">
        <f>LN('My Data'!C92/'My Data'!C91)</f>
        <v>-5.3872989940151633E-2</v>
      </c>
      <c r="C91">
        <f>LN('My Data'!D92/'My Data'!D91)</f>
        <v>-5.2215540341237918E-2</v>
      </c>
      <c r="D91" s="112">
        <f>LN('My Data'!B92/'My Data'!B91)</f>
        <v>-1.5193047765564653E-2</v>
      </c>
    </row>
    <row r="92" spans="1:4" ht="15.75" customHeight="1">
      <c r="A92" s="24">
        <f>'My Data'!A93</f>
        <v>44690</v>
      </c>
      <c r="B92" s="103">
        <f>LN('My Data'!C93/'My Data'!C92)</f>
        <v>-4.915923595808349E-2</v>
      </c>
      <c r="C92">
        <f>LN('My Data'!D93/'My Data'!D92)</f>
        <v>-1.8625815617075554E-2</v>
      </c>
      <c r="D92" s="112">
        <f>LN('My Data'!B93/'My Data'!B92)</f>
        <v>-2.3889507824397249E-2</v>
      </c>
    </row>
    <row r="93" spans="1:4" ht="15.75" customHeight="1">
      <c r="A93" s="24">
        <f>'My Data'!A94</f>
        <v>44691</v>
      </c>
      <c r="B93" s="103">
        <f>LN('My Data'!C94/'My Data'!C93)</f>
        <v>-1.1696039763191411E-2</v>
      </c>
      <c r="C93">
        <f>LN('My Data'!D94/'My Data'!D93)</f>
        <v>5.7407064909186005E-2</v>
      </c>
      <c r="D93" s="112">
        <f>LN('My Data'!B94/'My Data'!B93)</f>
        <v>3.7416564562099356E-3</v>
      </c>
    </row>
    <row r="94" spans="1:4" ht="15.75" customHeight="1">
      <c r="A94" s="24">
        <f>'My Data'!A95</f>
        <v>44692</v>
      </c>
      <c r="B94" s="103">
        <f>LN('My Data'!C95/'My Data'!C94)</f>
        <v>2.7080958602670829E-2</v>
      </c>
      <c r="C94">
        <f>LN('My Data'!D95/'My Data'!D94)</f>
        <v>2.9977265502884775E-2</v>
      </c>
      <c r="D94" s="112">
        <f>LN('My Data'!B95/'My Data'!B94)</f>
        <v>1.4180478602675411E-2</v>
      </c>
    </row>
    <row r="95" spans="1:4" ht="15.75" customHeight="1">
      <c r="A95" s="24">
        <f>'My Data'!A96</f>
        <v>44693</v>
      </c>
      <c r="B95" s="103">
        <f>LN('My Data'!C96/'My Data'!C95)</f>
        <v>-2.7080958602670811E-2</v>
      </c>
      <c r="C95">
        <f>LN('My Data'!D96/'My Data'!D95)</f>
        <v>7.3559792258162844E-3</v>
      </c>
      <c r="D95" s="112">
        <f>LN('My Data'!B96/'My Data'!B95)</f>
        <v>-1.457981536172159E-2</v>
      </c>
    </row>
    <row r="96" spans="1:4" ht="15.75" customHeight="1">
      <c r="A96" s="24">
        <f>'My Data'!A97</f>
        <v>44694</v>
      </c>
      <c r="B96" s="103">
        <f>LN('My Data'!C97/'My Data'!C96)</f>
        <v>0.1112256351102244</v>
      </c>
      <c r="C96">
        <f>LN('My Data'!D97/'My Data'!D96)</f>
        <v>3.5203635192979699E-2</v>
      </c>
      <c r="D96" s="112">
        <f>LN('My Data'!B97/'My Data'!B96)</f>
        <v>2.4793777658692093E-2</v>
      </c>
    </row>
    <row r="97" spans="1:4" ht="15.75" customHeight="1">
      <c r="A97" s="24">
        <f>'My Data'!A98</f>
        <v>44697</v>
      </c>
      <c r="B97" s="103">
        <f>LN('My Data'!C98/'My Data'!C97)</f>
        <v>1.739174271186902E-2</v>
      </c>
      <c r="C97">
        <f>LN('My Data'!D98/'My Data'!D97)</f>
        <v>8.61062071556889E-3</v>
      </c>
      <c r="D97" s="112">
        <f>LN('My Data'!B98/'My Data'!B97)</f>
        <v>5.3221207930561872E-3</v>
      </c>
    </row>
    <row r="98" spans="1:4" ht="15.75" customHeight="1">
      <c r="A98" s="24">
        <f>'My Data'!A99</f>
        <v>44698</v>
      </c>
      <c r="B98" s="103">
        <f>LN('My Data'!C99/'My Data'!C98)</f>
        <v>1.3698844358161927E-2</v>
      </c>
      <c r="C98">
        <f>LN('My Data'!D99/'My Data'!D98)</f>
        <v>-8.6106207155689438E-3</v>
      </c>
      <c r="D98" s="112">
        <f>LN('My Data'!B99/'My Data'!B98)</f>
        <v>7.1384328073413345E-3</v>
      </c>
    </row>
    <row r="99" spans="1:4" ht="15.75" customHeight="1">
      <c r="A99" s="24">
        <f>'My Data'!A100</f>
        <v>44699</v>
      </c>
      <c r="B99" s="103">
        <f>LN('My Data'!C100/'My Data'!C99)</f>
        <v>-4.8790164169432056E-2</v>
      </c>
      <c r="C99">
        <f>LN('My Data'!D100/'My Data'!D99)</f>
        <v>7.8308935805478392E-3</v>
      </c>
      <c r="D99" s="112">
        <f>LN('My Data'!B100/'My Data'!B99)</f>
        <v>-9.9782001096442047E-3</v>
      </c>
    </row>
    <row r="100" spans="1:4" ht="15.75" customHeight="1">
      <c r="A100" s="24">
        <f>'My Data'!A101</f>
        <v>44700</v>
      </c>
      <c r="B100" s="103">
        <f>LN('My Data'!C101/'My Data'!C100)</f>
        <v>5.2185753170570247E-2</v>
      </c>
      <c r="C100">
        <f>LN('My Data'!D101/'My Data'!D100)</f>
        <v>6.2208598751025326E-3</v>
      </c>
      <c r="D100" s="112">
        <f>LN('My Data'!B101/'My Data'!B100)</f>
        <v>-1.7558879778418305E-2</v>
      </c>
    </row>
    <row r="101" spans="1:4" ht="15.75" customHeight="1">
      <c r="A101" s="24">
        <f>'My Data'!A102</f>
        <v>44701</v>
      </c>
      <c r="B101" s="103">
        <f>LN('My Data'!C102/'My Data'!C101)</f>
        <v>9.0676966882836565E-2</v>
      </c>
      <c r="C101">
        <f>LN('My Data'!D102/'My Data'!D101)</f>
        <v>3.9518820175909332E-2</v>
      </c>
      <c r="D101" s="112">
        <f>LN('My Data'!B102/'My Data'!B101)</f>
        <v>1.1191999839325608E-2</v>
      </c>
    </row>
    <row r="102" spans="1:4" ht="15.75" customHeight="1">
      <c r="A102" s="24">
        <f>'My Data'!A103</f>
        <v>44704</v>
      </c>
      <c r="B102" s="103">
        <f>LN('My Data'!C103/'My Data'!C102)</f>
        <v>-3.4649135413174131E-2</v>
      </c>
      <c r="C102">
        <f>LN('My Data'!D103/'My Data'!D102)</f>
        <v>-2.2379718404544969E-3</v>
      </c>
      <c r="D102" s="112">
        <f>LN('My Data'!B103/'My Data'!B102)</f>
        <v>1.6407221391631359E-2</v>
      </c>
    </row>
    <row r="103" spans="1:4" ht="15.75" customHeight="1">
      <c r="A103" s="24">
        <f>'My Data'!A104</f>
        <v>44705</v>
      </c>
      <c r="B103" s="103">
        <f>LN('My Data'!C104/'My Data'!C103)</f>
        <v>1.5898586067798204E-2</v>
      </c>
      <c r="C103">
        <f>LN('My Data'!D104/'My Data'!D103)</f>
        <v>-2.2429915945815218E-3</v>
      </c>
      <c r="D103" s="112">
        <f>LN('My Data'!B104/'My Data'!B103)</f>
        <v>-5.552966836402687E-3</v>
      </c>
    </row>
    <row r="104" spans="1:4" ht="15.75" customHeight="1">
      <c r="A104" s="24">
        <f>'My Data'!A105</f>
        <v>44706</v>
      </c>
      <c r="B104" s="103">
        <f>LN('My Data'!C105/'My Data'!C104)</f>
        <v>-2.8801990903706078E-2</v>
      </c>
      <c r="C104">
        <f>LN('My Data'!D105/'My Data'!D104)</f>
        <v>7.4822300535213443E-4</v>
      </c>
      <c r="D104" s="112">
        <f>LN('My Data'!B105/'My Data'!B104)</f>
        <v>4.9815990405027268E-3</v>
      </c>
    </row>
    <row r="105" spans="1:4" ht="15.75" customHeight="1">
      <c r="A105" s="24">
        <f>'My Data'!A106</f>
        <v>44707</v>
      </c>
      <c r="B105" s="103">
        <f>LN('My Data'!C106/'My Data'!C105)</f>
        <v>3.8221212820197879E-2</v>
      </c>
      <c r="C105">
        <f>LN('My Data'!D106/'My Data'!D105)</f>
        <v>1.7791425549523007E-2</v>
      </c>
      <c r="D105" s="112">
        <f>LN('My Data'!B106/'My Data'!B105)</f>
        <v>7.1294244140686384E-3</v>
      </c>
    </row>
    <row r="106" spans="1:4" ht="15.75" customHeight="1">
      <c r="A106" s="24">
        <f>'My Data'!A107</f>
        <v>44708</v>
      </c>
      <c r="B106" s="103">
        <f>LN('My Data'!C107/'My Data'!C106)</f>
        <v>2.1639175103481029E-2</v>
      </c>
      <c r="C106">
        <f>LN('My Data'!D107/'My Data'!D106)</f>
        <v>4.3988340724835798E-3</v>
      </c>
      <c r="D106" s="112">
        <f>LN('My Data'!B107/'My Data'!B106)</f>
        <v>3.23102058144654E-3</v>
      </c>
    </row>
    <row r="107" spans="1:4" ht="15.75" customHeight="1">
      <c r="A107" s="24">
        <f>'My Data'!A108</f>
        <v>44711</v>
      </c>
      <c r="B107" s="103">
        <f>LN('My Data'!C108/'My Data'!C107)</f>
        <v>3.6039936483196873E-2</v>
      </c>
      <c r="C107">
        <f>LN('My Data'!D108/'My Data'!D107)</f>
        <v>1.0189316685342687E-2</v>
      </c>
      <c r="D107" s="112">
        <f>LN('My Data'!B108/'My Data'!B107)</f>
        <v>2.9422038109625567E-3</v>
      </c>
    </row>
    <row r="108" spans="1:4" ht="15.75" customHeight="1">
      <c r="A108" s="24">
        <f>'My Data'!A109</f>
        <v>44712</v>
      </c>
      <c r="B108" s="103">
        <f>LN('My Data'!C109/'My Data'!C108)</f>
        <v>-5.1448561836041878E-2</v>
      </c>
      <c r="C108">
        <f>LN('My Data'!D109/'My Data'!D108)</f>
        <v>-7.2437525804173292E-4</v>
      </c>
      <c r="D108" s="112">
        <f>LN('My Data'!B109/'My Data'!B108)</f>
        <v>-1.2507418921619377E-4</v>
      </c>
    </row>
    <row r="109" spans="1:4" ht="15.75" customHeight="1">
      <c r="A109" s="24">
        <f>'My Data'!A110</f>
        <v>44713</v>
      </c>
      <c r="B109" s="103">
        <f>LN('My Data'!C110/'My Data'!C109)</f>
        <v>-4.4451762570833921E-2</v>
      </c>
      <c r="C109">
        <f>LN('My Data'!D110/'My Data'!D109)</f>
        <v>-3.1655201049307316E-2</v>
      </c>
      <c r="D109" s="112">
        <f>LN('My Data'!B110/'My Data'!B109)</f>
        <v>-9.4468727118442817E-3</v>
      </c>
    </row>
    <row r="110" spans="1:4" ht="15.75" customHeight="1">
      <c r="A110" s="24">
        <f>'My Data'!A111</f>
        <v>44714</v>
      </c>
      <c r="B110" s="103">
        <f>LN('My Data'!C111/'My Data'!C110)</f>
        <v>0</v>
      </c>
      <c r="C110">
        <f>LN('My Data'!D111/'My Data'!D110)</f>
        <v>0</v>
      </c>
      <c r="D110" s="112">
        <f>LN('My Data'!B111/'My Data'!B110)</f>
        <v>0</v>
      </c>
    </row>
    <row r="111" spans="1:4" ht="15.75" customHeight="1">
      <c r="A111" s="24">
        <f>'My Data'!A112</f>
        <v>44715</v>
      </c>
      <c r="B111" s="103">
        <f>LN('My Data'!C112/'My Data'!C111)</f>
        <v>0</v>
      </c>
      <c r="C111">
        <f>LN('My Data'!D112/'My Data'!D111)</f>
        <v>0</v>
      </c>
      <c r="D111" s="112">
        <f>LN('My Data'!B112/'My Data'!B111)</f>
        <v>0</v>
      </c>
    </row>
    <row r="112" spans="1:4" ht="15.75" customHeight="1">
      <c r="A112" s="24">
        <f>'My Data'!A113</f>
        <v>44718</v>
      </c>
      <c r="B112" s="103">
        <f>LN('My Data'!C113/'My Data'!C112)</f>
        <v>8.4030748851492074E-2</v>
      </c>
      <c r="C112">
        <f>LN('My Data'!D113/'My Data'!D112)</f>
        <v>1.7791425549523007E-2</v>
      </c>
      <c r="D112" s="112">
        <f>LN('My Data'!B113/'My Data'!B112)</f>
        <v>1.0178216978736099E-2</v>
      </c>
    </row>
    <row r="113" spans="1:4" ht="15.75" customHeight="1">
      <c r="A113" s="24">
        <f>'My Data'!A114</f>
        <v>44719</v>
      </c>
      <c r="B113" s="103">
        <f>LN('My Data'!C114/'My Data'!C113)</f>
        <v>1.4815085785140682E-2</v>
      </c>
      <c r="C113">
        <f>LN('My Data'!D114/'My Data'!D113)</f>
        <v>-4.278326016486779E-2</v>
      </c>
      <c r="D113" s="112">
        <f>LN('My Data'!B114/'My Data'!B113)</f>
        <v>-1.8435404019550323E-3</v>
      </c>
    </row>
    <row r="114" spans="1:4" ht="15.75" customHeight="1">
      <c r="A114" s="24">
        <f>'My Data'!A115</f>
        <v>44720</v>
      </c>
      <c r="B114" s="103">
        <f>LN('My Data'!C115/'My Data'!C114)</f>
        <v>6.5457216654643685E-2</v>
      </c>
      <c r="C114">
        <f>LN('My Data'!D115/'My Data'!D114)</f>
        <v>-8.47136371474079E-3</v>
      </c>
      <c r="D114" s="112">
        <f>LN('My Data'!B115/'My Data'!B114)</f>
        <v>-1.3286996304266588E-3</v>
      </c>
    </row>
    <row r="115" spans="1:4" ht="15.75" customHeight="1">
      <c r="A115" s="24">
        <f>'My Data'!A116</f>
        <v>44721</v>
      </c>
      <c r="B115" s="103">
        <f>LN('My Data'!C116/'My Data'!C115)</f>
        <v>-1.6667052485211761E-2</v>
      </c>
      <c r="C115">
        <f>LN('My Data'!D116/'My Data'!D115)</f>
        <v>-4.2660497142714943E-2</v>
      </c>
      <c r="D115" s="112">
        <f>LN('My Data'!B116/'My Data'!B115)</f>
        <v>-1.4925507912589992E-2</v>
      </c>
    </row>
    <row r="116" spans="1:4" ht="15.75" customHeight="1">
      <c r="A116" s="24">
        <f>'My Data'!A117</f>
        <v>44722</v>
      </c>
      <c r="B116" s="103">
        <f>LN('My Data'!C117/'My Data'!C116)</f>
        <v>-7.260081286315051E-2</v>
      </c>
      <c r="C116">
        <f>LN('My Data'!D117/'My Data'!D116)</f>
        <v>-1.6155092366546757E-3</v>
      </c>
      <c r="D116" s="112">
        <f>LN('My Data'!B117/'My Data'!B116)</f>
        <v>-2.1253152536738165E-2</v>
      </c>
    </row>
    <row r="117" spans="1:4" ht="15.75" customHeight="1">
      <c r="A117" s="24">
        <f>'My Data'!A118</f>
        <v>44725</v>
      </c>
      <c r="B117" s="103">
        <f>LN('My Data'!C118/'My Data'!C117)</f>
        <v>-3.6813973122716198E-2</v>
      </c>
      <c r="C117">
        <f>LN('My Data'!D118/'My Data'!D117)</f>
        <v>-1.794501661783901E-2</v>
      </c>
      <c r="D117" s="112">
        <f>LN('My Data'!B118/'My Data'!B117)</f>
        <v>-1.707531733662996E-2</v>
      </c>
    </row>
    <row r="118" spans="1:4" ht="15.75" customHeight="1">
      <c r="A118" s="24">
        <f>'My Data'!A119</f>
        <v>44726</v>
      </c>
      <c r="B118" s="103">
        <f>LN('My Data'!C119/'My Data'!C118)</f>
        <v>-6.2696130135953742E-3</v>
      </c>
      <c r="C118">
        <f>LN('My Data'!D119/'My Data'!D118)</f>
        <v>-9.9256397999700433E-3</v>
      </c>
      <c r="D118" s="112">
        <f>LN('My Data'!B119/'My Data'!B118)</f>
        <v>-3.081335383155684E-3</v>
      </c>
    </row>
    <row r="119" spans="1:4" ht="15.75" customHeight="1">
      <c r="A119" s="24">
        <f>'My Data'!A120</f>
        <v>44727</v>
      </c>
      <c r="B119" s="103">
        <f>LN('My Data'!C120/'My Data'!C119)</f>
        <v>5.5059777183027389E-2</v>
      </c>
      <c r="C119">
        <f>LN('My Data'!D120/'My Data'!D119)</f>
        <v>3.2709375536032238E-2</v>
      </c>
      <c r="D119" s="112">
        <f>LN('My Data'!B120/'My Data'!B119)</f>
        <v>1.2229221073684633E-2</v>
      </c>
    </row>
    <row r="120" spans="1:4" ht="15.75" customHeight="1">
      <c r="A120" s="24">
        <f>'My Data'!A121</f>
        <v>44728</v>
      </c>
      <c r="B120" s="103">
        <f>LN('My Data'!C121/'My Data'!C120)</f>
        <v>-5.5059777183027313E-2</v>
      </c>
      <c r="C120">
        <f>LN('My Data'!D121/'My Data'!D120)</f>
        <v>-2.2783735736062204E-2</v>
      </c>
      <c r="D120" s="112">
        <f>LN('My Data'!B121/'My Data'!B120)</f>
        <v>-3.1761220345278944E-2</v>
      </c>
    </row>
    <row r="121" spans="1:4" ht="15.75" customHeight="1">
      <c r="A121" s="24">
        <f>'My Data'!A122</f>
        <v>44729</v>
      </c>
      <c r="B121" s="103">
        <f>LN('My Data'!C122/'My Data'!C121)</f>
        <v>2.1773799549560536E-2</v>
      </c>
      <c r="C121">
        <f>LN('My Data'!D122/'My Data'!D121)</f>
        <v>3.3187991253495072E-2</v>
      </c>
      <c r="D121" s="112">
        <f>LN('My Data'!B122/'My Data'!B121)</f>
        <v>-1.8418869598669564E-3</v>
      </c>
    </row>
    <row r="122" spans="1:4" ht="15.75" customHeight="1">
      <c r="A122" s="24">
        <f>'My Data'!A123</f>
        <v>44732</v>
      </c>
      <c r="B122" s="103">
        <f>LN('My Data'!C123/'My Data'!C122)</f>
        <v>0</v>
      </c>
      <c r="C122">
        <f>LN('My Data'!D123/'My Data'!D122)</f>
        <v>0</v>
      </c>
      <c r="D122" s="112">
        <f>LN('My Data'!B123/'My Data'!B122)</f>
        <v>1.3322236055820717E-2</v>
      </c>
    </row>
    <row r="123" spans="1:4" ht="15.75" customHeight="1">
      <c r="A123" s="24">
        <f>'My Data'!A124</f>
        <v>44733</v>
      </c>
      <c r="B123" s="103">
        <f>LN('My Data'!C124/'My Data'!C123)</f>
        <v>1.5267472130788381E-2</v>
      </c>
      <c r="C123">
        <f>LN('My Data'!D124/'My Data'!D123)</f>
        <v>-1.1209084534719966E-2</v>
      </c>
      <c r="D123" s="112">
        <f>LN('My Data'!B124/'My Data'!B123)</f>
        <v>3.0911146948694405E-3</v>
      </c>
    </row>
    <row r="124" spans="1:4" ht="15.75" customHeight="1">
      <c r="A124" s="24">
        <f>'My Data'!A125</f>
        <v>44734</v>
      </c>
      <c r="B124" s="103">
        <f>LN('My Data'!C125/'My Data'!C124)</f>
        <v>-3.7041271680348979E-2</v>
      </c>
      <c r="C124">
        <f>LN('My Data'!D125/'My Data'!D124)</f>
        <v>3.2154368539743928E-3</v>
      </c>
      <c r="D124" s="112">
        <f>LN('My Data'!B125/'My Data'!B124)</f>
        <v>-7.9422517542493375E-3</v>
      </c>
    </row>
    <row r="125" spans="1:4" ht="15.75" customHeight="1">
      <c r="A125" s="24">
        <f>'My Data'!A126</f>
        <v>44735</v>
      </c>
      <c r="B125" s="103">
        <f>LN('My Data'!C126/'My Data'!C125)</f>
        <v>-2.5479085300984899E-2</v>
      </c>
      <c r="C125">
        <f>LN('My Data'!D126/'My Data'!D125)</f>
        <v>-6.4412461028569932E-3</v>
      </c>
      <c r="D125" s="112">
        <f>LN('My Data'!B126/'My Data'!B125)</f>
        <v>-9.8707473938141436E-3</v>
      </c>
    </row>
    <row r="126" spans="1:4" ht="15.75" customHeight="1">
      <c r="A126" s="24">
        <f>'My Data'!A127</f>
        <v>44736</v>
      </c>
      <c r="B126" s="103">
        <f>LN('My Data'!C127/'My Data'!C126)</f>
        <v>4.1080025743464657E-2</v>
      </c>
      <c r="C126">
        <f>LN('My Data'!D127/'My Data'!D126)</f>
        <v>1.1245098415502426E-2</v>
      </c>
      <c r="D126" s="112">
        <f>LN('My Data'!B127/'My Data'!B126)</f>
        <v>2.5912258176819945E-2</v>
      </c>
    </row>
    <row r="127" spans="1:4" ht="15.75" customHeight="1">
      <c r="A127" s="24">
        <f>'My Data'!A128</f>
        <v>44739</v>
      </c>
      <c r="B127" s="103">
        <f>LN('My Data'!C128/'My Data'!C127)</f>
        <v>-1.2461220437812002E-2</v>
      </c>
      <c r="C127">
        <f>LN('My Data'!D128/'My Data'!D127)</f>
        <v>1.112005104407764E-2</v>
      </c>
      <c r="D127" s="112">
        <f>LN('My Data'!B128/'My Data'!B127)</f>
        <v>7.3508265355105087E-3</v>
      </c>
    </row>
    <row r="128" spans="1:4" ht="15.75" customHeight="1">
      <c r="A128" s="24">
        <f>'My Data'!A129</f>
        <v>44740</v>
      </c>
      <c r="B128" s="103">
        <f>LN('My Data'!C129/'My Data'!C128)</f>
        <v>-4.4879326177432954E-2</v>
      </c>
      <c r="C128">
        <f>LN('My Data'!D129/'My Data'!D128)</f>
        <v>-1.2718772407774671E-2</v>
      </c>
      <c r="D128" s="112">
        <f>LN('My Data'!B129/'My Data'!B128)</f>
        <v>7.8207699782413681E-3</v>
      </c>
    </row>
    <row r="129" spans="1:4" ht="15.75" customHeight="1">
      <c r="A129" s="24">
        <f>'My Data'!A130</f>
        <v>44741</v>
      </c>
      <c r="B129" s="103">
        <f>LN('My Data'!C130/'My Data'!C129)</f>
        <v>-3.6732009268730006E-2</v>
      </c>
      <c r="C129">
        <f>LN('My Data'!D130/'My Data'!D129)</f>
        <v>-2.4292692569044587E-2</v>
      </c>
      <c r="D129" s="112">
        <f>LN('My Data'!B130/'My Data'!B129)</f>
        <v>-3.7423903358489068E-3</v>
      </c>
    </row>
    <row r="130" spans="1:4" ht="15.75" customHeight="1">
      <c r="A130" s="24">
        <f>'My Data'!A131</f>
        <v>44742</v>
      </c>
      <c r="B130" s="103">
        <f>LN('My Data'!C131/'My Data'!C130)</f>
        <v>-5.9562261151343061E-2</v>
      </c>
      <c r="C130">
        <f>LN('My Data'!D131/'My Data'!D130)</f>
        <v>2.7487583465563858E-2</v>
      </c>
      <c r="D130" s="112">
        <f>LN('My Data'!B131/'My Data'!B130)</f>
        <v>-1.9754872897437974E-2</v>
      </c>
    </row>
    <row r="131" spans="1:4" ht="15.75" customHeight="1">
      <c r="A131" s="24">
        <f>'My Data'!A132</f>
        <v>44743</v>
      </c>
      <c r="B131" s="103">
        <f>LN('My Data'!C132/'My Data'!C131)</f>
        <v>-4.0521197405639434E-2</v>
      </c>
      <c r="C131">
        <f>LN('My Data'!D132/'My Data'!D131)</f>
        <v>1.8175134839673361E-2</v>
      </c>
      <c r="D131" s="112">
        <f>LN('My Data'!B132/'My Data'!B131)</f>
        <v>-3.1202347474881961E-4</v>
      </c>
    </row>
    <row r="132" spans="1:4" ht="15.75" customHeight="1">
      <c r="A132" s="24">
        <f>'My Data'!A133</f>
        <v>44746</v>
      </c>
      <c r="B132" s="103">
        <f>LN('My Data'!C133/'My Data'!C132)</f>
        <v>3.7523496185503718E-3</v>
      </c>
      <c r="C132">
        <f>LN('My Data'!D133/'My Data'!D132)</f>
        <v>-5.4966765799023855E-3</v>
      </c>
      <c r="D132" s="112">
        <f>LN('My Data'!B133/'My Data'!B132)</f>
        <v>7.2094930501085328E-3</v>
      </c>
    </row>
    <row r="133" spans="1:4" ht="15.75" customHeight="1">
      <c r="A133" s="24">
        <f>'My Data'!A134</f>
        <v>44747</v>
      </c>
      <c r="B133" s="103">
        <f>LN('My Data'!C134/'My Data'!C133)</f>
        <v>2.9522439266321834E-2</v>
      </c>
      <c r="C133">
        <f>LN('My Data'!D134/'My Data'!D133)</f>
        <v>1.6400211394005645E-2</v>
      </c>
      <c r="D133" s="112">
        <f>LN('My Data'!B134/'My Data'!B133)</f>
        <v>-2.6970897470425016E-2</v>
      </c>
    </row>
    <row r="134" spans="1:4" ht="15.75" customHeight="1">
      <c r="A134" s="24">
        <f>'My Data'!A135</f>
        <v>44748</v>
      </c>
      <c r="B134" s="103">
        <f>LN('My Data'!C135/'My Data'!C134)</f>
        <v>0.11980119981262058</v>
      </c>
      <c r="C134">
        <f>LN('My Data'!D135/'My Data'!D134)</f>
        <v>2.8256939189736624E-2</v>
      </c>
      <c r="D134" s="112">
        <f>LN('My Data'!B135/'My Data'!B134)</f>
        <v>1.2169945638050426E-2</v>
      </c>
    </row>
    <row r="135" spans="1:4" ht="15.75" customHeight="1">
      <c r="A135" s="24">
        <f>'My Data'!A136</f>
        <v>44749</v>
      </c>
      <c r="B135" s="103">
        <f>LN('My Data'!C136/'My Data'!C135)</f>
        <v>2.861880530565266E-2</v>
      </c>
      <c r="C135">
        <f>LN('My Data'!D136/'My Data'!D135)</f>
        <v>1.5048911794203067E-3</v>
      </c>
      <c r="D135" s="112">
        <f>LN('My Data'!B136/'My Data'!B135)</f>
        <v>1.1920882981988829E-2</v>
      </c>
    </row>
    <row r="136" spans="1:4" ht="15.75" customHeight="1">
      <c r="A136" s="24">
        <f>'My Data'!A137</f>
        <v>44750</v>
      </c>
      <c r="B136" s="103">
        <f>LN('My Data'!C137/'My Data'!C136)</f>
        <v>6.2500203451713258E-3</v>
      </c>
      <c r="C136">
        <f>LN('My Data'!D137/'My Data'!D136)</f>
        <v>-1.9742478729201266E-2</v>
      </c>
      <c r="D136" s="112">
        <f>LN('My Data'!B137/'My Data'!B136)</f>
        <v>1.1470160061655531E-3</v>
      </c>
    </row>
    <row r="137" spans="1:4" ht="15.75" customHeight="1">
      <c r="A137" s="24">
        <f>'My Data'!A138</f>
        <v>44753</v>
      </c>
      <c r="B137" s="103">
        <f>LN('My Data'!C138/'My Data'!C137)</f>
        <v>-2.8437935320533514E-2</v>
      </c>
      <c r="C137">
        <f>LN('My Data'!D138/'My Data'!D137)</f>
        <v>-3.1155167779795462E-2</v>
      </c>
      <c r="D137" s="112">
        <f>LN('My Data'!B138/'My Data'!B137)</f>
        <v>-5.6833475694975308E-4</v>
      </c>
    </row>
    <row r="138" spans="1:4" ht="15.75" customHeight="1">
      <c r="A138" s="24">
        <f>'My Data'!A139</f>
        <v>44754</v>
      </c>
      <c r="B138" s="103">
        <f>LN('My Data'!C139/'My Data'!C138)</f>
        <v>-5.6027831469662559E-2</v>
      </c>
      <c r="C138">
        <f>LN('My Data'!D139/'My Data'!D138)</f>
        <v>-4.1184665762752592E-2</v>
      </c>
      <c r="D138" s="112">
        <f>LN('My Data'!B139/'My Data'!B138)</f>
        <v>1.706536296451233E-3</v>
      </c>
    </row>
    <row r="139" spans="1:4" ht="15.75" customHeight="1">
      <c r="A139" s="24">
        <f>'My Data'!A140</f>
        <v>44755</v>
      </c>
      <c r="B139" s="103">
        <f>LN('My Data'!C140/'My Data'!C139)</f>
        <v>-1.0221554071538139E-2</v>
      </c>
      <c r="C139">
        <f>LN('My Data'!D140/'My Data'!D139)</f>
        <v>-2.082540902145991E-2</v>
      </c>
      <c r="D139" s="112">
        <f>LN('My Data'!B140/'My Data'!B139)</f>
        <v>-7.4757275219451379E-3</v>
      </c>
    </row>
    <row r="140" spans="1:4" ht="15.75" customHeight="1">
      <c r="A140" s="24">
        <f>'My Data'!A141</f>
        <v>44756</v>
      </c>
      <c r="B140" s="103">
        <f>LN('My Data'!C141/'My Data'!C140)</f>
        <v>-8.2042422666442627E-2</v>
      </c>
      <c r="C140">
        <f>LN('My Data'!D141/'My Data'!D140)</f>
        <v>-3.3379222073834605E-2</v>
      </c>
      <c r="D140" s="112">
        <f>LN('My Data'!B141/'My Data'!B140)</f>
        <v>-1.5814489724113086E-2</v>
      </c>
    </row>
    <row r="141" spans="1:4" ht="15.75" customHeight="1">
      <c r="A141" s="24">
        <f>'My Data'!A142</f>
        <v>44757</v>
      </c>
      <c r="B141" s="103">
        <f>LN('My Data'!C142/'My Data'!C141)</f>
        <v>5.4262858559367001E-2</v>
      </c>
      <c r="C141">
        <f>LN('My Data'!D142/'My Data'!D141)</f>
        <v>1.5544354437800379E-2</v>
      </c>
      <c r="D141" s="112">
        <f>LN('My Data'!B142/'My Data'!B141)</f>
        <v>1.7113387354246407E-2</v>
      </c>
    </row>
    <row r="142" spans="1:4" ht="15.75" customHeight="1">
      <c r="A142" s="24">
        <f>'My Data'!A143</f>
        <v>44760</v>
      </c>
      <c r="B142" s="103">
        <f>LN('My Data'!C143/'My Data'!C142)</f>
        <v>1.0507977598415165E-2</v>
      </c>
      <c r="C142">
        <f>LN('My Data'!D143/'My Data'!D142)</f>
        <v>3.4217313111615387E-3</v>
      </c>
      <c r="D142" s="112">
        <f>LN('My Data'!B143/'My Data'!B142)</f>
        <v>9.0303903504340213E-3</v>
      </c>
    </row>
    <row r="143" spans="1:4" ht="15.75" customHeight="1">
      <c r="A143" s="24">
        <f>'My Data'!A144</f>
        <v>44761</v>
      </c>
      <c r="B143" s="103">
        <f>LN('My Data'!C144/'My Data'!C143)</f>
        <v>0</v>
      </c>
      <c r="C143">
        <f>LN('My Data'!D144/'My Data'!D143)</f>
        <v>1.7774484027577683E-2</v>
      </c>
      <c r="D143" s="112">
        <f>LN('My Data'!B144/'My Data'!B143)</f>
        <v>1.0655426928522659E-2</v>
      </c>
    </row>
    <row r="144" spans="1:4" ht="15.75" customHeight="1">
      <c r="A144" s="24">
        <f>'My Data'!A145</f>
        <v>44762</v>
      </c>
      <c r="B144" s="103">
        <f>LN('My Data'!C145/'My Data'!C144)</f>
        <v>4.4300258896580021E-2</v>
      </c>
      <c r="C144">
        <f>LN('My Data'!D145/'My Data'!D144)</f>
        <v>4.0284937579312202E-2</v>
      </c>
      <c r="D144" s="112">
        <f>LN('My Data'!B145/'My Data'!B144)</f>
        <v>-2.7911176655158279E-3</v>
      </c>
    </row>
    <row r="145" spans="1:4" ht="15.75" customHeight="1">
      <c r="A145" s="24">
        <f>'My Data'!A146</f>
        <v>44763</v>
      </c>
      <c r="B145" s="103">
        <f>LN('My Data'!C146/'My Data'!C145)</f>
        <v>4.2420715883952055E-2</v>
      </c>
      <c r="C145">
        <f>LN('My Data'!D146/'My Data'!D145)</f>
        <v>6.9261436011192307E-2</v>
      </c>
      <c r="D145" s="112">
        <f>LN('My Data'!B146/'My Data'!B145)</f>
        <v>3.1807600872149335E-3</v>
      </c>
    </row>
    <row r="146" spans="1:4" ht="15.75" customHeight="1">
      <c r="A146" s="24">
        <f>'My Data'!A147</f>
        <v>44764</v>
      </c>
      <c r="B146" s="103">
        <f>LN('My Data'!C147/'My Data'!C146)</f>
        <v>-2.9175489133931445E-2</v>
      </c>
      <c r="C146">
        <f>LN('My Data'!D147/'My Data'!D146)</f>
        <v>-2.2581868835919784E-3</v>
      </c>
      <c r="D146" s="112">
        <f>LN('My Data'!B147/'My Data'!B146)</f>
        <v>1.5939791870951581E-3</v>
      </c>
    </row>
    <row r="147" spans="1:4" ht="15.75" customHeight="1">
      <c r="A147" s="24">
        <f>'My Data'!A148</f>
        <v>44767</v>
      </c>
      <c r="B147" s="103">
        <f>LN('My Data'!C148/'My Data'!C147)</f>
        <v>-4.027389913793996E-2</v>
      </c>
      <c r="C147">
        <f>LN('My Data'!D148/'My Data'!D147)</f>
        <v>1.4216475872465625E-2</v>
      </c>
      <c r="D147" s="112">
        <f>LN('My Data'!B148/'My Data'!B147)</f>
        <v>3.288320588002016E-3</v>
      </c>
    </row>
    <row r="148" spans="1:4" ht="15.75" customHeight="1">
      <c r="A148" s="24">
        <f>'My Data'!A149</f>
        <v>44768</v>
      </c>
      <c r="B148" s="103">
        <f>LN('My Data'!C149/'My Data'!C148)</f>
        <v>-2.0761991448429128E-2</v>
      </c>
      <c r="C148">
        <f>LN('My Data'!D149/'My Data'!D148)</f>
        <v>-2.4822635901876951E-2</v>
      </c>
      <c r="D148" s="112">
        <f>LN('My Data'!B149/'My Data'!B148)</f>
        <v>-1.8541877402816918E-3</v>
      </c>
    </row>
    <row r="149" spans="1:4" ht="15.75" customHeight="1">
      <c r="A149" s="24">
        <f>'My Data'!A150</f>
        <v>44769</v>
      </c>
      <c r="B149" s="103">
        <f>LN('My Data'!C150/'My Data'!C149)</f>
        <v>6.9686693160934355E-3</v>
      </c>
      <c r="C149">
        <f>LN('My Data'!D150/'My Data'!D149)</f>
        <v>4.5592784145182114E-3</v>
      </c>
      <c r="D149" s="112">
        <f>LN('My Data'!B150/'My Data'!B149)</f>
        <v>5.3933728671928492E-3</v>
      </c>
    </row>
    <row r="150" spans="1:4" ht="15.75" customHeight="1">
      <c r="A150" s="24">
        <f>'My Data'!A151</f>
        <v>44770</v>
      </c>
      <c r="B150" s="103">
        <f>LN('My Data'!C151/'My Data'!C150)</f>
        <v>6.3887267451251104E-2</v>
      </c>
      <c r="C150">
        <f>LN('My Data'!D151/'My Data'!D150)</f>
        <v>5.3149039206128283E-2</v>
      </c>
      <c r="D150" s="112">
        <f>LN('My Data'!B151/'My Data'!B150)</f>
        <v>1.3584601648822265E-3</v>
      </c>
    </row>
    <row r="151" spans="1:4" ht="15.75" customHeight="1">
      <c r="A151" s="24">
        <f>'My Data'!A152</f>
        <v>44771</v>
      </c>
      <c r="B151" s="103">
        <f>LN('My Data'!C152/'My Data'!C151)</f>
        <v>0</v>
      </c>
      <c r="C151">
        <f>LN('My Data'!D152/'My Data'!D151)</f>
        <v>0</v>
      </c>
      <c r="D151" s="112">
        <f>LN('My Data'!B152/'My Data'!B151)</f>
        <v>1.1352309204240433E-2</v>
      </c>
    </row>
    <row r="152" spans="1:4" ht="15.75" customHeight="1">
      <c r="A152" s="24">
        <f>'My Data'!A153</f>
        <v>44774</v>
      </c>
      <c r="B152" s="103">
        <f>LN('My Data'!C153/'My Data'!C152)</f>
        <v>5.3895768205132255E-2</v>
      </c>
      <c r="C152">
        <f>LN('My Data'!D153/'My Data'!D152)</f>
        <v>1.7813082330222257E-2</v>
      </c>
      <c r="D152" s="112">
        <f>LN('My Data'!B153/'My Data'!B152)</f>
        <v>-1.8025075675857662E-3</v>
      </c>
    </row>
    <row r="153" spans="1:4" ht="15.75" customHeight="1">
      <c r="A153" s="24">
        <f>'My Data'!A154</f>
        <v>44775</v>
      </c>
      <c r="B153" s="103">
        <f>LN('My Data'!C154/'My Data'!C153)</f>
        <v>-1.2422519998557209E-2</v>
      </c>
      <c r="C153">
        <f>LN('My Data'!D154/'My Data'!D153)</f>
        <v>-3.0109801471370455E-2</v>
      </c>
      <c r="D153" s="112">
        <f>LN('My Data'!B154/'My Data'!B153)</f>
        <v>-2.0844209844712702E-3</v>
      </c>
    </row>
    <row r="154" spans="1:4" ht="15.75" customHeight="1">
      <c r="A154" s="24">
        <f>'My Data'!A155</f>
        <v>44776</v>
      </c>
      <c r="B154" s="103">
        <f>LN('My Data'!C155/'My Data'!C154)</f>
        <v>3.379737958329071E-2</v>
      </c>
      <c r="C154">
        <f>LN('My Data'!D155/'My Data'!D154)</f>
        <v>1.1577553342442893E-2</v>
      </c>
      <c r="D154" s="112">
        <f>LN('My Data'!B155/'My Data'!B154)</f>
        <v>5.2836896929934077E-3</v>
      </c>
    </row>
    <row r="155" spans="1:4" ht="15.75" customHeight="1">
      <c r="A155" s="24">
        <f>'My Data'!A156</f>
        <v>44777</v>
      </c>
      <c r="B155" s="103">
        <f>LN('My Data'!C156/'My Data'!C155)</f>
        <v>-6.232546319782882E-2</v>
      </c>
      <c r="C155">
        <f>LN('My Data'!D156/'My Data'!D155)</f>
        <v>1.9238213565943008E-2</v>
      </c>
      <c r="D155" s="112">
        <f>LN('My Data'!B156/'My Data'!B155)</f>
        <v>1.3274055751156652E-3</v>
      </c>
    </row>
    <row r="156" spans="1:4" ht="15.75" customHeight="1">
      <c r="A156" s="24">
        <f>'My Data'!A157</f>
        <v>44778</v>
      </c>
      <c r="B156" s="103">
        <f>LN('My Data'!C157/'My Data'!C156)</f>
        <v>-6.4516352814887193E-3</v>
      </c>
      <c r="C156">
        <f>LN('My Data'!D157/'My Data'!D156)</f>
        <v>-2.4286908025922229E-2</v>
      </c>
      <c r="D156" s="112">
        <f>LN('My Data'!B157/'My Data'!B156)</f>
        <v>-1.7493643138124842E-3</v>
      </c>
    </row>
    <row r="157" spans="1:4" ht="15.75" customHeight="1">
      <c r="A157" s="24">
        <f>'My Data'!A158</f>
        <v>44781</v>
      </c>
      <c r="B157" s="103">
        <f>LN('My Data'!C158/'My Data'!C157)</f>
        <v>1.2861913642407822E-2</v>
      </c>
      <c r="C157">
        <f>LN('My Data'!D158/'My Data'!D157)</f>
        <v>8.6393625907076402E-3</v>
      </c>
      <c r="D157" s="112">
        <f>LN('My Data'!B158/'My Data'!B157)</f>
        <v>5.3444936189167534E-3</v>
      </c>
    </row>
    <row r="158" spans="1:4" ht="15.75" customHeight="1">
      <c r="A158" s="24">
        <f>'My Data'!A159</f>
        <v>44782</v>
      </c>
      <c r="B158" s="103">
        <f>LN('My Data'!C159/'My Data'!C158)</f>
        <v>-2.5891413932741591E-2</v>
      </c>
      <c r="C158">
        <f>LN('My Data'!D159/'My Data'!D158)</f>
        <v>-5.7537992512184957E-2</v>
      </c>
      <c r="D158" s="112">
        <f>LN('My Data'!B159/'My Data'!B158)</f>
        <v>-9.3118591326167436E-4</v>
      </c>
    </row>
    <row r="159" spans="1:4" ht="15.75" customHeight="1">
      <c r="A159" s="24">
        <f>'My Data'!A160</f>
        <v>44783</v>
      </c>
      <c r="B159" s="103">
        <f>LN('My Data'!C160/'My Data'!C159)</f>
        <v>3.2260862218221477E-2</v>
      </c>
      <c r="C159">
        <f>LN('My Data'!D160/'My Data'!D159)</f>
        <v>2.9919958091588213E-2</v>
      </c>
      <c r="D159" s="112">
        <f>LN('My Data'!B160/'My Data'!B159)</f>
        <v>5.0964921124174488E-3</v>
      </c>
    </row>
    <row r="160" spans="1:4" ht="15.75" customHeight="1">
      <c r="A160" s="24">
        <f>'My Data'!A161</f>
        <v>44784</v>
      </c>
      <c r="B160" s="103">
        <f>LN('My Data'!C161/'My Data'!C160)</f>
        <v>6.1557892999433365E-2</v>
      </c>
      <c r="C160">
        <f>LN('My Data'!D161/'My Data'!D160)</f>
        <v>1.8255344492746132E-2</v>
      </c>
      <c r="D160" s="112">
        <f>LN('My Data'!B161/'My Data'!B160)</f>
        <v>-5.048471636477269E-3</v>
      </c>
    </row>
    <row r="161" spans="1:4" ht="15.75" customHeight="1">
      <c r="A161" s="24">
        <f>'My Data'!A162</f>
        <v>44785</v>
      </c>
      <c r="B161" s="103">
        <f>LN('My Data'!C162/'My Data'!C161)</f>
        <v>-6.1557892999433435E-2</v>
      </c>
      <c r="C161">
        <f>LN('My Data'!D162/'My Data'!D161)</f>
        <v>-3.6245055989603601E-3</v>
      </c>
      <c r="D161" s="112">
        <f>LN('My Data'!B162/'My Data'!B161)</f>
        <v>4.6637887024566591E-3</v>
      </c>
    </row>
    <row r="162" spans="1:4" ht="15.75" customHeight="1">
      <c r="A162" s="24">
        <f>'My Data'!A163</f>
        <v>44788</v>
      </c>
      <c r="B162" s="103">
        <f>LN('My Data'!C163/'My Data'!C162)</f>
        <v>1.2618463959211464E-2</v>
      </c>
      <c r="C162">
        <f>LN('My Data'!D163/'My Data'!D162)</f>
        <v>1.2270092591814401E-2</v>
      </c>
      <c r="D162" s="112">
        <f>LN('My Data'!B163/'My Data'!B162)</f>
        <v>1.2634029248496548E-3</v>
      </c>
    </row>
    <row r="163" spans="1:4" ht="15.75" customHeight="1">
      <c r="A163" s="24">
        <f>'My Data'!A164</f>
        <v>44789</v>
      </c>
      <c r="B163" s="103">
        <f>LN('My Data'!C164/'My Data'!C163)</f>
        <v>-2.2187914975362218E-2</v>
      </c>
      <c r="C163">
        <f>LN('My Data'!D164/'My Data'!D163)</f>
        <v>-2.985296314968116E-2</v>
      </c>
      <c r="D163" s="112">
        <f>LN('My Data'!B164/'My Data'!B163)</f>
        <v>2.6672434886712013E-3</v>
      </c>
    </row>
    <row r="164" spans="1:4" ht="15.75" customHeight="1">
      <c r="A164" s="24">
        <f>'My Data'!A165</f>
        <v>44790</v>
      </c>
      <c r="B164" s="103">
        <f>LN('My Data'!C165/'My Data'!C164)</f>
        <v>-1.2903404835907954E-2</v>
      </c>
      <c r="C164">
        <f>LN('My Data'!D165/'My Data'!D164)</f>
        <v>-3.0009753867991717E-2</v>
      </c>
      <c r="D164" s="112">
        <f>LN('My Data'!B165/'My Data'!B164)</f>
        <v>-4.6454504167361384E-3</v>
      </c>
    </row>
    <row r="165" spans="1:4" ht="15.75" customHeight="1">
      <c r="A165" s="24">
        <f>'My Data'!A166</f>
        <v>44791</v>
      </c>
      <c r="B165" s="103">
        <f>LN('My Data'!C166/'My Data'!C165)</f>
        <v>9.6931292056595328E-3</v>
      </c>
      <c r="C165">
        <f>LN('My Data'!D166/'My Data'!D165)</f>
        <v>9.0978641175264389E-3</v>
      </c>
      <c r="D165" s="112">
        <f>LN('My Data'!B166/'My Data'!B165)</f>
        <v>3.7714545929557106E-3</v>
      </c>
    </row>
    <row r="166" spans="1:4" ht="15.75" customHeight="1">
      <c r="A166" s="24">
        <f>'My Data'!A167</f>
        <v>44792</v>
      </c>
      <c r="B166" s="103">
        <f>LN('My Data'!C167/'My Data'!C166)</f>
        <v>3.2102756302481894E-3</v>
      </c>
      <c r="C166">
        <f>LN('My Data'!D167/'My Data'!D166)</f>
        <v>7.5443232548532237E-4</v>
      </c>
      <c r="D166" s="112">
        <f>LN('My Data'!B167/'My Data'!B166)</f>
        <v>-9.4391574695007778E-4</v>
      </c>
    </row>
    <row r="167" spans="1:4" ht="15.75" customHeight="1">
      <c r="A167" s="24">
        <f>'My Data'!A168</f>
        <v>44795</v>
      </c>
      <c r="B167" s="103">
        <f>LN('My Data'!C168/'My Data'!C167)</f>
        <v>-5.9423420470800764E-2</v>
      </c>
      <c r="C167">
        <f>LN('My Data'!D168/'My Data'!D167)</f>
        <v>-1.9802627296179643E-2</v>
      </c>
      <c r="D167" s="112">
        <f>LN('My Data'!B168/'My Data'!B167)</f>
        <v>-4.8408185495159416E-3</v>
      </c>
    </row>
    <row r="168" spans="1:4" ht="15.75" customHeight="1">
      <c r="A168" s="24">
        <f>'My Data'!A169</f>
        <v>44796</v>
      </c>
      <c r="B168" s="103">
        <f>LN('My Data'!C169/'My Data'!C168)</f>
        <v>-5.5958653648044608E-2</v>
      </c>
      <c r="C168">
        <f>LN('My Data'!D169/'My Data'!D168)</f>
        <v>-3.4432196421484131E-2</v>
      </c>
      <c r="D168" s="112">
        <f>LN('My Data'!B169/'My Data'!B168)</f>
        <v>-6.6551185471271394E-3</v>
      </c>
    </row>
    <row r="169" spans="1:4" ht="15.75" customHeight="1">
      <c r="A169" s="24">
        <f>'My Data'!A170</f>
        <v>44797</v>
      </c>
      <c r="B169" s="103">
        <f>LN('My Data'!C170/'My Data'!C169)</f>
        <v>1.4285957247476434E-2</v>
      </c>
      <c r="C169">
        <f>LN('My Data'!D170/'My Data'!D169)</f>
        <v>1.0297120686243701E-2</v>
      </c>
      <c r="D169" s="112">
        <f>LN('My Data'!B170/'My Data'!B169)</f>
        <v>-1.9027204009619907E-3</v>
      </c>
    </row>
    <row r="170" spans="1:4" ht="15.75" customHeight="1">
      <c r="A170" s="24">
        <f>'My Data'!A171</f>
        <v>44798</v>
      </c>
      <c r="B170" s="103">
        <f>LN('My Data'!C171/'My Data'!C170)</f>
        <v>1.4084739881739023E-2</v>
      </c>
      <c r="C170">
        <f>LN('My Data'!D171/'My Data'!D170)</f>
        <v>-3.9478930075848235E-3</v>
      </c>
      <c r="D170" s="112">
        <f>LN('My Data'!B171/'My Data'!B170)</f>
        <v>5.702301371326875E-4</v>
      </c>
    </row>
    <row r="171" spans="1:4" ht="15.75" customHeight="1">
      <c r="A171" s="24">
        <f>'My Data'!A172</f>
        <v>44799</v>
      </c>
      <c r="B171" s="103">
        <f>LN('My Data'!C172/'My Data'!C171)</f>
        <v>-3.1974304632514078E-2</v>
      </c>
      <c r="C171">
        <f>LN('My Data'!D172/'My Data'!D171)</f>
        <v>7.9082645481777091E-4</v>
      </c>
      <c r="D171" s="112">
        <f>LN('My Data'!B172/'My Data'!B171)</f>
        <v>-6.6697612807489716E-3</v>
      </c>
    </row>
    <row r="172" spans="1:4" ht="15.75" customHeight="1">
      <c r="A172" s="24">
        <f>'My Data'!A173</f>
        <v>44802</v>
      </c>
      <c r="B172" s="103">
        <f>LN('My Data'!C173/'My Data'!C172)</f>
        <v>0</v>
      </c>
      <c r="C172">
        <f>LN('My Data'!D173/'My Data'!D172)</f>
        <v>0</v>
      </c>
      <c r="D172" s="112">
        <f>LN('My Data'!B173/'My Data'!B172)</f>
        <v>0</v>
      </c>
    </row>
    <row r="173" spans="1:4" ht="15.75" customHeight="1">
      <c r="A173" s="24">
        <f>'My Data'!A174</f>
        <v>44803</v>
      </c>
      <c r="B173" s="103">
        <f>LN('My Data'!C174/'My Data'!C173)</f>
        <v>2.8471674081311994E-2</v>
      </c>
      <c r="C173">
        <f>LN('My Data'!D174/'My Data'!D173)</f>
        <v>-7.9082645481787304E-4</v>
      </c>
      <c r="D173" s="112">
        <f>LN('My Data'!B174/'My Data'!B173)</f>
        <v>-7.7065134597136178E-3</v>
      </c>
    </row>
    <row r="174" spans="1:4" ht="15.75" customHeight="1">
      <c r="A174" s="24">
        <f>'My Data'!A175</f>
        <v>44804</v>
      </c>
      <c r="B174" s="103">
        <f>LN('My Data'!C175/'My Data'!C174)</f>
        <v>-3.9361073880580313E-2</v>
      </c>
      <c r="C174">
        <f>LN('My Data'!D175/'My Data'!D174)</f>
        <v>-4.7581374464169233E-3</v>
      </c>
      <c r="D174" s="112">
        <f>LN('My Data'!B175/'My Data'!B174)</f>
        <v>-9.6623629491246199E-3</v>
      </c>
    </row>
    <row r="175" spans="1:4" ht="15.75" customHeight="1">
      <c r="A175" s="24">
        <f>'My Data'!A176</f>
        <v>44805</v>
      </c>
      <c r="B175" s="103">
        <f>LN('My Data'!C176/'My Data'!C175)</f>
        <v>4.2863704431782314E-2</v>
      </c>
      <c r="C175">
        <f>LN('My Data'!D176/'My Data'!D175)</f>
        <v>-5.8094042650717867E-2</v>
      </c>
      <c r="D175" s="112">
        <f>LN('My Data'!B176/'My Data'!B175)</f>
        <v>-2.0538411449729489E-2</v>
      </c>
    </row>
    <row r="176" spans="1:4" ht="15.75" customHeight="1">
      <c r="A176" s="24">
        <f>'My Data'!A177</f>
        <v>44806</v>
      </c>
      <c r="B176" s="103">
        <f>LN('My Data'!C177/'My Data'!C176)</f>
        <v>4.4451762570834011E-2</v>
      </c>
      <c r="C176">
        <f>LN('My Data'!D177/'My Data'!D176)</f>
        <v>3.1511728369159331E-2</v>
      </c>
      <c r="D176" s="112">
        <f>LN('My Data'!B177/'My Data'!B176)</f>
        <v>1.8519812414587625E-2</v>
      </c>
    </row>
    <row r="177" spans="1:4" ht="15.75" customHeight="1">
      <c r="A177" s="24">
        <f>'My Data'!A178</f>
        <v>44809</v>
      </c>
      <c r="B177" s="103">
        <f>LN('My Data'!C178/'My Data'!C177)</f>
        <v>-1.6863806052004916E-2</v>
      </c>
      <c r="C177">
        <f>LN('My Data'!D178/'My Data'!D177)</f>
        <v>-4.5082759381109991E-2</v>
      </c>
      <c r="D177" s="112">
        <f>LN('My Data'!B178/'My Data'!B177)</f>
        <v>-1.0517804336293295E-3</v>
      </c>
    </row>
    <row r="178" spans="1:4" ht="15.75" customHeight="1">
      <c r="A178" s="24">
        <f>'My Data'!A179</f>
        <v>44810</v>
      </c>
      <c r="B178" s="103">
        <f>LN('My Data'!C179/'My Data'!C178)</f>
        <v>2.3530497410194036E-2</v>
      </c>
      <c r="C178">
        <f>LN('My Data'!D179/'My Data'!D178)</f>
        <v>2.1960341960255834E-2</v>
      </c>
      <c r="D178" s="112">
        <f>LN('My Data'!B179/'My Data'!B178)</f>
        <v>3.0406873023046772E-3</v>
      </c>
    </row>
    <row r="179" spans="1:4" ht="15.75" customHeight="1">
      <c r="A179" s="24">
        <f>'My Data'!A180</f>
        <v>44811</v>
      </c>
      <c r="B179" s="103">
        <f>LN('My Data'!C180/'My Data'!C179)</f>
        <v>-3.0356462480593954E-2</v>
      </c>
      <c r="C179">
        <f>LN('My Data'!D180/'My Data'!D179)</f>
        <v>1.6694494695409857E-3</v>
      </c>
      <c r="D179" s="112">
        <f>LN('My Data'!B180/'My Data'!B179)</f>
        <v>-7.3959984674139044E-3</v>
      </c>
    </row>
    <row r="180" spans="1:4" ht="15.75" customHeight="1">
      <c r="A180" s="24">
        <f>'My Data'!A181</f>
        <v>44812</v>
      </c>
      <c r="B180" s="103">
        <f>LN('My Data'!C181/'My Data'!C180)</f>
        <v>-2.0761991448429128E-2</v>
      </c>
      <c r="C180">
        <f>LN('My Data'!D181/'My Data'!D180)</f>
        <v>0.15426981963796699</v>
      </c>
      <c r="D180" s="112">
        <f>LN('My Data'!B181/'My Data'!B180)</f>
        <v>3.3719878506430841E-3</v>
      </c>
    </row>
    <row r="181" spans="1:4" ht="15.75" customHeight="1">
      <c r="A181" s="24">
        <f>'My Data'!A182</f>
        <v>44813</v>
      </c>
      <c r="B181" s="103">
        <f>LN('My Data'!C182/'My Data'!C181)</f>
        <v>3.4904049397685676E-3</v>
      </c>
      <c r="C181">
        <f>LN('My Data'!D182/'My Data'!D181)</f>
        <v>2.1916748588471795E-2</v>
      </c>
      <c r="D181" s="112">
        <f>LN('My Data'!B182/'My Data'!B181)</f>
        <v>1.2799151794283573E-2</v>
      </c>
    </row>
    <row r="182" spans="1:4" ht="15.75" customHeight="1">
      <c r="A182" s="24">
        <f>'My Data'!A183</f>
        <v>44816</v>
      </c>
      <c r="B182" s="103">
        <f>LN('My Data'!C183/'My Data'!C182)</f>
        <v>-5.3680149463623809E-2</v>
      </c>
      <c r="C182">
        <f>LN('My Data'!D183/'My Data'!D182)</f>
        <v>9.7425961988184002E-3</v>
      </c>
      <c r="D182" s="112">
        <f>LN('My Data'!B183/'My Data'!B182)</f>
        <v>1.6512293282639562E-2</v>
      </c>
    </row>
    <row r="183" spans="1:4" ht="15.75" customHeight="1">
      <c r="A183" s="24">
        <f>'My Data'!A184</f>
        <v>44817</v>
      </c>
      <c r="B183" s="103">
        <f>LN('My Data'!C184/'My Data'!C183)</f>
        <v>4.3172171865208574E-2</v>
      </c>
      <c r="C183">
        <f>LN('My Data'!D184/'My Data'!D183)</f>
        <v>-4.533354130152107E-2</v>
      </c>
      <c r="D183" s="112">
        <f>LN('My Data'!B184/'My Data'!B183)</f>
        <v>-1.2659073014160147E-2</v>
      </c>
    </row>
    <row r="184" spans="1:4" ht="15.75" customHeight="1">
      <c r="A184" s="24">
        <f>'My Data'!A185</f>
        <v>44818</v>
      </c>
      <c r="B184" s="103">
        <f>LN('My Data'!C185/'My Data'!C184)</f>
        <v>3.8001118178613839E-2</v>
      </c>
      <c r="C184">
        <f>LN('My Data'!D185/'My Data'!D184)</f>
        <v>-2.7922460619623377E-2</v>
      </c>
      <c r="D184" s="112">
        <f>LN('My Data'!B185/'My Data'!B184)</f>
        <v>-1.5095889695860842E-2</v>
      </c>
    </row>
    <row r="185" spans="1:4" ht="15.75" customHeight="1">
      <c r="A185" s="24">
        <f>'My Data'!A186</f>
        <v>44819</v>
      </c>
      <c r="B185" s="103">
        <f>LN('My Data'!C186/'My Data'!C185)</f>
        <v>6.7567824628799074E-3</v>
      </c>
      <c r="C185">
        <f>LN('My Data'!D186/'My Data'!D185)</f>
        <v>2.8646835877664961E-2</v>
      </c>
      <c r="D185" s="112">
        <f>LN('My Data'!B186/'My Data'!B185)</f>
        <v>8.5044876833279893E-4</v>
      </c>
    </row>
    <row r="186" spans="1:4" ht="15.75" customHeight="1">
      <c r="A186" s="24">
        <f>'My Data'!A187</f>
        <v>44820</v>
      </c>
      <c r="B186" s="103">
        <f>LN('My Data'!C187/'My Data'!C186)</f>
        <v>-2.7305450690267446E-2</v>
      </c>
      <c r="C186">
        <f>LN('My Data'!D187/'My Data'!D186)</f>
        <v>7.2150385141506934E-3</v>
      </c>
      <c r="D186" s="112">
        <f>LN('My Data'!B187/'My Data'!B186)</f>
        <v>-6.0232385570910462E-3</v>
      </c>
    </row>
    <row r="187" spans="1:4" ht="15.75" customHeight="1">
      <c r="A187" s="24">
        <f>'My Data'!A188</f>
        <v>44823</v>
      </c>
      <c r="B187" s="103">
        <f>LN('My Data'!C188/'My Data'!C187)</f>
        <v>0</v>
      </c>
      <c r="C187">
        <f>LN('My Data'!D188/'My Data'!D187)</f>
        <v>0</v>
      </c>
      <c r="D187" s="112">
        <f>LN('My Data'!B188/'My Data'!B187)</f>
        <v>0</v>
      </c>
    </row>
    <row r="188" spans="1:4" ht="15.75" customHeight="1">
      <c r="A188" s="24">
        <f>'My Data'!A189</f>
        <v>44824</v>
      </c>
      <c r="B188" s="103">
        <f>LN('My Data'!C189/'My Data'!C188)</f>
        <v>-2.0979790469194522E-2</v>
      </c>
      <c r="C188">
        <f>LN('My Data'!D189/'My Data'!D188)</f>
        <v>-1.3024786155471835E-2</v>
      </c>
      <c r="D188" s="112">
        <f>LN('My Data'!B189/'My Data'!B188)</f>
        <v>-7.3399003442835373E-3</v>
      </c>
    </row>
    <row r="189" spans="1:4" ht="15.75" customHeight="1">
      <c r="A189" s="24">
        <f>'My Data'!A190</f>
        <v>44825</v>
      </c>
      <c r="B189" s="103">
        <f>LN('My Data'!C190/'My Data'!C189)</f>
        <v>3.5273405179684406E-3</v>
      </c>
      <c r="C189">
        <f>LN('My Data'!D190/'My Data'!D189)</f>
        <v>2.6591577604242963E-2</v>
      </c>
      <c r="D189" s="112">
        <f>LN('My Data'!B190/'My Data'!B189)</f>
        <v>6.7961997752178059E-3</v>
      </c>
    </row>
    <row r="190" spans="1:4" ht="15.75" customHeight="1">
      <c r="A190" s="24">
        <f>'My Data'!A191</f>
        <v>44826</v>
      </c>
      <c r="B190" s="103">
        <f>LN('My Data'!C191/'My Data'!C190)</f>
        <v>-6.9244412174983852E-2</v>
      </c>
      <c r="C190">
        <f>LN('My Data'!D191/'My Data'!D190)</f>
        <v>-1.4194466542262543E-3</v>
      </c>
      <c r="D190" s="112">
        <f>LN('My Data'!B191/'My Data'!B190)</f>
        <v>-1.2309546864386879E-2</v>
      </c>
    </row>
    <row r="191" spans="1:4" ht="15.75" customHeight="1">
      <c r="A191" s="24">
        <f>'My Data'!A192</f>
        <v>44827</v>
      </c>
      <c r="B191" s="103">
        <f>LN('My Data'!C192/'My Data'!C191)</f>
        <v>-7.4398290053859381E-2</v>
      </c>
      <c r="C191">
        <f>LN('My Data'!D192/'My Data'!D191)</f>
        <v>-3.1015829098927583E-2</v>
      </c>
      <c r="D191" s="112">
        <f>LN('My Data'!B192/'My Data'!B191)</f>
        <v>-1.9862940826538378E-2</v>
      </c>
    </row>
    <row r="192" spans="1:4" ht="15.75" customHeight="1">
      <c r="A192" s="24">
        <f>'My Data'!A193</f>
        <v>44830</v>
      </c>
      <c r="B192" s="103">
        <f>LN('My Data'!C193/'My Data'!C192)</f>
        <v>-2.8867984000852127E-2</v>
      </c>
      <c r="C192">
        <f>LN('My Data'!D193/'My Data'!D192)</f>
        <v>-3.7317763007195165E-2</v>
      </c>
      <c r="D192" s="112">
        <f>LN('My Data'!B193/'My Data'!B192)</f>
        <v>-1.7688942322040219E-3</v>
      </c>
    </row>
    <row r="193" spans="1:4" ht="15.75" customHeight="1">
      <c r="A193" s="24">
        <f>'My Data'!A194</f>
        <v>44831</v>
      </c>
      <c r="B193" s="103">
        <f>LN('My Data'!C194/'My Data'!C193)</f>
        <v>-4.1928782600360393E-3</v>
      </c>
      <c r="C193">
        <f>LN('My Data'!D194/'My Data'!D193)</f>
        <v>-2.4635579996228573E-2</v>
      </c>
      <c r="D193" s="112">
        <f>LN('My Data'!B194/'My Data'!B193)</f>
        <v>-7.8949176285816706E-3</v>
      </c>
    </row>
    <row r="194" spans="1:4" ht="15.75" customHeight="1">
      <c r="A194" s="24">
        <f>'My Data'!A195</f>
        <v>44832</v>
      </c>
      <c r="B194" s="103">
        <f>LN('My Data'!C195/'My Data'!C194)</f>
        <v>1.6667052485211643E-2</v>
      </c>
      <c r="C194">
        <f>LN('My Data'!D195/'My Data'!D194)</f>
        <v>5.4411327400813621E-3</v>
      </c>
      <c r="D194" s="112">
        <f>LN('My Data'!B195/'My Data'!B194)</f>
        <v>2.6887288386745604E-3</v>
      </c>
    </row>
    <row r="195" spans="1:4" ht="15.75" customHeight="1">
      <c r="A195" s="24">
        <f>'My Data'!A196</f>
        <v>44833</v>
      </c>
      <c r="B195" s="103">
        <f>LN('My Data'!C196/'My Data'!C195)</f>
        <v>-4.1407926660312769E-3</v>
      </c>
      <c r="C195">
        <f>LN('My Data'!D196/'My Data'!D195)</f>
        <v>-2.9101542459649618E-2</v>
      </c>
      <c r="D195" s="112">
        <f>LN('My Data'!B196/'My Data'!B195)</f>
        <v>-1.9717952394828184E-2</v>
      </c>
    </row>
    <row r="196" spans="1:4" ht="15.75" customHeight="1">
      <c r="A196" s="24">
        <f>'My Data'!A197</f>
        <v>44834</v>
      </c>
      <c r="B196" s="103">
        <f>LN('My Data'!C197/'My Data'!C196)</f>
        <v>6.4279151404564583E-2</v>
      </c>
      <c r="C196">
        <f>LN('My Data'!D197/'My Data'!D196)</f>
        <v>4.3722811013831582E-2</v>
      </c>
      <c r="D196" s="112">
        <f>LN('My Data'!B197/'My Data'!B196)</f>
        <v>4.6935182156719281E-3</v>
      </c>
    </row>
    <row r="197" spans="1:4" ht="15.75" customHeight="1">
      <c r="A197" s="24">
        <f>'My Data'!A198</f>
        <v>44837</v>
      </c>
      <c r="B197" s="103">
        <f>LN('My Data'!C198/'My Data'!C197)</f>
        <v>0</v>
      </c>
      <c r="C197">
        <f>LN('My Data'!D198/'My Data'!D197)</f>
        <v>-6.1302873973946631E-3</v>
      </c>
      <c r="D197" s="112">
        <f>LN('My Data'!B198/'My Data'!B197)</f>
        <v>2.8297340630228725E-3</v>
      </c>
    </row>
    <row r="198" spans="1:4" ht="15.75" customHeight="1">
      <c r="A198" s="24">
        <f>'My Data'!A199</f>
        <v>44838</v>
      </c>
      <c r="B198" s="103">
        <f>LN('My Data'!C199/'My Data'!C198)</f>
        <v>6.4052021492850622E-2</v>
      </c>
      <c r="C198">
        <f>LN('My Data'!D199/'My Data'!D198)</f>
        <v>1.0703466099359613E-2</v>
      </c>
      <c r="D198" s="112">
        <f>LN('My Data'!B199/'My Data'!B198)</f>
        <v>2.6150278242515861E-2</v>
      </c>
    </row>
    <row r="199" spans="1:4" ht="15.75" customHeight="1">
      <c r="A199" s="24">
        <f>'My Data'!A200</f>
        <v>44839</v>
      </c>
      <c r="B199" s="103">
        <f>LN('My Data'!C200/'My Data'!C199)</f>
        <v>-5.2446475372542545E-2</v>
      </c>
      <c r="C199">
        <f>LN('My Data'!D200/'My Data'!D199)</f>
        <v>-3.2460346054458439E-2</v>
      </c>
      <c r="D199" s="112">
        <f>LN('My Data'!B200/'My Data'!B199)</f>
        <v>-6.2156314097244819E-3</v>
      </c>
    </row>
    <row r="200" spans="1:4" ht="15.75" customHeight="1">
      <c r="A200" s="24">
        <f>'My Data'!A201</f>
        <v>44840</v>
      </c>
      <c r="B200" s="103">
        <f>LN('My Data'!C201/'My Data'!C200)</f>
        <v>3.7740327982847113E-2</v>
      </c>
      <c r="C200">
        <f>LN('My Data'!D201/'My Data'!D200)</f>
        <v>1.6361876503439229E-2</v>
      </c>
      <c r="D200" s="112">
        <f>LN('My Data'!B201/'My Data'!B200)</f>
        <v>-6.1638450636675498E-3</v>
      </c>
    </row>
    <row r="201" spans="1:4" ht="15.75" customHeight="1">
      <c r="A201" s="24">
        <f>'My Data'!A202</f>
        <v>44841</v>
      </c>
      <c r="B201" s="103">
        <f>LN('My Data'!C202/'My Data'!C201)</f>
        <v>3.6968618813259814E-3</v>
      </c>
      <c r="C201">
        <f>LN('My Data'!D202/'My Data'!D201)</f>
        <v>-2.1086294739706767E-2</v>
      </c>
      <c r="D201" s="112">
        <f>LN('My Data'!B202/'My Data'!B201)</f>
        <v>-3.0611527603473933E-3</v>
      </c>
    </row>
    <row r="202" spans="1:4" ht="15.75" customHeight="1">
      <c r="A202" s="24">
        <f>'My Data'!A203</f>
        <v>44844</v>
      </c>
      <c r="B202" s="103">
        <f>LN('My Data'!C203/'My Data'!C202)</f>
        <v>-7.2689733368277526E-2</v>
      </c>
      <c r="C202">
        <f>LN('My Data'!D203/'My Data'!D202)</f>
        <v>-3.6163040589598308E-2</v>
      </c>
      <c r="D202" s="112">
        <f>LN('My Data'!B203/'My Data'!B202)</f>
        <v>-5.7924802603034871E-3</v>
      </c>
    </row>
    <row r="203" spans="1:4" ht="15.75" customHeight="1">
      <c r="A203" s="24">
        <f>'My Data'!A204</f>
        <v>44845</v>
      </c>
      <c r="B203" s="103">
        <f>LN('My Data'!C204/'My Data'!C203)</f>
        <v>-7.9681696491768449E-3</v>
      </c>
      <c r="C203">
        <f>LN('My Data'!D204/'My Data'!D203)</f>
        <v>-4.2630776133823316E-2</v>
      </c>
      <c r="D203" s="112">
        <f>LN('My Data'!B204/'My Data'!B203)</f>
        <v>-1.1031107959509484E-2</v>
      </c>
    </row>
    <row r="204" spans="1:4" ht="15.75" customHeight="1">
      <c r="A204" s="24">
        <f>'My Data'!A205</f>
        <v>44846</v>
      </c>
      <c r="B204" s="103">
        <f>LN('My Data'!C205/'My Data'!C204)</f>
        <v>3.9920212695374567E-3</v>
      </c>
      <c r="C204">
        <f>LN('My Data'!D205/'My Data'!D204)</f>
        <v>-9.4380794973071523E-3</v>
      </c>
      <c r="D204" s="112">
        <f>LN('My Data'!B205/'My Data'!B204)</f>
        <v>-9.8697982472479347E-3</v>
      </c>
    </row>
    <row r="205" spans="1:4" ht="15.75" customHeight="1">
      <c r="A205" s="24">
        <f>'My Data'!A206</f>
        <v>44847</v>
      </c>
      <c r="B205" s="103">
        <f>LN('My Data'!C206/'My Data'!C205)</f>
        <v>-2.0121403199421063E-2</v>
      </c>
      <c r="C205">
        <f>LN('My Data'!D206/'My Data'!D205)</f>
        <v>2.2166295457260423E-2</v>
      </c>
      <c r="D205" s="112">
        <f>LN('My Data'!B206/'My Data'!B205)</f>
        <v>5.7154872449004974E-3</v>
      </c>
    </row>
    <row r="206" spans="1:4" ht="15.75" customHeight="1">
      <c r="A206" s="24">
        <f>'My Data'!A207</f>
        <v>44848</v>
      </c>
      <c r="B206" s="103">
        <f>LN('My Data'!C207/'My Data'!C206)</f>
        <v>3.9845908547199778E-2</v>
      </c>
      <c r="C206">
        <f>LN('My Data'!D207/'My Data'!D206)</f>
        <v>2.3334392061772839E-2</v>
      </c>
      <c r="D206" s="112">
        <f>LN('My Data'!B207/'My Data'!B206)</f>
        <v>1.9376486302221556E-3</v>
      </c>
    </row>
    <row r="207" spans="1:4" ht="15.75" customHeight="1">
      <c r="A207" s="24">
        <f>'My Data'!A208</f>
        <v>44851</v>
      </c>
      <c r="B207" s="103">
        <f>LN('My Data'!C208/'My Data'!C207)</f>
        <v>4.2071213920687058E-2</v>
      </c>
      <c r="C207">
        <f>LN('My Data'!D208/'My Data'!D207)</f>
        <v>6.0721525736274262E-2</v>
      </c>
      <c r="D207" s="112">
        <f>LN('My Data'!B208/'My Data'!B207)</f>
        <v>1.1560791962963717E-2</v>
      </c>
    </row>
    <row r="208" spans="1:4" ht="15.75" customHeight="1">
      <c r="A208" s="24">
        <f>'My Data'!A209</f>
        <v>44852</v>
      </c>
      <c r="B208" s="103">
        <f>LN('My Data'!C209/'My Data'!C208)</f>
        <v>2.5879447987820759E-2</v>
      </c>
      <c r="C208">
        <f>LN('My Data'!D209/'My Data'!D208)</f>
        <v>1.0027079769127161E-2</v>
      </c>
      <c r="D208" s="112">
        <f>LN('My Data'!B209/'My Data'!B208)</f>
        <v>2.2565080257322206E-3</v>
      </c>
    </row>
    <row r="209" spans="1:4" ht="15.75" customHeight="1">
      <c r="A209" s="24">
        <f>'My Data'!A210</f>
        <v>44853</v>
      </c>
      <c r="B209" s="103">
        <f>LN('My Data'!C210/'My Data'!C209)</f>
        <v>-0.10373976976009308</v>
      </c>
      <c r="C209">
        <f>LN('My Data'!D210/'My Data'!D209)</f>
        <v>-2.5652397672208126E-2</v>
      </c>
      <c r="D209" s="112">
        <f>LN('My Data'!B210/'My Data'!B209)</f>
        <v>-3.791644878395397E-3</v>
      </c>
    </row>
    <row r="210" spans="1:4" ht="15.75" customHeight="1">
      <c r="A210" s="24">
        <f>'My Data'!A211</f>
        <v>44854</v>
      </c>
      <c r="B210" s="103">
        <f>LN('My Data'!C211/'My Data'!C210)</f>
        <v>2.0040750883445972E-2</v>
      </c>
      <c r="C210">
        <f>LN('My Data'!D211/'My Data'!D210)</f>
        <v>1.1741817876683195E-2</v>
      </c>
      <c r="D210" s="112">
        <f>LN('My Data'!B211/'My Data'!B210)</f>
        <v>3.5095331132474561E-3</v>
      </c>
    </row>
    <row r="211" spans="1:4" ht="15.75" customHeight="1">
      <c r="A211" s="24">
        <f>'My Data'!A212</f>
        <v>44855</v>
      </c>
      <c r="B211" s="103">
        <f>LN('My Data'!C212/'My Data'!C211)</f>
        <v>-7.9681696491768449E-3</v>
      </c>
      <c r="C211">
        <f>LN('My Data'!D212/'My Data'!D211)</f>
        <v>1.4677745157278037E-2</v>
      </c>
      <c r="D211" s="112">
        <f>LN('My Data'!B212/'My Data'!B211)</f>
        <v>1.6680048504063047E-3</v>
      </c>
    </row>
    <row r="212" spans="1:4" ht="15.75" customHeight="1">
      <c r="A212" s="24">
        <f>'My Data'!A213</f>
        <v>44858</v>
      </c>
      <c r="B212" s="103">
        <f>LN('My Data'!C213/'My Data'!C212)</f>
        <v>0</v>
      </c>
      <c r="C212">
        <f>LN('My Data'!D213/'My Data'!D212)</f>
        <v>0</v>
      </c>
      <c r="D212" s="112">
        <f>LN('My Data'!B213/'My Data'!B212)</f>
        <v>6.5096001763141837E-3</v>
      </c>
    </row>
    <row r="213" spans="1:4" ht="15.75" customHeight="1">
      <c r="A213" s="24">
        <f>'My Data'!A214</f>
        <v>44859</v>
      </c>
      <c r="B213" s="103">
        <f>LN('My Data'!C214/'My Data'!C213)</f>
        <v>5.0693114315518165E-2</v>
      </c>
      <c r="C213">
        <f>LN('My Data'!D214/'My Data'!D213)</f>
        <v>1.0678972575854314E-2</v>
      </c>
      <c r="D213" s="112">
        <f>LN('My Data'!B214/'My Data'!B213)</f>
        <v>3.995469364451173E-3</v>
      </c>
    </row>
    <row r="214" spans="1:4" ht="15.75" customHeight="1">
      <c r="A214" s="24">
        <f>'My Data'!A215</f>
        <v>44860</v>
      </c>
      <c r="B214" s="103">
        <f>LN('My Data'!C215/'My Data'!C214)</f>
        <v>6.2635570991485048E-2</v>
      </c>
      <c r="C214">
        <f>LN('My Data'!D215/'My Data'!D214)</f>
        <v>3.0633699088691256E-2</v>
      </c>
      <c r="D214" s="112">
        <f>LN('My Data'!B215/'My Data'!B214)</f>
        <v>7.4029556360084969E-3</v>
      </c>
    </row>
    <row r="215" spans="1:4" ht="15.75" customHeight="1">
      <c r="A215" s="24">
        <f>'My Data'!A216</f>
        <v>44861</v>
      </c>
      <c r="B215" s="103">
        <f>LN('My Data'!C216/'My Data'!C215)</f>
        <v>-1.4388737452099669E-2</v>
      </c>
      <c r="C215">
        <f>LN('My Data'!D216/'My Data'!D215)</f>
        <v>-8.1271226788913725E-3</v>
      </c>
      <c r="D215" s="112">
        <f>LN('My Data'!B216/'My Data'!B215)</f>
        <v>1.932343022587008E-3</v>
      </c>
    </row>
    <row r="216" spans="1:4" ht="15.75" customHeight="1">
      <c r="A216" s="24">
        <f>'My Data'!A217</f>
        <v>44862</v>
      </c>
      <c r="B216" s="103">
        <f>LN('My Data'!C217/'My Data'!C216)</f>
        <v>-1.8282044837449069E-2</v>
      </c>
      <c r="C216">
        <f>LN('My Data'!D217/'My Data'!D216)</f>
        <v>-1.6455120726444592E-2</v>
      </c>
      <c r="D216" s="112">
        <f>LN('My Data'!B217/'My Data'!B216)</f>
        <v>-4.4897940466855427E-3</v>
      </c>
    </row>
    <row r="217" spans="1:4" ht="15.75" customHeight="1">
      <c r="A217" s="24">
        <f>'My Data'!A218</f>
        <v>44865</v>
      </c>
      <c r="B217" s="103">
        <f>LN('My Data'!C218/'My Data'!C217)</f>
        <v>-2.9964788701936394E-2</v>
      </c>
      <c r="C217">
        <f>LN('My Data'!D218/'My Data'!D217)</f>
        <v>-3.7653314713268507E-2</v>
      </c>
      <c r="D217" s="112">
        <f>LN('My Data'!B218/'My Data'!B217)</f>
        <v>5.4456264858838404E-3</v>
      </c>
    </row>
    <row r="218" spans="1:4" ht="15.75" customHeight="1">
      <c r="A218" s="24">
        <f>'My Data'!A219</f>
        <v>44866</v>
      </c>
      <c r="B218" s="103">
        <f>LN('My Data'!C219/'My Data'!C218)</f>
        <v>7.3292865465473062E-2</v>
      </c>
      <c r="C218">
        <f>LN('My Data'!D219/'My Data'!D218)</f>
        <v>2.4749909877360619E-2</v>
      </c>
      <c r="D218" s="112">
        <f>LN('My Data'!B219/'My Data'!B218)</f>
        <v>1.3432795430459299E-2</v>
      </c>
    </row>
    <row r="219" spans="1:4" ht="15.75" customHeight="1">
      <c r="A219" s="24">
        <f>'My Data'!A220</f>
        <v>44867</v>
      </c>
      <c r="B219" s="103">
        <f>LN('My Data'!C220/'My Data'!C219)</f>
        <v>2.0979790469194466E-2</v>
      </c>
      <c r="C219">
        <f>LN('My Data'!D220/'My Data'!D219)</f>
        <v>9.8822545017318315E-3</v>
      </c>
      <c r="D219" s="112">
        <f>LN('My Data'!B220/'My Data'!B219)</f>
        <v>-4.8331791517103439E-3</v>
      </c>
    </row>
    <row r="220" spans="1:4" ht="15.75" customHeight="1">
      <c r="A220" s="24">
        <f>'My Data'!A221</f>
        <v>44868</v>
      </c>
      <c r="B220" s="103">
        <f>LN('My Data'!C221/'My Data'!C220)</f>
        <v>-3.1637084943182701E-2</v>
      </c>
      <c r="C220">
        <f>LN('My Data'!D221/'My Data'!D220)</f>
        <v>9.0362060639372997E-3</v>
      </c>
      <c r="D220" s="112">
        <f>LN('My Data'!B221/'My Data'!B220)</f>
        <v>4.4348772235035068E-3</v>
      </c>
    </row>
    <row r="221" spans="1:4" ht="15.75" customHeight="1">
      <c r="A221" s="24">
        <f>'My Data'!A222</f>
        <v>44869</v>
      </c>
      <c r="B221" s="103">
        <f>LN('My Data'!C222/'My Data'!C221)</f>
        <v>2.4692612590371633E-2</v>
      </c>
      <c r="C221">
        <f>LN('My Data'!D222/'My Data'!D221)</f>
        <v>4.9717841118966266E-2</v>
      </c>
      <c r="D221" s="112">
        <f>LN('My Data'!B222/'My Data'!B221)</f>
        <v>1.9065464035546188E-2</v>
      </c>
    </row>
    <row r="222" spans="1:4" ht="15.75" customHeight="1">
      <c r="A222" s="24">
        <f>'My Data'!A223</f>
        <v>44872</v>
      </c>
      <c r="B222" s="103">
        <f>LN('My Data'!C223/'My Data'!C222)</f>
        <v>-1.4035318116383481E-2</v>
      </c>
      <c r="C222">
        <f>LN('My Data'!D223/'My Data'!D222)</f>
        <v>4.1221344156164096E-2</v>
      </c>
      <c r="D222" s="112">
        <f>LN('My Data'!B223/'My Data'!B222)</f>
        <v>-2.3578199117772407E-3</v>
      </c>
    </row>
    <row r="223" spans="1:4" ht="15.75" customHeight="1">
      <c r="A223" s="24">
        <f>'My Data'!A224</f>
        <v>44873</v>
      </c>
      <c r="B223" s="103">
        <f>LN('My Data'!C224/'My Data'!C223)</f>
        <v>0</v>
      </c>
      <c r="C223">
        <f>LN('My Data'!D224/'My Data'!D223)</f>
        <v>9.5368570232208221E-3</v>
      </c>
      <c r="D223" s="112">
        <f>LN('My Data'!B224/'My Data'!B223)</f>
        <v>1.8060138464676238E-3</v>
      </c>
    </row>
    <row r="224" spans="1:4" ht="15.75" customHeight="1">
      <c r="A224" s="24">
        <f>'My Data'!A225</f>
        <v>44874</v>
      </c>
      <c r="B224" s="103">
        <f>LN('My Data'!C225/'My Data'!C224)</f>
        <v>-1.0657294473988093E-2</v>
      </c>
      <c r="C224">
        <f>LN('My Data'!D225/'My Data'!D224)</f>
        <v>1.74735628595417E-2</v>
      </c>
      <c r="D224" s="112">
        <f>LN('My Data'!B225/'My Data'!B224)</f>
        <v>-1.5382503395460097E-3</v>
      </c>
    </row>
    <row r="225" spans="1:4" ht="15.75" customHeight="1">
      <c r="A225" s="24">
        <f>'My Data'!A226</f>
        <v>44875</v>
      </c>
      <c r="B225" s="103">
        <f>LN('My Data'!C226/'My Data'!C225)</f>
        <v>5.8942535633450227E-2</v>
      </c>
      <c r="C225">
        <f>LN('My Data'!D226/'My Data'!D225)</f>
        <v>6.8859618105449646E-2</v>
      </c>
      <c r="D225" s="112">
        <f>LN('My Data'!B226/'My Data'!B225)</f>
        <v>1.4869256881170446E-2</v>
      </c>
    </row>
    <row r="226" spans="1:4" ht="15.75" customHeight="1">
      <c r="A226" s="24">
        <f>'My Data'!A227</f>
        <v>44876</v>
      </c>
      <c r="B226" s="103">
        <f>LN('My Data'!C227/'My Data'!C226)</f>
        <v>-2.3851215822180024E-2</v>
      </c>
      <c r="C226">
        <f>LN('My Data'!D227/'My Data'!D226)</f>
        <v>1.7263067423780771E-2</v>
      </c>
      <c r="D226" s="112">
        <f>LN('My Data'!B227/'My Data'!B226)</f>
        <v>-4.7568250119637452E-3</v>
      </c>
    </row>
    <row r="227" spans="1:4" ht="15.75" customHeight="1">
      <c r="A227" s="24">
        <f>'My Data'!A228</f>
        <v>44879</v>
      </c>
      <c r="B227" s="103">
        <f>LN('My Data'!C228/'My Data'!C227)</f>
        <v>-4.2259809289882731E-2</v>
      </c>
      <c r="C227">
        <f>LN('My Data'!D228/'My Data'!D227)</f>
        <v>-6.7464223988545216E-3</v>
      </c>
      <c r="D227" s="112">
        <f>LN('My Data'!B228/'My Data'!B227)</f>
        <v>7.7856597637732837E-3</v>
      </c>
    </row>
    <row r="228" spans="1:4" ht="15.75" customHeight="1">
      <c r="A228" s="24">
        <f>'My Data'!A229</f>
        <v>44880</v>
      </c>
      <c r="B228" s="103">
        <f>LN('My Data'!C229/'My Data'!C228)</f>
        <v>3.59066813072854E-3</v>
      </c>
      <c r="C228">
        <f>LN('My Data'!D229/'My Data'!D228)</f>
        <v>-9.8949477714546426E-3</v>
      </c>
      <c r="D228" s="112">
        <f>LN('My Data'!B229/'My Data'!B228)</f>
        <v>-3.0996660548787466E-3</v>
      </c>
    </row>
    <row r="229" spans="1:4" ht="15.75" customHeight="1">
      <c r="A229" s="24">
        <f>'My Data'!A230</f>
        <v>44881</v>
      </c>
      <c r="B229" s="103">
        <f>LN('My Data'!C230/'My Data'!C229)</f>
        <v>-2.5409715525368214E-2</v>
      </c>
      <c r="C229">
        <f>LN('My Data'!D230/'My Data'!D229)</f>
        <v>-4.7082486971085663E-2</v>
      </c>
      <c r="D229" s="112">
        <f>LN('My Data'!B230/'My Data'!B229)</f>
        <v>-4.7792507351427232E-3</v>
      </c>
    </row>
    <row r="230" spans="1:4" ht="15.75" customHeight="1">
      <c r="A230" s="24">
        <f>'My Data'!A231</f>
        <v>44882</v>
      </c>
      <c r="B230" s="103">
        <f>LN('My Data'!C231/'My Data'!C230)</f>
        <v>-8.8349169831289737E-2</v>
      </c>
      <c r="C230">
        <f>LN('My Data'!D231/'My Data'!D230)</f>
        <v>6.4935293105483115E-3</v>
      </c>
      <c r="D230" s="112">
        <f>LN('My Data'!B231/'My Data'!B230)</f>
        <v>-4.6150485767435483E-4</v>
      </c>
    </row>
    <row r="231" spans="1:4" ht="15.75" customHeight="1">
      <c r="A231" s="24">
        <f>'My Data'!A232</f>
        <v>44883</v>
      </c>
      <c r="B231" s="103">
        <f>LN('My Data'!C232/'My Data'!C231)</f>
        <v>3.5506688456909817E-2</v>
      </c>
      <c r="C231">
        <f>LN('My Data'!D232/'My Data'!D231)</f>
        <v>1.2861913642407822E-2</v>
      </c>
      <c r="D231" s="112">
        <f>LN('My Data'!B232/'My Data'!B231)</f>
        <v>5.7535585851492621E-3</v>
      </c>
    </row>
    <row r="232" spans="1:4" ht="15.75" customHeight="1">
      <c r="A232" s="24">
        <f>'My Data'!A233</f>
        <v>44886</v>
      </c>
      <c r="B232" s="103">
        <f>LN('My Data'!C233/'My Data'!C232)</f>
        <v>2.6770241064604832E-2</v>
      </c>
      <c r="C232">
        <f>LN('My Data'!D233/'My Data'!D232)</f>
        <v>3.8265352813676595E-3</v>
      </c>
      <c r="D232" s="112">
        <f>LN('My Data'!B233/'My Data'!B232)</f>
        <v>1.2206390533794952E-5</v>
      </c>
    </row>
    <row r="233" spans="1:4" ht="15.75" customHeight="1">
      <c r="A233" s="24">
        <f>'My Data'!A234</f>
        <v>44887</v>
      </c>
      <c r="B233" s="103">
        <f>LN('My Data'!C234/'My Data'!C233)</f>
        <v>-2.677024106460478E-2</v>
      </c>
      <c r="C233">
        <f>LN('My Data'!D234/'My Data'!D233)</f>
        <v>-1.2167937512457127E-2</v>
      </c>
      <c r="D233" s="112">
        <f>LN('My Data'!B234/'My Data'!B233)</f>
        <v>8.7791925705734269E-3</v>
      </c>
    </row>
    <row r="234" spans="1:4" ht="15.75" customHeight="1">
      <c r="A234" s="24">
        <f>'My Data'!A235</f>
        <v>44888</v>
      </c>
      <c r="B234" s="103">
        <f>LN('My Data'!C235/'My Data'!C234)</f>
        <v>3.8684767779203319E-3</v>
      </c>
      <c r="C234">
        <f>LN('My Data'!D235/'My Data'!D234)</f>
        <v>-1.886234784800218E-2</v>
      </c>
      <c r="D234" s="112">
        <f>LN('My Data'!B235/'My Data'!B234)</f>
        <v>2.0137682753102655E-3</v>
      </c>
    </row>
    <row r="235" spans="1:4" ht="15.75" customHeight="1">
      <c r="A235" s="24">
        <f>'My Data'!A236</f>
        <v>44889</v>
      </c>
      <c r="B235" s="103">
        <f>LN('My Data'!C236/'My Data'!C235)</f>
        <v>1.1516442061559301E-2</v>
      </c>
      <c r="C235">
        <f>LN('My Data'!D236/'My Data'!D235)</f>
        <v>1.1749482424953944E-2</v>
      </c>
      <c r="D235" s="112">
        <f>LN('My Data'!B236/'My Data'!B235)</f>
        <v>4.6116942274188673E-4</v>
      </c>
    </row>
    <row r="236" spans="1:4" ht="15.75" customHeight="1">
      <c r="A236" s="24">
        <f>'My Data'!A237</f>
        <v>44890</v>
      </c>
      <c r="B236" s="103">
        <f>LN('My Data'!C237/'My Data'!C236)</f>
        <v>-1.5384918839479456E-2</v>
      </c>
      <c r="C236">
        <f>LN('My Data'!D237/'My Data'!D236)</f>
        <v>2.5923540117299589E-3</v>
      </c>
      <c r="D236" s="112">
        <f>LN('My Data'!B237/'My Data'!B236)</f>
        <v>2.3243376219537659E-3</v>
      </c>
    </row>
    <row r="237" spans="1:4" ht="15.75" customHeight="1">
      <c r="A237" s="24">
        <f>'My Data'!A238</f>
        <v>44893</v>
      </c>
      <c r="B237" s="103">
        <f>LN('My Data'!C238/'My Data'!C237)</f>
        <v>-3.8835000263977445E-3</v>
      </c>
      <c r="C237">
        <f>LN('My Data'!D238/'My Data'!D237)</f>
        <v>-7.1452074046442554E-3</v>
      </c>
      <c r="D237" s="112">
        <f>LN('My Data'!B238/'My Data'!B237)</f>
        <v>-3.3797874755731854E-3</v>
      </c>
    </row>
    <row r="238" spans="1:4" ht="15.75" customHeight="1">
      <c r="A238" s="24">
        <f>'My Data'!A239</f>
        <v>44894</v>
      </c>
      <c r="B238" s="103">
        <f>LN('My Data'!C239/'My Data'!C238)</f>
        <v>-1.5686596167699619E-2</v>
      </c>
      <c r="C238">
        <f>LN('My Data'!D239/'My Data'!D238)</f>
        <v>-5.7005039606519044E-2</v>
      </c>
      <c r="D238" s="112">
        <f>LN('My Data'!B239/'My Data'!B238)</f>
        <v>3.5098293058783486E-3</v>
      </c>
    </row>
    <row r="239" spans="1:4" ht="15.75" customHeight="1">
      <c r="A239" s="24">
        <f>'My Data'!A240</f>
        <v>44895</v>
      </c>
      <c r="B239" s="103">
        <f>LN('My Data'!C240/'My Data'!C239)</f>
        <v>1.1787955752042393E-2</v>
      </c>
      <c r="C239">
        <f>LN('My Data'!D240/'My Data'!D239)</f>
        <v>4.8192864359489218E-3</v>
      </c>
      <c r="D239" s="112">
        <f>LN('My Data'!B240/'My Data'!B239)</f>
        <v>6.7365856547539991E-3</v>
      </c>
    </row>
    <row r="240" spans="1:4" ht="15.75" customHeight="1">
      <c r="A240" s="24">
        <f>'My Data'!A241</f>
        <v>44896</v>
      </c>
      <c r="B240" s="103">
        <f>LN('My Data'!C241/'My Data'!C240)</f>
        <v>1.9342962843130935E-2</v>
      </c>
      <c r="C240">
        <f>LN('My Data'!D241/'My Data'!D240)</f>
        <v>1.9721822480168644E-2</v>
      </c>
      <c r="D240" s="112">
        <f>LN('My Data'!B241/'My Data'!B240)</f>
        <v>2.2480939128283249E-4</v>
      </c>
    </row>
    <row r="241" spans="1:4" ht="15.75" customHeight="1">
      <c r="A241" s="24">
        <f>'My Data'!A242</f>
        <v>44897</v>
      </c>
      <c r="B241" s="103">
        <f>LN('My Data'!C242/'My Data'!C241)</f>
        <v>5.2250690343877894E-2</v>
      </c>
      <c r="C241">
        <f>LN('My Data'!D242/'My Data'!D241)</f>
        <v>1.6694878572170054E-2</v>
      </c>
      <c r="D241" s="112">
        <f>LN('My Data'!B242/'My Data'!B241)</f>
        <v>-6.0518716601808088E-4</v>
      </c>
    </row>
    <row r="242" spans="1:4" ht="15.75" customHeight="1">
      <c r="A242" s="24">
        <f>'My Data'!A243</f>
        <v>44900</v>
      </c>
      <c r="B242" s="103">
        <f>LN('My Data'!C243/'My Data'!C242)</f>
        <v>-1.0969031370573933E-2</v>
      </c>
      <c r="C242">
        <f>LN('My Data'!D243/'My Data'!D242)</f>
        <v>1.0540282035432268E-2</v>
      </c>
      <c r="D242" s="112">
        <f>LN('My Data'!B243/'My Data'!B242)</f>
        <v>1.0211903852837172E-3</v>
      </c>
    </row>
    <row r="243" spans="1:4" ht="15.75" customHeight="1">
      <c r="A243" s="24">
        <f>'My Data'!A244</f>
        <v>44901</v>
      </c>
      <c r="B243" s="103">
        <f>LN('My Data'!C244/'My Data'!C243)</f>
        <v>-7.6372978784574094E-2</v>
      </c>
      <c r="C243">
        <f>LN('My Data'!D244/'My Data'!D243)</f>
        <v>-1.5186822091427878E-2</v>
      </c>
      <c r="D243" s="112">
        <f>LN('My Data'!B244/'My Data'!B243)</f>
        <v>-6.9705247455901292E-3</v>
      </c>
    </row>
    <row r="244" spans="1:4" ht="15.75" customHeight="1">
      <c r="A244" s="24">
        <f>'My Data'!A245</f>
        <v>44902</v>
      </c>
      <c r="B244" s="103">
        <f>LN('My Data'!C245/'My Data'!C244)</f>
        <v>-1.1976191046715649E-2</v>
      </c>
      <c r="C244">
        <f>LN('My Data'!D245/'My Data'!D244)</f>
        <v>3.3211588149269795E-3</v>
      </c>
      <c r="D244" s="112">
        <f>LN('My Data'!B245/'My Data'!B244)</f>
        <v>-4.96117267081335E-3</v>
      </c>
    </row>
    <row r="245" spans="1:4" ht="15.75" customHeight="1">
      <c r="A245" s="24">
        <f>'My Data'!A246</f>
        <v>44903</v>
      </c>
      <c r="B245" s="103">
        <f>LN('My Data'!C246/'My Data'!C245)</f>
        <v>-3.2655962974052689E-2</v>
      </c>
      <c r="C245">
        <f>LN('My Data'!D246/'My Data'!D245)</f>
        <v>-2.1448543407483627E-2</v>
      </c>
      <c r="D245" s="112">
        <f>LN('My Data'!B246/'My Data'!B245)</f>
        <v>-2.7663406043219566E-3</v>
      </c>
    </row>
    <row r="246" spans="1:4" ht="15.75" customHeight="1">
      <c r="A246" s="24">
        <f>'My Data'!A247</f>
        <v>44904</v>
      </c>
      <c r="B246" s="103">
        <f>LN('My Data'!C247/'My Data'!C246)</f>
        <v>-8.3333815591442994E-3</v>
      </c>
      <c r="C246">
        <f>LN('My Data'!D247/'My Data'!D246)</f>
        <v>9.4403937790871265E-3</v>
      </c>
      <c r="D246" s="112">
        <f>LN('My Data'!B247/'My Data'!B246)</f>
        <v>1.2193926124373052E-3</v>
      </c>
    </row>
    <row r="247" spans="1:4" ht="15.75" customHeight="1">
      <c r="A247" s="24">
        <f>'My Data'!A248</f>
        <v>44907</v>
      </c>
      <c r="B247" s="103">
        <f>LN('My Data'!C248/'My Data'!C247)</f>
        <v>8.3333815591442404E-3</v>
      </c>
      <c r="C247">
        <f>LN('My Data'!D248/'My Data'!D247)</f>
        <v>-2.0154524793498268E-3</v>
      </c>
      <c r="D247" s="112">
        <f>LN('My Data'!B248/'My Data'!B247)</f>
        <v>-4.25614693340027E-3</v>
      </c>
    </row>
    <row r="248" spans="1:4" ht="15.75" customHeight="1">
      <c r="A248" s="24">
        <f>'My Data'!A249</f>
        <v>44908</v>
      </c>
      <c r="B248" s="103">
        <f>LN('My Data'!C249/'My Data'!C248)</f>
        <v>1.6461277054071931E-2</v>
      </c>
      <c r="C248">
        <f>LN('My Data'!D249/'My Data'!D248)</f>
        <v>2.5233742581356886E-2</v>
      </c>
      <c r="D248" s="112">
        <f>LN('My Data'!B249/'My Data'!B248)</f>
        <v>8.556979277840885E-3</v>
      </c>
    </row>
    <row r="249" spans="1:4" ht="15.75" customHeight="1">
      <c r="A249" s="24">
        <f>'My Data'!A250</f>
        <v>44909</v>
      </c>
      <c r="B249" s="103">
        <f>LN('My Data'!C250/'My Data'!C249)</f>
        <v>-4.0899852515251661E-3</v>
      </c>
      <c r="C249">
        <f>LN('My Data'!D250/'My Data'!D249)</f>
        <v>-7.8999752531560483E-3</v>
      </c>
      <c r="D249" s="112">
        <f>LN('My Data'!B250/'My Data'!B249)</f>
        <v>-1.1634363715490161E-3</v>
      </c>
    </row>
    <row r="250" spans="1:4" ht="15.75" customHeight="1">
      <c r="A250" s="24">
        <f>'My Data'!A251</f>
        <v>44910</v>
      </c>
      <c r="B250" s="103">
        <f>LN('My Data'!C251/'My Data'!C250)</f>
        <v>4.0899852515252876E-3</v>
      </c>
      <c r="C250">
        <f>LN('My Data'!D251/'My Data'!D250)</f>
        <v>-4.6373054285170365E-3</v>
      </c>
      <c r="D250" s="112">
        <f>LN('My Data'!B251/'My Data'!B250)</f>
        <v>-9.0932876233286285E-3</v>
      </c>
    </row>
    <row r="251" spans="1:4" ht="15.75" customHeight="1">
      <c r="A251" s="24">
        <f>'My Data'!A252</f>
        <v>44911</v>
      </c>
      <c r="B251" s="103">
        <f>LN('My Data'!C252/'My Data'!C251)</f>
        <v>-5.0219756979026454E-2</v>
      </c>
      <c r="C251">
        <f>LN('My Data'!D252/'My Data'!D251)</f>
        <v>-1.2024192966801701E-2</v>
      </c>
      <c r="D251" s="112">
        <f>LN('My Data'!B252/'My Data'!B251)</f>
        <v>-1.3263262452425262E-2</v>
      </c>
    </row>
    <row r="252" spans="1:4" ht="15.75" customHeight="1">
      <c r="A252" s="24">
        <f>'My Data'!A253</f>
        <v>44914</v>
      </c>
      <c r="B252" s="103">
        <f>LN('My Data'!C253/'My Data'!C252)</f>
        <v>3.789927259098573E-2</v>
      </c>
      <c r="C252">
        <f>LN('My Data'!D253/'My Data'!D252)</f>
        <v>-1.9681666870251569E-2</v>
      </c>
      <c r="D252" s="112">
        <f>LN('My Data'!B253/'My Data'!B252)</f>
        <v>3.8675899467214775E-3</v>
      </c>
    </row>
    <row r="253" spans="1:4" ht="15.75" customHeight="1">
      <c r="A253" s="24">
        <f>'My Data'!A254</f>
        <v>44915</v>
      </c>
      <c r="B253" s="103">
        <f>LN('My Data'!C254/'My Data'!C253)</f>
        <v>1.6393809775676352E-2</v>
      </c>
      <c r="C253">
        <f>LN('My Data'!D254/'My Data'!D253)</f>
        <v>-1.1720230677891285E-2</v>
      </c>
      <c r="D253" s="112">
        <f>LN('My Data'!B254/'My Data'!B253)</f>
        <v>2.73049634001898E-4</v>
      </c>
    </row>
    <row r="254" spans="1:4" ht="15.75" customHeight="1">
      <c r="A254" s="24">
        <f>'My Data'!A255</f>
        <v>44916</v>
      </c>
      <c r="B254" s="103">
        <f>LN('My Data'!C255/'My Data'!C254)</f>
        <v>2.4097551579060524E-2</v>
      </c>
      <c r="C254">
        <f>LN('My Data'!D255/'My Data'!D254)</f>
        <v>3.5426047847868215E-2</v>
      </c>
      <c r="D254" s="112">
        <f>LN('My Data'!B255/'My Data'!B254)</f>
        <v>1.7043864972497914E-2</v>
      </c>
    </row>
    <row r="255" spans="1:4" ht="15.75" customHeight="1">
      <c r="A255" s="24">
        <f>'My Data'!A256</f>
        <v>44917</v>
      </c>
      <c r="B255" s="103">
        <f>LN('My Data'!C256/'My Data'!C255)</f>
        <v>1.5748356968139112E-2</v>
      </c>
      <c r="C255">
        <f>LN('My Data'!D256/'My Data'!D255)</f>
        <v>1.3377928416599535E-3</v>
      </c>
      <c r="D255" s="112">
        <f>LN('My Data'!B256/'My Data'!B255)</f>
        <v>-3.9855507079259098E-3</v>
      </c>
    </row>
    <row r="256" spans="1:4" ht="15.75" customHeight="1">
      <c r="A256" s="24">
        <f>'My Data'!A257</f>
        <v>44918</v>
      </c>
      <c r="B256" s="103">
        <f>LN('My Data'!C257/'My Data'!C256)</f>
        <v>-3.5789107851585164E-2</v>
      </c>
      <c r="C256">
        <f>LN('My Data'!D257/'My Data'!D256)</f>
        <v>2.6702285558788921E-3</v>
      </c>
      <c r="D256" s="112">
        <f>LN('My Data'!B257/'My Data'!B256)</f>
        <v>9.4876552348964059E-4</v>
      </c>
    </row>
    <row r="257" spans="1:4" ht="15.75" customHeight="1">
      <c r="A257" s="24">
        <f>'My Data'!A258</f>
        <v>44921</v>
      </c>
      <c r="B257" s="103">
        <f>LN('My Data'!C258/'My Data'!C257)</f>
        <v>0</v>
      </c>
      <c r="C257">
        <f>LN('My Data'!D258/'My Data'!D257)</f>
        <v>0</v>
      </c>
      <c r="D257" s="112">
        <f>LN('My Data'!B258/'My Data'!B257)</f>
        <v>0</v>
      </c>
    </row>
    <row r="258" spans="1:4" ht="15.75" customHeight="1">
      <c r="A258" s="24">
        <f>'My Data'!A259</f>
        <v>44922</v>
      </c>
      <c r="B258" s="103">
        <f>LN('My Data'!C259/'My Data'!C258)</f>
        <v>0</v>
      </c>
      <c r="C258">
        <f>LN('My Data'!D259/'My Data'!D258)</f>
        <v>0</v>
      </c>
      <c r="D258" s="112">
        <f>LN('My Data'!B259/'My Data'!B258)</f>
        <v>0</v>
      </c>
    </row>
    <row r="259" spans="1:4" ht="15.75" customHeight="1">
      <c r="A259" s="24">
        <f>'My Data'!A260</f>
        <v>44923</v>
      </c>
      <c r="B259" s="103">
        <f>LN('My Data'!C260/'My Data'!C259)</f>
        <v>-2.4591403137322207E-2</v>
      </c>
      <c r="C259">
        <f>LN('My Data'!D260/'My Data'!D259)</f>
        <v>7.3065751824379944E-3</v>
      </c>
      <c r="D259" s="112">
        <f>LN('My Data'!B260/'My Data'!B259)</f>
        <v>3.1891079251861318E-3</v>
      </c>
    </row>
    <row r="260" spans="1:4" ht="15.75" customHeight="1">
      <c r="A260" s="24">
        <f>'My Data'!A261</f>
        <v>44924</v>
      </c>
      <c r="B260" s="103">
        <f>LN('My Data'!C261/'My Data'!C260)</f>
        <v>3.2655962974052717E-2</v>
      </c>
      <c r="C260">
        <f>LN('My Data'!D261/'My Data'!D260)</f>
        <v>8.566773973851978E-3</v>
      </c>
      <c r="D260" s="112">
        <f>LN('My Data'!B261/'My Data'!B260)</f>
        <v>2.6172905717282433E-3</v>
      </c>
    </row>
    <row r="261" spans="1:4" ht="15.75" customHeight="1">
      <c r="A261" s="24">
        <f>'My Data'!A262</f>
        <v>44925</v>
      </c>
      <c r="B261" s="103">
        <f>LN('My Data'!C262/'My Data'!C261)</f>
        <v>-8.0645598367304078E-3</v>
      </c>
      <c r="C261">
        <f>LN('My Data'!D262/'My Data'!D261)</f>
        <v>-2.1220955482885422E-2</v>
      </c>
      <c r="D261" s="112">
        <f>LN('My Data'!B262/'My Data'!B261)</f>
        <v>-8.0693922463487E-3</v>
      </c>
    </row>
    <row r="262" spans="1:4" ht="15.75" customHeight="1">
      <c r="A262" s="24">
        <f>'My Data'!A263</f>
        <v>44928</v>
      </c>
      <c r="B262" s="103">
        <f>LN('My Data'!C263/'My Data'!C262)</f>
        <v>0</v>
      </c>
      <c r="C262">
        <f>LN('My Data'!D263/'My Data'!D262)</f>
        <v>0</v>
      </c>
      <c r="D262" s="112">
        <f>LN('My Data'!B263/'My Data'!B262)</f>
        <v>0</v>
      </c>
    </row>
    <row r="263" spans="1:4" ht="15.75" customHeight="1">
      <c r="A263" s="24">
        <f>'My Data'!A264</f>
        <v>44929</v>
      </c>
      <c r="B263" s="103">
        <f>LN('My Data'!C264/'My Data'!C263)</f>
        <v>3.5789107851585289E-2</v>
      </c>
      <c r="C263">
        <f>LN('My Data'!D264/'My Data'!D263)</f>
        <v>1.4637653233688045E-2</v>
      </c>
      <c r="D263" s="112">
        <f>LN('My Data'!B264/'My Data'!B263)</f>
        <v>1.38111038402933E-2</v>
      </c>
    </row>
    <row r="264" spans="1:4" ht="15.75" customHeight="1">
      <c r="A264" s="24">
        <f>'My Data'!A265</f>
        <v>44930</v>
      </c>
      <c r="B264" s="103">
        <f>LN('My Data'!C265/'My Data'!C264)</f>
        <v>-7.8431774610258926E-3</v>
      </c>
      <c r="C264">
        <f>LN('My Data'!D265/'My Data'!D264)</f>
        <v>2.2208620152278348E-2</v>
      </c>
      <c r="D264" s="112">
        <f>LN('My Data'!B265/'My Data'!B264)</f>
        <v>5.437135019651749E-3</v>
      </c>
    </row>
    <row r="265" spans="1:4" ht="15.75" customHeight="1">
      <c r="A265" s="24">
        <f>'My Data'!A266</f>
        <v>44931</v>
      </c>
      <c r="B265" s="103">
        <f>LN('My Data'!C266/'My Data'!C265)</f>
        <v>3.4819765159227911E-2</v>
      </c>
      <c r="C265">
        <f>LN('My Data'!D266/'My Data'!D265)</f>
        <v>-5.1813587419976288E-3</v>
      </c>
      <c r="D265" s="112">
        <f>LN('My Data'!B266/'My Data'!B265)</f>
        <v>5.9649153686472502E-3</v>
      </c>
    </row>
    <row r="266" spans="1:4" ht="15.75" customHeight="1">
      <c r="A266" s="24">
        <f>'My Data'!A267</f>
        <v>44932</v>
      </c>
      <c r="B266" s="103">
        <f>LN('My Data'!C267/'My Data'!C266)</f>
        <v>-1.1472401162236696E-2</v>
      </c>
      <c r="C266">
        <f>LN('My Data'!D267/'My Data'!D266)</f>
        <v>-4.5558165358606907E-3</v>
      </c>
      <c r="D266" s="112">
        <f>LN('My Data'!B267/'My Data'!B266)</f>
        <v>7.6787592655877378E-3</v>
      </c>
    </row>
    <row r="267" spans="1:4" ht="15.75" customHeight="1">
      <c r="A267" s="24">
        <f>'My Data'!A268</f>
        <v>44935</v>
      </c>
      <c r="B267" s="103">
        <f>LN('My Data'!C268/'My Data'!C267)</f>
        <v>5.9719234701622069E-2</v>
      </c>
      <c r="C267">
        <f>LN('My Data'!D268/'My Data'!D267)</f>
        <v>-1.3793322132335873E-2</v>
      </c>
      <c r="D267" s="112">
        <f>LN('My Data'!B268/'My Data'!B267)</f>
        <v>2.6403834027303357E-3</v>
      </c>
    </row>
    <row r="268" spans="1:4" ht="15.75" customHeight="1">
      <c r="A268" s="24">
        <f>'My Data'!A269</f>
        <v>44936</v>
      </c>
      <c r="B268" s="103">
        <f>LN('My Data'!C269/'My Data'!C268)</f>
        <v>-3.6297680505786127E-3</v>
      </c>
      <c r="C268">
        <f>LN('My Data'!D269/'My Data'!D268)</f>
        <v>-6.6159446673877301E-4</v>
      </c>
      <c r="D268" s="112">
        <f>LN('My Data'!B269/'My Data'!B268)</f>
        <v>-4.0338559635507238E-3</v>
      </c>
    </row>
    <row r="269" spans="1:4" ht="15.75" customHeight="1">
      <c r="A269" s="24">
        <f>'My Data'!A270</f>
        <v>44937</v>
      </c>
      <c r="B269" s="103">
        <f>LN('My Data'!C270/'My Data'!C269)</f>
        <v>-3.6429912785009805E-3</v>
      </c>
      <c r="C269">
        <f>LN('My Data'!D270/'My Data'!D269)</f>
        <v>3.3835368148737117E-2</v>
      </c>
      <c r="D269" s="112">
        <f>LN('My Data'!B270/'My Data'!B269)</f>
        <v>4.3505154200649361E-3</v>
      </c>
    </row>
    <row r="270" spans="1:4" ht="15.75" customHeight="1">
      <c r="A270" s="24">
        <f>'My Data'!A271</f>
        <v>44938</v>
      </c>
      <c r="B270" s="103">
        <f>LN('My Data'!C271/'My Data'!C270)</f>
        <v>2.1661496781179249E-2</v>
      </c>
      <c r="C270">
        <f>LN('My Data'!D271/'My Data'!D270)</f>
        <v>1.1450506787995285E-2</v>
      </c>
      <c r="D270" s="112">
        <f>LN('My Data'!B271/'My Data'!B270)</f>
        <v>9.9528154263773955E-3</v>
      </c>
    </row>
    <row r="271" spans="1:4" ht="15.75" customHeight="1">
      <c r="A271" s="24">
        <f>'My Data'!A272</f>
        <v>44939</v>
      </c>
      <c r="B271" s="103">
        <f>LN('My Data'!C272/'My Data'!C271)</f>
        <v>3.163708494318266E-2</v>
      </c>
      <c r="C271">
        <f>LN('My Data'!D272/'My Data'!D271)</f>
        <v>0</v>
      </c>
      <c r="D271" s="112">
        <f>LN('My Data'!B272/'My Data'!B271)</f>
        <v>6.2845174207265264E-3</v>
      </c>
    </row>
    <row r="272" spans="1:4" ht="15.75" customHeight="1">
      <c r="A272" s="24">
        <f>'My Data'!A273</f>
        <v>44942</v>
      </c>
      <c r="B272" s="103">
        <f>LN('My Data'!C273/'My Data'!C272)</f>
        <v>1.0327114155849524E-2</v>
      </c>
      <c r="C272">
        <f>LN('My Data'!D273/'My Data'!D272)</f>
        <v>1.069528911674795E-2</v>
      </c>
      <c r="D272" s="112">
        <f>LN('My Data'!B273/'My Data'!B272)</f>
        <v>2.6777047666455746E-3</v>
      </c>
    </row>
    <row r="273" spans="1:4" ht="15.75" customHeight="1">
      <c r="A273" s="24">
        <f>'My Data'!A274</f>
        <v>44943</v>
      </c>
      <c r="B273" s="103">
        <f>LN('My Data'!C274/'My Data'!C273)</f>
        <v>-8.2042422666442627E-2</v>
      </c>
      <c r="C273">
        <f>LN('My Data'!D274/'My Data'!D273)</f>
        <v>-2.8564303177532981E-2</v>
      </c>
      <c r="D273" s="112">
        <f>LN('My Data'!B274/'My Data'!B273)</f>
        <v>-1.9534180650867057E-3</v>
      </c>
    </row>
    <row r="274" spans="1:4" ht="15.75" customHeight="1">
      <c r="A274" s="24">
        <f>'My Data'!A275</f>
        <v>44944</v>
      </c>
      <c r="B274" s="103">
        <f>LN('My Data'!C275/'My Data'!C274)</f>
        <v>0</v>
      </c>
      <c r="C274">
        <f>LN('My Data'!D275/'My Data'!D274)</f>
        <v>-1.6883517930054593E-2</v>
      </c>
      <c r="D274" s="112">
        <f>LN('My Data'!B275/'My Data'!B274)</f>
        <v>-2.632084767274283E-3</v>
      </c>
    </row>
    <row r="275" spans="1:4" ht="15.75" customHeight="1">
      <c r="A275" s="24">
        <f>'My Data'!A276</f>
        <v>44945</v>
      </c>
      <c r="B275" s="103">
        <f>LN('My Data'!C276/'My Data'!C275)</f>
        <v>-6.1321890874318954E-2</v>
      </c>
      <c r="C275">
        <f>LN('My Data'!D276/'My Data'!D275)</f>
        <v>-8.5498712212382436E-3</v>
      </c>
      <c r="D275" s="112">
        <f>LN('My Data'!B276/'My Data'!B275)</f>
        <v>-1.1470071493706267E-2</v>
      </c>
    </row>
    <row r="276" spans="1:4" ht="15.75" customHeight="1">
      <c r="A276" s="24">
        <f>'My Data'!A277</f>
        <v>44946</v>
      </c>
      <c r="B276" s="103">
        <f>LN('My Data'!C277/'My Data'!C276)</f>
        <v>-1.5936592262812414E-2</v>
      </c>
      <c r="C276">
        <f>LN('My Data'!D277/'My Data'!D276)</f>
        <v>7.239255044117889E-3</v>
      </c>
      <c r="D276" s="112">
        <f>LN('My Data'!B277/'My Data'!B276)</f>
        <v>3.5086895231763579E-3</v>
      </c>
    </row>
    <row r="277" spans="1:4" ht="15.75" customHeight="1">
      <c r="A277" s="24">
        <f>'My Data'!A278</f>
        <v>44949</v>
      </c>
      <c r="B277" s="103">
        <f>LN('My Data'!C278/'My Data'!C277)</f>
        <v>8.0000426670761501E-3</v>
      </c>
      <c r="C277">
        <f>LN('My Data'!D278/'My Data'!D277)</f>
        <v>-3.2840752011899961E-3</v>
      </c>
      <c r="D277" s="112">
        <f>LN('My Data'!B278/'My Data'!B277)</f>
        <v>2.2648800950915101E-3</v>
      </c>
    </row>
    <row r="278" spans="1:4" ht="15.75" customHeight="1">
      <c r="A278" s="24">
        <f>'My Data'!A279</f>
        <v>44950</v>
      </c>
      <c r="B278" s="103">
        <f>LN('My Data'!C279/'My Data'!C278)</f>
        <v>3.9761483796394168E-3</v>
      </c>
      <c r="C278">
        <f>LN('My Data'!D279/'My Data'!D278)</f>
        <v>-1.7922816301131659E-2</v>
      </c>
      <c r="D278" s="112">
        <f>LN('My Data'!B279/'My Data'!B278)</f>
        <v>-2.6238209902374331E-3</v>
      </c>
    </row>
    <row r="279" spans="1:4" ht="15.75" customHeight="1">
      <c r="A279" s="24">
        <f>'My Data'!A280</f>
        <v>44951</v>
      </c>
      <c r="B279" s="103">
        <f>LN('My Data'!C280/'My Data'!C279)</f>
        <v>-5.2965535579912564E-2</v>
      </c>
      <c r="C279">
        <f>LN('My Data'!D280/'My Data'!D279)</f>
        <v>-3.0604224593528715E-2</v>
      </c>
      <c r="D279" s="112">
        <f>LN('My Data'!B280/'My Data'!B279)</f>
        <v>-1.7499327825126738E-3</v>
      </c>
    </row>
    <row r="280" spans="1:4" ht="15.75" customHeight="1">
      <c r="A280" s="24">
        <f>'My Data'!A281</f>
        <v>44952</v>
      </c>
      <c r="B280" s="103">
        <f>LN('My Data'!C281/'My Data'!C280)</f>
        <v>-4.1928782600360393E-3</v>
      </c>
      <c r="C280">
        <f>LN('My Data'!D281/'My Data'!D280)</f>
        <v>-8.3218233374922172E-3</v>
      </c>
      <c r="D280" s="112">
        <f>LN('My Data'!B281/'My Data'!B280)</f>
        <v>2.598130994825653E-3</v>
      </c>
    </row>
    <row r="281" spans="1:4" ht="15.75" customHeight="1">
      <c r="A281" s="24">
        <f>'My Data'!A282</f>
        <v>44953</v>
      </c>
      <c r="B281" s="103">
        <f>LN('My Data'!C282/'My Data'!C281)</f>
        <v>2.8987536873252406E-2</v>
      </c>
      <c r="C281">
        <f>LN('My Data'!D282/'My Data'!D281)</f>
        <v>6.2478509383629491E-3</v>
      </c>
      <c r="D281" s="112">
        <f>LN('My Data'!B282/'My Data'!B281)</f>
        <v>1.3104956735598429E-3</v>
      </c>
    </row>
    <row r="282" spans="1:4" ht="15.75" customHeight="1">
      <c r="A282" s="24">
        <f>'My Data'!A283</f>
        <v>44956</v>
      </c>
      <c r="B282" s="103">
        <f>LN('My Data'!C283/'My Data'!C282)</f>
        <v>-1.2320484388040736E-2</v>
      </c>
      <c r="C282">
        <f>LN('My Data'!D283/'My Data'!D282)</f>
        <v>-4.8560622655403887E-3</v>
      </c>
      <c r="D282" s="112">
        <f>LN('My Data'!B283/'My Data'!B282)</f>
        <v>1.4644183879484495E-3</v>
      </c>
    </row>
    <row r="283" spans="1:4" ht="15.75" customHeight="1">
      <c r="A283" s="24">
        <f>'My Data'!A284</f>
        <v>44957</v>
      </c>
      <c r="B283" s="103">
        <f>LN('My Data'!C284/'My Data'!C283)</f>
        <v>-2.087758502155514E-2</v>
      </c>
      <c r="C283">
        <f>LN('My Data'!D284/'My Data'!D283)</f>
        <v>6.9300346646696325E-3</v>
      </c>
      <c r="D283" s="112">
        <f>LN('My Data'!B284/'My Data'!B283)</f>
        <v>-2.0507867371362129E-3</v>
      </c>
    </row>
    <row r="284" spans="1:4" ht="15.75" customHeight="1">
      <c r="A284" s="24">
        <f>'My Data'!A285</f>
        <v>44958</v>
      </c>
      <c r="B284" s="103">
        <f>LN('My Data'!C285/'My Data'!C284)</f>
        <v>4.2105325363434578E-3</v>
      </c>
      <c r="C284">
        <f>LN('My Data'!D285/'My Data'!D284)</f>
        <v>-1.6011480242910804E-2</v>
      </c>
      <c r="D284" s="112">
        <f>LN('My Data'!B285/'My Data'!B284)</f>
        <v>-8.452544590949265E-4</v>
      </c>
    </row>
    <row r="285" spans="1:4" ht="15.75" customHeight="1">
      <c r="A285" s="24">
        <f>'My Data'!A286</f>
        <v>44959</v>
      </c>
      <c r="B285" s="103">
        <f>LN('My Data'!C286/'My Data'!C285)</f>
        <v>6.8992871486951421E-2</v>
      </c>
      <c r="C285">
        <f>LN('My Data'!D286/'My Data'!D285)</f>
        <v>1.2552466071119879E-2</v>
      </c>
      <c r="D285" s="112">
        <f>LN('My Data'!B286/'My Data'!B285)</f>
        <v>1.1603261406893155E-2</v>
      </c>
    </row>
    <row r="286" spans="1:4" ht="15.75" customHeight="1">
      <c r="A286" s="24">
        <f>'My Data'!A287</f>
        <v>44960</v>
      </c>
      <c r="B286" s="103">
        <f>LN('My Data'!C287/'My Data'!C286)</f>
        <v>1.5564516541111548E-2</v>
      </c>
      <c r="C286">
        <f>LN('My Data'!D287/'My Data'!D286)</f>
        <v>-2.7758518865030179E-3</v>
      </c>
      <c r="D286" s="112">
        <f>LN('My Data'!B287/'My Data'!B286)</f>
        <v>8.7188028313332673E-3</v>
      </c>
    </row>
    <row r="287" spans="1:4" ht="15.75" customHeight="1">
      <c r="A287" s="24">
        <f>'My Data'!A288</f>
        <v>44963</v>
      </c>
      <c r="B287" s="103">
        <f>LN('My Data'!C288/'My Data'!C287)</f>
        <v>-3.5367143837291247E-2</v>
      </c>
      <c r="C287">
        <f>LN('My Data'!D288/'My Data'!D287)</f>
        <v>1.3888891121543452E-3</v>
      </c>
      <c r="D287" s="112">
        <f>LN('My Data'!B288/'My Data'!B287)</f>
        <v>-8.3734671616338338E-3</v>
      </c>
    </row>
    <row r="288" spans="1:4" ht="15.75" customHeight="1">
      <c r="A288" s="24">
        <f>'My Data'!A289</f>
        <v>44964</v>
      </c>
      <c r="B288" s="103">
        <f>LN('My Data'!C289/'My Data'!C288)</f>
        <v>-4.4997365930735694E-2</v>
      </c>
      <c r="C288">
        <f>LN('My Data'!D289/'My Data'!D288)</f>
        <v>6.2262394150978777E-3</v>
      </c>
      <c r="D288" s="112">
        <f>LN('My Data'!B289/'My Data'!B288)</f>
        <v>1.4881827943756612E-3</v>
      </c>
    </row>
    <row r="289" spans="1:4" ht="15.75" customHeight="1">
      <c r="A289" s="24">
        <f>'My Data'!A290</f>
        <v>44965</v>
      </c>
      <c r="B289" s="103">
        <f>LN('My Data'!C290/'My Data'!C289)</f>
        <v>0</v>
      </c>
      <c r="C289">
        <f>LN('My Data'!D290/'My Data'!D289)</f>
        <v>-3.4542348680875576E-3</v>
      </c>
      <c r="D289" s="112">
        <f>LN('My Data'!B290/'My Data'!B289)</f>
        <v>3.0384836478287085E-3</v>
      </c>
    </row>
    <row r="290" spans="1:4" ht="15.75" customHeight="1">
      <c r="A290" s="24">
        <f>'My Data'!A291</f>
        <v>44966</v>
      </c>
      <c r="B290" s="103">
        <f>LN('My Data'!C291/'My Data'!C290)</f>
        <v>-4.2741548377271017E-2</v>
      </c>
      <c r="C290">
        <f>LN('My Data'!D291/'My Data'!D290)</f>
        <v>-1.1134422616665187E-2</v>
      </c>
      <c r="D290" s="112">
        <f>LN('My Data'!B291/'My Data'!B290)</f>
        <v>2.6294094633413953E-3</v>
      </c>
    </row>
    <row r="291" spans="1:4" ht="15.75" customHeight="1">
      <c r="A291" s="24">
        <f>'My Data'!A292</f>
        <v>44967</v>
      </c>
      <c r="B291" s="103">
        <f>LN('My Data'!C292/'My Data'!C291)</f>
        <v>-1.7621601349819559E-2</v>
      </c>
      <c r="C291">
        <f>LN('My Data'!D292/'My Data'!D291)</f>
        <v>-1.4804641211879594E-2</v>
      </c>
      <c r="D291" s="112">
        <f>LN('My Data'!B292/'My Data'!B291)</f>
        <v>-4.8637704460331522E-3</v>
      </c>
    </row>
    <row r="292" spans="1:4" ht="15.75" customHeight="1">
      <c r="A292" s="24">
        <f>'My Data'!A293</f>
        <v>44970</v>
      </c>
      <c r="B292" s="103">
        <f>LN('My Data'!C293/'My Data'!C292)</f>
        <v>0</v>
      </c>
      <c r="C292">
        <f>LN('My Data'!D293/'My Data'!D292)</f>
        <v>-1.7915205053229449E-2</v>
      </c>
      <c r="D292" s="112">
        <f>LN('My Data'!B293/'My Data'!B292)</f>
        <v>7.7301547191741902E-3</v>
      </c>
    </row>
    <row r="293" spans="1:4" ht="15.75" customHeight="1">
      <c r="A293" s="24">
        <f>'My Data'!A294</f>
        <v>44971</v>
      </c>
      <c r="B293" s="103">
        <f>LN('My Data'!C294/'My Data'!C293)</f>
        <v>0</v>
      </c>
      <c r="C293">
        <f>LN('My Data'!D294/'My Data'!D293)</f>
        <v>-1.3833493261350817E-2</v>
      </c>
      <c r="D293" s="112">
        <f>LN('My Data'!B294/'My Data'!B293)</f>
        <v>-7.2926993275146458E-5</v>
      </c>
    </row>
    <row r="294" spans="1:4" ht="15.75" customHeight="1">
      <c r="A294" s="24">
        <f>'My Data'!A295</f>
        <v>44972</v>
      </c>
      <c r="B294" s="103">
        <f>LN('My Data'!C295/'My Data'!C294)</f>
        <v>8.8496152769826E-3</v>
      </c>
      <c r="C294">
        <f>LN('My Data'!D295/'My Data'!D294)</f>
        <v>2.1969983205421496E-3</v>
      </c>
      <c r="D294" s="112">
        <f>LN('My Data'!B295/'My Data'!B294)</f>
        <v>5.8196839930636157E-3</v>
      </c>
    </row>
    <row r="295" spans="1:4" ht="15.75" customHeight="1">
      <c r="A295" s="24">
        <f>'My Data'!A296</f>
        <v>44973</v>
      </c>
      <c r="B295" s="103">
        <f>LN('My Data'!C296/'My Data'!C295)</f>
        <v>2.6088436084297874E-2</v>
      </c>
      <c r="C295">
        <f>LN('My Data'!D296/'My Data'!D295)</f>
        <v>-8.0793682236086888E-3</v>
      </c>
      <c r="D295" s="112">
        <f>LN('My Data'!B296/'My Data'!B295)</f>
        <v>1.6391145208701865E-3</v>
      </c>
    </row>
    <row r="296" spans="1:4" ht="15.75" customHeight="1">
      <c r="A296" s="24">
        <f>'My Data'!A297</f>
        <v>44974</v>
      </c>
      <c r="B296" s="103">
        <f>LN('My Data'!C297/'My Data'!C296)</f>
        <v>-1.2959144642505341E-2</v>
      </c>
      <c r="C296">
        <f>LN('My Data'!D297/'My Data'!D296)</f>
        <v>2.9455102297567446E-3</v>
      </c>
      <c r="D296" s="112">
        <f>LN('My Data'!B297/'My Data'!B296)</f>
        <v>-1.5235640302750644E-3</v>
      </c>
    </row>
    <row r="297" spans="1:4" ht="15.75" customHeight="1">
      <c r="A297" s="24">
        <f>'My Data'!A298</f>
        <v>44977</v>
      </c>
      <c r="B297" s="103">
        <f>LN('My Data'!C298/'My Data'!C297)</f>
        <v>-4.3573053689555897E-3</v>
      </c>
      <c r="C297">
        <f>LN('My Data'!D298/'My Data'!D297)</f>
        <v>-1.4716706114562507E-3</v>
      </c>
      <c r="D297" s="112">
        <f>LN('My Data'!B298/'My Data'!B297)</f>
        <v>1.1344043839336376E-3</v>
      </c>
    </row>
    <row r="298" spans="1:4" ht="15.75" customHeight="1">
      <c r="A298" s="24">
        <f>'My Data'!A299</f>
        <v>44978</v>
      </c>
      <c r="B298" s="103">
        <f>LN('My Data'!C299/'My Data'!C298)</f>
        <v>-3.1044621681960163E-2</v>
      </c>
      <c r="C298">
        <f>LN('My Data'!D299/'My Data'!D298)</f>
        <v>-2.4600569698318878E-2</v>
      </c>
      <c r="D298" s="112">
        <f>LN('My Data'!B299/'My Data'!B298)</f>
        <v>-5.6690034562527705E-3</v>
      </c>
    </row>
    <row r="299" spans="1:4" ht="15.75" customHeight="1">
      <c r="A299" s="24">
        <f>'My Data'!A300</f>
        <v>44979</v>
      </c>
      <c r="B299" s="103">
        <f>LN('My Data'!C300/'My Data'!C299)</f>
        <v>-2.7398974188114503E-2</v>
      </c>
      <c r="C299">
        <f>LN('My Data'!D300/'My Data'!D299)</f>
        <v>2.0172518182586769E-2</v>
      </c>
      <c r="D299" s="112">
        <f>LN('My Data'!B300/'My Data'!B299)</f>
        <v>-6.3011893047730206E-3</v>
      </c>
    </row>
    <row r="300" spans="1:4" ht="15.75" customHeight="1">
      <c r="A300" s="24">
        <f>'My Data'!A301</f>
        <v>44980</v>
      </c>
      <c r="B300" s="103">
        <f>LN('My Data'!C301/'My Data'!C300)</f>
        <v>1.3793322132335769E-2</v>
      </c>
      <c r="C300">
        <f>LN('My Data'!D301/'My Data'!D300)</f>
        <v>8.2996919570967831E-2</v>
      </c>
      <c r="D300" s="112">
        <f>LN('My Data'!B301/'My Data'!B300)</f>
        <v>-1.7076917881776858E-3</v>
      </c>
    </row>
    <row r="301" spans="1:4" ht="15.75" customHeight="1">
      <c r="A301" s="24">
        <f>'My Data'!A302</f>
        <v>44981</v>
      </c>
      <c r="B301" s="103">
        <f>LN('My Data'!C302/'My Data'!C301)</f>
        <v>-2.309571479464928E-2</v>
      </c>
      <c r="C301">
        <f>LN('My Data'!D302/'My Data'!D301)</f>
        <v>-3.3925025578570925E-2</v>
      </c>
      <c r="D301" s="112">
        <f>LN('My Data'!B302/'My Data'!B301)</f>
        <v>-3.8316997246633524E-3</v>
      </c>
    </row>
    <row r="302" spans="1:4" ht="15.75" customHeight="1">
      <c r="A302" s="24">
        <f>'My Data'!A303</f>
        <v>44984</v>
      </c>
      <c r="B302" s="103">
        <f>LN('My Data'!C303/'My Data'!C302)</f>
        <v>-4.6838493124264262E-3</v>
      </c>
      <c r="C302">
        <f>LN('My Data'!D303/'My Data'!D302)</f>
        <v>3.3244058579154433E-2</v>
      </c>
      <c r="D302" s="112">
        <f>LN('My Data'!B303/'My Data'!B302)</f>
        <v>7.4819238442572385E-3</v>
      </c>
    </row>
    <row r="303" spans="1:4" ht="15.75" customHeight="1">
      <c r="A303" s="24">
        <f>'My Data'!A304</f>
        <v>44985</v>
      </c>
      <c r="B303" s="103">
        <f>LN('My Data'!C304/'My Data'!C303)</f>
        <v>-1.8957913744614158E-2</v>
      </c>
      <c r="C303">
        <f>LN('My Data'!D304/'My Data'!D303)</f>
        <v>8.816605093338049E-3</v>
      </c>
      <c r="D303" s="112">
        <f>LN('My Data'!B304/'My Data'!B303)</f>
        <v>-6.2712950210688538E-3</v>
      </c>
    </row>
    <row r="304" spans="1:4" ht="15.75" customHeight="1">
      <c r="A304" s="24">
        <f>'My Data'!A305</f>
        <v>44986</v>
      </c>
      <c r="B304" s="103">
        <f>LN('My Data'!C305/'My Data'!C304)</f>
        <v>4.7732787526578117E-3</v>
      </c>
      <c r="C304">
        <f>LN('My Data'!D305/'My Data'!D304)</f>
        <v>1.2080683834798803E-2</v>
      </c>
      <c r="D304" s="112">
        <f>LN('My Data'!B305/'My Data'!B304)</f>
        <v>3.9714202143229663E-3</v>
      </c>
    </row>
    <row r="305" spans="1:4" ht="15.75" customHeight="1">
      <c r="A305" s="24">
        <f>'My Data'!A306</f>
        <v>44987</v>
      </c>
      <c r="B305" s="103">
        <f>LN('My Data'!C306/'My Data'!C305)</f>
        <v>-9.5694510161506725E-3</v>
      </c>
      <c r="C305">
        <f>LN('My Data'!D306/'My Data'!D305)</f>
        <v>-7.3652827095604606E-3</v>
      </c>
      <c r="D305" s="112">
        <f>LN('My Data'!B306/'My Data'!B305)</f>
        <v>3.0219278450334106E-3</v>
      </c>
    </row>
    <row r="306" spans="1:4" ht="15.75" customHeight="1">
      <c r="A306" s="24">
        <f>'My Data'!A307</f>
        <v>44988</v>
      </c>
      <c r="B306" s="103">
        <f>LN('My Data'!C307/'My Data'!C306)</f>
        <v>1.9048194970694411E-2</v>
      </c>
      <c r="C306">
        <f>LN('My Data'!D307/'My Data'!D306)</f>
        <v>2.7180990536024942E-2</v>
      </c>
      <c r="D306" s="112">
        <f>LN('My Data'!B307/'My Data'!B306)</f>
        <v>8.5619082530664946E-4</v>
      </c>
    </row>
    <row r="307" spans="1:4" ht="15.75" customHeight="1">
      <c r="A307" s="24">
        <f>'My Data'!A308</f>
        <v>44991</v>
      </c>
      <c r="B307" s="103">
        <f>LN('My Data'!C308/'My Data'!C307)</f>
        <v>4.7058910374124926E-3</v>
      </c>
      <c r="C307">
        <f>LN('My Data'!D308/'My Data'!D307)</f>
        <v>1.3641003984230038E-2</v>
      </c>
      <c r="D307" s="112">
        <f>LN('My Data'!B308/'My Data'!B307)</f>
        <v>-8.9502218414654934E-4</v>
      </c>
    </row>
    <row r="308" spans="1:4" ht="15.75" customHeight="1">
      <c r="A308" s="24">
        <f>'My Data'!A309</f>
        <v>44992</v>
      </c>
      <c r="B308" s="103">
        <f>LN('My Data'!C309/'My Data'!C308)</f>
        <v>-1.8957913744614158E-2</v>
      </c>
      <c r="C308">
        <f>LN('My Data'!D309/'My Data'!D308)</f>
        <v>2.1698362461078893E-2</v>
      </c>
      <c r="D308" s="112">
        <f>LN('My Data'!B309/'My Data'!B308)</f>
        <v>-1.879411853906316E-3</v>
      </c>
    </row>
    <row r="309" spans="1:4" ht="15.75" customHeight="1">
      <c r="A309" s="24">
        <f>'My Data'!A310</f>
        <v>44993</v>
      </c>
      <c r="B309" s="103">
        <f>LN('My Data'!C310/'My Data'!C309)</f>
        <v>-2.4214258120594512E-2</v>
      </c>
      <c r="C309">
        <f>LN('My Data'!D310/'My Data'!D309)</f>
        <v>-1.3986241974739952E-2</v>
      </c>
      <c r="D309" s="112">
        <f>LN('My Data'!B310/'My Data'!B309)</f>
        <v>3.9126361484452353E-4</v>
      </c>
    </row>
    <row r="310" spans="1:4" ht="15.75" customHeight="1">
      <c r="A310" s="24">
        <f>'My Data'!A311</f>
        <v>44994</v>
      </c>
      <c r="B310" s="103">
        <f>LN('My Data'!C311/'My Data'!C310)</f>
        <v>9.7561749453646558E-3</v>
      </c>
      <c r="C310">
        <f>LN('My Data'!D311/'My Data'!D310)</f>
        <v>-5.7785072509441669E-3</v>
      </c>
      <c r="D310" s="112">
        <f>LN('My Data'!B311/'My Data'!B310)</f>
        <v>-6.5595527396346484E-3</v>
      </c>
    </row>
    <row r="311" spans="1:4" ht="15.75" customHeight="1">
      <c r="A311" s="24">
        <f>'My Data'!A312</f>
        <v>44995</v>
      </c>
      <c r="B311" s="103">
        <f>LN('My Data'!C312/'My Data'!C311)</f>
        <v>-3.4571344065088667E-2</v>
      </c>
      <c r="C311">
        <f>LN('My Data'!D312/'My Data'!D311)</f>
        <v>-5.5606646974809819E-2</v>
      </c>
      <c r="D311" s="112">
        <f>LN('My Data'!B312/'My Data'!B311)</f>
        <v>-1.6894039223699003E-2</v>
      </c>
    </row>
    <row r="312" spans="1:4" ht="15.75" customHeight="1">
      <c r="A312" s="24">
        <f>'My Data'!A313</f>
        <v>44998</v>
      </c>
      <c r="B312" s="103">
        <f>LN('My Data'!C313/'My Data'!C312)</f>
        <v>-2.5446665661164262E-2</v>
      </c>
      <c r="C312">
        <f>LN('My Data'!D313/'My Data'!D312)</f>
        <v>-3.6745901920212223E-2</v>
      </c>
      <c r="D312" s="112">
        <f>LN('My Data'!B313/'My Data'!B312)</f>
        <v>-2.6360931643356469E-2</v>
      </c>
    </row>
    <row r="313" spans="1:4" ht="15.75" customHeight="1">
      <c r="A313" s="24">
        <f>'My Data'!A314</f>
        <v>44999</v>
      </c>
      <c r="B313" s="103">
        <f>LN('My Data'!C314/'My Data'!C313)</f>
        <v>3.5446748995747498E-2</v>
      </c>
      <c r="C313">
        <f>LN('My Data'!D314/'My Data'!D313)</f>
        <v>1.5417264027327033E-2</v>
      </c>
      <c r="D313" s="112">
        <f>LN('My Data'!B314/'My Data'!B313)</f>
        <v>1.2269066285546578E-2</v>
      </c>
    </row>
    <row r="314" spans="1:4" ht="15.75" customHeight="1">
      <c r="A314" s="24">
        <f>'My Data'!A315</f>
        <v>45000</v>
      </c>
      <c r="B314" s="103">
        <f>LN('My Data'!C315/'My Data'!C314)</f>
        <v>-5.6280835898589579E-2</v>
      </c>
      <c r="C314">
        <f>LN('My Data'!D315/'My Data'!D314)</f>
        <v>-4.1811907604011583E-3</v>
      </c>
      <c r="D314" s="112">
        <f>LN('My Data'!B315/'My Data'!B314)</f>
        <v>-3.7324942720749141E-2</v>
      </c>
    </row>
    <row r="315" spans="1:4" ht="15.75" customHeight="1">
      <c r="A315" s="24">
        <f>'My Data'!A316</f>
        <v>45001</v>
      </c>
      <c r="B315" s="103">
        <f>LN('My Data'!C316/'My Data'!C315)</f>
        <v>3.6179656577502474E-2</v>
      </c>
      <c r="C315">
        <f>LN('My Data'!D316/'My Data'!D315)</f>
        <v>2.2783173930576738E-2</v>
      </c>
      <c r="D315" s="112">
        <f>LN('My Data'!B316/'My Data'!B315)</f>
        <v>8.6362131142151896E-3</v>
      </c>
    </row>
    <row r="316" spans="1:4" ht="15.75" customHeight="1">
      <c r="A316" s="24">
        <f>'My Data'!A317</f>
        <v>45002</v>
      </c>
      <c r="B316" s="103">
        <f>LN('My Data'!C317/'My Data'!C316)</f>
        <v>-4.6761765908039328E-2</v>
      </c>
      <c r="C316">
        <f>LN('My Data'!D317/'My Data'!D316)</f>
        <v>-4.1039729283820509E-3</v>
      </c>
      <c r="D316" s="112">
        <f>LN('My Data'!B317/'My Data'!B316)</f>
        <v>-1.0877392497508385E-2</v>
      </c>
    </row>
    <row r="317" spans="1:4" ht="15.75" customHeight="1">
      <c r="A317" s="24">
        <f>'My Data'!A318</f>
        <v>45005</v>
      </c>
      <c r="B317" s="103">
        <f>LN('My Data'!C318/'My Data'!C317)</f>
        <v>-6.0292230256120009E-2</v>
      </c>
      <c r="C317">
        <f>LN('My Data'!D318/'My Data'!D317)</f>
        <v>-1.2413952523263504E-2</v>
      </c>
      <c r="D317" s="112">
        <f>LN('My Data'!B318/'My Data'!B317)</f>
        <v>8.1605382633306491E-3</v>
      </c>
    </row>
    <row r="318" spans="1:4" ht="15.75" customHeight="1">
      <c r="A318" s="24">
        <f>'My Data'!A319</f>
        <v>45006</v>
      </c>
      <c r="B318" s="103">
        <f>LN('My Data'!C319/'My Data'!C318)</f>
        <v>0.12715517548524649</v>
      </c>
      <c r="C318">
        <f>LN('My Data'!D319/'My Data'!D318)</f>
        <v>1.3099118702860025E-2</v>
      </c>
      <c r="D318" s="112">
        <f>LN('My Data'!B319/'My Data'!B318)</f>
        <v>1.7372473032708748E-2</v>
      </c>
    </row>
    <row r="319" spans="1:4" ht="15.75" customHeight="1">
      <c r="A319" s="24">
        <f>'My Data'!A320</f>
        <v>45007</v>
      </c>
      <c r="B319" s="103">
        <f>LN('My Data'!C320/'My Data'!C319)</f>
        <v>-1.5037877364540446E-2</v>
      </c>
      <c r="C319">
        <f>LN('My Data'!D320/'My Data'!D319)</f>
        <v>-2.7434859457508326E-3</v>
      </c>
      <c r="D319" s="112">
        <f>LN('My Data'!B320/'My Data'!B319)</f>
        <v>3.325741467073583E-3</v>
      </c>
    </row>
    <row r="320" spans="1:4" ht="15.75" customHeight="1">
      <c r="A320" s="24">
        <f>'My Data'!A321</f>
        <v>45008</v>
      </c>
      <c r="B320" s="103">
        <f>LN('My Data'!C321/'My Data'!C320)</f>
        <v>1.5037877364540502E-2</v>
      </c>
      <c r="C320">
        <f>LN('My Data'!D321/'My Data'!D320)</f>
        <v>1.0249491844806204E-2</v>
      </c>
      <c r="D320" s="112">
        <f>LN('My Data'!B321/'My Data'!B320)</f>
        <v>-7.878962293918601E-3</v>
      </c>
    </row>
    <row r="321" spans="1:4" ht="15.75" customHeight="1">
      <c r="A321" s="24">
        <f>'My Data'!A322</f>
        <v>45009</v>
      </c>
      <c r="B321" s="103">
        <f>LN('My Data'!C322/'My Data'!C321)</f>
        <v>0</v>
      </c>
      <c r="C321">
        <f>LN('My Data'!D322/'My Data'!D321)</f>
        <v>-6.1370802917137647E-3</v>
      </c>
      <c r="D321" s="112">
        <f>LN('My Data'!B322/'My Data'!B321)</f>
        <v>-1.2642799781390818E-2</v>
      </c>
    </row>
    <row r="322" spans="1:4" ht="15.75" customHeight="1">
      <c r="A322" s="24">
        <f>'My Data'!A323</f>
        <v>45012</v>
      </c>
      <c r="B322" s="103">
        <f>LN('My Data'!C323/'My Data'!C322)</f>
        <v>-2.010117932108715E-2</v>
      </c>
      <c r="C322">
        <f>LN('My Data'!D323/'My Data'!D322)</f>
        <v>6.8166589790979405E-3</v>
      </c>
      <c r="D322" s="112">
        <f>LN('My Data'!B323/'My Data'!B322)</f>
        <v>7.935048292845177E-3</v>
      </c>
    </row>
    <row r="323" spans="1:4" ht="15.75" customHeight="1">
      <c r="A323" s="24">
        <f>'My Data'!A324</f>
        <v>45013</v>
      </c>
      <c r="B323" s="103">
        <f>LN('My Data'!C324/'My Data'!C323)</f>
        <v>-3.6179656577502356E-2</v>
      </c>
      <c r="C323">
        <f>LN('My Data'!D324/'My Data'!D323)</f>
        <v>-3.7374592196748761E-2</v>
      </c>
      <c r="D323" s="112">
        <f>LN('My Data'!B324/'My Data'!B323)</f>
        <v>4.253597088075388E-4</v>
      </c>
    </row>
    <row r="324" spans="1:4" ht="15.75" customHeight="1">
      <c r="A324" s="24">
        <f>'My Data'!A325</f>
        <v>45014</v>
      </c>
      <c r="B324" s="103">
        <f>LN('My Data'!C325/'My Data'!C324)</f>
        <v>4.1242958534049218E-2</v>
      </c>
      <c r="C324">
        <f>LN('My Data'!D325/'My Data'!D324)</f>
        <v>-1.2775191488722805E-2</v>
      </c>
      <c r="D324" s="112">
        <f>LN('My Data'!B325/'My Data'!B324)</f>
        <v>1.0933825084000004E-2</v>
      </c>
    </row>
    <row r="325" spans="1:4" ht="15.75" customHeight="1">
      <c r="A325" s="24">
        <f>'My Data'!A326</f>
        <v>45015</v>
      </c>
      <c r="B325" s="103">
        <f>LN('My Data'!C326/'My Data'!C325)</f>
        <v>7.3025135014889817E-2</v>
      </c>
      <c r="C325">
        <f>LN('My Data'!D326/'My Data'!D325)</f>
        <v>1.3480161556692672E-2</v>
      </c>
      <c r="D325" s="112">
        <f>LN('My Data'!B326/'My Data'!B325)</f>
        <v>8.4134579454174813E-3</v>
      </c>
    </row>
    <row r="326" spans="1:4" ht="15.75" customHeight="1">
      <c r="A326" s="24">
        <f>'My Data'!A327</f>
        <v>45016</v>
      </c>
      <c r="B326" s="103">
        <f>LN('My Data'!C327/'My Data'!C326)</f>
        <v>4.5879605750693657E-2</v>
      </c>
      <c r="C326">
        <f>LN('My Data'!D327/'My Data'!D326)</f>
        <v>1.260520891898219E-2</v>
      </c>
      <c r="D326" s="112">
        <f>LN('My Data'!B327/'My Data'!B326)</f>
        <v>1.4267257402661786E-3</v>
      </c>
    </row>
    <row r="327" spans="1:4" ht="15.75" customHeight="1">
      <c r="A327" s="24">
        <f>'My Data'!A328</f>
        <v>45019</v>
      </c>
      <c r="B327" s="103">
        <f>LN('My Data'!C328/'My Data'!C327)</f>
        <v>-4.1195756438267166E-2</v>
      </c>
      <c r="C327">
        <f>LN('My Data'!D328/'My Data'!D327)</f>
        <v>2.7797099204972132E-3</v>
      </c>
      <c r="D327" s="112">
        <f>LN('My Data'!B328/'My Data'!B327)</f>
        <v>4.272744460889503E-3</v>
      </c>
    </row>
    <row r="328" spans="1:4" ht="15.75" customHeight="1">
      <c r="A328" s="24">
        <f>'My Data'!A329</f>
        <v>45020</v>
      </c>
      <c r="B328" s="103">
        <f>LN('My Data'!C329/'My Data'!C328)</f>
        <v>-2.3641763057040653E-2</v>
      </c>
      <c r="C328">
        <f>LN('My Data'!D329/'My Data'!D328)</f>
        <v>-1.25699979096697E-2</v>
      </c>
      <c r="D328" s="112">
        <f>LN('My Data'!B329/'My Data'!B328)</f>
        <v>-4.8012768910384689E-3</v>
      </c>
    </row>
    <row r="329" spans="1:4" ht="15.75" customHeight="1">
      <c r="A329" s="24">
        <f>'My Data'!A330</f>
        <v>45021</v>
      </c>
      <c r="B329" s="103">
        <f>LN('My Data'!C330/'My Data'!C329)</f>
        <v>-4.7961722634929441E-3</v>
      </c>
      <c r="C329">
        <f>LN('My Data'!D330/'My Data'!D329)</f>
        <v>-3.5769192321881298E-2</v>
      </c>
      <c r="D329" s="112">
        <f>LN('My Data'!B330/'My Data'!B329)</f>
        <v>1.6109136314998774E-3</v>
      </c>
    </row>
    <row r="330" spans="1:4" ht="15.75" customHeight="1">
      <c r="A330" s="24">
        <f>'My Data'!A331</f>
        <v>45022</v>
      </c>
      <c r="B330" s="103">
        <f>LN('My Data'!C331/'My Data'!C330)</f>
        <v>3.7740327982847113E-2</v>
      </c>
      <c r="C330">
        <f>LN('My Data'!D331/'My Data'!D330)</f>
        <v>3.2249301324101677E-2</v>
      </c>
      <c r="D330" s="112">
        <f>LN('My Data'!B331/'My Data'!B330)</f>
        <v>1.0242258889743892E-2</v>
      </c>
    </row>
    <row r="331" spans="1:4" ht="15.75" customHeight="1">
      <c r="A331" s="24">
        <f>'My Data'!A332</f>
        <v>45023</v>
      </c>
      <c r="B331" s="103">
        <f>LN('My Data'!C332/'My Data'!C331)</f>
        <v>0</v>
      </c>
      <c r="C331">
        <f>LN('My Data'!D332/'My Data'!D331)</f>
        <v>0</v>
      </c>
      <c r="D331" s="112">
        <f>LN('My Data'!B332/'My Data'!B331)</f>
        <v>0</v>
      </c>
    </row>
    <row r="332" spans="1:4" ht="15.75" customHeight="1">
      <c r="A332" s="24">
        <f>'My Data'!A333</f>
        <v>45026</v>
      </c>
      <c r="B332" s="103">
        <f>LN('My Data'!C333/'My Data'!C332)</f>
        <v>0</v>
      </c>
      <c r="C332">
        <f>LN('My Data'!D333/'My Data'!D332)</f>
        <v>0</v>
      </c>
      <c r="D332" s="112">
        <f>LN('My Data'!B333/'My Data'!B332)</f>
        <v>0</v>
      </c>
    </row>
    <row r="333" spans="1:4" ht="15.75" customHeight="1">
      <c r="A333" s="24">
        <f>'My Data'!A334</f>
        <v>45027</v>
      </c>
      <c r="B333" s="103">
        <f>LN('My Data'!C334/'My Data'!C333)</f>
        <v>1.3793322132335769E-2</v>
      </c>
      <c r="C333">
        <f>LN('My Data'!D334/'My Data'!D333)</f>
        <v>2.3005545792115112E-2</v>
      </c>
      <c r="D333" s="112">
        <f>LN('My Data'!B334/'My Data'!B333)</f>
        <v>6.0649686930054989E-3</v>
      </c>
    </row>
    <row r="334" spans="1:4" ht="15.75" customHeight="1">
      <c r="A334" s="24">
        <f>'My Data'!A335</f>
        <v>45028</v>
      </c>
      <c r="B334" s="103">
        <f>LN('My Data'!C335/'My Data'!C334)</f>
        <v>-2.7779564107075706E-2</v>
      </c>
      <c r="C334">
        <f>LN('My Data'!D335/'My Data'!D334)</f>
        <v>-1.8783160912266696E-2</v>
      </c>
      <c r="D334" s="112">
        <f>LN('My Data'!B335/'My Data'!B334)</f>
        <v>4.6603376448422036E-3</v>
      </c>
    </row>
    <row r="335" spans="1:4" ht="15.75" customHeight="1">
      <c r="A335" s="24">
        <f>'My Data'!A336</f>
        <v>45029</v>
      </c>
      <c r="B335" s="103">
        <f>LN('My Data'!C336/'My Data'!C335)</f>
        <v>2.7779564107075671E-2</v>
      </c>
      <c r="C335">
        <f>LN('My Data'!D336/'My Data'!D335)</f>
        <v>7.6950362218004128E-3</v>
      </c>
      <c r="D335" s="112">
        <f>LN('My Data'!B336/'My Data'!B335)</f>
        <v>2.5275997203019016E-3</v>
      </c>
    </row>
    <row r="336" spans="1:4" ht="15.75" customHeight="1">
      <c r="A336" s="24">
        <f>'My Data'!A337</f>
        <v>45030</v>
      </c>
      <c r="B336" s="103">
        <f>LN('My Data'!C337/'My Data'!C336)</f>
        <v>7.8988411318630464E-2</v>
      </c>
      <c r="C336">
        <f>LN('My Data'!D337/'My Data'!D336)</f>
        <v>-2.4692612590371522E-2</v>
      </c>
      <c r="D336" s="112">
        <f>LN('My Data'!B337/'My Data'!B336)</f>
        <v>4.377348166134277E-3</v>
      </c>
    </row>
    <row r="337" spans="1:4" ht="15.75" customHeight="1">
      <c r="A337" s="24">
        <f>'My Data'!A338</f>
        <v>45033</v>
      </c>
      <c r="B337" s="103">
        <f>LN('My Data'!C338/'My Data'!C337)</f>
        <v>-3.4338137580891569E-2</v>
      </c>
      <c r="C337">
        <f>LN('My Data'!D338/'My Data'!D337)</f>
        <v>-2.1451563463881357E-3</v>
      </c>
      <c r="D337" s="112">
        <f>LN('My Data'!B338/'My Data'!B337)</f>
        <v>1.1508225722088262E-3</v>
      </c>
    </row>
    <row r="338" spans="1:4" ht="15.75" customHeight="1">
      <c r="A338" s="24">
        <f>'My Data'!A339</f>
        <v>45034</v>
      </c>
      <c r="B338" s="103">
        <f>LN('My Data'!C339/'My Data'!C338)</f>
        <v>-3.5559302036486919E-2</v>
      </c>
      <c r="C338">
        <f>LN('My Data'!D339/'My Data'!D338)</f>
        <v>-2.6842380526864169E-2</v>
      </c>
      <c r="D338" s="112">
        <f>LN('My Data'!B339/'My Data'!B338)</f>
        <v>3.3317570026147421E-3</v>
      </c>
    </row>
    <row r="339" spans="1:4" ht="15.75" customHeight="1">
      <c r="A339" s="24">
        <f>'My Data'!A340</f>
        <v>45035</v>
      </c>
      <c r="B339" s="103">
        <f>LN('My Data'!C340/'My Data'!C339)</f>
        <v>-2.288429383358773E-2</v>
      </c>
      <c r="C339">
        <f>LN('My Data'!D340/'My Data'!D339)</f>
        <v>1.6770352934660459E-2</v>
      </c>
      <c r="D339" s="112">
        <f>LN('My Data'!B340/'My Data'!B339)</f>
        <v>-1.8501179744818822E-3</v>
      </c>
    </row>
    <row r="340" spans="1:4" ht="15.75" customHeight="1">
      <c r="A340" s="24">
        <f>'My Data'!A341</f>
        <v>45036</v>
      </c>
      <c r="B340" s="103">
        <f>LN('My Data'!C341/'My Data'!C340)</f>
        <v>0</v>
      </c>
      <c r="C340">
        <f>LN('My Data'!D341/'My Data'!D340)</f>
        <v>-2.1715535135077954E-3</v>
      </c>
      <c r="D340" s="112">
        <f>LN('My Data'!B341/'My Data'!B340)</f>
        <v>-4.8430114777330946E-5</v>
      </c>
    </row>
    <row r="341" spans="1:4" ht="15.75" customHeight="1">
      <c r="A341" s="24">
        <f>'My Data'!A342</f>
        <v>45037</v>
      </c>
      <c r="B341" s="103">
        <f>LN('My Data'!C342/'My Data'!C341)</f>
        <v>4.6189458562944583E-3</v>
      </c>
      <c r="C341">
        <f>LN('My Data'!D342/'My Data'!D341)</f>
        <v>1.1527505171067414E-2</v>
      </c>
      <c r="D341" s="112">
        <f>LN('My Data'!B342/'My Data'!B341)</f>
        <v>2.2207590113146373E-3</v>
      </c>
    </row>
    <row r="342" spans="1:4" ht="15.75" customHeight="1">
      <c r="A342" s="24">
        <f>'My Data'!A343</f>
        <v>45040</v>
      </c>
      <c r="B342" s="103">
        <f>LN('My Data'!C343/'My Data'!C342)</f>
        <v>1.3730192811902037E-2</v>
      </c>
      <c r="C342">
        <f>LN('My Data'!D343/'My Data'!D342)</f>
        <v>-6.4678630074863474E-3</v>
      </c>
      <c r="D342" s="112">
        <f>LN('My Data'!B343/'My Data'!B342)</f>
        <v>-5.2019197637567685E-4</v>
      </c>
    </row>
    <row r="343" spans="1:4" ht="15.75" customHeight="1">
      <c r="A343" s="24">
        <f>'My Data'!A344</f>
        <v>45041</v>
      </c>
      <c r="B343" s="103">
        <f>LN('My Data'!C344/'My Data'!C343)</f>
        <v>-9.1324835632725868E-3</v>
      </c>
      <c r="C343">
        <f>LN('My Data'!D344/'My Data'!D343)</f>
        <v>-1.8188933605373967E-2</v>
      </c>
      <c r="D343" s="112">
        <f>LN('My Data'!B344/'My Data'!B343)</f>
        <v>-2.3788350321592884E-3</v>
      </c>
    </row>
    <row r="344" spans="1:4" ht="15.75" customHeight="1">
      <c r="A344" s="24">
        <f>'My Data'!A345</f>
        <v>45042</v>
      </c>
      <c r="B344" s="103">
        <f>LN('My Data'!C345/'My Data'!C344)</f>
        <v>1.8182319083190547E-2</v>
      </c>
      <c r="C344">
        <f>LN('My Data'!D345/'My Data'!D344)</f>
        <v>-3.6778268745884515E-3</v>
      </c>
      <c r="D344" s="112">
        <f>LN('My Data'!B345/'My Data'!B344)</f>
        <v>-4.2623769833825507E-3</v>
      </c>
    </row>
    <row r="345" spans="1:4" ht="15.75" customHeight="1">
      <c r="A345" s="24">
        <f>'My Data'!A346</f>
        <v>45043</v>
      </c>
      <c r="B345" s="103">
        <f>LN('My Data'!C346/'My Data'!C345)</f>
        <v>4.8361071693421062E-2</v>
      </c>
      <c r="C345">
        <f>LN('My Data'!D346/'My Data'!D345)</f>
        <v>-5.1717884023940678E-3</v>
      </c>
      <c r="D345" s="112">
        <f>LN('My Data'!B346/'My Data'!B345)</f>
        <v>-2.0184123112996556E-3</v>
      </c>
    </row>
    <row r="346" spans="1:4" ht="15.75" customHeight="1">
      <c r="A346" s="24">
        <f>'My Data'!A347</f>
        <v>45044</v>
      </c>
      <c r="B346" s="103">
        <f>LN('My Data'!C347/'My Data'!C346)</f>
        <v>-1.2959144642505341E-2</v>
      </c>
      <c r="C346">
        <f>LN('My Data'!D347/'My Data'!D346)</f>
        <v>-4.4543503493803087E-3</v>
      </c>
      <c r="D346" s="112">
        <f>LN('My Data'!B347/'My Data'!B346)</f>
        <v>5.5558722012978142E-3</v>
      </c>
    </row>
    <row r="347" spans="1:4" ht="15.75" customHeight="1">
      <c r="A347" s="24">
        <f>'My Data'!A348</f>
        <v>45047</v>
      </c>
      <c r="B347" s="103">
        <f>LN('My Data'!C348/'My Data'!C347)</f>
        <v>0</v>
      </c>
      <c r="C347">
        <f>LN('My Data'!D348/'My Data'!D347)</f>
        <v>0</v>
      </c>
      <c r="D347" s="112">
        <f>LN('My Data'!B348/'My Data'!B347)</f>
        <v>0</v>
      </c>
    </row>
    <row r="348" spans="1:4" ht="15.75" customHeight="1">
      <c r="A348" s="24">
        <f>'My Data'!A349</f>
        <v>45048</v>
      </c>
      <c r="B348" s="103">
        <f>LN('My Data'!C349/'My Data'!C348)</f>
        <v>8.6580627431145311E-3</v>
      </c>
      <c r="C348">
        <f>LN('My Data'!D349/'My Data'!D348)</f>
        <v>-2.9806281381377893E-3</v>
      </c>
      <c r="D348" s="112">
        <f>LN('My Data'!B349/'My Data'!B348)</f>
        <v>-1.1518849641068894E-2</v>
      </c>
    </row>
    <row r="349" spans="1:4" ht="15.75" customHeight="1">
      <c r="A349" s="24">
        <f>'My Data'!A350</f>
        <v>45049</v>
      </c>
      <c r="B349" s="103">
        <f>LN('My Data'!C350/'My Data'!C349)</f>
        <v>-1.7391742711869222E-2</v>
      </c>
      <c r="C349">
        <f>LN('My Data'!D350/'My Data'!D349)</f>
        <v>-1.0502722199149288E-2</v>
      </c>
      <c r="D349" s="112">
        <f>LN('My Data'!B350/'My Data'!B349)</f>
        <v>2.0677751953152336E-3</v>
      </c>
    </row>
    <row r="350" spans="1:4" ht="15.75" customHeight="1">
      <c r="A350" s="24">
        <f>'My Data'!A351</f>
        <v>45050</v>
      </c>
      <c r="B350" s="103">
        <f>LN('My Data'!C351/'My Data'!C350)</f>
        <v>0</v>
      </c>
      <c r="C350">
        <f>LN('My Data'!D351/'My Data'!D350)</f>
        <v>1.4970339458865462E-2</v>
      </c>
      <c r="D350" s="112">
        <f>LN('My Data'!B351/'My Data'!B350)</f>
        <v>-1.0384255765783175E-2</v>
      </c>
    </row>
    <row r="351" spans="1:4" ht="15.75" customHeight="1">
      <c r="A351" s="24">
        <f>'My Data'!A352</f>
        <v>45051</v>
      </c>
      <c r="B351" s="103">
        <f>LN('My Data'!C352/'My Data'!C351)</f>
        <v>1.3072081567352921E-2</v>
      </c>
      <c r="C351">
        <f>LN('My Data'!D352/'My Data'!D351)</f>
        <v>3.0005910110158369E-2</v>
      </c>
      <c r="D351" s="112">
        <f>LN('My Data'!B352/'My Data'!B351)</f>
        <v>9.9201953689735459E-3</v>
      </c>
    </row>
    <row r="352" spans="1:4" ht="15.75" customHeight="1">
      <c r="A352" s="24">
        <f>'My Data'!A353</f>
        <v>45054</v>
      </c>
      <c r="B352" s="103">
        <f>LN('My Data'!C353/'My Data'!C352)</f>
        <v>0</v>
      </c>
      <c r="C352">
        <f>LN('My Data'!D353/'My Data'!D352)</f>
        <v>0</v>
      </c>
      <c r="D352" s="112">
        <f>LN('My Data'!B353/'My Data'!B352)</f>
        <v>0</v>
      </c>
    </row>
    <row r="353" spans="1:4" ht="15.75" customHeight="1">
      <c r="A353" s="24">
        <f>'My Data'!A354</f>
        <v>45055</v>
      </c>
      <c r="B353" s="103">
        <f>LN('My Data'!C354/'My Data'!C353)</f>
        <v>1.7167803622365498E-2</v>
      </c>
      <c r="C353">
        <f>LN('My Data'!D354/'My Data'!D353)</f>
        <v>-7.4829212718704921E-2</v>
      </c>
      <c r="D353" s="112">
        <f>LN('My Data'!B354/'My Data'!B353)</f>
        <v>-2.8637452386705725E-3</v>
      </c>
    </row>
    <row r="354" spans="1:4" ht="15.75" customHeight="1">
      <c r="A354" s="24">
        <f>'My Data'!A355</f>
        <v>45056</v>
      </c>
      <c r="B354" s="103">
        <f>LN('My Data'!C355/'My Data'!C354)</f>
        <v>1.6878037787351731E-2</v>
      </c>
      <c r="C354">
        <f>LN('My Data'!D355/'My Data'!D354)</f>
        <v>2.000066670666965E-2</v>
      </c>
      <c r="D354" s="112">
        <f>LN('My Data'!B355/'My Data'!B354)</f>
        <v>-2.5482852690622642E-3</v>
      </c>
    </row>
    <row r="355" spans="1:4" ht="15.75" customHeight="1">
      <c r="A355" s="24">
        <f>'My Data'!A356</f>
        <v>45057</v>
      </c>
      <c r="B355" s="103">
        <f>LN('My Data'!C356/'My Data'!C355)</f>
        <v>4.0989344533196949E-2</v>
      </c>
      <c r="C355">
        <f>LN('My Data'!D356/'My Data'!D355)</f>
        <v>-8.4130515342817121E-3</v>
      </c>
      <c r="D355" s="112">
        <f>LN('My Data'!B356/'My Data'!B355)</f>
        <v>-1.2437082878303171E-3</v>
      </c>
    </row>
    <row r="356" spans="1:4" ht="15.75" customHeight="1">
      <c r="A356" s="24">
        <f>'My Data'!A357</f>
        <v>45058</v>
      </c>
      <c r="B356" s="103">
        <f>LN('My Data'!C357/'My Data'!C356)</f>
        <v>-2.028467117150589E-2</v>
      </c>
      <c r="C356">
        <f>LN('My Data'!D357/'My Data'!D356)</f>
        <v>-5.3908486348764233E-3</v>
      </c>
      <c r="D356" s="112">
        <f>LN('My Data'!B357/'My Data'!B356)</f>
        <v>2.0922963305294684E-3</v>
      </c>
    </row>
    <row r="357" spans="1:4" ht="15.75" customHeight="1">
      <c r="A357" s="24">
        <f>'My Data'!A358</f>
        <v>45061</v>
      </c>
      <c r="B357" s="103">
        <f>LN('My Data'!C358/'My Data'!C357)</f>
        <v>-1.2371291802546829E-2</v>
      </c>
      <c r="C357">
        <f>LN('My Data'!D358/'My Data'!D357)</f>
        <v>-8.5304898837316005E-3</v>
      </c>
      <c r="D357" s="112">
        <f>LN('My Data'!B358/'My Data'!B357)</f>
        <v>3.0695252303003873E-3</v>
      </c>
    </row>
    <row r="358" spans="1:4" ht="15.75" customHeight="1">
      <c r="A358" s="24">
        <f>'My Data'!A359</f>
        <v>45062</v>
      </c>
      <c r="B358" s="103">
        <f>LN('My Data'!C359/'My Data'!C358)</f>
        <v>-4.1580101486637881E-3</v>
      </c>
      <c r="C358">
        <f>LN('My Data'!D359/'My Data'!D358)</f>
        <v>-9.3897403498389188E-3</v>
      </c>
      <c r="D358" s="112">
        <f>LN('My Data'!B359/'My Data'!B358)</f>
        <v>-2.8422634178584625E-3</v>
      </c>
    </row>
    <row r="359" spans="1:4" ht="15.75" customHeight="1">
      <c r="A359" s="24">
        <f>'My Data'!A360</f>
        <v>45063</v>
      </c>
      <c r="B359" s="103">
        <f>LN('My Data'!C360/'My Data'!C359)</f>
        <v>0</v>
      </c>
      <c r="C359">
        <f>LN('My Data'!D360/'My Data'!D359)</f>
        <v>-2.386748140664343E-2</v>
      </c>
      <c r="D359" s="112">
        <f>LN('My Data'!B360/'My Data'!B359)</f>
        <v>-3.510743513124844E-3</v>
      </c>
    </row>
    <row r="360" spans="1:4" ht="15.75" customHeight="1">
      <c r="A360" s="24">
        <f>'My Data'!A361</f>
        <v>45064</v>
      </c>
      <c r="B360" s="103">
        <f>LN('My Data'!C361/'My Data'!C360)</f>
        <v>-1.2578782206860073E-2</v>
      </c>
      <c r="C360">
        <f>LN('My Data'!D361/'My Data'!D360)</f>
        <v>-1.0522152927389301E-2</v>
      </c>
      <c r="D360" s="112">
        <f>LN('My Data'!B361/'My Data'!B360)</f>
        <v>2.7256513182135184E-3</v>
      </c>
    </row>
    <row r="361" spans="1:4" ht="15.75" customHeight="1">
      <c r="A361" s="24">
        <f>'My Data'!A362</f>
        <v>45065</v>
      </c>
      <c r="B361" s="103">
        <f>LN('My Data'!C362/'My Data'!C361)</f>
        <v>4.5368605029850871E-2</v>
      </c>
      <c r="C361">
        <f>LN('My Data'!D362/'My Data'!D361)</f>
        <v>2.4116924478312464E-2</v>
      </c>
      <c r="D361" s="112">
        <f>LN('My Data'!B362/'My Data'!B361)</f>
        <v>1.546160209067886E-3</v>
      </c>
    </row>
    <row r="362" spans="1:4" ht="15.75" customHeight="1">
      <c r="A362" s="24">
        <f>'My Data'!A363</f>
        <v>45068</v>
      </c>
      <c r="B362" s="103">
        <f>LN('My Data'!C363/'My Data'!C362)</f>
        <v>4.024150299725548E-3</v>
      </c>
      <c r="C362">
        <f>LN('My Data'!D363/'My Data'!D362)</f>
        <v>-3.182182478462831E-3</v>
      </c>
      <c r="D362" s="112">
        <f>LN('My Data'!B363/'My Data'!B362)</f>
        <v>1.447941614855246E-3</v>
      </c>
    </row>
    <row r="363" spans="1:4" ht="15.75" customHeight="1">
      <c r="A363" s="24">
        <f>'My Data'!A364</f>
        <v>45069</v>
      </c>
      <c r="B363" s="103">
        <f>LN('My Data'!C364/'My Data'!C363)</f>
        <v>0</v>
      </c>
      <c r="C363">
        <f>LN('My Data'!D364/'My Data'!D363)</f>
        <v>3.9761483796394168E-3</v>
      </c>
      <c r="D363" s="112">
        <f>LN('My Data'!B364/'My Data'!B363)</f>
        <v>-1.366014981280173E-3</v>
      </c>
    </row>
    <row r="364" spans="1:4" ht="15.75" customHeight="1">
      <c r="A364" s="24">
        <f>'My Data'!A365</f>
        <v>45070</v>
      </c>
      <c r="B364" s="103">
        <f>LN('My Data'!C365/'My Data'!C364)</f>
        <v>0</v>
      </c>
      <c r="C364">
        <f>LN('My Data'!D365/'My Data'!D364)</f>
        <v>-3.1796529173795732E-3</v>
      </c>
      <c r="D364" s="112">
        <f>LN('My Data'!B365/'My Data'!B364)</f>
        <v>-1.7215469210820001E-2</v>
      </c>
    </row>
    <row r="365" spans="1:4" ht="15.75" customHeight="1">
      <c r="A365" s="24">
        <f>'My Data'!A366</f>
        <v>45071</v>
      </c>
      <c r="B365" s="103">
        <f>LN('My Data'!C366/'My Data'!C365)</f>
        <v>0</v>
      </c>
      <c r="C365">
        <f>LN('My Data'!D366/'My Data'!D365)</f>
        <v>0</v>
      </c>
      <c r="D365" s="112">
        <f>LN('My Data'!B366/'My Data'!B365)</f>
        <v>-7.0328668202114157E-3</v>
      </c>
    </row>
    <row r="366" spans="1:4" ht="15.75" customHeight="1">
      <c r="A366" s="24">
        <f>'My Data'!A367</f>
        <v>45072</v>
      </c>
      <c r="B366" s="103">
        <f>LN('My Data'!C367/'My Data'!C366)</f>
        <v>5.0891607296389224E-2</v>
      </c>
      <c r="C366">
        <f>LN('My Data'!D367/'My Data'!D366)</f>
        <v>-3.9888365612328726E-3</v>
      </c>
      <c r="D366" s="112">
        <f>LN('My Data'!B367/'My Data'!B366)</f>
        <v>6.0250652074857964E-3</v>
      </c>
    </row>
    <row r="367" spans="1:4" ht="15.75" customHeight="1">
      <c r="A367" s="24">
        <f>'My Data'!A368</f>
        <v>45075</v>
      </c>
      <c r="B367" s="103">
        <f>LN('My Data'!C368/'My Data'!C367)</f>
        <v>0</v>
      </c>
      <c r="C367">
        <f>LN('My Data'!D368/'My Data'!D367)</f>
        <v>0</v>
      </c>
      <c r="D367" s="112">
        <f>LN('My Data'!B368/'My Data'!B367)</f>
        <v>0</v>
      </c>
    </row>
    <row r="368" spans="1:4" ht="15.75" customHeight="1">
      <c r="A368" s="24">
        <f>'My Data'!A369</f>
        <v>45076</v>
      </c>
      <c r="B368" s="103">
        <f>LN('My Data'!C369/'My Data'!C368)</f>
        <v>-3.8240964384035057E-3</v>
      </c>
      <c r="C368">
        <f>LN('My Data'!D369/'My Data'!D368)</f>
        <v>-2.4009615375381503E-3</v>
      </c>
      <c r="D368" s="112">
        <f>LN('My Data'!B369/'My Data'!B368)</f>
        <v>-1.1828526765411719E-2</v>
      </c>
    </row>
    <row r="369" spans="1:4" ht="15.75" customHeight="1">
      <c r="A369" s="24">
        <f>'My Data'!A370</f>
        <v>45077</v>
      </c>
      <c r="B369" s="103">
        <f>LN('My Data'!C370/'My Data'!C369)</f>
        <v>3.3901551675681416E-2</v>
      </c>
      <c r="C369">
        <f>LN('My Data'!D370/'My Data'!D369)</f>
        <v>1.2739025777429712E-2</v>
      </c>
      <c r="D369" s="112">
        <f>LN('My Data'!B370/'My Data'!B369)</f>
        <v>-9.3469155778091624E-3</v>
      </c>
    </row>
    <row r="370" spans="1:4" ht="15.75" customHeight="1">
      <c r="A370" s="24">
        <f>'My Data'!A371</f>
        <v>45078</v>
      </c>
      <c r="B370" s="103">
        <f>LN('My Data'!C371/'My Data'!C370)</f>
        <v>-3.710579396535713E-3</v>
      </c>
      <c r="C370">
        <f>LN('My Data'!D371/'My Data'!D370)</f>
        <v>-3.9635406624555867E-3</v>
      </c>
      <c r="D370" s="112">
        <f>LN('My Data'!B371/'My Data'!B370)</f>
        <v>5.8650624997644042E-3</v>
      </c>
    </row>
    <row r="371" spans="1:4" ht="15.75" customHeight="1">
      <c r="A371" s="24">
        <f>'My Data'!A372</f>
        <v>45079</v>
      </c>
      <c r="B371" s="103">
        <f>LN('My Data'!C372/'My Data'!C371)</f>
        <v>1.1090686694158356E-2</v>
      </c>
      <c r="C371">
        <f>LN('My Data'!D372/'My Data'!D371)</f>
        <v>1.0272709855720406E-2</v>
      </c>
      <c r="D371" s="112">
        <f>LN('My Data'!B372/'My Data'!B371)</f>
        <v>1.5703614777795045E-2</v>
      </c>
    </row>
    <row r="372" spans="1:4" ht="15.75" customHeight="1">
      <c r="A372" s="24">
        <f>'My Data'!A373</f>
        <v>45082</v>
      </c>
      <c r="B372" s="103">
        <f>LN('My Data'!C373/'My Data'!C372)</f>
        <v>0</v>
      </c>
      <c r="C372">
        <f>LN('My Data'!D373/'My Data'!D372)</f>
        <v>-3.8466280827796052E-2</v>
      </c>
      <c r="D372" s="112">
        <f>LN('My Data'!B373/'My Data'!B372)</f>
        <v>-1.0871354339621073E-3</v>
      </c>
    </row>
    <row r="373" spans="1:4" ht="15.75" customHeight="1">
      <c r="A373" s="24">
        <f>'My Data'!A374</f>
        <v>45083</v>
      </c>
      <c r="B373" s="103">
        <f>LN('My Data'!C374/'My Data'!C373)</f>
        <v>0</v>
      </c>
      <c r="C373">
        <f>LN('My Data'!D374/'My Data'!D373)</f>
        <v>0</v>
      </c>
      <c r="D373" s="112">
        <f>LN('My Data'!B374/'My Data'!B373)</f>
        <v>3.9352555668524785E-3</v>
      </c>
    </row>
    <row r="374" spans="1:4" ht="15.75" customHeight="1">
      <c r="A374" s="24">
        <f>'My Data'!A375</f>
        <v>45084</v>
      </c>
      <c r="B374" s="103">
        <f>LN('My Data'!C375/'My Data'!C374)</f>
        <v>-2.985296314968116E-2</v>
      </c>
      <c r="C374">
        <f>LN('My Data'!D375/'My Data'!D374)</f>
        <v>4.0766464937634153E-3</v>
      </c>
      <c r="D374" s="112">
        <f>LN('My Data'!B375/'My Data'!B374)</f>
        <v>-9.0328659816984807E-4</v>
      </c>
    </row>
    <row r="375" spans="1:4" ht="15.75" customHeight="1">
      <c r="A375" s="24">
        <f>'My Data'!A376</f>
        <v>45085</v>
      </c>
      <c r="B375" s="103">
        <f>LN('My Data'!C376/'My Data'!C375)</f>
        <v>1.8762276455522819E-2</v>
      </c>
      <c r="C375">
        <f>LN('My Data'!D376/'My Data'!D375)</f>
        <v>-9.8120165785076079E-3</v>
      </c>
      <c r="D375" s="112">
        <f>LN('My Data'!B376/'My Data'!B375)</f>
        <v>-3.1059180273565645E-3</v>
      </c>
    </row>
    <row r="376" spans="1:4" ht="15.75" customHeight="1">
      <c r="A376" s="24">
        <f>'My Data'!A377</f>
        <v>45086</v>
      </c>
      <c r="B376" s="103">
        <f>LN('My Data'!C377/'My Data'!C376)</f>
        <v>-8.9379843669476239E-2</v>
      </c>
      <c r="C376">
        <f>LN('My Data'!D377/'My Data'!D376)</f>
        <v>-1.6447372128782674E-3</v>
      </c>
      <c r="D376" s="112">
        <f>LN('My Data'!B377/'My Data'!B376)</f>
        <v>-4.3463465212414502E-3</v>
      </c>
    </row>
    <row r="377" spans="1:4" ht="15.75" customHeight="1">
      <c r="A377" s="24">
        <f>'My Data'!A378</f>
        <v>45089</v>
      </c>
      <c r="B377" s="103">
        <f>LN('My Data'!C378/'My Data'!C377)</f>
        <v>-2.4692612590371522E-2</v>
      </c>
      <c r="C377">
        <f>LN('My Data'!D378/'My Data'!D377)</f>
        <v>1.3082770409804795E-2</v>
      </c>
      <c r="D377" s="112">
        <f>LN('My Data'!B378/'My Data'!B377)</f>
        <v>1.682923752372585E-3</v>
      </c>
    </row>
    <row r="378" spans="1:4" ht="15.75" customHeight="1">
      <c r="A378" s="24">
        <f>'My Data'!A379</f>
        <v>45090</v>
      </c>
      <c r="B378" s="103">
        <f>LN('My Data'!C379/'My Data'!C378)</f>
        <v>-3.3901551675681339E-2</v>
      </c>
      <c r="C378">
        <f>LN('My Data'!D379/'My Data'!D378)</f>
        <v>-4.8860032056262086E-3</v>
      </c>
      <c r="D378" s="112">
        <f>LN('My Data'!B379/'My Data'!B378)</f>
        <v>2.7063615977428457E-3</v>
      </c>
    </row>
    <row r="379" spans="1:4" ht="15.75" customHeight="1">
      <c r="A379" s="24">
        <f>'My Data'!A380</f>
        <v>45091</v>
      </c>
      <c r="B379" s="103">
        <f>LN('My Data'!C380/'My Data'!C379)</f>
        <v>-2.1787354184907182E-2</v>
      </c>
      <c r="C379">
        <f>LN('My Data'!D380/'My Data'!D379)</f>
        <v>0</v>
      </c>
      <c r="D379" s="112">
        <f>LN('My Data'!B380/'My Data'!B379)</f>
        <v>8.0118656193970111E-4</v>
      </c>
    </row>
    <row r="380" spans="1:4" ht="15.75" customHeight="1">
      <c r="A380" s="24">
        <f>'My Data'!A381</f>
        <v>45092</v>
      </c>
      <c r="B380" s="103">
        <f>LN('My Data'!C381/'My Data'!C380)</f>
        <v>-1.3303965626362702E-2</v>
      </c>
      <c r="C380">
        <f>LN('My Data'!D381/'My Data'!D380)</f>
        <v>-8.1665990655597793E-4</v>
      </c>
      <c r="D380" s="112">
        <f>LN('My Data'!B381/'My Data'!B380)</f>
        <v>1.8645637192391546E-3</v>
      </c>
    </row>
    <row r="381" spans="1:4" ht="15.75" customHeight="1">
      <c r="A381" s="24">
        <f>'My Data'!A382</f>
        <v>45093</v>
      </c>
      <c r="B381" s="103">
        <f>LN('My Data'!C382/'My Data'!C381)</f>
        <v>0</v>
      </c>
      <c r="C381">
        <f>LN('My Data'!D382/'My Data'!D381)</f>
        <v>1.6207810226853303E-2</v>
      </c>
      <c r="D381" s="112">
        <f>LN('My Data'!B382/'My Data'!B381)</f>
        <v>1.5642163804437308E-3</v>
      </c>
    </row>
    <row r="382" spans="1:4" ht="15.75" customHeight="1">
      <c r="A382" s="24">
        <f>'My Data'!A383</f>
        <v>45096</v>
      </c>
      <c r="B382" s="103">
        <f>LN('My Data'!C383/'My Data'!C382)</f>
        <v>-2.2574322038539176E-2</v>
      </c>
      <c r="C382">
        <f>LN('My Data'!D383/'My Data'!D382)</f>
        <v>-1.457515680296801E-2</v>
      </c>
      <c r="D382" s="112">
        <f>LN('My Data'!B383/'My Data'!B382)</f>
        <v>-7.4315749777124724E-3</v>
      </c>
    </row>
    <row r="383" spans="1:4" ht="15.75" customHeight="1">
      <c r="A383" s="24">
        <f>'My Data'!A384</f>
        <v>45097</v>
      </c>
      <c r="B383" s="103">
        <f>LN('My Data'!C384/'My Data'!C383)</f>
        <v>-4.5766670274117547E-3</v>
      </c>
      <c r="C383">
        <f>LN('My Data'!D384/'My Data'!D383)</f>
        <v>-3.9938752284624776E-2</v>
      </c>
      <c r="D383" s="112">
        <f>LN('My Data'!B384/'My Data'!B383)</f>
        <v>-2.9838427401459584E-3</v>
      </c>
    </row>
    <row r="384" spans="1:4" ht="15.75" customHeight="1">
      <c r="A384" s="24">
        <f>'My Data'!A385</f>
        <v>45098</v>
      </c>
      <c r="B384" s="103">
        <f>LN('My Data'!C385/'My Data'!C384)</f>
        <v>4.5766670274116732E-3</v>
      </c>
      <c r="C384">
        <f>LN('My Data'!D385/'My Data'!D384)</f>
        <v>-3.191301434945628E-2</v>
      </c>
      <c r="D384" s="112">
        <f>LN('My Data'!B385/'My Data'!B384)</f>
        <v>-2.4632774028314564E-3</v>
      </c>
    </row>
    <row r="385" spans="1:4" ht="15.75" customHeight="1">
      <c r="A385" s="24">
        <f>'My Data'!A386</f>
        <v>45099</v>
      </c>
      <c r="B385" s="103">
        <f>LN('My Data'!C386/'My Data'!C385)</f>
        <v>1.3605652055778678E-2</v>
      </c>
      <c r="C385">
        <f>LN('My Data'!D386/'My Data'!D385)</f>
        <v>-1.7543864148934732E-3</v>
      </c>
      <c r="D385" s="112">
        <f>LN('My Data'!B386/'My Data'!B385)</f>
        <v>-8.3698672582242662E-3</v>
      </c>
    </row>
    <row r="386" spans="1:4" ht="15.75" customHeight="1">
      <c r="A386" s="24">
        <f>'My Data'!A387</f>
        <v>45100</v>
      </c>
      <c r="B386" s="103">
        <f>LN('My Data'!C387/'My Data'!C386)</f>
        <v>-4.5146803545266945E-3</v>
      </c>
      <c r="C386">
        <f>LN('My Data'!D387/'My Data'!D386)</f>
        <v>-1.6821999158042056E-2</v>
      </c>
      <c r="D386" s="112">
        <f>LN('My Data'!B387/'My Data'!B386)</f>
        <v>-6.6436206933544644E-3</v>
      </c>
    </row>
    <row r="387" spans="1:4" ht="15.75" customHeight="1">
      <c r="A387" s="24">
        <f>'My Data'!A388</f>
        <v>45103</v>
      </c>
      <c r="B387" s="103">
        <f>LN('My Data'!C388/'My Data'!C387)</f>
        <v>-1.3667638728663757E-2</v>
      </c>
      <c r="C387">
        <f>LN('My Data'!D388/'My Data'!D387)</f>
        <v>-2.6233978456069312E-2</v>
      </c>
      <c r="D387" s="112">
        <f>LN('My Data'!B388/'My Data'!B387)</f>
        <v>-1.6280676530617075E-3</v>
      </c>
    </row>
    <row r="388" spans="1:4" ht="15.75" customHeight="1">
      <c r="A388" s="24">
        <f>'My Data'!A389</f>
        <v>45104</v>
      </c>
      <c r="B388" s="103">
        <f>LN('My Data'!C389/'My Data'!C388)</f>
        <v>-2.3202897079663984E-2</v>
      </c>
      <c r="C388">
        <f>LN('My Data'!D389/'My Data'!D388)</f>
        <v>-2.318138110728098E-2</v>
      </c>
      <c r="D388" s="112">
        <f>LN('My Data'!B389/'My Data'!B388)</f>
        <v>1.5230321790656988E-3</v>
      </c>
    </row>
    <row r="389" spans="1:4" ht="15.75" customHeight="1">
      <c r="A389" s="24">
        <f>'My Data'!A390</f>
        <v>45105</v>
      </c>
      <c r="B389" s="103">
        <f>LN('My Data'!C390/'My Data'!C389)</f>
        <v>1.8605187831034486E-2</v>
      </c>
      <c r="C389">
        <f>LN('My Data'!D390/'My Data'!D389)</f>
        <v>1.7666661248770026E-2</v>
      </c>
      <c r="D389" s="112">
        <f>LN('My Data'!B390/'My Data'!B389)</f>
        <v>7.2144133222313677E-3</v>
      </c>
    </row>
    <row r="390" spans="1:4" ht="15.75" customHeight="1">
      <c r="A390" s="24">
        <f>'My Data'!A391</f>
        <v>45106</v>
      </c>
      <c r="B390" s="103">
        <f>LN('My Data'!C391/'My Data'!C390)</f>
        <v>-1.3921338518608007E-2</v>
      </c>
      <c r="C390">
        <f>LN('My Data'!D391/'My Data'!D390)</f>
        <v>-6.4725145056174788E-3</v>
      </c>
      <c r="D390" s="112">
        <f>LN('My Data'!B391/'My Data'!B390)</f>
        <v>-4.3896284862591098E-3</v>
      </c>
    </row>
    <row r="391" spans="1:4" ht="15.75" customHeight="1">
      <c r="A391" s="24">
        <f>'My Data'!A392</f>
        <v>45107</v>
      </c>
      <c r="B391" s="103">
        <f>LN('My Data'!C392/'My Data'!C391)</f>
        <v>-4.6838493124264262E-3</v>
      </c>
      <c r="C391">
        <f>LN('My Data'!D392/'My Data'!D391)</f>
        <v>4.6274955320482836E-3</v>
      </c>
      <c r="D391" s="112">
        <f>LN('My Data'!B392/'My Data'!B391)</f>
        <v>7.9749940769590494E-3</v>
      </c>
    </row>
    <row r="392" spans="1:4" ht="15.75" customHeight="1">
      <c r="A392" s="24">
        <f>'My Data'!A393</f>
        <v>45110</v>
      </c>
      <c r="B392" s="103">
        <f>LN('My Data'!C393/'My Data'!C392)</f>
        <v>0</v>
      </c>
      <c r="C392">
        <f>LN('My Data'!D393/'My Data'!D392)</f>
        <v>2.1014935081289515E-2</v>
      </c>
      <c r="D392" s="112">
        <f>LN('My Data'!B393/'My Data'!B392)</f>
        <v>1.9813942314425743E-4</v>
      </c>
    </row>
    <row r="393" spans="1:4" ht="15.75" customHeight="1">
      <c r="A393" s="24">
        <f>'My Data'!A394</f>
        <v>45111</v>
      </c>
      <c r="B393" s="103">
        <f>LN('My Data'!C394/'My Data'!C393)</f>
        <v>2.3202897079664012E-2</v>
      </c>
      <c r="C393">
        <f>LN('My Data'!D394/'My Data'!D393)</f>
        <v>1.4362904000361623E-2</v>
      </c>
      <c r="D393" s="112">
        <f>LN('My Data'!B394/'My Data'!B393)</f>
        <v>-6.6464697005239439E-4</v>
      </c>
    </row>
    <row r="394" spans="1:4" ht="15.75" customHeight="1">
      <c r="A394" s="24">
        <f>'My Data'!A395</f>
        <v>45112</v>
      </c>
      <c r="B394" s="103">
        <f>LN('My Data'!C395/'My Data'!C394)</f>
        <v>0</v>
      </c>
      <c r="C394">
        <f>LN('My Data'!D395/'My Data'!D394)</f>
        <v>-8.0537348070968268E-3</v>
      </c>
      <c r="D394" s="112">
        <f>LN('My Data'!B395/'My Data'!B394)</f>
        <v>-9.9888939347280385E-3</v>
      </c>
    </row>
    <row r="395" spans="1:4" ht="15.75" customHeight="1">
      <c r="A395" s="24">
        <f>'My Data'!A396</f>
        <v>45113</v>
      </c>
      <c r="B395" s="103">
        <f>LN('My Data'!C396/'My Data'!C395)</f>
        <v>-9.2166551049240632E-3</v>
      </c>
      <c r="C395">
        <f>LN('My Data'!D396/'My Data'!D395)</f>
        <v>-6.309169193264721E-3</v>
      </c>
      <c r="D395" s="112">
        <f>LN('My Data'!B396/'My Data'!B395)</f>
        <v>-2.2557495985157935E-2</v>
      </c>
    </row>
    <row r="396" spans="1:4" ht="15.75" customHeight="1">
      <c r="A396" s="24">
        <f>'My Data'!A397</f>
        <v>45114</v>
      </c>
      <c r="B396" s="103">
        <f>LN('My Data'!C397/'My Data'!C396)</f>
        <v>-4.6403795565023364E-3</v>
      </c>
      <c r="C396">
        <f>LN('My Data'!D397/'My Data'!D396)</f>
        <v>1.6143848371356205E-2</v>
      </c>
      <c r="D396" s="112">
        <f>LN('My Data'!B397/'My Data'!B396)</f>
        <v>-2.1027609913744291E-3</v>
      </c>
    </row>
    <row r="397" spans="1:4" ht="15.75" customHeight="1">
      <c r="A397" s="24">
        <f>'My Data'!A398</f>
        <v>45117</v>
      </c>
      <c r="B397" s="103">
        <f>LN('My Data'!C398/'My Data'!C397)</f>
        <v>-4.6620131058111901E-3</v>
      </c>
      <c r="C397">
        <f>LN('My Data'!D398/'My Data'!D397)</f>
        <v>4.4385336960256466E-3</v>
      </c>
      <c r="D397" s="112">
        <f>LN('My Data'!B398/'My Data'!B397)</f>
        <v>2.1801861793253026E-3</v>
      </c>
    </row>
    <row r="398" spans="1:4" ht="15.75" customHeight="1">
      <c r="A398" s="24">
        <f>'My Data'!A399</f>
        <v>45118</v>
      </c>
      <c r="B398" s="103">
        <f>LN('My Data'!C399/'My Data'!C398)</f>
        <v>4.1195756438267124E-2</v>
      </c>
      <c r="C398">
        <f>LN('My Data'!D399/'My Data'!D398)</f>
        <v>2.6225279190089778E-2</v>
      </c>
      <c r="D398" s="112">
        <f>LN('My Data'!B399/'My Data'!B398)</f>
        <v>1.9037715635699779E-3</v>
      </c>
    </row>
    <row r="399" spans="1:4" ht="15.75" customHeight="1">
      <c r="A399" s="24">
        <f>'My Data'!A400</f>
        <v>45119</v>
      </c>
      <c r="B399" s="103">
        <f>LN('My Data'!C400/'My Data'!C399)</f>
        <v>3.0907537463076489E-2</v>
      </c>
      <c r="C399">
        <f>LN('My Data'!D400/'My Data'!D399)</f>
        <v>2.723572601554838E-2</v>
      </c>
      <c r="D399" s="112">
        <f>LN('My Data'!B400/'My Data'!B399)</f>
        <v>1.8992647657856649E-2</v>
      </c>
    </row>
    <row r="400" spans="1:4" ht="15.75" customHeight="1">
      <c r="A400" s="24">
        <f>'My Data'!A401</f>
        <v>45120</v>
      </c>
      <c r="B400" s="103">
        <f>LN('My Data'!C401/'My Data'!C400)</f>
        <v>-2.1978906718775115E-2</v>
      </c>
      <c r="C400">
        <f>LN('My Data'!D401/'My Data'!D400)</f>
        <v>-5.0505157860685915E-3</v>
      </c>
      <c r="D400" s="112">
        <f>LN('My Data'!B401/'My Data'!B400)</f>
        <v>3.1818658204330326E-3</v>
      </c>
    </row>
    <row r="401" spans="1:4" ht="15.75" customHeight="1">
      <c r="A401" s="24">
        <f>'My Data'!A402</f>
        <v>45121</v>
      </c>
      <c r="B401" s="103">
        <f>LN('My Data'!C402/'My Data'!C401)</f>
        <v>-8.9286307443014312E-3</v>
      </c>
      <c r="C401">
        <f>LN('My Data'!D402/'My Data'!D401)</f>
        <v>6.7283685286845148E-3</v>
      </c>
      <c r="D401" s="112">
        <f>LN('My Data'!B402/'My Data'!B401)</f>
        <v>-1.1441104570457355E-3</v>
      </c>
    </row>
    <row r="402" spans="1:4" ht="15.75" customHeight="1">
      <c r="A402" s="24">
        <f>'My Data'!A403</f>
        <v>45124</v>
      </c>
      <c r="B402" s="103">
        <f>LN('My Data'!C403/'My Data'!C402)</f>
        <v>0.13409177369830735</v>
      </c>
      <c r="C402">
        <f>LN('My Data'!D403/'My Data'!D402)</f>
        <v>-1.7759451960958062E-2</v>
      </c>
      <c r="D402" s="112">
        <f>LN('My Data'!B403/'My Data'!B402)</f>
        <v>-4.4988535201948912E-3</v>
      </c>
    </row>
    <row r="403" spans="1:4" ht="15.75" customHeight="1">
      <c r="A403" s="24">
        <f>'My Data'!A404</f>
        <v>45125</v>
      </c>
      <c r="B403" s="103">
        <f>LN('My Data'!C404/'My Data'!C403)</f>
        <v>-1.1834457647002796E-2</v>
      </c>
      <c r="C403">
        <f>LN('My Data'!D404/'My Data'!D403)</f>
        <v>1.9434494228652913E-2</v>
      </c>
      <c r="D403" s="112">
        <f>LN('My Data'!B404/'My Data'!B403)</f>
        <v>7.0950007379267594E-3</v>
      </c>
    </row>
    <row r="404" spans="1:4" ht="15.75" customHeight="1">
      <c r="A404" s="24">
        <f>'My Data'!A405</f>
        <v>45126</v>
      </c>
      <c r="B404" s="103">
        <f>LN('My Data'!C405/'My Data'!C404)</f>
        <v>-3.9761483796395174E-3</v>
      </c>
      <c r="C404">
        <f>LN('My Data'!D405/'My Data'!D404)</f>
        <v>4.3396084563762073E-2</v>
      </c>
      <c r="D404" s="112">
        <f>LN('My Data'!B405/'My Data'!B404)</f>
        <v>2.0632602531889029E-2</v>
      </c>
    </row>
    <row r="405" spans="1:4" ht="15.75" customHeight="1">
      <c r="A405" s="24">
        <f>'My Data'!A406</f>
        <v>45127</v>
      </c>
      <c r="B405" s="103">
        <f>LN('My Data'!C406/'My Data'!C405)</f>
        <v>6.5534041379072941E-2</v>
      </c>
      <c r="C405">
        <f>LN('My Data'!D406/'My Data'!D405)</f>
        <v>1.6012813669738276E-3</v>
      </c>
      <c r="D405" s="112">
        <f>LN('My Data'!B406/'My Data'!B405)</f>
        <v>6.4254786105509823E-3</v>
      </c>
    </row>
    <row r="406" spans="1:4" ht="15.75" customHeight="1">
      <c r="A406" s="24">
        <f>'My Data'!A407</f>
        <v>45128</v>
      </c>
      <c r="B406" s="103">
        <f>LN('My Data'!C407/'My Data'!C406)</f>
        <v>1.4815085785140682E-2</v>
      </c>
      <c r="C406">
        <f>LN('My Data'!D407/'My Data'!D406)</f>
        <v>7.9968017056424414E-4</v>
      </c>
      <c r="D406" s="112">
        <f>LN('My Data'!B407/'My Data'!B406)</f>
        <v>1.1580365826974956E-3</v>
      </c>
    </row>
    <row r="407" spans="1:4" ht="15.75" customHeight="1">
      <c r="A407" s="24">
        <f>'My Data'!A408</f>
        <v>45131</v>
      </c>
      <c r="B407" s="103">
        <f>LN('My Data'!C408/'My Data'!C407)</f>
        <v>1.0969031370573937E-2</v>
      </c>
      <c r="C407">
        <f>LN('My Data'!D408/'My Data'!D407)</f>
        <v>1.5974444291570774E-3</v>
      </c>
      <c r="D407" s="112">
        <f>LN('My Data'!B408/'My Data'!B407)</f>
        <v>1.2512552619975581E-3</v>
      </c>
    </row>
    <row r="408" spans="1:4" ht="15.75" customHeight="1">
      <c r="A408" s="24">
        <f>'My Data'!A409</f>
        <v>45132</v>
      </c>
      <c r="B408" s="103">
        <f>LN('My Data'!C409/'My Data'!C408)</f>
        <v>-2.2059718064732219E-2</v>
      </c>
      <c r="C408">
        <f>LN('My Data'!D409/'My Data'!D408)</f>
        <v>-1.1236073266925731E-2</v>
      </c>
      <c r="D408" s="112">
        <f>LN('My Data'!B409/'My Data'!B408)</f>
        <v>1.5140763544399152E-3</v>
      </c>
    </row>
    <row r="409" spans="1:4" ht="15.75" customHeight="1">
      <c r="A409" s="24">
        <f>'My Data'!A410</f>
        <v>45133</v>
      </c>
      <c r="B409" s="103">
        <f>LN('My Data'!C410/'My Data'!C409)</f>
        <v>-3.7243990909823282E-3</v>
      </c>
      <c r="C409">
        <f>LN('My Data'!D410/'My Data'!D409)</f>
        <v>8.0677696994011004E-4</v>
      </c>
      <c r="D409" s="112">
        <f>LN('My Data'!B410/'My Data'!B409)</f>
        <v>-1.3958912054482331E-3</v>
      </c>
    </row>
    <row r="410" spans="1:4" ht="15.75" customHeight="1">
      <c r="A410" s="24">
        <f>'My Data'!A411</f>
        <v>45134</v>
      </c>
      <c r="B410" s="103">
        <f>LN('My Data'!C411/'My Data'!C410)</f>
        <v>-1.5037877364540559E-2</v>
      </c>
      <c r="C410">
        <f>LN('My Data'!D411/'My Data'!D410)</f>
        <v>0</v>
      </c>
      <c r="D410" s="112">
        <f>LN('My Data'!B411/'My Data'!B410)</f>
        <v>2.4126489213775414E-3</v>
      </c>
    </row>
    <row r="411" spans="1:4" ht="15.75" customHeight="1">
      <c r="A411" s="24">
        <f>'My Data'!A412</f>
        <v>45135</v>
      </c>
      <c r="B411" s="103">
        <f>LN('My Data'!C412/'My Data'!C411)</f>
        <v>-3.7950709685517208E-3</v>
      </c>
      <c r="C411">
        <f>LN('My Data'!D412/'My Data'!D411)</f>
        <v>-4.8504541337494661E-3</v>
      </c>
      <c r="D411" s="112">
        <f>LN('My Data'!B412/'My Data'!B411)</f>
        <v>-9.3179173767209882E-4</v>
      </c>
    </row>
    <row r="412" spans="1:4" ht="15.75" customHeight="1">
      <c r="A412" s="24">
        <f>'My Data'!A413</f>
        <v>45138</v>
      </c>
      <c r="B412" s="103">
        <f>LN('My Data'!C413/'My Data'!C412)</f>
        <v>3.7950709685517555E-3</v>
      </c>
      <c r="C412">
        <f>LN('My Data'!D413/'My Data'!D412)</f>
        <v>-3.2467560988698697E-3</v>
      </c>
      <c r="D412" s="112">
        <f>LN('My Data'!B413/'My Data'!B412)</f>
        <v>7.1956112237372104E-4</v>
      </c>
    </row>
    <row r="413" spans="1:4" ht="15.75" customHeight="1">
      <c r="A413" s="24">
        <f>'My Data'!A414</f>
        <v>45139</v>
      </c>
      <c r="B413" s="103">
        <f>LN('My Data'!C414/'My Data'!C413)</f>
        <v>-1.5267472130788421E-2</v>
      </c>
      <c r="C413">
        <f>LN('My Data'!D414/'My Data'!D413)</f>
        <v>-8.1633106391610939E-3</v>
      </c>
      <c r="D413" s="112">
        <f>LN('My Data'!B414/'My Data'!B413)</f>
        <v>-4.2825200874840198E-3</v>
      </c>
    </row>
    <row r="414" spans="1:4" ht="15.75" customHeight="1">
      <c r="A414" s="24">
        <f>'My Data'!A415</f>
        <v>45140</v>
      </c>
      <c r="B414" s="103">
        <f>LN('My Data'!C415/'My Data'!C414)</f>
        <v>-2.3347363996991177E-2</v>
      </c>
      <c r="C414">
        <f>LN('My Data'!D415/'My Data'!D414)</f>
        <v>-9.0572871125095683E-3</v>
      </c>
      <c r="D414" s="112">
        <f>LN('My Data'!B415/'My Data'!B414)</f>
        <v>-1.3688390389680361E-2</v>
      </c>
    </row>
    <row r="415" spans="1:4" ht="15.75" customHeight="1">
      <c r="A415" s="24">
        <f>'My Data'!A416</f>
        <v>45141</v>
      </c>
      <c r="B415" s="103">
        <f>LN('My Data'!C416/'My Data'!C415)</f>
        <v>3.929278139889557E-3</v>
      </c>
      <c r="C415">
        <f>LN('My Data'!D416/'My Data'!D415)</f>
        <v>6.5952423727345614E-3</v>
      </c>
      <c r="D415" s="112">
        <f>LN('My Data'!B416/'My Data'!B415)</f>
        <v>-3.5383196119325114E-3</v>
      </c>
    </row>
    <row r="416" spans="1:4" ht="15.75" customHeight="1">
      <c r="A416" s="24">
        <f>'My Data'!A417</f>
        <v>45142</v>
      </c>
      <c r="B416" s="103">
        <f>LN('My Data'!C417/'My Data'!C416)</f>
        <v>1.9418085857101731E-2</v>
      </c>
      <c r="C416">
        <f>LN('My Data'!D417/'My Data'!D416)</f>
        <v>-5.7684543967404201E-3</v>
      </c>
      <c r="D416" s="112">
        <f>LN('My Data'!B417/'My Data'!B416)</f>
        <v>4.7621484286693126E-3</v>
      </c>
    </row>
    <row r="417" spans="1:4" ht="15.75" customHeight="1">
      <c r="A417" s="24">
        <f>'My Data'!A418</f>
        <v>45145</v>
      </c>
      <c r="B417" s="103">
        <f>LN('My Data'!C418/'My Data'!C417)</f>
        <v>-7.7220460939102778E-3</v>
      </c>
      <c r="C417">
        <f>LN('My Data'!D418/'My Data'!D417)</f>
        <v>-1.4987790965491698E-2</v>
      </c>
      <c r="D417" s="112">
        <f>LN('My Data'!B418/'My Data'!B417)</f>
        <v>-1.6681371740409881E-3</v>
      </c>
    </row>
    <row r="418" spans="1:4" ht="15.75" customHeight="1">
      <c r="A418" s="24">
        <f>'My Data'!A419</f>
        <v>45146</v>
      </c>
      <c r="B418" s="103">
        <f>LN('My Data'!C419/'My Data'!C418)</f>
        <v>7.7220460939103185E-3</v>
      </c>
      <c r="C418">
        <f>LN('My Data'!D419/'My Data'!D418)</f>
        <v>2.5136167403158995E-3</v>
      </c>
      <c r="D418" s="112">
        <f>LN('My Data'!B419/'My Data'!B418)</f>
        <v>-3.2337803947938134E-3</v>
      </c>
    </row>
    <row r="419" spans="1:4" ht="15.75" customHeight="1">
      <c r="A419" s="24">
        <f>'My Data'!A420</f>
        <v>45147</v>
      </c>
      <c r="B419" s="103">
        <f>LN('My Data'!C420/'My Data'!C419)</f>
        <v>2.2814677766171264E-2</v>
      </c>
      <c r="C419">
        <f>LN('My Data'!D420/'My Data'!D419)</f>
        <v>-1.9434494228652975E-2</v>
      </c>
      <c r="D419" s="112">
        <f>LN('My Data'!B420/'My Data'!B419)</f>
        <v>7.5197169760160797E-3</v>
      </c>
    </row>
    <row r="420" spans="1:4" ht="15.75" customHeight="1">
      <c r="A420" s="24">
        <f>'My Data'!A421</f>
        <v>45148</v>
      </c>
      <c r="B420" s="103">
        <f>LN('My Data'!C421/'My Data'!C420)</f>
        <v>0</v>
      </c>
      <c r="C420">
        <f>LN('My Data'!D421/'My Data'!D420)</f>
        <v>1.1874609420712683E-2</v>
      </c>
      <c r="D420" s="112">
        <f>LN('My Data'!B421/'My Data'!B420)</f>
        <v>3.9555889882126934E-3</v>
      </c>
    </row>
    <row r="421" spans="1:4" ht="15.75" customHeight="1">
      <c r="A421" s="24">
        <f>'My Data'!A422</f>
        <v>45149</v>
      </c>
      <c r="B421" s="103">
        <f>LN('My Data'!C422/'My Data'!C421)</f>
        <v>-6.2035390919452635E-2</v>
      </c>
      <c r="C421">
        <f>LN('My Data'!D422/'My Data'!D421)</f>
        <v>-8.4674510990984941E-3</v>
      </c>
      <c r="D421" s="112">
        <f>LN('My Data'!B422/'My Data'!B421)</f>
        <v>-1.2162386585812092E-2</v>
      </c>
    </row>
    <row r="422" spans="1:4" ht="15.75" customHeight="1">
      <c r="A422" s="24">
        <f>'My Data'!A423</f>
        <v>45152</v>
      </c>
      <c r="B422" s="103">
        <f>LN('My Data'!C423/'My Data'!C422)</f>
        <v>-1.2072581234269136E-2</v>
      </c>
      <c r="C422">
        <f>LN('My Data'!D423/'My Data'!D422)</f>
        <v>-5.970166986503796E-3</v>
      </c>
      <c r="D422" s="112">
        <f>LN('My Data'!B423/'My Data'!B422)</f>
        <v>-2.2308396142911927E-3</v>
      </c>
    </row>
    <row r="423" spans="1:4" ht="15.75" customHeight="1">
      <c r="A423" s="24">
        <f>'My Data'!A424</f>
        <v>45153</v>
      </c>
      <c r="B423" s="103">
        <f>LN('My Data'!C424/'My Data'!C423)</f>
        <v>0</v>
      </c>
      <c r="C423">
        <f>LN('My Data'!D424/'My Data'!D423)</f>
        <v>-1.6386740114772633E-2</v>
      </c>
      <c r="D423" s="112">
        <f>LN('My Data'!B424/'My Data'!B423)</f>
        <v>-1.4304250283905732E-2</v>
      </c>
    </row>
    <row r="424" spans="1:4" ht="15.75" customHeight="1">
      <c r="A424" s="24">
        <f>'My Data'!A425</f>
        <v>45154</v>
      </c>
      <c r="B424" s="103">
        <f>LN('My Data'!C425/'My Data'!C424)</f>
        <v>-3.711766295650263E-2</v>
      </c>
      <c r="C424">
        <f>LN('My Data'!D425/'My Data'!D424)</f>
        <v>-3.484324082610811E-3</v>
      </c>
      <c r="D424" s="112">
        <f>LN('My Data'!B425/'My Data'!B424)</f>
        <v>-4.4132389952000238E-3</v>
      </c>
    </row>
    <row r="425" spans="1:4" ht="15.75" customHeight="1">
      <c r="A425" s="24">
        <f>'My Data'!A426</f>
        <v>45155</v>
      </c>
      <c r="B425" s="103">
        <f>LN('My Data'!C426/'My Data'!C425)</f>
        <v>-4.2105325363433824E-3</v>
      </c>
      <c r="C425">
        <f>LN('My Data'!D426/'My Data'!D425)</f>
        <v>2.614380574070672E-3</v>
      </c>
      <c r="D425" s="112">
        <f>LN('My Data'!B426/'My Data'!B425)</f>
        <v>-7.1922308030642063E-3</v>
      </c>
    </row>
    <row r="426" spans="1:4" ht="15.75" customHeight="1">
      <c r="A426" s="24">
        <f>'My Data'!A427</f>
        <v>45156</v>
      </c>
      <c r="B426" s="103">
        <f>LN('My Data'!C427/'My Data'!C426)</f>
        <v>-8.4746269909722321E-3</v>
      </c>
      <c r="C426">
        <f>LN('My Data'!D427/'My Data'!D426)</f>
        <v>-1.2259347933252731E-2</v>
      </c>
      <c r="D426" s="112">
        <f>LN('My Data'!B427/'My Data'!B426)</f>
        <v>-7.6466735236065259E-3</v>
      </c>
    </row>
    <row r="427" spans="1:4" ht="15.75" customHeight="1">
      <c r="A427" s="24">
        <f>'My Data'!A428</f>
        <v>45159</v>
      </c>
      <c r="B427" s="103">
        <f>LN('My Data'!C428/'My Data'!C427)</f>
        <v>8.4746269909722356E-3</v>
      </c>
      <c r="C427">
        <f>LN('My Data'!D428/'My Data'!D427)</f>
        <v>-1.1519843832861336E-2</v>
      </c>
      <c r="D427" s="112">
        <f>LN('My Data'!B428/'My Data'!B427)</f>
        <v>-2.0917735401443736E-3</v>
      </c>
    </row>
    <row r="428" spans="1:4" ht="15.75" customHeight="1">
      <c r="A428" s="24">
        <f>'My Data'!A429</f>
        <v>45160</v>
      </c>
      <c r="B428" s="103">
        <f>LN('My Data'!C429/'My Data'!C428)</f>
        <v>2.9108084158070549E-2</v>
      </c>
      <c r="C428">
        <f>LN('My Data'!D429/'My Data'!D428)</f>
        <v>9.7561749453646558E-3</v>
      </c>
      <c r="D428" s="112">
        <f>LN('My Data'!B429/'My Data'!B428)</f>
        <v>2.5116024660259274E-3</v>
      </c>
    </row>
    <row r="429" spans="1:4" ht="15.75" customHeight="1">
      <c r="A429" s="24">
        <f>'My Data'!A430</f>
        <v>45161</v>
      </c>
      <c r="B429" s="103">
        <f>LN('My Data'!C430/'My Data'!C429)</f>
        <v>-8.23049913651548E-3</v>
      </c>
      <c r="C429">
        <f>LN('My Data'!D430/'My Data'!D429)</f>
        <v>8.7874027668042379E-3</v>
      </c>
      <c r="D429" s="112">
        <f>LN('My Data'!B430/'My Data'!B429)</f>
        <v>7.4327021128091928E-3</v>
      </c>
    </row>
    <row r="430" spans="1:4" ht="15.75" customHeight="1">
      <c r="A430" s="24">
        <f>'My Data'!A431</f>
        <v>45162</v>
      </c>
      <c r="B430" s="103">
        <f>LN('My Data'!C431/'My Data'!C430)</f>
        <v>-8.2988028146950658E-3</v>
      </c>
      <c r="C430">
        <f>LN('My Data'!D431/'My Data'!D430)</f>
        <v>5.2356140539451639E-3</v>
      </c>
      <c r="D430" s="112">
        <f>LN('My Data'!B431/'My Data'!B430)</f>
        <v>1.2887462037034566E-3</v>
      </c>
    </row>
    <row r="431" spans="1:4" ht="15.75" customHeight="1">
      <c r="A431" s="24">
        <f>'My Data'!A432</f>
        <v>45163</v>
      </c>
      <c r="B431" s="103">
        <f>LN('My Data'!C432/'My Data'!C431)</f>
        <v>-1.6807118316381289E-2</v>
      </c>
      <c r="C431">
        <f>LN('My Data'!D432/'My Data'!D431)</f>
        <v>0</v>
      </c>
      <c r="D431" s="112">
        <f>LN('My Data'!B432/'My Data'!B431)</f>
        <v>8.9159449350810296E-5</v>
      </c>
    </row>
    <row r="432" spans="1:4" ht="15.75" customHeight="1">
      <c r="A432" s="24">
        <f>'My Data'!A433</f>
        <v>45166</v>
      </c>
      <c r="B432" s="103">
        <f>LN('My Data'!C433/'My Data'!C432)</f>
        <v>0</v>
      </c>
      <c r="C432">
        <f>LN('My Data'!D433/'My Data'!D432)</f>
        <v>0</v>
      </c>
      <c r="D432" s="112">
        <f>LN('My Data'!B433/'My Data'!B432)</f>
        <v>0</v>
      </c>
    </row>
    <row r="433" spans="1:4" ht="15.75" customHeight="1">
      <c r="A433" s="24">
        <f>'My Data'!A434</f>
        <v>45167</v>
      </c>
      <c r="B433" s="103">
        <f>LN('My Data'!C434/'My Data'!C433)</f>
        <v>4.2283361095211049E-3</v>
      </c>
      <c r="C433">
        <f>LN('My Data'!D434/'My Data'!D433)</f>
        <v>7.8023802841848001E-3</v>
      </c>
      <c r="D433" s="112">
        <f>LN('My Data'!B434/'My Data'!B433)</f>
        <v>1.7270000503428203E-2</v>
      </c>
    </row>
    <row r="434" spans="1:4" ht="15.75" customHeight="1">
      <c r="A434" s="24">
        <f>'My Data'!A435</f>
        <v>45168</v>
      </c>
      <c r="B434" s="103">
        <f>LN('My Data'!C435/'My Data'!C434)</f>
        <v>0</v>
      </c>
      <c r="C434">
        <f>LN('My Data'!D435/'My Data'!D434)</f>
        <v>3.4482792789159236E-3</v>
      </c>
      <c r="D434" s="112">
        <f>LN('My Data'!B435/'My Data'!B434)</f>
        <v>1.7267465098194273E-3</v>
      </c>
    </row>
    <row r="435" spans="1:4" ht="15.75" customHeight="1">
      <c r="A435" s="24">
        <f>'My Data'!A436</f>
        <v>45169</v>
      </c>
      <c r="B435" s="103">
        <f>LN('My Data'!C436/'My Data'!C435)</f>
        <v>4.2105325363434578E-3</v>
      </c>
      <c r="C435">
        <f>LN('My Data'!D436/'My Data'!D435)</f>
        <v>1.719690879526679E-3</v>
      </c>
      <c r="D435" s="112">
        <f>LN('My Data'!B436/'My Data'!B435)</f>
        <v>-3.6637612629760617E-3</v>
      </c>
    </row>
    <row r="436" spans="1:4" ht="15.75" customHeight="1">
      <c r="A436" s="24">
        <f>'My Data'!A437</f>
        <v>45170</v>
      </c>
      <c r="B436" s="103">
        <f>LN('My Data'!C437/'My Data'!C436)</f>
        <v>0</v>
      </c>
      <c r="C436">
        <f>LN('My Data'!D437/'My Data'!D436)</f>
        <v>-1.2100406934087453E-2</v>
      </c>
      <c r="D436" s="112">
        <f>LN('My Data'!B437/'My Data'!B436)</f>
        <v>2.4042601311826976E-3</v>
      </c>
    </row>
    <row r="437" spans="1:4" ht="15.75" customHeight="1">
      <c r="A437" s="24">
        <f>'My Data'!A438</f>
        <v>45173</v>
      </c>
      <c r="B437" s="103">
        <f>LN('My Data'!C438/'My Data'!C437)</f>
        <v>4.1928782600361781E-3</v>
      </c>
      <c r="C437">
        <f>LN('My Data'!D438/'My Data'!D437)</f>
        <v>8.6918736458693388E-4</v>
      </c>
      <c r="D437" s="112">
        <f>LN('My Data'!B438/'My Data'!B437)</f>
        <v>-1.4535576367474951E-3</v>
      </c>
    </row>
    <row r="438" spans="1:4" ht="15.75" customHeight="1">
      <c r="A438" s="24">
        <f>'My Data'!A439</f>
        <v>45174</v>
      </c>
      <c r="B438" s="103">
        <f>LN('My Data'!C439/'My Data'!C438)</f>
        <v>-3.4045841409717101E-2</v>
      </c>
      <c r="C438">
        <f>LN('My Data'!D439/'My Data'!D438)</f>
        <v>-1.4879924434185305E-2</v>
      </c>
      <c r="D438" s="112">
        <f>LN('My Data'!B439/'My Data'!B438)</f>
        <v>-1.9608997151904809E-3</v>
      </c>
    </row>
    <row r="439" spans="1:4" ht="15.75" customHeight="1">
      <c r="A439" s="24">
        <f>'My Data'!A440</f>
        <v>45175</v>
      </c>
      <c r="B439" s="103">
        <f>LN('My Data'!C440/'My Data'!C439)</f>
        <v>-7.177968239413085E-2</v>
      </c>
      <c r="C439">
        <f>LN('My Data'!D440/'My Data'!D439)</f>
        <v>-1.5104685218496642E-2</v>
      </c>
      <c r="D439" s="112">
        <f>LN('My Data'!B440/'My Data'!B439)</f>
        <v>-1.6639243858217216E-3</v>
      </c>
    </row>
    <row r="440" spans="1:4" ht="15.75" customHeight="1">
      <c r="A440" s="24">
        <f>'My Data'!A441</f>
        <v>45176</v>
      </c>
      <c r="B440" s="103">
        <f>LN('My Data'!C441/'My Data'!C440)</f>
        <v>1.3857034661426281E-2</v>
      </c>
      <c r="C440">
        <f>LN('My Data'!D441/'My Data'!D440)</f>
        <v>-8.011731505224072E-2</v>
      </c>
      <c r="D440" s="112">
        <f>LN('My Data'!B441/'My Data'!B440)</f>
        <v>1.2830054876385093E-3</v>
      </c>
    </row>
    <row r="441" spans="1:4" ht="15.75" customHeight="1">
      <c r="A441" s="24">
        <f>'My Data'!A442</f>
        <v>45177</v>
      </c>
      <c r="B441" s="103">
        <f>LN('My Data'!C442/'My Data'!C441)</f>
        <v>-4.5977092486295425E-3</v>
      </c>
      <c r="C441">
        <f>LN('My Data'!D442/'My Data'!D441)</f>
        <v>2.2063245084347656E-2</v>
      </c>
      <c r="D441" s="112">
        <f>LN('My Data'!B442/'My Data'!B441)</f>
        <v>4.8045623603697653E-3</v>
      </c>
    </row>
    <row r="442" spans="1:4" ht="15.75" customHeight="1">
      <c r="A442" s="24">
        <f>'My Data'!A443</f>
        <v>45180</v>
      </c>
      <c r="B442" s="103">
        <f>LN('My Data'!C443/'My Data'!C442)</f>
        <v>0</v>
      </c>
      <c r="C442">
        <f>LN('My Data'!D443/'My Data'!D442)</f>
        <v>5.6764580048053424E-3</v>
      </c>
      <c r="D442" s="112">
        <f>LN('My Data'!B443/'My Data'!B442)</f>
        <v>2.5948852385005508E-3</v>
      </c>
    </row>
    <row r="443" spans="1:4" ht="15.75" customHeight="1">
      <c r="A443" s="24">
        <f>'My Data'!A444</f>
        <v>45181</v>
      </c>
      <c r="B443" s="103">
        <f>LN('My Data'!C444/'My Data'!C443)</f>
        <v>-1.8605187831034469E-2</v>
      </c>
      <c r="C443">
        <f>LN('My Data'!D444/'My Data'!D443)</f>
        <v>1.9617630533095499E-2</v>
      </c>
      <c r="D443" s="112">
        <f>LN('My Data'!B444/'My Data'!B443)</f>
        <v>3.6587619912730029E-3</v>
      </c>
    </row>
    <row r="444" spans="1:4" ht="15.75" customHeight="1">
      <c r="A444" s="24">
        <f>'My Data'!A445</f>
        <v>45182</v>
      </c>
      <c r="B444" s="103">
        <f>LN('My Data'!C445/'My Data'!C444)</f>
        <v>0</v>
      </c>
      <c r="C444">
        <f>LN('My Data'!D445/'My Data'!D444)</f>
        <v>8.2911575839811815E-3</v>
      </c>
      <c r="D444" s="112">
        <f>LN('My Data'!B445/'My Data'!B444)</f>
        <v>-2.8985157186039912E-5</v>
      </c>
    </row>
    <row r="445" spans="1:4" ht="15.75" customHeight="1">
      <c r="A445" s="24">
        <f>'My Data'!A446</f>
        <v>45183</v>
      </c>
      <c r="B445" s="103">
        <f>LN('My Data'!C446/'My Data'!C445)</f>
        <v>1.8605187831034486E-2</v>
      </c>
      <c r="C445">
        <f>LN('My Data'!D446/'My Data'!D445)</f>
        <v>-1.8365478073013922E-3</v>
      </c>
      <c r="D445" s="112">
        <f>LN('My Data'!B446/'My Data'!B445)</f>
        <v>1.9172560885270386E-2</v>
      </c>
    </row>
    <row r="446" spans="1:4" ht="15.75" customHeight="1">
      <c r="A446" s="24">
        <f>'My Data'!A447</f>
        <v>45184</v>
      </c>
      <c r="B446" s="103">
        <f>LN('My Data'!C447/'My Data'!C446)</f>
        <v>2.2780028331820121E-2</v>
      </c>
      <c r="C446">
        <f>LN('My Data'!D447/'My Data'!D446)</f>
        <v>-1.1090686694158284E-2</v>
      </c>
      <c r="D446" s="112">
        <f>LN('My Data'!B447/'My Data'!B446)</f>
        <v>3.4748909885088282E-3</v>
      </c>
    </row>
    <row r="447" spans="1:4" ht="15.75" customHeight="1">
      <c r="A447" s="24">
        <f>'My Data'!A448</f>
        <v>45187</v>
      </c>
      <c r="B447" s="103">
        <f>LN('My Data'!C448/'My Data'!C447)</f>
        <v>-2.2780028331819999E-2</v>
      </c>
      <c r="C447">
        <f>LN('My Data'!D448/'My Data'!D447)</f>
        <v>-2.2557347424074628E-2</v>
      </c>
      <c r="D447" s="112">
        <f>LN('My Data'!B448/'My Data'!B447)</f>
        <v>-9.0780650885681387E-3</v>
      </c>
    </row>
    <row r="448" spans="1:4" ht="15.75" customHeight="1">
      <c r="A448" s="24">
        <f>'My Data'!A449</f>
        <v>45188</v>
      </c>
      <c r="B448" s="103">
        <f>LN('My Data'!C449/'My Data'!C448)</f>
        <v>-2.8039220064393047E-2</v>
      </c>
      <c r="C448">
        <f>LN('My Data'!D449/'My Data'!D448)</f>
        <v>-5.7197486727868412E-3</v>
      </c>
      <c r="D448" s="112">
        <f>LN('My Data'!B449/'My Data'!B448)</f>
        <v>6.5032286175726618E-4</v>
      </c>
    </row>
    <row r="449" spans="1:4" ht="15.75" customHeight="1">
      <c r="A449" s="24">
        <f>'My Data'!A450</f>
        <v>45189</v>
      </c>
      <c r="B449" s="103">
        <f>LN('My Data'!C450/'My Data'!C449)</f>
        <v>3.2636929313022735E-2</v>
      </c>
      <c r="C449">
        <f>LN('My Data'!D450/'My Data'!D449)</f>
        <v>1.32955424812445E-2</v>
      </c>
      <c r="D449" s="112">
        <f>LN('My Data'!B450/'My Data'!B449)</f>
        <v>1.0121774120153797E-2</v>
      </c>
    </row>
    <row r="450" spans="1:4" ht="15.75" customHeight="1">
      <c r="A450" s="24">
        <f>'My Data'!A451</f>
        <v>45190</v>
      </c>
      <c r="B450" s="103">
        <f>LN('My Data'!C451/'My Data'!C450)</f>
        <v>-1.3857034661426354E-2</v>
      </c>
      <c r="C450">
        <f>LN('My Data'!D451/'My Data'!D450)</f>
        <v>-1.7126964792800597E-2</v>
      </c>
      <c r="D450" s="112">
        <f>LN('My Data'!B451/'My Data'!B450)</f>
        <v>-6.4801683615152454E-3</v>
      </c>
    </row>
    <row r="451" spans="1:4" ht="15.75" customHeight="1">
      <c r="A451" s="24">
        <f>'My Data'!A452</f>
        <v>45191</v>
      </c>
      <c r="B451" s="103">
        <f>LN('My Data'!C452/'My Data'!C451)</f>
        <v>4.6403795565023009E-3</v>
      </c>
      <c r="C451">
        <f>LN('My Data'!D452/'My Data'!D451)</f>
        <v>-4.8100140837849205E-3</v>
      </c>
      <c r="D451" s="112">
        <f>LN('My Data'!B452/'My Data'!B451)</f>
        <v>3.5821419931319657E-4</v>
      </c>
    </row>
    <row r="452" spans="1:4" ht="15.75" customHeight="1">
      <c r="A452" s="24">
        <f>'My Data'!A453</f>
        <v>45194</v>
      </c>
      <c r="B452" s="103">
        <f>LN('My Data'!C453/'My Data'!C452)</f>
        <v>-9.3023926623135612E-3</v>
      </c>
      <c r="C452">
        <f>LN('My Data'!D453/'My Data'!D452)</f>
        <v>-2.8363759598213349E-2</v>
      </c>
      <c r="D452" s="112">
        <f>LN('My Data'!B453/'My Data'!B452)</f>
        <v>-8.1759087660295653E-3</v>
      </c>
    </row>
    <row r="453" spans="1:4" ht="15.75" customHeight="1">
      <c r="A453" s="24">
        <f>'My Data'!A454</f>
        <v>45195</v>
      </c>
      <c r="B453" s="103">
        <f>LN('My Data'!C454/'My Data'!C453)</f>
        <v>-4.2966035883443485E-2</v>
      </c>
      <c r="C453">
        <f>LN('My Data'!D454/'My Data'!D453)</f>
        <v>4.9480556173694375E-3</v>
      </c>
      <c r="D453" s="112">
        <f>LN('My Data'!B454/'My Data'!B453)</f>
        <v>-3.8986215398736891E-4</v>
      </c>
    </row>
    <row r="454" spans="1:4" ht="15.75" customHeight="1">
      <c r="A454" s="24">
        <f>'My Data'!A455</f>
        <v>45196</v>
      </c>
      <c r="B454" s="103">
        <f>LN('My Data'!C455/'My Data'!C454)</f>
        <v>-9.8040000966208556E-3</v>
      </c>
      <c r="C454">
        <f>LN('My Data'!D455/'My Data'!D454)</f>
        <v>4.9236928617845208E-3</v>
      </c>
      <c r="D454" s="112">
        <f>LN('My Data'!B455/'My Data'!B454)</f>
        <v>-4.5580558672421037E-3</v>
      </c>
    </row>
    <row r="455" spans="1:4" ht="15.75" customHeight="1">
      <c r="A455" s="24">
        <f>'My Data'!A456</f>
        <v>45197</v>
      </c>
      <c r="B455" s="103">
        <f>LN('My Data'!C456/'My Data'!C455)</f>
        <v>-1.9901154317294799E-2</v>
      </c>
      <c r="C455">
        <f>LN('My Data'!D456/'My Data'!D455)</f>
        <v>-1.9665689720408269E-3</v>
      </c>
      <c r="D455" s="112">
        <f>LN('My Data'!B456/'My Data'!B455)</f>
        <v>6.728698864426882E-5</v>
      </c>
    </row>
    <row r="456" spans="1:4" ht="15.75" customHeight="1">
      <c r="A456" s="24">
        <f>'My Data'!A457</f>
        <v>45198</v>
      </c>
      <c r="B456" s="103">
        <f>LN('My Data'!C457/'My Data'!C456)</f>
        <v>3.4571344065088723E-2</v>
      </c>
      <c r="C456">
        <f>LN('My Data'!D457/'My Data'!D456)</f>
        <v>3.1010236742560218E-2</v>
      </c>
      <c r="D456" s="112">
        <f>LN('My Data'!B457/'My Data'!B456)</f>
        <v>2.0620717076955787E-3</v>
      </c>
    </row>
    <row r="457" spans="1:4" ht="15.75" customHeight="1">
      <c r="A457" s="24">
        <f>'My Data'!A458</f>
        <v>45201</v>
      </c>
      <c r="B457" s="103">
        <f>LN('My Data'!C458/'My Data'!C457)</f>
        <v>-4.4672440051592668E-2</v>
      </c>
      <c r="C457">
        <f>LN('My Data'!D458/'My Data'!D457)</f>
        <v>-2.8061831658262693E-2</v>
      </c>
      <c r="D457" s="112">
        <f>LN('My Data'!B458/'My Data'!B457)</f>
        <v>-1.3396252979611339E-2</v>
      </c>
    </row>
    <row r="458" spans="1:4" ht="15.75" customHeight="1">
      <c r="A458" s="24">
        <f>'My Data'!A459</f>
        <v>45202</v>
      </c>
      <c r="B458" s="103">
        <f>LN('My Data'!C459/'My Data'!C458)</f>
        <v>-1.5345569674660421E-2</v>
      </c>
      <c r="C458">
        <f>LN('My Data'!D459/'My Data'!D458)</f>
        <v>-1.4829732971050308E-2</v>
      </c>
      <c r="D458" s="112">
        <f>LN('My Data'!B459/'My Data'!B458)</f>
        <v>-6.9630266851875627E-3</v>
      </c>
    </row>
    <row r="459" spans="1:4" ht="15.75" customHeight="1">
      <c r="A459" s="24">
        <f>'My Data'!A460</f>
        <v>45203</v>
      </c>
      <c r="B459" s="103">
        <f>LN('My Data'!C460/'My Data'!C459)</f>
        <v>1.5345569674660321E-2</v>
      </c>
      <c r="C459">
        <f>LN('My Data'!D460/'My Data'!D459)</f>
        <v>4.9677201019344471E-3</v>
      </c>
      <c r="D459" s="112">
        <f>LN('My Data'!B460/'My Data'!B459)</f>
        <v>-8.1264799644524613E-3</v>
      </c>
    </row>
    <row r="460" spans="1:4" ht="15.75" customHeight="1">
      <c r="A460" s="24">
        <f>'My Data'!A461</f>
        <v>45204</v>
      </c>
      <c r="B460" s="103">
        <f>LN('My Data'!C461/'My Data'!C460)</f>
        <v>5.0633019565466345E-3</v>
      </c>
      <c r="C460">
        <f>LN('My Data'!D461/'My Data'!D460)</f>
        <v>4.4581025556557977E-2</v>
      </c>
      <c r="D460" s="112">
        <f>LN('My Data'!B461/'My Data'!B460)</f>
        <v>5.3718125688598838E-3</v>
      </c>
    </row>
    <row r="461" spans="1:4" ht="15.75" customHeight="1">
      <c r="A461" s="24">
        <f>'My Data'!A462</f>
        <v>45205</v>
      </c>
      <c r="B461" s="103">
        <f>LN('My Data'!C462/'My Data'!C461)</f>
        <v>-5.063301956546762E-3</v>
      </c>
      <c r="C461">
        <f>LN('My Data'!D462/'My Data'!D461)</f>
        <v>1.2246973609973075E-2</v>
      </c>
      <c r="D461" s="112">
        <f>LN('My Data'!B462/'My Data'!B461)</f>
        <v>5.9946643656906638E-3</v>
      </c>
    </row>
    <row r="462" spans="1:4" ht="15.75" customHeight="1">
      <c r="A462" s="24">
        <f>'My Data'!A463</f>
        <v>45208</v>
      </c>
      <c r="B462" s="103">
        <f>LN('My Data'!C463/'My Data'!C462)</f>
        <v>-3.0930300691358614E-2</v>
      </c>
      <c r="C462">
        <f>LN('My Data'!D463/'My Data'!D462)</f>
        <v>-4.6926411781920644E-3</v>
      </c>
      <c r="D462" s="112">
        <f>LN('My Data'!B463/'My Data'!B462)</f>
        <v>-1.4965220258585498E-3</v>
      </c>
    </row>
    <row r="463" spans="1:4" ht="15.75" customHeight="1">
      <c r="A463" s="24">
        <f>'My Data'!A464</f>
        <v>45209</v>
      </c>
      <c r="B463" s="103">
        <f>LN('My Data'!C464/'My Data'!C463)</f>
        <v>4.1031396677862562E-2</v>
      </c>
      <c r="C463">
        <f>LN('My Data'!D464/'My Data'!D463)</f>
        <v>3.8750235609905218E-2</v>
      </c>
      <c r="D463" s="112">
        <f>LN('My Data'!B464/'My Data'!B463)</f>
        <v>1.8563045661576592E-2</v>
      </c>
    </row>
    <row r="464" spans="1:4" ht="15.75" customHeight="1">
      <c r="A464" s="24">
        <f>'My Data'!A465</f>
        <v>45210</v>
      </c>
      <c r="B464" s="103">
        <f>LN('My Data'!C465/'My Data'!C464)</f>
        <v>2.4815169119723993E-2</v>
      </c>
      <c r="C464">
        <f>LN('My Data'!D465/'My Data'!D464)</f>
        <v>-5.4446595482319209E-3</v>
      </c>
      <c r="D464" s="112">
        <f>LN('My Data'!B465/'My Data'!B464)</f>
        <v>-1.612891961894399E-3</v>
      </c>
    </row>
    <row r="465" spans="1:4" ht="15.75" customHeight="1">
      <c r="A465" s="24">
        <f>'My Data'!A466</f>
        <v>45211</v>
      </c>
      <c r="B465" s="103">
        <f>LN('My Data'!C466/'My Data'!C465)</f>
        <v>4.8899852941917702E-3</v>
      </c>
      <c r="C465">
        <f>LN('My Data'!D466/'My Data'!D465)</f>
        <v>1.0859835236008504E-2</v>
      </c>
      <c r="D465" s="112">
        <f>LN('My Data'!B466/'My Data'!B465)</f>
        <v>2.5046255077357223E-3</v>
      </c>
    </row>
    <row r="466" spans="1:4" ht="15.75" customHeight="1">
      <c r="A466" s="24">
        <f>'My Data'!A467</f>
        <v>45212</v>
      </c>
      <c r="B466" s="103">
        <f>LN('My Data'!C467/'My Data'!C466)</f>
        <v>-3.4742948443872858E-2</v>
      </c>
      <c r="C466">
        <f>LN('My Data'!D467/'My Data'!D466)</f>
        <v>-2.3680523665070102E-2</v>
      </c>
      <c r="D466" s="112">
        <f>LN('My Data'!B467/'My Data'!B466)</f>
        <v>-8.006066526602509E-3</v>
      </c>
    </row>
    <row r="467" spans="1:4" ht="15.75" customHeight="1">
      <c r="A467" s="24">
        <f>'My Data'!A468</f>
        <v>45215</v>
      </c>
      <c r="B467" s="103">
        <f>LN('My Data'!C468/'My Data'!C467)</f>
        <v>-2.5576841789649737E-2</v>
      </c>
      <c r="C467">
        <f>LN('My Data'!D468/'My Data'!D467)</f>
        <v>9.1743762760412295E-3</v>
      </c>
      <c r="D467" s="112">
        <f>LN('My Data'!B468/'My Data'!B467)</f>
        <v>4.0302904437998647E-3</v>
      </c>
    </row>
    <row r="468" spans="1:4" ht="15.75" customHeight="1">
      <c r="A468" s="24">
        <f>'My Data'!A469</f>
        <v>45216</v>
      </c>
      <c r="B468" s="103">
        <f>LN('My Data'!C469/'My Data'!C468)</f>
        <v>1.0309369658861287E-2</v>
      </c>
      <c r="C468">
        <f>LN('My Data'!D469/'My Data'!D468)</f>
        <v>1.8100041643617937E-2</v>
      </c>
      <c r="D468" s="112">
        <f>LN('My Data'!B469/'My Data'!B468)</f>
        <v>6.3307286720665221E-3</v>
      </c>
    </row>
    <row r="469" spans="1:4" ht="15.75" customHeight="1">
      <c r="A469" s="24">
        <f>'My Data'!A470</f>
        <v>45217</v>
      </c>
      <c r="B469" s="103">
        <f>LN('My Data'!C470/'My Data'!C469)</f>
        <v>-3.6557595733797577E-2</v>
      </c>
      <c r="C469">
        <f>LN('My Data'!D470/'My Data'!D469)</f>
        <v>-8.9726340698978229E-4</v>
      </c>
      <c r="D469" s="112">
        <f>LN('My Data'!B470/'My Data'!B469)</f>
        <v>-1.2070113385798466E-2</v>
      </c>
    </row>
    <row r="470" spans="1:4" ht="15.75" customHeight="1">
      <c r="A470" s="24">
        <f>'My Data'!A471</f>
        <v>45218</v>
      </c>
      <c r="B470" s="103">
        <f>LN('My Data'!C471/'My Data'!C470)</f>
        <v>0.13419606529771355</v>
      </c>
      <c r="C470">
        <f>LN('My Data'!D471/'My Data'!D470)</f>
        <v>-1.2646961700767421E-2</v>
      </c>
      <c r="D470" s="112">
        <f>LN('My Data'!B471/'My Data'!B470)</f>
        <v>-1.16323958557275E-2</v>
      </c>
    </row>
    <row r="471" spans="1:4" ht="15.75" customHeight="1">
      <c r="A471" s="24">
        <f>'My Data'!A472</f>
        <v>45219</v>
      </c>
      <c r="B471" s="103">
        <f>LN('My Data'!C472/'My Data'!C471)</f>
        <v>4.6403795565023009E-3</v>
      </c>
      <c r="C471">
        <f>LN('My Data'!D472/'My Data'!D471)</f>
        <v>1.8018505502678212E-2</v>
      </c>
      <c r="D471" s="112">
        <f>LN('My Data'!B472/'My Data'!B471)</f>
        <v>-1.2738178474622896E-2</v>
      </c>
    </row>
    <row r="472" spans="1:4" ht="15.75" customHeight="1">
      <c r="A472" s="24">
        <f>'My Data'!A473</f>
        <v>45222</v>
      </c>
      <c r="B472" s="103">
        <f>LN('My Data'!C473/'My Data'!C472)</f>
        <v>3.6367644170874791E-2</v>
      </c>
      <c r="C472">
        <f>LN('My Data'!D473/'My Data'!D472)</f>
        <v>-7.168489478612516E-3</v>
      </c>
      <c r="D472" s="112">
        <f>LN('My Data'!B473/'My Data'!B472)</f>
        <v>-3.004272792945495E-3</v>
      </c>
    </row>
    <row r="473" spans="1:4" ht="15.75" customHeight="1">
      <c r="A473" s="24">
        <f>'My Data'!A474</f>
        <v>45223</v>
      </c>
      <c r="B473" s="103">
        <f>LN('My Data'!C474/'My Data'!C473)</f>
        <v>-2.715098906595086E-2</v>
      </c>
      <c r="C473">
        <f>LN('My Data'!D474/'My Data'!D473)</f>
        <v>4.4863242586731062E-3</v>
      </c>
      <c r="D473" s="112">
        <f>LN('My Data'!B474/'My Data'!B473)</f>
        <v>1.245012965068447E-3</v>
      </c>
    </row>
    <row r="474" spans="1:4" ht="15.75" customHeight="1">
      <c r="A474" s="24">
        <f>'My Data'!A475</f>
        <v>45224</v>
      </c>
      <c r="B474" s="103">
        <f>LN('My Data'!C475/'My Data'!C474)</f>
        <v>-7.6227365387884369E-2</v>
      </c>
      <c r="C474">
        <f>LN('My Data'!D475/'My Data'!D474)</f>
        <v>-2.4468823846011286E-2</v>
      </c>
      <c r="D474" s="112">
        <f>LN('My Data'!B475/'My Data'!B474)</f>
        <v>1.937742281294568E-3</v>
      </c>
    </row>
    <row r="475" spans="1:4" ht="15.75" customHeight="1">
      <c r="A475" s="24">
        <f>'My Data'!A476</f>
        <v>45225</v>
      </c>
      <c r="B475" s="103">
        <f>LN('My Data'!C476/'My Data'!C475)</f>
        <v>-1.4962872676712377E-2</v>
      </c>
      <c r="C475">
        <f>LN('My Data'!D476/'My Data'!D475)</f>
        <v>-5.2742920154814944E-2</v>
      </c>
      <c r="D475" s="112">
        <f>LN('My Data'!B476/'My Data'!B475)</f>
        <v>-7.7186450903086916E-3</v>
      </c>
    </row>
    <row r="476" spans="1:4" ht="15.75" customHeight="1">
      <c r="A476" s="24">
        <f>'My Data'!A477</f>
        <v>45226</v>
      </c>
      <c r="B476" s="103">
        <f>LN('My Data'!C477/'My Data'!C476)</f>
        <v>4.4233254976825662E-2</v>
      </c>
      <c r="C476">
        <f>LN('My Data'!D477/'My Data'!D476)</f>
        <v>1.8208457065601081E-2</v>
      </c>
      <c r="D476" s="112">
        <f>LN('My Data'!B477/'My Data'!B476)</f>
        <v>-6.8527067307438128E-3</v>
      </c>
    </row>
    <row r="477" spans="1:4" ht="15.75" customHeight="1">
      <c r="A477" s="24">
        <f>'My Data'!A478</f>
        <v>45229</v>
      </c>
      <c r="B477" s="103">
        <f>LN('My Data'!C478/'My Data'!C477)</f>
        <v>-9.6619109117368589E-3</v>
      </c>
      <c r="C477">
        <f>LN('My Data'!D478/'My Data'!D477)</f>
        <v>-3.8059037376783006E-3</v>
      </c>
      <c r="D477" s="112">
        <f>LN('My Data'!B478/'My Data'!B477)</f>
        <v>5.4704086717010146E-3</v>
      </c>
    </row>
    <row r="478" spans="1:4" ht="15.75" customHeight="1">
      <c r="A478" s="24">
        <f>'My Data'!A479</f>
        <v>45230</v>
      </c>
      <c r="B478" s="103">
        <f>LN('My Data'!C479/'My Data'!C478)</f>
        <v>-9.7561749453646852E-3</v>
      </c>
      <c r="C478">
        <f>LN('My Data'!D479/'My Data'!D478)</f>
        <v>1.888630262874803E-2</v>
      </c>
      <c r="D478" s="112">
        <f>LN('My Data'!B479/'My Data'!B478)</f>
        <v>-1.6010006288115784E-4</v>
      </c>
    </row>
    <row r="479" spans="1:4" ht="15.75" customHeight="1">
      <c r="A479" s="24">
        <f>'My Data'!A480</f>
        <v>45231</v>
      </c>
      <c r="B479" s="103">
        <f>LN('My Data'!C480/'My Data'!C479)</f>
        <v>-1.9802627296179754E-2</v>
      </c>
      <c r="C479">
        <f>LN('My Data'!D480/'My Data'!D479)</f>
        <v>2.0371074808025687E-2</v>
      </c>
      <c r="D479" s="112">
        <f>LN('My Data'!B480/'My Data'!B479)</f>
        <v>3.2495092516146144E-3</v>
      </c>
    </row>
    <row r="480" spans="1:4" ht="15.75" customHeight="1">
      <c r="A480" s="24">
        <f>'My Data'!A481</f>
        <v>45232</v>
      </c>
      <c r="B480" s="103">
        <f>LN('My Data'!C481/'My Data'!C480)</f>
        <v>2.9558802241544429E-2</v>
      </c>
      <c r="C480">
        <f>LN('My Data'!D481/'My Data'!D480)</f>
        <v>6.6484381077366789E-2</v>
      </c>
      <c r="D480" s="112">
        <f>LN('My Data'!B481/'My Data'!B480)</f>
        <v>1.6667505875551242E-2</v>
      </c>
    </row>
    <row r="481" spans="1:4" ht="15.75" customHeight="1">
      <c r="A481" s="24">
        <f>'My Data'!A482</f>
        <v>45233</v>
      </c>
      <c r="B481" s="103">
        <f>LN('My Data'!C482/'My Data'!C481)</f>
        <v>7.0286532728171702E-2</v>
      </c>
      <c r="C481">
        <f>LN('My Data'!D482/'My Data'!D481)</f>
        <v>-2.0797976694482186E-2</v>
      </c>
      <c r="D481" s="112">
        <f>LN('My Data'!B482/'My Data'!B481)</f>
        <v>-1.683783067122202E-3</v>
      </c>
    </row>
    <row r="482" spans="1:4" ht="15.75" customHeight="1">
      <c r="A482" s="24">
        <f>'My Data'!A483</f>
        <v>45236</v>
      </c>
      <c r="B482" s="103">
        <f>LN('My Data'!C483/'My Data'!C482)</f>
        <v>-1.3667638728663757E-2</v>
      </c>
      <c r="C482">
        <f>LN('My Data'!D483/'My Data'!D482)</f>
        <v>-3.5654400503095755E-2</v>
      </c>
      <c r="D482" s="112">
        <f>LN('My Data'!B483/'My Data'!B482)</f>
        <v>-1.8121269906782519E-3</v>
      </c>
    </row>
    <row r="483" spans="1:4" ht="15.75" customHeight="1">
      <c r="A483" s="24">
        <f>'My Data'!A484</f>
        <v>45237</v>
      </c>
      <c r="B483" s="103">
        <f>LN('My Data'!C484/'My Data'!C483)</f>
        <v>-1.8519047767237527E-2</v>
      </c>
      <c r="C483">
        <f>LN('My Data'!D484/'My Data'!D483)</f>
        <v>-2.4806049151096583E-2</v>
      </c>
      <c r="D483" s="112">
        <f>LN('My Data'!B484/'My Data'!B483)</f>
        <v>-7.9029881592389262E-4</v>
      </c>
    </row>
    <row r="484" spans="1:4" ht="15.75" customHeight="1">
      <c r="A484" s="24">
        <f>'My Data'!A485</f>
        <v>45238</v>
      </c>
      <c r="B484" s="103">
        <f>LN('My Data'!C485/'My Data'!C484)</f>
        <v>-1.8868484304382805E-2</v>
      </c>
      <c r="C484">
        <f>LN('My Data'!D485/'My Data'!D484)</f>
        <v>0</v>
      </c>
      <c r="D484" s="112">
        <f>LN('My Data'!B485/'My Data'!B484)</f>
        <v>-3.2023648506218427E-4</v>
      </c>
    </row>
    <row r="485" spans="1:4" ht="15.75" customHeight="1">
      <c r="A485" s="24">
        <f>'My Data'!A486</f>
        <v>45239</v>
      </c>
      <c r="B485" s="103">
        <f>LN('My Data'!C486/'My Data'!C485)</f>
        <v>-3.3901551675681457E-2</v>
      </c>
      <c r="C485">
        <f>LN('My Data'!D486/'My Data'!D485)</f>
        <v>3.7140246963713874E-3</v>
      </c>
      <c r="D485" s="112">
        <f>LN('My Data'!B486/'My Data'!B485)</f>
        <v>7.7333034822111646E-3</v>
      </c>
    </row>
    <row r="486" spans="1:4" ht="15.75" customHeight="1">
      <c r="A486" s="24">
        <f>'My Data'!A487</f>
        <v>45240</v>
      </c>
      <c r="B486" s="103">
        <f>LN('My Data'!C487/'My Data'!C486)</f>
        <v>-2.4938948347252066E-2</v>
      </c>
      <c r="C486">
        <f>LN('My Data'!D487/'My Data'!D486)</f>
        <v>-3.0105754387597647E-2</v>
      </c>
      <c r="D486" s="112">
        <f>LN('My Data'!B487/'My Data'!B486)</f>
        <v>-1.2489784066540631E-2</v>
      </c>
    </row>
    <row r="487" spans="1:4" ht="15.75" customHeight="1">
      <c r="A487" s="24">
        <f>'My Data'!A488</f>
        <v>45243</v>
      </c>
      <c r="B487" s="103">
        <f>LN('My Data'!C488/'My Data'!C487)</f>
        <v>0</v>
      </c>
      <c r="C487">
        <f>LN('My Data'!D488/'My Data'!D487)</f>
        <v>-2.2212405271083792E-2</v>
      </c>
      <c r="D487" s="112">
        <f>LN('My Data'!B488/'My Data'!B487)</f>
        <v>8.0819378857991363E-3</v>
      </c>
    </row>
    <row r="488" spans="1:4" ht="15.75" customHeight="1">
      <c r="A488" s="24">
        <f>'My Data'!A489</f>
        <v>45244</v>
      </c>
      <c r="B488" s="103">
        <f>LN('My Data'!C489/'My Data'!C488)</f>
        <v>1.5037877364540502E-2</v>
      </c>
      <c r="C488">
        <f>LN('My Data'!D489/'My Data'!D488)</f>
        <v>7.3410184113406704E-2</v>
      </c>
      <c r="D488" s="112">
        <f>LN('My Data'!B489/'My Data'!B488)</f>
        <v>6.4520300679949058E-3</v>
      </c>
    </row>
    <row r="489" spans="1:4" ht="15.75" customHeight="1">
      <c r="A489" s="24">
        <f>'My Data'!A490</f>
        <v>45245</v>
      </c>
      <c r="B489" s="103">
        <f>LN('My Data'!C490/'My Data'!C489)</f>
        <v>4.9627893421290972E-3</v>
      </c>
      <c r="C489">
        <f>LN('My Data'!D490/'My Data'!D489)</f>
        <v>2.3319442345144423E-2</v>
      </c>
      <c r="D489" s="112">
        <f>LN('My Data'!B490/'My Data'!B489)</f>
        <v>6.4082439096064198E-3</v>
      </c>
    </row>
    <row r="490" spans="1:4" ht="15.75" customHeight="1">
      <c r="A490" s="24">
        <f>'My Data'!A491</f>
        <v>45246</v>
      </c>
      <c r="B490" s="103">
        <f>LN('My Data'!C491/'My Data'!C490)</f>
        <v>-1.4962872676712377E-2</v>
      </c>
      <c r="C490">
        <f>LN('My Data'!D491/'My Data'!D490)</f>
        <v>-2.2412412804501753E-2</v>
      </c>
      <c r="D490" s="112">
        <f>LN('My Data'!B491/'My Data'!B490)</f>
        <v>-1.1233553202556774E-2</v>
      </c>
    </row>
    <row r="491" spans="1:4" ht="15.75" customHeight="1">
      <c r="A491" s="24">
        <f>'My Data'!A492</f>
        <v>45247</v>
      </c>
      <c r="B491" s="103">
        <f>LN('My Data'!C492/'My Data'!C491)</f>
        <v>0</v>
      </c>
      <c r="C491">
        <f>LN('My Data'!D492/'My Data'!D491)</f>
        <v>8.1264555570251286E-3</v>
      </c>
      <c r="D491" s="112">
        <f>LN('My Data'!B492/'My Data'!B491)</f>
        <v>1.2398911900251967E-2</v>
      </c>
    </row>
    <row r="492" spans="1:4" ht="15.75" customHeight="1">
      <c r="A492" s="24">
        <f>'My Data'!A493</f>
        <v>45250</v>
      </c>
      <c r="B492" s="103">
        <f>LN('My Data'!C493/'My Data'!C492)</f>
        <v>0</v>
      </c>
      <c r="C492">
        <f>LN('My Data'!D493/'My Data'!D492)</f>
        <v>-2.7014874601606338E-3</v>
      </c>
      <c r="D492" s="112">
        <f>LN('My Data'!B493/'My Data'!B492)</f>
        <v>-6.685220824928183E-4</v>
      </c>
    </row>
    <row r="493" spans="1:4" ht="15.75" customHeight="1">
      <c r="A493" s="24">
        <f>'My Data'!A494</f>
        <v>45251</v>
      </c>
      <c r="B493" s="103">
        <f>LN('My Data'!C494/'My Data'!C493)</f>
        <v>-3.5809452696710889E-2</v>
      </c>
      <c r="C493">
        <f>LN('My Data'!D494/'My Data'!D493)</f>
        <v>-4.8970523084160195E-2</v>
      </c>
      <c r="D493" s="112">
        <f>LN('My Data'!B494/'My Data'!B493)</f>
        <v>-3.5559972954004289E-3</v>
      </c>
    </row>
    <row r="494" spans="1:4" ht="15.75" customHeight="1">
      <c r="A494" s="24">
        <f>'My Data'!A495</f>
        <v>45252</v>
      </c>
      <c r="B494" s="103">
        <f>LN('My Data'!C495/'My Data'!C494)</f>
        <v>-1.5748356968139168E-2</v>
      </c>
      <c r="C494">
        <f>LN('My Data'!D495/'My Data'!D494)</f>
        <v>-2.4929383042525361E-2</v>
      </c>
      <c r="D494" s="112">
        <f>LN('My Data'!B495/'My Data'!B494)</f>
        <v>-4.2805721054421626E-4</v>
      </c>
    </row>
    <row r="495" spans="1:4" ht="15.75" customHeight="1">
      <c r="A495" s="24">
        <f>'My Data'!A496</f>
        <v>45253</v>
      </c>
      <c r="B495" s="103">
        <f>LN('My Data'!C496/'My Data'!C495)</f>
        <v>-1.6000341346441075E-2</v>
      </c>
      <c r="C495">
        <f>LN('My Data'!D496/'My Data'!D495)</f>
        <v>1.9231361927887592E-2</v>
      </c>
      <c r="D495" s="112">
        <f>LN('My Data'!B496/'My Data'!B495)</f>
        <v>1.6237005458348403E-3</v>
      </c>
    </row>
    <row r="496" spans="1:4" ht="15.75" customHeight="1">
      <c r="A496" s="24">
        <f>'My Data'!A497</f>
        <v>45254</v>
      </c>
      <c r="B496" s="103">
        <f>LN('My Data'!C497/'My Data'!C496)</f>
        <v>1.600034134644112E-2</v>
      </c>
      <c r="C496">
        <f>LN('My Data'!D497/'My Data'!D496)</f>
        <v>-3.8167985267007422E-3</v>
      </c>
      <c r="D496" s="112">
        <f>LN('My Data'!B497/'My Data'!B496)</f>
        <v>3.5695770430282519E-4</v>
      </c>
    </row>
    <row r="497" spans="1:4" ht="15.75" customHeight="1">
      <c r="A497" s="24">
        <f>'My Data'!A498</f>
        <v>45257</v>
      </c>
      <c r="B497" s="103">
        <f>LN('My Data'!C498/'My Data'!C497)</f>
        <v>1.5748356968139112E-2</v>
      </c>
      <c r="C497">
        <f>LN('My Data'!D498/'My Data'!D497)</f>
        <v>-1.9305618894153422E-2</v>
      </c>
      <c r="D497" s="112">
        <f>LN('My Data'!B498/'My Data'!B497)</f>
        <v>-3.3122115075639633E-3</v>
      </c>
    </row>
    <row r="498" spans="1:4" ht="15.75" customHeight="1">
      <c r="A498" s="24">
        <f>'My Data'!A499</f>
        <v>45258</v>
      </c>
      <c r="B498" s="103">
        <f>LN('My Data'!C499/'My Data'!C498)</f>
        <v>-5.2219439811517126E-3</v>
      </c>
      <c r="C498">
        <f>LN('My Data'!D499/'My Data'!D498)</f>
        <v>-1.9685675071030213E-2</v>
      </c>
      <c r="D498" s="112">
        <f>LN('My Data'!B499/'My Data'!B498)</f>
        <v>-1.0211655090054113E-3</v>
      </c>
    </row>
    <row r="499" spans="1:4" ht="15.75" customHeight="1">
      <c r="A499" s="24">
        <f>'My Data'!A500</f>
        <v>45259</v>
      </c>
      <c r="B499" s="103">
        <f>LN('My Data'!C500/'My Data'!C499)</f>
        <v>1.041676085825558E-2</v>
      </c>
      <c r="C499">
        <f>LN('My Data'!D500/'My Data'!D499)</f>
        <v>-1.2000144003110634E-2</v>
      </c>
      <c r="D499" s="112">
        <f>LN('My Data'!B500/'My Data'!B499)</f>
        <v>-3.0575387695726121E-3</v>
      </c>
    </row>
    <row r="500" spans="1:4" ht="15.75" customHeight="1">
      <c r="A500" s="24">
        <f>'My Data'!A501</f>
        <v>45260</v>
      </c>
      <c r="B500" s="103">
        <f>LN('My Data'!C501/'My Data'!C500)</f>
        <v>5.1679701584425976E-3</v>
      </c>
      <c r="C500">
        <f>LN('My Data'!D501/'My Data'!D500)</f>
        <v>-6.0545089087060376E-3</v>
      </c>
      <c r="D500" s="112">
        <f>LN('My Data'!B501/'My Data'!B500)</f>
        <v>1.7155219808320538E-3</v>
      </c>
    </row>
    <row r="501" spans="1:4" ht="15.75" customHeight="1">
      <c r="A501" s="24">
        <f>'My Data'!A502</f>
        <v>45261</v>
      </c>
      <c r="B501" s="103">
        <f>LN('My Data'!C502/'My Data'!C501)</f>
        <v>-5.1679701584425612E-3</v>
      </c>
      <c r="C501">
        <f>LN('My Data'!D502/'My Data'!D501)</f>
        <v>-3.4495054582065594E-2</v>
      </c>
      <c r="D501" s="112">
        <f>LN('My Data'!B502/'My Data'!B501)</f>
        <v>1.0019082007810971E-2</v>
      </c>
    </row>
    <row r="502" spans="1:4" ht="15.75" customHeight="1">
      <c r="A502" s="24">
        <f>'My Data'!A503</f>
        <v>45264</v>
      </c>
      <c r="B502" s="103">
        <f>LN('My Data'!C503/'My Data'!C502)</f>
        <v>-5.1948168771040228E-3</v>
      </c>
      <c r="C502">
        <f>LN('My Data'!D503/'My Data'!D502)</f>
        <v>1.0940458173183681E-2</v>
      </c>
      <c r="D502" s="112">
        <f>LN('My Data'!B503/'My Data'!B502)</f>
        <v>-2.2361087489266404E-3</v>
      </c>
    </row>
    <row r="503" spans="1:4" ht="15.75" customHeight="1">
      <c r="A503" s="24">
        <f>'My Data'!A504</f>
        <v>45265</v>
      </c>
      <c r="B503" s="103">
        <f>LN('My Data'!C504/'My Data'!C503)</f>
        <v>-2.1053409197832381E-2</v>
      </c>
      <c r="C503">
        <f>LN('My Data'!D504/'My Data'!D503)</f>
        <v>1.5424470325631731E-2</v>
      </c>
      <c r="D503" s="112">
        <f>LN('My Data'!B504/'My Data'!B503)</f>
        <v>-1.6973568960187689E-3</v>
      </c>
    </row>
    <row r="504" spans="1:4" ht="15.75" customHeight="1">
      <c r="A504" s="24">
        <f>'My Data'!A505</f>
        <v>45266</v>
      </c>
      <c r="B504" s="103">
        <f>LN('My Data'!C505/'My Data'!C504)</f>
        <v>5.3050522296930981E-3</v>
      </c>
      <c r="C504">
        <f>LN('My Data'!D505/'My Data'!D504)</f>
        <v>2.7178321053944687E-2</v>
      </c>
      <c r="D504" s="112">
        <f>LN('My Data'!B505/'My Data'!B504)</f>
        <v>4.2815002198924477E-3</v>
      </c>
    </row>
    <row r="505" spans="1:4" ht="15.75" customHeight="1">
      <c r="A505" s="24">
        <f>'My Data'!A506</f>
        <v>45267</v>
      </c>
      <c r="B505" s="103">
        <f>LN('My Data'!C506/'My Data'!C505)</f>
        <v>-3.2260862218221324E-2</v>
      </c>
      <c r="C505">
        <f>LN('My Data'!D506/'My Data'!D505)</f>
        <v>1.6740912880890774E-2</v>
      </c>
      <c r="D505" s="112">
        <f>LN('My Data'!B506/'My Data'!B505)</f>
        <v>-5.5111069534388778E-4</v>
      </c>
    </row>
    <row r="506" spans="1:4" ht="15.75" customHeight="1">
      <c r="A506" s="24">
        <f>'My Data'!A507</f>
        <v>45268</v>
      </c>
      <c r="B506" s="103">
        <f>LN('My Data'!C507/'My Data'!C506)</f>
        <v>-2.210034700066597E-2</v>
      </c>
      <c r="C506">
        <f>LN('My Data'!D507/'My Data'!D506)</f>
        <v>-7.8431774610258926E-3</v>
      </c>
      <c r="D506" s="112">
        <f>LN('My Data'!B507/'My Data'!B506)</f>
        <v>5.2762426774875153E-3</v>
      </c>
    </row>
    <row r="507" spans="1:4" ht="15.75" customHeight="1">
      <c r="A507" s="24">
        <f>'My Data'!A508</f>
        <v>45271</v>
      </c>
      <c r="B507" s="103">
        <f>LN('My Data'!C508/'My Data'!C507)</f>
        <v>1.1111225425070849E-2</v>
      </c>
      <c r="C507">
        <f>LN('My Data'!D508/'My Data'!D507)</f>
        <v>-2.6428863095806849E-2</v>
      </c>
      <c r="D507" s="112">
        <f>LN('My Data'!B508/'My Data'!B507)</f>
        <v>-7.26602587587659E-4</v>
      </c>
    </row>
    <row r="508" spans="1:4" ht="15.75" customHeight="1">
      <c r="A508" s="24">
        <f>'My Data'!A509</f>
        <v>45272</v>
      </c>
      <c r="B508" s="103">
        <f>LN('My Data'!C509/'My Data'!C508)</f>
        <v>-3.9441732051296731E-2</v>
      </c>
      <c r="C508">
        <f>LN('My Data'!D509/'My Data'!D508)</f>
        <v>1.0555513939516679E-2</v>
      </c>
      <c r="D508" s="112">
        <f>LN('My Data'!B509/'My Data'!B508)</f>
        <v>-9.0538275458933507E-4</v>
      </c>
    </row>
    <row r="509" spans="1:4" ht="15.75" customHeight="1">
      <c r="A509" s="24">
        <f>'My Data'!A510</f>
        <v>45273</v>
      </c>
      <c r="B509" s="103">
        <f>LN('My Data'!C510/'My Data'!C509)</f>
        <v>-5.7637047167501294E-3</v>
      </c>
      <c r="C509">
        <f>LN('My Data'!D510/'My Data'!D509)</f>
        <v>-2.0202707317519355E-2</v>
      </c>
      <c r="D509" s="112">
        <f>LN('My Data'!B510/'My Data'!B509)</f>
        <v>8.9816219911212423E-4</v>
      </c>
    </row>
    <row r="510" spans="1:4" ht="15.75" customHeight="1">
      <c r="A510" s="24">
        <f>'My Data'!A511</f>
        <v>45274</v>
      </c>
      <c r="B510" s="103">
        <f>LN('My Data'!C511/'My Data'!C510)</f>
        <v>9.8981833548850984E-2</v>
      </c>
      <c r="C510">
        <f>LN('My Data'!D511/'My Data'!D510)</f>
        <v>4.0005334613698991E-2</v>
      </c>
      <c r="D510" s="112">
        <f>LN('My Data'!B511/'My Data'!B510)</f>
        <v>1.5542436372311183E-2</v>
      </c>
    </row>
    <row r="511" spans="1:4" ht="15.75" customHeight="1">
      <c r="A511" s="24">
        <f>'My Data'!A512</f>
        <v>45275</v>
      </c>
      <c r="B511" s="103">
        <f>LN('My Data'!C512/'My Data'!C511)</f>
        <v>5.2219439811516249E-3</v>
      </c>
      <c r="C511">
        <f>LN('My Data'!D512/'My Data'!D511)</f>
        <v>1.9588644853331932E-3</v>
      </c>
      <c r="D511" s="112">
        <f>LN('My Data'!B512/'My Data'!B511)</f>
        <v>-8.53181502029173E-3</v>
      </c>
    </row>
    <row r="512" spans="1:4" ht="15.75" customHeight="1">
      <c r="A512" s="24">
        <f>'My Data'!A513</f>
        <v>45278</v>
      </c>
      <c r="B512" s="103">
        <f>LN('My Data'!C513/'My Data'!C512)</f>
        <v>1.0362787035546658E-2</v>
      </c>
      <c r="C512">
        <f>LN('My Data'!D513/'My Data'!D512)</f>
        <v>1.9550348358032951E-3</v>
      </c>
      <c r="D512" s="112">
        <f>LN('My Data'!B513/'My Data'!B512)</f>
        <v>4.3880429655975143E-3</v>
      </c>
    </row>
    <row r="513" spans="1:4" ht="15.75" customHeight="1">
      <c r="A513" s="24">
        <f>'My Data'!A514</f>
        <v>45279</v>
      </c>
      <c r="B513" s="103">
        <f>LN('My Data'!C514/'My Data'!C513)</f>
        <v>3.0459207484708654E-2</v>
      </c>
      <c r="C513">
        <f>LN('My Data'!D514/'My Data'!D513)</f>
        <v>3.3608540001953367E-2</v>
      </c>
      <c r="D513" s="112">
        <f>LN('My Data'!B514/'My Data'!B513)</f>
        <v>3.3543366970149647E-3</v>
      </c>
    </row>
    <row r="514" spans="1:4" ht="15.75" customHeight="1">
      <c r="A514" s="24">
        <f>'My Data'!A515</f>
        <v>45280</v>
      </c>
      <c r="B514" s="103">
        <f>LN('My Data'!C515/'My Data'!C514)</f>
        <v>2.9558802241544429E-2</v>
      </c>
      <c r="C514">
        <f>LN('My Data'!D515/'My Data'!D514)</f>
        <v>2.4254920373153382E-2</v>
      </c>
      <c r="D514" s="112">
        <f>LN('My Data'!B515/'My Data'!B514)</f>
        <v>1.09676342740906E-2</v>
      </c>
    </row>
    <row r="515" spans="1:4" ht="15.75" customHeight="1">
      <c r="A515" s="24">
        <f>'My Data'!A516</f>
        <v>45281</v>
      </c>
      <c r="B515" s="103">
        <f>LN('My Data'!C516/'My Data'!C515)</f>
        <v>0</v>
      </c>
      <c r="C515">
        <f>LN('My Data'!D516/'My Data'!D515)</f>
        <v>4.5977092486295494E-3</v>
      </c>
      <c r="D515" s="112">
        <f>LN('My Data'!B516/'My Data'!B515)</f>
        <v>-2.7529978535446569E-3</v>
      </c>
    </row>
    <row r="516" spans="1:4" ht="15.75" customHeight="1">
      <c r="A516" s="24">
        <f>'My Data'!A517</f>
        <v>45282</v>
      </c>
      <c r="B516" s="103">
        <f>LN('My Data'!C517/'My Data'!C516)</f>
        <v>-2.4571260730505431E-2</v>
      </c>
      <c r="C516">
        <f>LN('My Data'!D517/'My Data'!D516)</f>
        <v>-3.6764747293087483E-3</v>
      </c>
      <c r="D516" s="112">
        <f>LN('My Data'!B517/'My Data'!B516)</f>
        <v>7.4772335839681976E-4</v>
      </c>
    </row>
    <row r="517" spans="1:4" ht="15.75" customHeight="1">
      <c r="A517" s="24">
        <f>'My Data'!A518</f>
        <v>45285</v>
      </c>
      <c r="B517" s="103">
        <f>LN('My Data'!C518/'My Data'!C517)</f>
        <v>0</v>
      </c>
      <c r="C517">
        <f>LN('My Data'!D518/'My Data'!D517)</f>
        <v>0</v>
      </c>
      <c r="D517" s="112">
        <f>LN('My Data'!B518/'My Data'!B517)</f>
        <v>0</v>
      </c>
    </row>
    <row r="518" spans="1:4" ht="15.75" customHeight="1">
      <c r="A518" s="24">
        <f>'My Data'!A519</f>
        <v>45286</v>
      </c>
      <c r="B518" s="103">
        <f>LN('My Data'!C519/'My Data'!C518)</f>
        <v>0</v>
      </c>
      <c r="C518">
        <f>LN('My Data'!D519/'My Data'!D518)</f>
        <v>0</v>
      </c>
      <c r="D518" s="112">
        <f>LN('My Data'!B519/'My Data'!B518)</f>
        <v>0</v>
      </c>
    </row>
    <row r="519" spans="1:4" ht="15.75" customHeight="1">
      <c r="A519" s="24">
        <f>'My Data'!A520</f>
        <v>45287</v>
      </c>
      <c r="B519" s="103">
        <f>LN('My Data'!C520/'My Data'!C519)</f>
        <v>2.4571260730505542E-2</v>
      </c>
      <c r="C519">
        <f>LN('My Data'!D520/'My Data'!D519)</f>
        <v>1.5532518759621737E-2</v>
      </c>
      <c r="D519" s="112">
        <f>LN('My Data'!B520/'My Data'!B519)</f>
        <v>3.702152553684241E-3</v>
      </c>
    </row>
    <row r="520" spans="1:4" ht="15.75" customHeight="1">
      <c r="A520" s="24">
        <f>'My Data'!A521</f>
        <v>45288</v>
      </c>
      <c r="B520" s="103">
        <f>LN('My Data'!C521/'My Data'!C520)</f>
        <v>0</v>
      </c>
      <c r="C520">
        <f>LN('My Data'!D521/'My Data'!D520)</f>
        <v>-6.3665517455415467E-3</v>
      </c>
      <c r="D520" s="112">
        <f>LN('My Data'!B521/'My Data'!B520)</f>
        <v>-2.5528516545406208E-4</v>
      </c>
    </row>
    <row r="521" spans="1:4" ht="15.75" customHeight="1">
      <c r="A521" s="24">
        <f>'My Data'!A522</f>
        <v>45289</v>
      </c>
      <c r="B521" s="103">
        <f>LN('My Data'!C522/'My Data'!C521)</f>
        <v>9.6619109117368901E-3</v>
      </c>
      <c r="C521">
        <f>LN('My Data'!D522/'My Data'!D521)</f>
        <v>-1.0087201533401032E-2</v>
      </c>
      <c r="D521" s="112">
        <f>LN('My Data'!B522/'My Data'!B521)</f>
        <v>9.4820801655878665E-4</v>
      </c>
    </row>
    <row r="522" spans="1:4" ht="15.75" customHeight="1">
      <c r="A522" s="24">
        <f>'My Data'!A523</f>
        <v>45292</v>
      </c>
      <c r="B522" s="103">
        <f>LN('My Data'!C523/'My Data'!C522)</f>
        <v>0</v>
      </c>
      <c r="C522">
        <f>LN('My Data'!D523/'My Data'!D522)</f>
        <v>0</v>
      </c>
      <c r="D522" s="112">
        <f>LN('My Data'!B523/'My Data'!B522)</f>
        <v>0</v>
      </c>
    </row>
    <row r="523" spans="1:4" ht="15.75" customHeight="1">
      <c r="A523" s="24">
        <f>'My Data'!A524</f>
        <v>45293</v>
      </c>
      <c r="B523" s="103">
        <f>LN('My Data'!C524/'My Data'!C523)</f>
        <v>-3.9220713153281385E-2</v>
      </c>
      <c r="C523">
        <f>LN('My Data'!D524/'My Data'!D523)</f>
        <v>-1.8450189735692395E-3</v>
      </c>
      <c r="D523" s="112">
        <f>LN('My Data'!B524/'My Data'!B523)</f>
        <v>-2.5985939109076247E-3</v>
      </c>
    </row>
    <row r="524" spans="1:4" ht="15.75" customHeight="1">
      <c r="A524" s="24">
        <f>'My Data'!A525</f>
        <v>45294</v>
      </c>
      <c r="B524" s="103">
        <f>LN('My Data'!C525/'My Data'!C524)</f>
        <v>-4.0821994520255166E-2</v>
      </c>
      <c r="C524">
        <f>LN('My Data'!D525/'My Data'!D524)</f>
        <v>-1.9581045199106507E-2</v>
      </c>
      <c r="D524" s="112">
        <f>LN('My Data'!B525/'My Data'!B524)</f>
        <v>-5.7223820207795715E-3</v>
      </c>
    </row>
    <row r="525" spans="1:4" ht="15.75" customHeight="1">
      <c r="A525" s="24">
        <f>'My Data'!A526</f>
        <v>45295</v>
      </c>
      <c r="B525" s="103">
        <f>LN('My Data'!C526/'My Data'!C525)</f>
        <v>1.5504186535965254E-2</v>
      </c>
      <c r="C525">
        <f>LN('My Data'!D526/'My Data'!D525)</f>
        <v>1.0304540828814546E-2</v>
      </c>
      <c r="D525" s="112">
        <f>LN('My Data'!B526/'My Data'!B525)</f>
        <v>4.8750327530562663E-3</v>
      </c>
    </row>
    <row r="526" spans="1:4" ht="15.75" customHeight="1">
      <c r="A526" s="24">
        <f>'My Data'!A527</f>
        <v>45296</v>
      </c>
      <c r="B526" s="103">
        <f>LN('My Data'!C527/'My Data'!C526)</f>
        <v>0</v>
      </c>
      <c r="C526">
        <f>LN('My Data'!D527/'My Data'!D526)</f>
        <v>-4.6707231105583445E-3</v>
      </c>
      <c r="D526" s="112">
        <f>LN('My Data'!B527/'My Data'!B526)</f>
        <v>-4.912788637669409E-3</v>
      </c>
    </row>
    <row r="527" spans="1:4" ht="15.75" customHeight="1">
      <c r="A527" s="24">
        <f>'My Data'!A528</f>
        <v>45299</v>
      </c>
      <c r="B527" s="103">
        <f>LN('My Data'!C528/'My Data'!C527)</f>
        <v>3.5268138837458052E-2</v>
      </c>
      <c r="C527">
        <f>LN('My Data'!D528/'My Data'!D527)</f>
        <v>9.3589150490502372E-4</v>
      </c>
      <c r="D527" s="112">
        <f>LN('My Data'!B528/'My Data'!B527)</f>
        <v>1.8577856678000978E-3</v>
      </c>
    </row>
    <row r="528" spans="1:4" ht="15.75" customHeight="1">
      <c r="A528" s="24">
        <f>'My Data'!A529</f>
        <v>45300</v>
      </c>
      <c r="B528" s="103">
        <f>LN('My Data'!C529/'My Data'!C528)</f>
        <v>-0.14348172347769073</v>
      </c>
      <c r="C528">
        <f>LN('My Data'!D529/'My Data'!D528)</f>
        <v>1.2087548381381572E-2</v>
      </c>
      <c r="D528" s="112">
        <f>LN('My Data'!B529/'My Data'!B528)</f>
        <v>-1.8743043155840286E-3</v>
      </c>
    </row>
    <row r="529" spans="1:4" ht="15.75" customHeight="1">
      <c r="A529" s="24">
        <f>'My Data'!A530</f>
        <v>45301</v>
      </c>
      <c r="B529" s="103">
        <f>LN('My Data'!C530/'My Data'!C529)</f>
        <v>-5.7306747089849834E-3</v>
      </c>
      <c r="C529">
        <f>LN('My Data'!D530/'My Data'!D529)</f>
        <v>-9.2464176721856507E-4</v>
      </c>
      <c r="D529" s="112">
        <f>LN('My Data'!B530/'My Data'!B529)</f>
        <v>-3.7070703672770389E-3</v>
      </c>
    </row>
    <row r="530" spans="1:4" ht="15.75" customHeight="1">
      <c r="A530" s="24">
        <f>'My Data'!A531</f>
        <v>45302</v>
      </c>
      <c r="B530" s="103">
        <f>LN('My Data'!C531/'My Data'!C530)</f>
        <v>-6.5305098407766785E-2</v>
      </c>
      <c r="C530">
        <f>LN('My Data'!D531/'My Data'!D530)</f>
        <v>-2.1506205220963619E-2</v>
      </c>
      <c r="D530" s="112">
        <f>LN('My Data'!B531/'My Data'!B530)</f>
        <v>-9.7443320625227731E-3</v>
      </c>
    </row>
    <row r="531" spans="1:4" ht="15.75" customHeight="1">
      <c r="A531" s="24">
        <f>'My Data'!A532</f>
        <v>45303</v>
      </c>
      <c r="B531" s="103">
        <f>LN('My Data'!C532/'My Data'!C531)</f>
        <v>0</v>
      </c>
      <c r="C531">
        <f>LN('My Data'!D532/'My Data'!D531)</f>
        <v>2.1506205220963682E-2</v>
      </c>
      <c r="D531" s="112">
        <f>LN('My Data'!B532/'My Data'!B531)</f>
        <v>6.1209376535939575E-3</v>
      </c>
    </row>
    <row r="532" spans="1:4" ht="15.75" customHeight="1">
      <c r="A532" s="24">
        <f>'My Data'!A533</f>
        <v>45306</v>
      </c>
      <c r="B532" s="103">
        <f>LN('My Data'!C533/'My Data'!C532)</f>
        <v>-6.3312279414326725E-2</v>
      </c>
      <c r="C532">
        <f>LN('My Data'!D533/'My Data'!D532)</f>
        <v>3.6934483353515089E-3</v>
      </c>
      <c r="D532" s="112">
        <f>LN('My Data'!B533/'My Data'!B532)</f>
        <v>-3.3574657694243055E-3</v>
      </c>
    </row>
    <row r="533" spans="1:4" ht="15.75" customHeight="1">
      <c r="A533" s="24">
        <f>'My Data'!A534</f>
        <v>45307</v>
      </c>
      <c r="B533" s="103">
        <f>LN('My Data'!C534/'My Data'!C533)</f>
        <v>3.8466280827796143E-2</v>
      </c>
      <c r="C533">
        <f>LN('My Data'!D534/'My Data'!D533)</f>
        <v>2.9066533094640704E-2</v>
      </c>
      <c r="D533" s="112">
        <f>LN('My Data'!B534/'My Data'!B533)</f>
        <v>-4.199572830366833E-3</v>
      </c>
    </row>
    <row r="534" spans="1:4" ht="15.75" customHeight="1">
      <c r="A534" s="24">
        <f>'My Data'!A535</f>
        <v>45308</v>
      </c>
      <c r="B534" s="103">
        <f>LN('My Data'!C535/'My Data'!C534)</f>
        <v>6.269613013595395E-3</v>
      </c>
      <c r="C534">
        <f>LN('My Data'!D535/'My Data'!D534)</f>
        <v>-1.8979331561239821E-2</v>
      </c>
      <c r="D534" s="112">
        <f>LN('My Data'!B535/'My Data'!B534)</f>
        <v>-1.5270567498173101E-2</v>
      </c>
    </row>
    <row r="535" spans="1:4" ht="15.75" customHeight="1">
      <c r="A535" s="24">
        <f>'My Data'!A536</f>
        <v>45309</v>
      </c>
      <c r="B535" s="103">
        <f>LN('My Data'!C536/'My Data'!C535)</f>
        <v>2.4692612590371414E-2</v>
      </c>
      <c r="C535">
        <f>LN('My Data'!D536/'My Data'!D535)</f>
        <v>7.2727593290796569E-3</v>
      </c>
      <c r="D535" s="112">
        <f>LN('My Data'!B536/'My Data'!B535)</f>
        <v>2.1015378109107532E-3</v>
      </c>
    </row>
    <row r="536" spans="1:4" ht="15.75" customHeight="1">
      <c r="A536" s="24">
        <f>'My Data'!A537</f>
        <v>45310</v>
      </c>
      <c r="B536" s="103">
        <f>LN('My Data'!C537/'My Data'!C536)</f>
        <v>-1.8462062839735331E-2</v>
      </c>
      <c r="C536">
        <f>LN('My Data'!D537/'My Data'!D536)</f>
        <v>9.0171936501888608E-3</v>
      </c>
      <c r="D536" s="112">
        <f>LN('My Data'!B537/'My Data'!B536)</f>
        <v>-2.4515426029743544E-4</v>
      </c>
    </row>
    <row r="537" spans="1:4" ht="15.75" customHeight="1">
      <c r="A537" s="24">
        <f>'My Data'!A538</f>
        <v>45313</v>
      </c>
      <c r="B537" s="103">
        <f>LN('My Data'!C538/'My Data'!C537)</f>
        <v>6.1919702479209804E-3</v>
      </c>
      <c r="C537">
        <f>LN('My Data'!D538/'My Data'!D537)</f>
        <v>2.6893785819712434E-3</v>
      </c>
      <c r="D537" s="112">
        <f>LN('My Data'!B538/'My Data'!B537)</f>
        <v>4.4833620569331451E-3</v>
      </c>
    </row>
    <row r="538" spans="1:4" ht="15.75" customHeight="1">
      <c r="A538" s="24">
        <f>'My Data'!A539</f>
        <v>45314</v>
      </c>
      <c r="B538" s="103">
        <f>LN('My Data'!C539/'My Data'!C538)</f>
        <v>-5.7158413839948637E-2</v>
      </c>
      <c r="C538">
        <f>LN('My Data'!D539/'My Data'!D538)</f>
        <v>4.4662870134410853E-3</v>
      </c>
      <c r="D538" s="112">
        <f>LN('My Data'!B539/'My Data'!B538)</f>
        <v>-8.4620578486835514E-4</v>
      </c>
    </row>
    <row r="539" spans="1:4" ht="15.75" customHeight="1">
      <c r="A539" s="24">
        <f>'My Data'!A540</f>
        <v>45315</v>
      </c>
      <c r="B539" s="103">
        <f>LN('My Data'!C540/'My Data'!C539)</f>
        <v>-6.5574005461590517E-3</v>
      </c>
      <c r="C539">
        <f>LN('My Data'!D540/'My Data'!D539)</f>
        <v>4.1890941709160127E-2</v>
      </c>
      <c r="D539" s="112">
        <f>LN('My Data'!B540/'My Data'!B539)</f>
        <v>6.1248401045265709E-3</v>
      </c>
    </row>
    <row r="540" spans="1:4" ht="15.75" customHeight="1">
      <c r="A540" s="24">
        <f>'My Data'!A541</f>
        <v>45316</v>
      </c>
      <c r="B540" s="103">
        <f>LN('My Data'!C541/'My Data'!C540)</f>
        <v>-4.7146778425702078E-2</v>
      </c>
      <c r="C540">
        <f>LN('My Data'!D541/'My Data'!D540)</f>
        <v>5.9650794684748933E-3</v>
      </c>
      <c r="D540" s="112">
        <f>LN('My Data'!B541/'My Data'!B540)</f>
        <v>6.1523082708839531E-4</v>
      </c>
    </row>
    <row r="541" spans="1:4" ht="15.75" customHeight="1">
      <c r="A541" s="24">
        <f>'My Data'!A542</f>
        <v>45317</v>
      </c>
      <c r="B541" s="103">
        <f>LN('My Data'!C542/'My Data'!C541)</f>
        <v>0</v>
      </c>
      <c r="C541">
        <f>LN('My Data'!D542/'My Data'!D541)</f>
        <v>-5.1107436625592237E-3</v>
      </c>
      <c r="D541" s="112">
        <f>LN('My Data'!B542/'My Data'!B541)</f>
        <v>1.2771504702168469E-2</v>
      </c>
    </row>
    <row r="542" spans="1:4" ht="15.75" customHeight="1">
      <c r="A542" s="24">
        <f>'My Data'!A543</f>
        <v>45320</v>
      </c>
      <c r="B542" s="103">
        <f>LN('My Data'!C543/'My Data'!C542)</f>
        <v>-2.0906684819313712E-2</v>
      </c>
      <c r="C542">
        <f>LN('My Data'!D543/'My Data'!D542)</f>
        <v>-2.245344760937746E-2</v>
      </c>
      <c r="D542" s="112">
        <f>LN('My Data'!B543/'My Data'!B542)</f>
        <v>-4.6027736081938369E-4</v>
      </c>
    </row>
    <row r="543" spans="1:4" ht="15.75" customHeight="1">
      <c r="A543" s="24">
        <f>'My Data'!A544</f>
        <v>45321</v>
      </c>
      <c r="B543" s="103">
        <f>LN('My Data'!C544/'My Data'!C543)</f>
        <v>6.805346324501578E-2</v>
      </c>
      <c r="C543">
        <f>LN('My Data'!D544/'My Data'!D543)</f>
        <v>-6.1323013020637175E-3</v>
      </c>
      <c r="D543" s="112">
        <f>LN('My Data'!B544/'My Data'!B543)</f>
        <v>4.0498062422156828E-3</v>
      </c>
    </row>
    <row r="544" spans="1:4" ht="15.75" customHeight="1">
      <c r="A544" s="24">
        <f>'My Data'!A545</f>
        <v>45322</v>
      </c>
      <c r="B544" s="103">
        <f>LN('My Data'!C545/'My Data'!C544)</f>
        <v>5.1293294387550481E-2</v>
      </c>
      <c r="C544">
        <f>LN('My Data'!D545/'My Data'!D544)</f>
        <v>7.8775024430944585E-3</v>
      </c>
      <c r="D544" s="112">
        <f>LN('My Data'!B545/'My Data'!B544)</f>
        <v>-3.9525134727715783E-3</v>
      </c>
    </row>
    <row r="545" spans="1:4" ht="15.75" customHeight="1">
      <c r="A545" s="24">
        <f>'My Data'!A546</f>
        <v>45323</v>
      </c>
      <c r="B545" s="103">
        <f>LN('My Data'!C546/'My Data'!C545)</f>
        <v>-1.8928009885518911E-2</v>
      </c>
      <c r="C545">
        <f>LN('My Data'!D546/'My Data'!D545)</f>
        <v>-3.098964231884312E-2</v>
      </c>
      <c r="D545" s="112">
        <f>LN('My Data'!B546/'My Data'!B545)</f>
        <v>-2.6064420210552119E-3</v>
      </c>
    </row>
    <row r="546" spans="1:4" ht="15.75" customHeight="1">
      <c r="A546" s="24">
        <f>'My Data'!A547</f>
        <v>45324</v>
      </c>
      <c r="B546" s="103">
        <f>LN('My Data'!C547/'My Data'!C546)</f>
        <v>0</v>
      </c>
      <c r="C546">
        <f>LN('My Data'!D547/'My Data'!D546)</f>
        <v>-2.7014874601606338E-3</v>
      </c>
      <c r="D546" s="112">
        <f>LN('My Data'!B547/'My Data'!B546)</f>
        <v>-4.426052866022196E-4</v>
      </c>
    </row>
    <row r="547" spans="1:4" ht="15.75" customHeight="1">
      <c r="A547" s="24">
        <f>'My Data'!A548</f>
        <v>45327</v>
      </c>
      <c r="B547" s="103">
        <f>LN('My Data'!C548/'My Data'!C547)</f>
        <v>0</v>
      </c>
      <c r="C547">
        <f>LN('My Data'!D548/'My Data'!D547)</f>
        <v>-1.1791519842406095E-2</v>
      </c>
      <c r="D547" s="112">
        <f>LN('My Data'!B548/'My Data'!B547)</f>
        <v>-1.4314792051538822E-3</v>
      </c>
    </row>
    <row r="548" spans="1:4" ht="15.75" customHeight="1">
      <c r="A548" s="24">
        <f>'My Data'!A549</f>
        <v>45328</v>
      </c>
      <c r="B548" s="103">
        <f>LN('My Data'!C549/'My Data'!C548)</f>
        <v>6.3492276786587445E-3</v>
      </c>
      <c r="C548">
        <f>LN('My Data'!D549/'My Data'!D548)</f>
        <v>-2.3074397060212089E-2</v>
      </c>
      <c r="D548" s="112">
        <f>LN('My Data'!B549/'My Data'!B548)</f>
        <v>8.7851422642976993E-3</v>
      </c>
    </row>
    <row r="549" spans="1:4" ht="15.75" customHeight="1">
      <c r="A549" s="24">
        <f>'My Data'!A550</f>
        <v>45329</v>
      </c>
      <c r="B549" s="103">
        <f>LN('My Data'!C550/'My Data'!C549)</f>
        <v>-3.2157111634531402E-2</v>
      </c>
      <c r="C549">
        <f>LN('My Data'!D550/'My Data'!D549)</f>
        <v>5.5866067086397762E-3</v>
      </c>
      <c r="D549" s="112">
        <f>LN('My Data'!B550/'My Data'!B549)</f>
        <v>-6.3616431469087102E-3</v>
      </c>
    </row>
    <row r="550" spans="1:4" ht="15.75" customHeight="1">
      <c r="A550" s="24">
        <f>'My Data'!A551</f>
        <v>45330</v>
      </c>
      <c r="B550" s="103">
        <f>LN('My Data'!C551/'My Data'!C550)</f>
        <v>0</v>
      </c>
      <c r="C550">
        <f>LN('My Data'!D551/'My Data'!D550)</f>
        <v>1.474681102014992E-2</v>
      </c>
      <c r="D550" s="112">
        <f>LN('My Data'!B551/'My Data'!B550)</f>
        <v>-3.7734904973854263E-3</v>
      </c>
    </row>
    <row r="551" spans="1:4" ht="15.75" customHeight="1">
      <c r="A551" s="24">
        <f>'My Data'!A552</f>
        <v>45331</v>
      </c>
      <c r="B551" s="103">
        <f>LN('My Data'!C552/'My Data'!C551)</f>
        <v>0</v>
      </c>
      <c r="C551">
        <f>LN('My Data'!D552/'My Data'!D551)</f>
        <v>-1.1039670537330216E-2</v>
      </c>
      <c r="D551" s="112">
        <f>LN('My Data'!B552/'My Data'!B551)</f>
        <v>-2.8921511456835546E-3</v>
      </c>
    </row>
    <row r="552" spans="1:4" ht="15.75" customHeight="1">
      <c r="A552" s="24">
        <f>'My Data'!A553</f>
        <v>45334</v>
      </c>
      <c r="B552" s="103">
        <f>LN('My Data'!C553/'My Data'!C552)</f>
        <v>3.8466280827796143E-2</v>
      </c>
      <c r="C552">
        <f>LN('My Data'!D553/'My Data'!D552)</f>
        <v>1.7423641147253692E-2</v>
      </c>
      <c r="D552" s="112">
        <f>LN('My Data'!B553/'My Data'!B552)</f>
        <v>1.1698188115107724E-3</v>
      </c>
    </row>
    <row r="553" spans="1:4" ht="15.75" customHeight="1">
      <c r="A553" s="24">
        <f>'My Data'!A554</f>
        <v>45335</v>
      </c>
      <c r="B553" s="103">
        <f>LN('My Data'!C554/'My Data'!C553)</f>
        <v>-1.9048194970694474E-2</v>
      </c>
      <c r="C553">
        <f>LN('My Data'!D554/'My Data'!D553)</f>
        <v>-3.7041271680349097E-2</v>
      </c>
      <c r="D553" s="112">
        <f>LN('My Data'!B554/'My Data'!B553)</f>
        <v>-9.0640938936479287E-3</v>
      </c>
    </row>
    <row r="554" spans="1:4" ht="15.75" customHeight="1">
      <c r="A554" s="24">
        <f>'My Data'!A555</f>
        <v>45336</v>
      </c>
      <c r="B554" s="103">
        <f>LN('My Data'!C555/'My Data'!C554)</f>
        <v>1.9048194970694411E-2</v>
      </c>
      <c r="C554">
        <f>LN('My Data'!D555/'My Data'!D554)</f>
        <v>1.8850146957712041E-3</v>
      </c>
      <c r="D554" s="112">
        <f>LN('My Data'!B555/'My Data'!B554)</f>
        <v>6.9890592532863118E-3</v>
      </c>
    </row>
    <row r="555" spans="1:4" ht="15.75" customHeight="1">
      <c r="A555" s="24">
        <f>'My Data'!A556</f>
        <v>45337</v>
      </c>
      <c r="B555" s="103">
        <f>LN('My Data'!C556/'My Data'!C555)</f>
        <v>-3.8466280827796052E-2</v>
      </c>
      <c r="C555">
        <f>LN('My Data'!D556/'My Data'!D555)</f>
        <v>-0.17668773907569851</v>
      </c>
      <c r="D555" s="112">
        <f>LN('My Data'!B556/'My Data'!B555)</f>
        <v>4.007379313531117E-3</v>
      </c>
    </row>
    <row r="556" spans="1:4" ht="15.75" customHeight="1">
      <c r="A556" s="24">
        <f>'My Data'!A557</f>
        <v>45338</v>
      </c>
      <c r="B556" s="103">
        <f>LN('My Data'!C557/'My Data'!C556)</f>
        <v>2.5807883955872721E-2</v>
      </c>
      <c r="C556">
        <f>LN('My Data'!D557/'My Data'!D556)</f>
        <v>3.3651181503135548E-3</v>
      </c>
      <c r="D556" s="112">
        <f>LN('My Data'!B557/'My Data'!B556)</f>
        <v>1.3507617386384297E-2</v>
      </c>
    </row>
    <row r="557" spans="1:4" ht="15.75" customHeight="1">
      <c r="A557" s="24">
        <f>'My Data'!A558</f>
        <v>45341</v>
      </c>
      <c r="B557" s="103">
        <f>LN('My Data'!C558/'My Data'!C557)</f>
        <v>-3.8965968533383723E-2</v>
      </c>
      <c r="C557">
        <f>LN('My Data'!D558/'My Data'!D557)</f>
        <v>2.1053409197832263E-2</v>
      </c>
      <c r="D557" s="112">
        <f>LN('My Data'!B558/'My Data'!B557)</f>
        <v>2.0531401077585614E-3</v>
      </c>
    </row>
    <row r="558" spans="1:4" ht="15.75" customHeight="1">
      <c r="A558" s="24">
        <f>'My Data'!A559</f>
        <v>45342</v>
      </c>
      <c r="B558" s="103">
        <f>LN('My Data'!C559/'My Data'!C558)</f>
        <v>-7.5637414205620077E-2</v>
      </c>
      <c r="C558">
        <f>LN('My Data'!D559/'My Data'!D558)</f>
        <v>1.4153747438093984E-2</v>
      </c>
      <c r="D558" s="112">
        <f>LN('My Data'!B559/'My Data'!B558)</f>
        <v>-1.8106830514825947E-3</v>
      </c>
    </row>
    <row r="559" spans="1:4" ht="15.75" customHeight="1">
      <c r="A559" s="24">
        <f>'My Data'!A560</f>
        <v>45343</v>
      </c>
      <c r="B559" s="103">
        <f>LN('My Data'!C560/'My Data'!C559)</f>
        <v>-2.1661496781179193E-2</v>
      </c>
      <c r="C559">
        <f>LN('My Data'!D560/'My Data'!D559)</f>
        <v>3.2964175538976188E-2</v>
      </c>
      <c r="D559" s="112">
        <f>LN('My Data'!B560/'My Data'!B559)</f>
        <v>-6.2804340176022674E-3</v>
      </c>
    </row>
    <row r="560" spans="1:4" ht="15.75" customHeight="1">
      <c r="A560" s="24">
        <f>'My Data'!A561</f>
        <v>45344</v>
      </c>
      <c r="B560" s="103">
        <f>LN('My Data'!C561/'My Data'!C560)</f>
        <v>7.0451660950611297E-2</v>
      </c>
      <c r="C560">
        <f>LN('My Data'!D561/'My Data'!D560)</f>
        <v>2.785120709576519E-2</v>
      </c>
      <c r="D560" s="112">
        <f>LN('My Data'!B561/'My Data'!B560)</f>
        <v>3.5134046619944748E-3</v>
      </c>
    </row>
    <row r="561" spans="1:4" ht="15.75" customHeight="1">
      <c r="A561" s="24">
        <f>'My Data'!A562</f>
        <v>45345</v>
      </c>
      <c r="B561" s="103">
        <f>LN('My Data'!C562/'My Data'!C561)</f>
        <v>-2.7587956518829053E-2</v>
      </c>
      <c r="C561">
        <f>LN('My Data'!D562/'My Data'!D561)</f>
        <v>-3.5668827625711195E-3</v>
      </c>
      <c r="D561" s="112">
        <f>LN('My Data'!B562/'My Data'!B561)</f>
        <v>1.8298309918629255E-3</v>
      </c>
    </row>
    <row r="562" spans="1:4" ht="15.75" customHeight="1">
      <c r="A562" s="24">
        <f>'My Data'!A563</f>
        <v>45348</v>
      </c>
      <c r="B562" s="103">
        <f>LN('My Data'!C563/'My Data'!C562)</f>
        <v>-1.4084739881738972E-2</v>
      </c>
      <c r="C562">
        <f>LN('My Data'!D563/'My Data'!D562)</f>
        <v>-1.5950942774049758E-2</v>
      </c>
      <c r="D562" s="112">
        <f>LN('My Data'!B563/'My Data'!B562)</f>
        <v>-2.8428647364815646E-3</v>
      </c>
    </row>
    <row r="563" spans="1:4" ht="15.75" customHeight="1">
      <c r="A563" s="24">
        <f>'My Data'!A564</f>
        <v>45349</v>
      </c>
      <c r="B563" s="103">
        <f>LN('My Data'!C564/'My Data'!C563)</f>
        <v>2.7973852042406162E-2</v>
      </c>
      <c r="C563">
        <f>LN('My Data'!D564/'My Data'!D563)</f>
        <v>-4.1580101486637881E-3</v>
      </c>
      <c r="D563" s="112">
        <f>LN('My Data'!B564/'My Data'!B563)</f>
        <v>1.2284664029905956E-4</v>
      </c>
    </row>
    <row r="564" spans="1:4" ht="15.75" customHeight="1">
      <c r="A564" s="24">
        <f>'My Data'!A565</f>
        <v>45350</v>
      </c>
      <c r="B564" s="103">
        <f>LN('My Data'!C565/'My Data'!C564)</f>
        <v>-7.1458963982144866E-2</v>
      </c>
      <c r="C564">
        <f>LN('My Data'!D565/'My Data'!D564)</f>
        <v>-4.8009219186360488E-2</v>
      </c>
      <c r="D564" s="112">
        <f>LN('My Data'!B565/'My Data'!B564)</f>
        <v>-7.6213699836125918E-3</v>
      </c>
    </row>
    <row r="565" spans="1:4" ht="15.75" customHeight="1">
      <c r="A565" s="24">
        <f>'My Data'!A566</f>
        <v>45351</v>
      </c>
      <c r="B565" s="103">
        <f>LN('My Data'!C566/'My Data'!C565)</f>
        <v>-1.4925650216675706E-2</v>
      </c>
      <c r="C565">
        <f>LN('My Data'!D566/'My Data'!D565)</f>
        <v>-2.0983652300590731E-2</v>
      </c>
      <c r="D565" s="112">
        <f>LN('My Data'!B566/'My Data'!B565)</f>
        <v>8.7083355690196638E-4</v>
      </c>
    </row>
    <row r="566" spans="1:4" ht="15.75" customHeight="1">
      <c r="A566" s="24">
        <f>'My Data'!A567</f>
        <v>45352</v>
      </c>
      <c r="B566" s="103">
        <f>LN('My Data'!C567/'My Data'!C566)</f>
        <v>-2.2814677766171399E-2</v>
      </c>
      <c r="C566">
        <f>LN('My Data'!D567/'My Data'!D566)</f>
        <v>-2.9447201326301249E-2</v>
      </c>
      <c r="D566" s="112">
        <f>LN('My Data'!B567/'My Data'!B566)</f>
        <v>8.0796222327062118E-3</v>
      </c>
    </row>
    <row r="567" spans="1:4" ht="15.75" customHeight="1">
      <c r="A567" s="24">
        <f>'My Data'!A568</f>
        <v>45355</v>
      </c>
      <c r="B567" s="103">
        <f>LN('My Data'!C568/'My Data'!C567)</f>
        <v>-3.1252543504104426E-2</v>
      </c>
      <c r="C567">
        <f>LN('My Data'!D568/'My Data'!D567)</f>
        <v>-6.1019814837439679E-2</v>
      </c>
      <c r="D567" s="112">
        <f>LN('My Data'!B568/'My Data'!B567)</f>
        <v>-5.4977558463990429E-3</v>
      </c>
    </row>
    <row r="568" spans="1:4" ht="15.75" customHeight="1">
      <c r="A568" s="24">
        <f>'My Data'!A569</f>
        <v>45356</v>
      </c>
      <c r="B568" s="103">
        <f>LN('My Data'!C569/'My Data'!C568)</f>
        <v>2.3530497410194036E-2</v>
      </c>
      <c r="C568">
        <f>LN('My Data'!D569/'My Data'!D568)</f>
        <v>2.9493561190665676E-2</v>
      </c>
      <c r="D568" s="112">
        <f>LN('My Data'!B569/'My Data'!B568)</f>
        <v>8.1568974169053373E-4</v>
      </c>
    </row>
    <row r="569" spans="1:4" ht="15.75" customHeight="1">
      <c r="A569" s="24">
        <f>'My Data'!A570</f>
        <v>45357</v>
      </c>
      <c r="B569" s="103">
        <f>LN('My Data'!C570/'My Data'!C569)</f>
        <v>2.2989518224698781E-2</v>
      </c>
      <c r="C569">
        <f>LN('My Data'!D570/'My Data'!D569)</f>
        <v>7.3175492113281129E-2</v>
      </c>
      <c r="D569" s="112">
        <f>LN('My Data'!B570/'My Data'!B569)</f>
        <v>5.1867973814029023E-3</v>
      </c>
    </row>
    <row r="570" spans="1:4" ht="15.75" customHeight="1">
      <c r="A570" s="24">
        <f>'My Data'!A571</f>
        <v>45358</v>
      </c>
      <c r="B570" s="103">
        <f>LN('My Data'!C571/'My Data'!C570)</f>
        <v>5.8840500022933395E-2</v>
      </c>
      <c r="C570">
        <f>LN('My Data'!D571/'My Data'!D570)</f>
        <v>1.3687593929239171E-2</v>
      </c>
      <c r="D570" s="112">
        <f>LN('My Data'!B571/'My Data'!B570)</f>
        <v>2.2728486917458078E-3</v>
      </c>
    </row>
    <row r="571" spans="1:4" ht="15.75" customHeight="1">
      <c r="A571" s="24">
        <f>'My Data'!A572</f>
        <v>45359</v>
      </c>
      <c r="B571" s="103">
        <f>LN('My Data'!C572/'My Data'!C571)</f>
        <v>2.8170876966696439E-2</v>
      </c>
      <c r="C571">
        <f>LN('My Data'!D572/'My Data'!D571)</f>
        <v>-1.2585665443082546E-2</v>
      </c>
      <c r="D571" s="112">
        <f>LN('My Data'!B572/'My Data'!B571)</f>
        <v>-3.5280720715782279E-3</v>
      </c>
    </row>
    <row r="572" spans="1:4" ht="15.75" customHeight="1">
      <c r="A572" s="24">
        <f>'My Data'!A573</f>
        <v>45362</v>
      </c>
      <c r="B572" s="103">
        <f>LN('My Data'!C573/'My Data'!C572)</f>
        <v>2.7398974188114562E-2</v>
      </c>
      <c r="C572">
        <f>LN('My Data'!D573/'My Data'!D572)</f>
        <v>-2.7571012778252147E-3</v>
      </c>
      <c r="D572" s="112">
        <f>LN('My Data'!B573/'My Data'!B572)</f>
        <v>5.4286511371492519E-4</v>
      </c>
    </row>
    <row r="573" spans="1:4" ht="15.75" customHeight="1">
      <c r="A573" s="24">
        <f>'My Data'!A574</f>
        <v>45363</v>
      </c>
      <c r="B573" s="103">
        <f>LN('My Data'!C574/'My Data'!C573)</f>
        <v>-4.1385216162854364E-2</v>
      </c>
      <c r="C573">
        <f>LN('My Data'!D574/'My Data'!D573)</f>
        <v>-6.0925139991573054E-3</v>
      </c>
      <c r="D573" s="112">
        <f>LN('My Data'!B574/'My Data'!B573)</f>
        <v>9.006191809180655E-3</v>
      </c>
    </row>
    <row r="574" spans="1:4" ht="15.75" customHeight="1">
      <c r="A574" s="24">
        <f>'My Data'!A575</f>
        <v>45364</v>
      </c>
      <c r="B574" s="103">
        <f>LN('My Data'!C575/'My Data'!C574)</f>
        <v>-2.1353124470568946E-2</v>
      </c>
      <c r="C574">
        <f>LN('My Data'!D575/'My Data'!D574)</f>
        <v>-1.6680571006970587E-3</v>
      </c>
      <c r="D574" s="112">
        <f>LN('My Data'!B575/'My Data'!B574)</f>
        <v>2.6879821883842841E-3</v>
      </c>
    </row>
    <row r="575" spans="1:4" ht="15.75" customHeight="1">
      <c r="A575" s="24">
        <f>'My Data'!A576</f>
        <v>45365</v>
      </c>
      <c r="B575" s="103">
        <f>LN('My Data'!C576/'My Data'!C575)</f>
        <v>-7.2202479734870201E-3</v>
      </c>
      <c r="C575">
        <f>LN('My Data'!D576/'My Data'!D575)</f>
        <v>-9.5052434974280953E-3</v>
      </c>
      <c r="D575" s="112">
        <f>LN('My Data'!B576/'My Data'!B575)</f>
        <v>-3.7759700915254686E-3</v>
      </c>
    </row>
    <row r="576" spans="1:4" ht="15.75" customHeight="1">
      <c r="A576" s="24">
        <f>'My Data'!A577</f>
        <v>45366</v>
      </c>
      <c r="B576" s="103">
        <f>LN('My Data'!C577/'My Data'!C576)</f>
        <v>0</v>
      </c>
      <c r="C576">
        <f>LN('My Data'!D577/'My Data'!D576)</f>
        <v>8.3916576362483807E-3</v>
      </c>
      <c r="D576" s="112">
        <f>LN('My Data'!B577/'My Data'!B576)</f>
        <v>-1.5533101156213042E-3</v>
      </c>
    </row>
    <row r="577" spans="1:4" ht="15.75" customHeight="1">
      <c r="A577" s="24">
        <f>'My Data'!A578</f>
        <v>45369</v>
      </c>
      <c r="B577" s="103">
        <f>LN('My Data'!C578/'My Data'!C577)</f>
        <v>-7.2727593290795849E-3</v>
      </c>
      <c r="C577">
        <f>LN('My Data'!D578/'My Data'!D577)</f>
        <v>-2.9397255402358265E-2</v>
      </c>
      <c r="D577" s="112">
        <f>LN('My Data'!B578/'My Data'!B577)</f>
        <v>-7.3180517546669519E-4</v>
      </c>
    </row>
    <row r="578" spans="1:4" ht="15.75" customHeight="1">
      <c r="A578" s="24">
        <f>'My Data'!A579</f>
        <v>45370</v>
      </c>
      <c r="B578" s="103">
        <f>LN('My Data'!C579/'My Data'!C578)</f>
        <v>-7.3260400920728977E-3</v>
      </c>
      <c r="C578">
        <f>LN('My Data'!D579/'My Data'!D578)</f>
        <v>-1.619468591998072E-2</v>
      </c>
      <c r="D578" s="112">
        <f>LN('My Data'!B579/'My Data'!B578)</f>
        <v>1.3623229592598074E-3</v>
      </c>
    </row>
    <row r="579" spans="1:4" ht="15.75" customHeight="1">
      <c r="A579" s="24">
        <f>'My Data'!A580</f>
        <v>45371</v>
      </c>
      <c r="B579" s="103">
        <f>LN('My Data'!C580/'My Data'!C579)</f>
        <v>7.3260400920728812E-3</v>
      </c>
      <c r="C579">
        <f>LN('My Data'!D580/'My Data'!D579)</f>
        <v>1.6194685919980606E-2</v>
      </c>
      <c r="D579" s="112">
        <f>LN('My Data'!B580/'My Data'!B579)</f>
        <v>2.694309517488647E-4</v>
      </c>
    </row>
    <row r="580" spans="1:4" ht="15.75" customHeight="1">
      <c r="A580" s="24">
        <f>'My Data'!A581</f>
        <v>45372</v>
      </c>
      <c r="B580" s="103">
        <f>LN('My Data'!C581/'My Data'!C580)</f>
        <v>-2.9631797606371229E-2</v>
      </c>
      <c r="C580">
        <f>LN('My Data'!D581/'My Data'!D580)</f>
        <v>4.8161602870844693E-2</v>
      </c>
      <c r="D580" s="112">
        <f>LN('My Data'!B581/'My Data'!B580)</f>
        <v>1.7819451564637458E-2</v>
      </c>
    </row>
    <row r="581" spans="1:4" ht="15.75" customHeight="1">
      <c r="A581" s="24">
        <f>'My Data'!A582</f>
        <v>45373</v>
      </c>
      <c r="B581" s="103">
        <f>LN('My Data'!C582/'My Data'!C581)</f>
        <v>-3.053672386008165E-2</v>
      </c>
      <c r="C581">
        <f>LN('My Data'!D582/'My Data'!D581)</f>
        <v>1.0928962836450477E-3</v>
      </c>
      <c r="D581" s="112">
        <f>LN('My Data'!B582/'My Data'!B581)</f>
        <v>5.1414231023546629E-3</v>
      </c>
    </row>
    <row r="582" spans="1:4" ht="15.75" customHeight="1">
      <c r="A582" s="24">
        <f>'My Data'!A583</f>
        <v>45376</v>
      </c>
      <c r="B582" s="103">
        <f>LN('My Data'!C583/'My Data'!C582)</f>
        <v>-4.7628048989254705E-2</v>
      </c>
      <c r="C582">
        <f>LN('My Data'!D583/'My Data'!D582)</f>
        <v>-3.614516351060533E-2</v>
      </c>
      <c r="D582" s="112">
        <f>LN('My Data'!B583/'My Data'!B582)</f>
        <v>-2.2346480447621685E-3</v>
      </c>
    </row>
    <row r="583" spans="1:4" ht="15.75" customHeight="1">
      <c r="A583" s="24">
        <f>'My Data'!A584</f>
        <v>45377</v>
      </c>
      <c r="B583" s="103">
        <f>LN('My Data'!C584/'My Data'!C583)</f>
        <v>8.0972102326193028E-3</v>
      </c>
      <c r="C583">
        <f>LN('My Data'!D584/'My Data'!D583)</f>
        <v>2.8469687232265877E-2</v>
      </c>
      <c r="D583" s="112">
        <f>LN('My Data'!B584/'My Data'!B583)</f>
        <v>2.6146142186110415E-3</v>
      </c>
    </row>
    <row r="584" spans="1:4" ht="15.75" customHeight="1">
      <c r="A584" s="24">
        <f>'My Data'!A585</f>
        <v>45378</v>
      </c>
      <c r="B584" s="103">
        <f>LN('My Data'!C585/'My Data'!C584)</f>
        <v>2.3905520853554386E-2</v>
      </c>
      <c r="C584">
        <f>LN('My Data'!D585/'My Data'!D584)</f>
        <v>-1.6648553236743229E-2</v>
      </c>
      <c r="D584" s="112">
        <f>LN('My Data'!B585/'My Data'!B584)</f>
        <v>3.4321880077631283E-4</v>
      </c>
    </row>
    <row r="585" spans="1:4" ht="15.75" customHeight="1">
      <c r="A585" s="24">
        <f>'My Data'!A586</f>
        <v>45379</v>
      </c>
      <c r="B585" s="103">
        <f>LN('My Data'!C586/'My Data'!C585)</f>
        <v>-4.0166041725334757E-2</v>
      </c>
      <c r="C585">
        <f>LN('My Data'!D586/'My Data'!D585)</f>
        <v>-1.2387545792030998E-2</v>
      </c>
      <c r="D585" s="112">
        <f>LN('My Data'!B586/'My Data'!B585)</f>
        <v>2.7574880255173541E-3</v>
      </c>
    </row>
    <row r="586" spans="1:4" ht="15.75" customHeight="1">
      <c r="A586" s="24">
        <f>'My Data'!A587</f>
        <v>45380</v>
      </c>
      <c r="B586" s="103">
        <f>LN('My Data'!C587/'My Data'!C586)</f>
        <v>0</v>
      </c>
      <c r="C586">
        <f>LN('My Data'!D587/'My Data'!D586)</f>
        <v>0</v>
      </c>
      <c r="D586" s="112">
        <f>LN('My Data'!B587/'My Data'!B586)</f>
        <v>0</v>
      </c>
    </row>
    <row r="587" spans="1:4" ht="15.75" customHeight="1">
      <c r="A587" s="24">
        <f>'My Data'!A588</f>
        <v>45383</v>
      </c>
      <c r="B587" s="103">
        <f>LN('My Data'!C588/'My Data'!C587)</f>
        <v>0</v>
      </c>
      <c r="C587">
        <f>LN('My Data'!D588/'My Data'!D587)</f>
        <v>0</v>
      </c>
      <c r="D587" s="112">
        <f>LN('My Data'!B588/'My Data'!B587)</f>
        <v>0</v>
      </c>
    </row>
    <row r="588" spans="1:4" ht="15.75" customHeight="1">
      <c r="A588" s="24">
        <f>'My Data'!A589</f>
        <v>45384</v>
      </c>
      <c r="B588" s="103">
        <f>LN('My Data'!C589/'My Data'!C588)</f>
        <v>-4.184710993550049E-2</v>
      </c>
      <c r="C588">
        <f>LN('My Data'!D589/'My Data'!D588)</f>
        <v>-1.3116811954948911E-2</v>
      </c>
      <c r="D588" s="112">
        <f>LN('My Data'!B589/'My Data'!B588)</f>
        <v>-3.1029953469597148E-3</v>
      </c>
    </row>
    <row r="589" spans="1:4" ht="15.75" customHeight="1">
      <c r="A589" s="24">
        <f>'My Data'!A590</f>
        <v>45385</v>
      </c>
      <c r="B589" s="103">
        <f>LN('My Data'!C590/'My Data'!C589)</f>
        <v>-8.5837436913914419E-3</v>
      </c>
      <c r="C589">
        <f>LN('My Data'!D590/'My Data'!D589)</f>
        <v>5.724114083888422E-3</v>
      </c>
      <c r="D589" s="112">
        <f>LN('My Data'!B590/'My Data'!B589)</f>
        <v>5.3537111189987194E-4</v>
      </c>
    </row>
    <row r="590" spans="1:4" ht="15.75" customHeight="1">
      <c r="A590" s="24">
        <f>'My Data'!A591</f>
        <v>45386</v>
      </c>
      <c r="B590" s="103">
        <f>LN('My Data'!C591/'My Data'!C590)</f>
        <v>8.583743691391435E-3</v>
      </c>
      <c r="C590">
        <f>LN('My Data'!D591/'My Data'!D590)</f>
        <v>6.8259650703998906E-3</v>
      </c>
      <c r="D590" s="112">
        <f>LN('My Data'!B591/'My Data'!B590)</f>
        <v>4.998955178730894E-3</v>
      </c>
    </row>
    <row r="591" spans="1:4" ht="15.75" customHeight="1">
      <c r="A591" s="24">
        <f>'My Data'!A592</f>
        <v>45387</v>
      </c>
      <c r="B591" s="103">
        <f>LN('My Data'!C592/'My Data'!C591)</f>
        <v>-3.4786116085415542E-2</v>
      </c>
      <c r="C591">
        <f>LN('My Data'!D592/'My Data'!D591)</f>
        <v>-1.1402632097811649E-2</v>
      </c>
      <c r="D591" s="112">
        <f>LN('My Data'!B592/'My Data'!B591)</f>
        <v>-8.0502872341394905E-3</v>
      </c>
    </row>
    <row r="592" spans="1:4" ht="15.75" customHeight="1">
      <c r="A592" s="24">
        <f>'My Data'!A593</f>
        <v>45390</v>
      </c>
      <c r="B592" s="103">
        <f>LN('My Data'!C593/'My Data'!C592)</f>
        <v>-8.8889474172458155E-3</v>
      </c>
      <c r="C592">
        <f>LN('My Data'!D593/'My Data'!D592)</f>
        <v>-2.296212260350379E-3</v>
      </c>
      <c r="D592" s="112">
        <f>LN('My Data'!B593/'My Data'!B592)</f>
        <v>4.4159177314649694E-3</v>
      </c>
    </row>
    <row r="593" spans="1:4" ht="15.75" customHeight="1">
      <c r="A593" s="24">
        <f>'My Data'!A594</f>
        <v>45391</v>
      </c>
      <c r="B593" s="103">
        <f>LN('My Data'!C594/'My Data'!C593)</f>
        <v>2.6433257068155431E-2</v>
      </c>
      <c r="C593">
        <f>LN('My Data'!D594/'My Data'!D593)</f>
        <v>0</v>
      </c>
      <c r="D593" s="112">
        <f>LN('My Data'!B594/'My Data'!B593)</f>
        <v>-1.5841904341270159E-3</v>
      </c>
    </row>
    <row r="594" spans="1:4" ht="15.75" customHeight="1">
      <c r="A594" s="24">
        <f>'My Data'!A595</f>
        <v>45392</v>
      </c>
      <c r="B594" s="103">
        <f>LN('My Data'!C595/'My Data'!C594)</f>
        <v>-2.6433257068155368E-2</v>
      </c>
      <c r="C594">
        <f>LN('My Data'!D595/'My Data'!D594)</f>
        <v>1.3698844358161927E-2</v>
      </c>
      <c r="D594" s="112">
        <f>LN('My Data'!B595/'My Data'!B594)</f>
        <v>3.1316660529449336E-3</v>
      </c>
    </row>
    <row r="595" spans="1:4" ht="15.75" customHeight="1">
      <c r="A595" s="24">
        <f>'My Data'!A596</f>
        <v>45393</v>
      </c>
      <c r="B595" s="103">
        <f>LN('My Data'!C596/'My Data'!C595)</f>
        <v>-2.715098906595086E-2</v>
      </c>
      <c r="C595">
        <f>LN('My Data'!D596/'My Data'!D595)</f>
        <v>1.5748356968139331E-2</v>
      </c>
      <c r="D595" s="112">
        <f>LN('My Data'!B596/'My Data'!B595)</f>
        <v>-4.1571263982104209E-3</v>
      </c>
    </row>
    <row r="596" spans="1:4" ht="15.75" customHeight="1">
      <c r="A596" s="24">
        <f>'My Data'!A597</f>
        <v>45394</v>
      </c>
      <c r="B596" s="103">
        <f>LN('My Data'!C597/'My Data'!C596)</f>
        <v>-1.8519047767237527E-2</v>
      </c>
      <c r="C596">
        <f>LN('My Data'!D597/'My Data'!D596)</f>
        <v>-6.7189502487449808E-3</v>
      </c>
      <c r="D596" s="112">
        <f>LN('My Data'!B597/'My Data'!B596)</f>
        <v>7.3017508550347488E-3</v>
      </c>
    </row>
    <row r="597" spans="1:4" ht="15.75" customHeight="1">
      <c r="A597" s="24">
        <f>'My Data'!A598</f>
        <v>45397</v>
      </c>
      <c r="B597" s="103">
        <f>LN('My Data'!C598/'My Data'!C597)</f>
        <v>0</v>
      </c>
      <c r="C597">
        <f>LN('My Data'!D598/'My Data'!D597)</f>
        <v>-1.0163836790005994E-2</v>
      </c>
      <c r="D597" s="112">
        <f>LN('My Data'!B598/'My Data'!B597)</f>
        <v>-3.4000895872234025E-3</v>
      </c>
    </row>
    <row r="598" spans="1:4" ht="15.75" customHeight="1">
      <c r="A598" s="24">
        <f>'My Data'!A599</f>
        <v>45398</v>
      </c>
      <c r="B598" s="103">
        <f>LN('My Data'!C599/'My Data'!C598)</f>
        <v>-6.7658648473814809E-2</v>
      </c>
      <c r="C598">
        <f>LN('My Data'!D599/'My Data'!D598)</f>
        <v>-2.1802355272486609E-2</v>
      </c>
      <c r="D598" s="112">
        <f>LN('My Data'!B599/'My Data'!B598)</f>
        <v>-1.8360333656052764E-2</v>
      </c>
    </row>
    <row r="599" spans="1:4" ht="15.75" customHeight="1">
      <c r="A599" s="24">
        <f>'My Data'!A600</f>
        <v>45399</v>
      </c>
      <c r="B599" s="103">
        <f>LN('My Data'!C600/'My Data'!C599)</f>
        <v>-1.0050335853501451E-2</v>
      </c>
      <c r="C599">
        <f>LN('My Data'!D600/'My Data'!D599)</f>
        <v>1.611082027269849E-2</v>
      </c>
      <c r="D599" s="112">
        <f>LN('My Data'!B600/'My Data'!B599)</f>
        <v>3.0067326083327659E-3</v>
      </c>
    </row>
    <row r="600" spans="1:4" ht="15.75" customHeight="1">
      <c r="A600" s="24">
        <f>'My Data'!A601</f>
        <v>45400</v>
      </c>
      <c r="B600" s="103">
        <f>LN('My Data'!C601/'My Data'!C600)</f>
        <v>-4.1242958534049134E-2</v>
      </c>
      <c r="C600">
        <f>LN('My Data'!D601/'My Data'!D600)</f>
        <v>2.2805026987250815E-3</v>
      </c>
      <c r="D600" s="112">
        <f>LN('My Data'!B601/'My Data'!B600)</f>
        <v>3.9741995547870656E-3</v>
      </c>
    </row>
    <row r="601" spans="1:4" ht="15.75" customHeight="1">
      <c r="A601" s="24">
        <f>'My Data'!A602</f>
        <v>45401</v>
      </c>
      <c r="B601" s="103">
        <f>LN('My Data'!C602/'My Data'!C601)</f>
        <v>-2.1277398447284851E-2</v>
      </c>
      <c r="C601">
        <f>LN('My Data'!D602/'My Data'!D601)</f>
        <v>-2.187767165086121E-2</v>
      </c>
      <c r="D601" s="112">
        <f>LN('My Data'!B602/'My Data'!B601)</f>
        <v>1.6322619669040326E-3</v>
      </c>
    </row>
    <row r="602" spans="1:4" ht="15.75" customHeight="1">
      <c r="A602" s="24">
        <f>'My Data'!A603</f>
        <v>45404</v>
      </c>
      <c r="B602" s="103">
        <f>LN('My Data'!C603/'My Data'!C602)</f>
        <v>3.174869831458027E-2</v>
      </c>
      <c r="C602">
        <f>LN('My Data'!D603/'My Data'!D602)</f>
        <v>4.6457690991725895E-3</v>
      </c>
      <c r="D602" s="112">
        <f>LN('My Data'!B603/'My Data'!B602)</f>
        <v>1.5341009288890909E-2</v>
      </c>
    </row>
    <row r="603" spans="1:4" ht="15.75" customHeight="1">
      <c r="A603" s="24">
        <f>'My Data'!A604</f>
        <v>45405</v>
      </c>
      <c r="B603" s="103">
        <f>LN('My Data'!C604/'My Data'!C603)</f>
        <v>7.0380796761799605E-2</v>
      </c>
      <c r="C603">
        <f>LN('My Data'!D604/'My Data'!D603)</f>
        <v>1.3809195274186359E-2</v>
      </c>
      <c r="D603" s="112">
        <f>LN('My Data'!B604/'My Data'!B603)</f>
        <v>3.6456392387339419E-3</v>
      </c>
    </row>
    <row r="604" spans="1:4" ht="15.75" customHeight="1">
      <c r="A604" s="24">
        <f>'My Data'!A605</f>
        <v>45406</v>
      </c>
      <c r="B604" s="103">
        <f>LN('My Data'!C605/'My Data'!C604)</f>
        <v>0</v>
      </c>
      <c r="C604">
        <f>LN('My Data'!D605/'My Data'!D604)</f>
        <v>-2.8987536873252298E-2</v>
      </c>
      <c r="D604" s="112">
        <f>LN('My Data'!B605/'My Data'!B604)</f>
        <v>-1.0357305313044092E-3</v>
      </c>
    </row>
    <row r="605" spans="1:4" ht="15.75" customHeight="1">
      <c r="A605" s="24">
        <f>'My Data'!A606</f>
        <v>45407</v>
      </c>
      <c r="B605" s="103">
        <f>LN('My Data'!C606/'My Data'!C605)</f>
        <v>-0.10212949507637979</v>
      </c>
      <c r="C605">
        <f>LN('My Data'!D606/'My Data'!D605)</f>
        <v>2.3501773449534514E-3</v>
      </c>
      <c r="D605" s="112">
        <f>LN('My Data'!B606/'My Data'!B605)</f>
        <v>3.3047053754184409E-3</v>
      </c>
    </row>
    <row r="606" spans="1:4" ht="15.75" customHeight="1">
      <c r="A606" s="24">
        <f>'My Data'!A607</f>
        <v>45408</v>
      </c>
      <c r="B606" s="103">
        <f>LN('My Data'!C607/'My Data'!C606)</f>
        <v>4.2111485350126848E-2</v>
      </c>
      <c r="C606">
        <f>LN('My Data'!D607/'My Data'!D606)</f>
        <v>1.8605187831034486E-2</v>
      </c>
      <c r="D606" s="112">
        <f>LN('My Data'!B607/'My Data'!B606)</f>
        <v>8.0297541981644675E-3</v>
      </c>
    </row>
    <row r="607" spans="1:4" ht="15.75" customHeight="1">
      <c r="A607" s="24">
        <f>'My Data'!A608</f>
        <v>45411</v>
      </c>
      <c r="B607" s="103">
        <f>LN('My Data'!C608/'My Data'!C607)</f>
        <v>6.9679920637989806E-2</v>
      </c>
      <c r="C607">
        <f>LN('My Data'!D608/'My Data'!D607)</f>
        <v>2.6152712810459271E-2</v>
      </c>
      <c r="D607" s="112">
        <f>LN('My Data'!B608/'My Data'!B607)</f>
        <v>2.5559633291127918E-3</v>
      </c>
    </row>
    <row r="608" spans="1:4" ht="15.75" customHeight="1">
      <c r="A608" s="24">
        <f>'My Data'!A609</f>
        <v>45412</v>
      </c>
      <c r="B608" s="103">
        <f>LN('My Data'!C609/'My Data'!C608)</f>
        <v>-5.9423420470800764E-2</v>
      </c>
      <c r="C608">
        <f>LN('My Data'!D609/'My Data'!D608)</f>
        <v>1.2270092591814183E-2</v>
      </c>
      <c r="D608" s="112">
        <f>LN('My Data'!B609/'My Data'!B608)</f>
        <v>-1.127482674158865E-3</v>
      </c>
    </row>
    <row r="609" spans="1:4" ht="15.75" customHeight="1">
      <c r="A609" s="24">
        <f>'My Data'!A610</f>
        <v>45413</v>
      </c>
      <c r="B609" s="103">
        <f>LN('My Data'!C610/'My Data'!C609)</f>
        <v>3.0153038170687457E-2</v>
      </c>
      <c r="C609">
        <f>LN('My Data'!D610/'My Data'!D609)</f>
        <v>-3.842280540227351E-2</v>
      </c>
      <c r="D609" s="112">
        <f>LN('My Data'!B610/'My Data'!B609)</f>
        <v>-2.6954767011112654E-3</v>
      </c>
    </row>
    <row r="610" spans="1:4" ht="15.75" customHeight="1">
      <c r="A610" s="24">
        <f>'My Data'!A611</f>
        <v>45414</v>
      </c>
      <c r="B610" s="103">
        <f>LN('My Data'!C611/'My Data'!C610)</f>
        <v>4.8318577270807732E-2</v>
      </c>
      <c r="C610">
        <f>LN('My Data'!D611/'My Data'!D610)</f>
        <v>2.7274417919659306E-2</v>
      </c>
      <c r="D610" s="112">
        <f>LN('My Data'!B611/'My Data'!B610)</f>
        <v>6.2544373889184086E-3</v>
      </c>
    </row>
    <row r="611" spans="1:4" ht="15.75" customHeight="1">
      <c r="A611" s="24">
        <f>'My Data'!A612</f>
        <v>45415</v>
      </c>
      <c r="B611" s="103">
        <f>LN('My Data'!C612/'My Data'!C611)</f>
        <v>3.7041271680349076E-2</v>
      </c>
      <c r="C611">
        <f>LN('My Data'!D612/'My Data'!D611)</f>
        <v>4.6010305648833266E-2</v>
      </c>
      <c r="D611" s="112">
        <f>LN('My Data'!B612/'My Data'!B611)</f>
        <v>5.1199387149805601E-3</v>
      </c>
    </row>
    <row r="612" spans="1:4" ht="15.75" customHeight="1">
      <c r="A612" s="24">
        <f>'My Data'!A613</f>
        <v>45418</v>
      </c>
      <c r="B612" s="103">
        <f>LN('My Data'!C613/'My Data'!C612)</f>
        <v>0</v>
      </c>
      <c r="C612">
        <f>LN('My Data'!D613/'My Data'!D612)</f>
        <v>0</v>
      </c>
      <c r="D612" s="112">
        <f>LN('My Data'!B613/'My Data'!B612)</f>
        <v>0</v>
      </c>
    </row>
    <row r="613" spans="1:4" ht="15.75" customHeight="1">
      <c r="A613" s="24">
        <f>'My Data'!A614</f>
        <v>45419</v>
      </c>
      <c r="B613" s="103">
        <f>LN('My Data'!C614/'My Data'!C613)</f>
        <v>9.0498355199178562E-3</v>
      </c>
      <c r="C613">
        <f>LN('My Data'!D614/'My Data'!D613)</f>
        <v>9.5898444046149459E-3</v>
      </c>
      <c r="D613" s="112">
        <f>LN('My Data'!B614/'My Data'!B613)</f>
        <v>1.2141691901104744E-2</v>
      </c>
    </row>
    <row r="614" spans="1:4" ht="15.75" customHeight="1">
      <c r="A614" s="24">
        <f>'My Data'!A615</f>
        <v>45420</v>
      </c>
      <c r="B614" s="103">
        <f>LN('My Data'!C615/'My Data'!C614)</f>
        <v>3.5401927050915792E-2</v>
      </c>
      <c r="C614">
        <f>LN('My Data'!D615/'My Data'!D614)</f>
        <v>-3.1864073694078689E-3</v>
      </c>
      <c r="D614" s="112">
        <f>LN('My Data'!B615/'My Data'!B614)</f>
        <v>4.7081302611407042E-3</v>
      </c>
    </row>
    <row r="615" spans="1:4" ht="15.75" customHeight="1">
      <c r="A615" s="24">
        <f>'My Data'!A616</f>
        <v>45421</v>
      </c>
      <c r="B615" s="103">
        <f>LN('My Data'!C616/'My Data'!C615)</f>
        <v>-1.7544309650909508E-2</v>
      </c>
      <c r="C615">
        <f>LN('My Data'!D616/'My Data'!D615)</f>
        <v>6.3626937878286504E-3</v>
      </c>
      <c r="D615" s="112">
        <f>LN('My Data'!B616/'My Data'!B615)</f>
        <v>3.0787251097850661E-3</v>
      </c>
    </row>
    <row r="616" spans="1:4" ht="15.75" customHeight="1">
      <c r="A616" s="24">
        <f>'My Data'!A617</f>
        <v>45422</v>
      </c>
      <c r="B616" s="103">
        <f>LN('My Data'!C617/'My Data'!C616)</f>
        <v>8.8106296821549059E-3</v>
      </c>
      <c r="C616">
        <f>LN('My Data'!D617/'My Data'!D616)</f>
        <v>3.1662295580495133E-3</v>
      </c>
      <c r="D616" s="112">
        <f>LN('My Data'!B617/'My Data'!B616)</f>
        <v>6.1377901498175505E-3</v>
      </c>
    </row>
    <row r="617" spans="1:4" ht="15.75" customHeight="1">
      <c r="A617" s="24">
        <f>'My Data'!A618</f>
        <v>45425</v>
      </c>
      <c r="B617" s="103">
        <f>LN('My Data'!C618/'My Data'!C617)</f>
        <v>-3.5718082602079114E-2</v>
      </c>
      <c r="C617">
        <f>LN('My Data'!D618/'My Data'!D617)</f>
        <v>-1.5932360381085274E-2</v>
      </c>
      <c r="D617" s="112">
        <f>LN('My Data'!B618/'My Data'!B617)</f>
        <v>-2.4886651182473418E-3</v>
      </c>
    </row>
    <row r="618" spans="1:4" ht="15.75" customHeight="1">
      <c r="A618" s="24">
        <f>'My Data'!A619</f>
        <v>45426</v>
      </c>
      <c r="B618" s="103">
        <f>LN('My Data'!C619/'My Data'!C618)</f>
        <v>9.0498355199178562E-3</v>
      </c>
      <c r="C618">
        <f>LN('My Data'!D619/'My Data'!D618)</f>
        <v>-4.2918520815409204E-3</v>
      </c>
      <c r="D618" s="112">
        <f>LN('My Data'!B619/'My Data'!B618)</f>
        <v>1.7332150499426932E-3</v>
      </c>
    </row>
    <row r="619" spans="1:4" ht="15.75" customHeight="1">
      <c r="A619" s="24">
        <f>'My Data'!A620</f>
        <v>45427</v>
      </c>
      <c r="B619" s="103">
        <f>LN('My Data'!C620/'My Data'!C619)</f>
        <v>2.6668247082161055E-2</v>
      </c>
      <c r="C619">
        <f>LN('My Data'!D620/'My Data'!D619)</f>
        <v>1.811450703877665E-2</v>
      </c>
      <c r="D619" s="112">
        <f>LN('My Data'!B620/'My Data'!B619)</f>
        <v>2.8504545094377651E-3</v>
      </c>
    </row>
    <row r="620" spans="1:4" ht="15.75" customHeight="1">
      <c r="A620" s="24">
        <f>'My Data'!A621</f>
        <v>45428</v>
      </c>
      <c r="B620" s="103">
        <f>LN('My Data'!C621/'My Data'!C620)</f>
        <v>-1.7699577099400749E-2</v>
      </c>
      <c r="C620">
        <f>LN('My Data'!D621/'My Data'!D620)</f>
        <v>-7.419217922028677E-3</v>
      </c>
      <c r="D620" s="112">
        <f>LN('My Data'!B621/'My Data'!B620)</f>
        <v>-4.1563431670361034E-4</v>
      </c>
    </row>
    <row r="621" spans="1:4" ht="15.75" customHeight="1">
      <c r="A621" s="24">
        <f>'My Data'!A622</f>
        <v>45429</v>
      </c>
      <c r="B621" s="103">
        <f>LN('My Data'!C622/'My Data'!C621)</f>
        <v>-3.6367644170874833E-2</v>
      </c>
      <c r="C621">
        <f>LN('My Data'!D622/'My Data'!D621)</f>
        <v>-1.6086137751624381E-2</v>
      </c>
      <c r="D621" s="112">
        <f>LN('My Data'!B622/'My Data'!B621)</f>
        <v>-2.3657267632760191E-3</v>
      </c>
    </row>
    <row r="622" spans="1:4" ht="15.75" customHeight="1">
      <c r="A622" s="24">
        <f>'My Data'!A623</f>
        <v>45432</v>
      </c>
      <c r="B622" s="103">
        <f>LN('My Data'!C623/'My Data'!C622)</f>
        <v>-1.8692133012152522E-2</v>
      </c>
      <c r="C622">
        <f>LN('My Data'!D623/'My Data'!D622)</f>
        <v>1.6086137751624444E-2</v>
      </c>
      <c r="D622" s="112">
        <f>LN('My Data'!B623/'My Data'!B622)</f>
        <v>1.2234581801249668E-3</v>
      </c>
    </row>
    <row r="623" spans="1:4" ht="15.75" customHeight="1">
      <c r="A623" s="24">
        <f>'My Data'!A624</f>
        <v>45433</v>
      </c>
      <c r="B623" s="103">
        <f>LN('My Data'!C624/'My Data'!C623)</f>
        <v>-2.8710105882431367E-2</v>
      </c>
      <c r="C623">
        <f>LN('My Data'!D624/'My Data'!D623)</f>
        <v>-4.2643987864576507E-3</v>
      </c>
      <c r="D623" s="112">
        <f>LN('My Data'!B624/'My Data'!B623)</f>
        <v>-1.3897223224066584E-3</v>
      </c>
    </row>
    <row r="624" spans="1:4" ht="15.75" customHeight="1">
      <c r="A624" s="24">
        <f>'My Data'!A625</f>
        <v>45434</v>
      </c>
      <c r="B624" s="103">
        <f>LN('My Data'!C625/'My Data'!C624)</f>
        <v>5.6618893999507904E-2</v>
      </c>
      <c r="C624">
        <f>LN('My Data'!D625/'My Data'!D624)</f>
        <v>-2.1390382487494184E-3</v>
      </c>
      <c r="D624" s="112">
        <f>LN('My Data'!B625/'My Data'!B624)</f>
        <v>-5.2243860892825719E-3</v>
      </c>
    </row>
    <row r="625" spans="1:4" ht="15.75" customHeight="1">
      <c r="A625" s="24">
        <f>'My Data'!A626</f>
        <v>45435</v>
      </c>
      <c r="B625" s="103">
        <f>LN('My Data'!C626/'My Data'!C625)</f>
        <v>1.8182319083190547E-2</v>
      </c>
      <c r="C625">
        <f>LN('My Data'!D626/'My Data'!D625)</f>
        <v>-2.0552372953321237E-2</v>
      </c>
      <c r="D625" s="112">
        <f>LN('My Data'!B626/'My Data'!B625)</f>
        <v>-3.7341675831452452E-3</v>
      </c>
    </row>
    <row r="626" spans="1:4" ht="15.75" customHeight="1">
      <c r="A626" s="24">
        <f>'My Data'!A627</f>
        <v>45436</v>
      </c>
      <c r="B626" s="103">
        <f>LN('My Data'!C627/'My Data'!C626)</f>
        <v>-9.0498355199179273E-3</v>
      </c>
      <c r="C626">
        <f>LN('My Data'!D627/'My Data'!D626)</f>
        <v>8.7051692273308074E-3</v>
      </c>
      <c r="D626" s="112">
        <f>LN('My Data'!B627/'My Data'!B626)</f>
        <v>-1.3038237891435378E-3</v>
      </c>
    </row>
    <row r="627" spans="1:4" ht="15.75" customHeight="1">
      <c r="A627" s="24">
        <f>'My Data'!A628</f>
        <v>45439</v>
      </c>
      <c r="B627" s="103">
        <f>LN('My Data'!C628/'My Data'!C627)</f>
        <v>0</v>
      </c>
      <c r="C627">
        <f>LN('My Data'!D628/'My Data'!D627)</f>
        <v>0</v>
      </c>
      <c r="D627" s="112">
        <f>LN('My Data'!B628/'My Data'!B627)</f>
        <v>0</v>
      </c>
    </row>
    <row r="628" spans="1:4" ht="15.75" customHeight="1">
      <c r="A628" s="24">
        <f>'My Data'!A629</f>
        <v>45440</v>
      </c>
      <c r="B628" s="103">
        <f>LN('My Data'!C629/'My Data'!C628)</f>
        <v>0</v>
      </c>
      <c r="C628">
        <f>LN('My Data'!D629/'My Data'!D628)</f>
        <v>-2.7459166200652509E-2</v>
      </c>
      <c r="D628" s="112">
        <f>LN('My Data'!B629/'My Data'!B628)</f>
        <v>-7.0257925881299452E-3</v>
      </c>
    </row>
    <row r="629" spans="1:4" ht="15.75" customHeight="1">
      <c r="A629" s="24">
        <f>'My Data'!A630</f>
        <v>45441</v>
      </c>
      <c r="B629" s="103">
        <f>LN('My Data'!C630/'My Data'!C629)</f>
        <v>-4.6520015634892928E-2</v>
      </c>
      <c r="C629">
        <f>LN('My Data'!D630/'My Data'!D629)</f>
        <v>-2.3663075930016705E-2</v>
      </c>
      <c r="D629" s="112">
        <f>LN('My Data'!B630/'My Data'!B629)</f>
        <v>-9.2707095818201791E-3</v>
      </c>
    </row>
    <row r="630" spans="1:4" ht="15.75" customHeight="1">
      <c r="A630" s="24">
        <f>'My Data'!A631</f>
        <v>45442</v>
      </c>
      <c r="B630" s="103">
        <f>LN('My Data'!C631/'My Data'!C630)</f>
        <v>0</v>
      </c>
      <c r="C630">
        <f>LN('My Data'!D631/'My Data'!D630)</f>
        <v>2.6998265236154902E-2</v>
      </c>
      <c r="D630" s="112">
        <f>LN('My Data'!B631/'My Data'!B630)</f>
        <v>6.6240850113172692E-3</v>
      </c>
    </row>
    <row r="631" spans="1:4" ht="15.75" customHeight="1">
      <c r="A631" s="24">
        <f>'My Data'!A632</f>
        <v>45443</v>
      </c>
      <c r="B631" s="103">
        <f>LN('My Data'!C632/'My Data'!C631)</f>
        <v>1.8868484304382736E-2</v>
      </c>
      <c r="C631">
        <f>LN('My Data'!D632/'My Data'!D631)</f>
        <v>0</v>
      </c>
      <c r="D631" s="112">
        <f>LN('My Data'!B632/'My Data'!B631)</f>
        <v>5.0210781575551339E-3</v>
      </c>
    </row>
    <row r="632" spans="1:4" ht="15.75" customHeight="1">
      <c r="A632" s="24">
        <f>'My Data'!A633</f>
        <v>45446</v>
      </c>
      <c r="B632" s="103">
        <f>LN('My Data'!C633/'My Data'!C632)</f>
        <v>-9.3897403498390316E-3</v>
      </c>
      <c r="C632">
        <f>LN('My Data'!D633/'My Data'!D632)</f>
        <v>3.5971180620504688E-2</v>
      </c>
      <c r="D632" s="112">
        <f>LN('My Data'!B633/'My Data'!B632)</f>
        <v>-1.7317516711387156E-4</v>
      </c>
    </row>
    <row r="633" spans="1:4" ht="15.75" customHeight="1">
      <c r="A633" s="24">
        <f>'My Data'!A634</f>
        <v>45447</v>
      </c>
      <c r="B633" s="103">
        <f>LN('My Data'!C634/'My Data'!C633)</f>
        <v>-1.9048194970694474E-2</v>
      </c>
      <c r="C633">
        <f>LN('My Data'!D634/'My Data'!D633)</f>
        <v>-1.9460073554712274E-2</v>
      </c>
      <c r="D633" s="112">
        <f>LN('My Data'!B634/'My Data'!B633)</f>
        <v>-4.4294330425898188E-3</v>
      </c>
    </row>
    <row r="634" spans="1:4" ht="15.75" customHeight="1">
      <c r="A634" s="24">
        <f>'My Data'!A635</f>
        <v>45448</v>
      </c>
      <c r="B634" s="103">
        <f>LN('My Data'!C635/'My Data'!C634)</f>
        <v>-9.6619109117368589E-3</v>
      </c>
      <c r="C634">
        <f>LN('My Data'!D635/'My Data'!D634)</f>
        <v>4.3573053689556262E-3</v>
      </c>
      <c r="D634" s="112">
        <f>LN('My Data'!B635/'My Data'!B634)</f>
        <v>1.2565594156258492E-3</v>
      </c>
    </row>
    <row r="635" spans="1:4" ht="15.75" customHeight="1">
      <c r="A635" s="24">
        <f>'My Data'!A636</f>
        <v>45449</v>
      </c>
      <c r="B635" s="103">
        <f>LN('My Data'!C636/'My Data'!C635)</f>
        <v>0</v>
      </c>
      <c r="C635">
        <f>LN('My Data'!D636/'My Data'!D635)</f>
        <v>-8.7336799687546662E-3</v>
      </c>
      <c r="D635" s="112">
        <f>LN('My Data'!B636/'My Data'!B635)</f>
        <v>4.2859324622987914E-3</v>
      </c>
    </row>
    <row r="636" spans="1:4" ht="15.75" customHeight="1">
      <c r="A636" s="24">
        <f>'My Data'!A637</f>
        <v>45450</v>
      </c>
      <c r="B636" s="103">
        <f>LN('My Data'!C637/'My Data'!C636)</f>
        <v>-9.7561749453646852E-3</v>
      </c>
      <c r="C636">
        <f>LN('My Data'!D637/'My Data'!D636)</f>
        <v>-2.1953905634356152E-3</v>
      </c>
      <c r="D636" s="112">
        <f>LN('My Data'!B637/'My Data'!B636)</f>
        <v>-5.2430629922489147E-3</v>
      </c>
    </row>
    <row r="637" spans="1:4" ht="15.75" customHeight="1">
      <c r="A637" s="24">
        <f>'My Data'!A638</f>
        <v>45453</v>
      </c>
      <c r="B637" s="103">
        <f>LN('My Data'!C638/'My Data'!C637)</f>
        <v>0</v>
      </c>
      <c r="C637">
        <f>LN('My Data'!D638/'My Data'!D637)</f>
        <v>-7.7220460939103897E-3</v>
      </c>
      <c r="D637" s="112">
        <f>LN('My Data'!B638/'My Data'!B637)</f>
        <v>-2.5060763946674587E-3</v>
      </c>
    </row>
    <row r="638" spans="1:4" ht="15.75" customHeight="1">
      <c r="A638" s="24">
        <f>'My Data'!A639</f>
        <v>45454</v>
      </c>
      <c r="B638" s="103">
        <f>LN('My Data'!C639/'My Data'!C638)</f>
        <v>9.7561749453646558E-3</v>
      </c>
      <c r="C638">
        <f>LN('My Data'!D639/'My Data'!D638)</f>
        <v>-1.5625317903080756E-2</v>
      </c>
      <c r="D638" s="112">
        <f>LN('My Data'!B639/'My Data'!B638)</f>
        <v>-9.7064565391135615E-3</v>
      </c>
    </row>
    <row r="639" spans="1:4" ht="15.75" customHeight="1">
      <c r="A639" s="24">
        <f>'My Data'!A640</f>
        <v>45455</v>
      </c>
      <c r="B639" s="103">
        <f>LN('My Data'!C640/'My Data'!C639)</f>
        <v>0</v>
      </c>
      <c r="C639">
        <f>LN('My Data'!D640/'My Data'!D639)</f>
        <v>1.1242272122809105E-3</v>
      </c>
      <c r="D639" s="112">
        <f>LN('My Data'!B640/'My Data'!B639)</f>
        <v>8.6907774593521468E-3</v>
      </c>
    </row>
    <row r="640" spans="1:4" ht="15.75" customHeight="1">
      <c r="A640" s="24">
        <f>'My Data'!A641</f>
        <v>45456</v>
      </c>
      <c r="B640" s="103">
        <f>LN('My Data'!C641/'My Data'!C640)</f>
        <v>-4.9761509559063943E-2</v>
      </c>
      <c r="C640">
        <f>LN('My Data'!D641/'My Data'!D640)</f>
        <v>-5.633817718256131E-3</v>
      </c>
      <c r="D640" s="112">
        <f>LN('My Data'!B641/'My Data'!B640)</f>
        <v>-7.4970665697536047E-3</v>
      </c>
    </row>
    <row r="641" spans="1:4" ht="15.75" customHeight="1">
      <c r="A641" s="24">
        <f>'My Data'!A642</f>
        <v>45457</v>
      </c>
      <c r="B641" s="103">
        <f>LN('My Data'!C642/'My Data'!C641)</f>
        <v>0</v>
      </c>
      <c r="C641">
        <f>LN('My Data'!D642/'My Data'!D641)</f>
        <v>-3.4486176071169203E-2</v>
      </c>
      <c r="D641" s="112">
        <f>LN('My Data'!B642/'My Data'!B641)</f>
        <v>-2.2929171415600881E-3</v>
      </c>
    </row>
    <row r="642" spans="1:4" ht="15.75" customHeight="1">
      <c r="A642" s="24">
        <f>'My Data'!A643</f>
        <v>45460</v>
      </c>
      <c r="B642" s="103">
        <f>LN('My Data'!C643/'My Data'!C642)</f>
        <v>-1.025650016718911E-2</v>
      </c>
      <c r="C642">
        <f>LN('My Data'!D643/'My Data'!D642)</f>
        <v>-5.8651194523981339E-3</v>
      </c>
      <c r="D642" s="112">
        <f>LN('My Data'!B643/'My Data'!B642)</f>
        <v>-2.2980427693258958E-4</v>
      </c>
    </row>
    <row r="643" spans="1:4" ht="15.75" customHeight="1">
      <c r="A643" s="24">
        <f>'My Data'!A644</f>
        <v>45461</v>
      </c>
      <c r="B643" s="103">
        <f>LN('My Data'!C644/'My Data'!C643)</f>
        <v>0</v>
      </c>
      <c r="C643">
        <f>LN('My Data'!D644/'My Data'!D643)</f>
        <v>-1.5412278994886898E-2</v>
      </c>
      <c r="D643" s="112">
        <f>LN('My Data'!B644/'My Data'!B643)</f>
        <v>6.8867717362619462E-3</v>
      </c>
    </row>
    <row r="644" spans="1:4" ht="15.75" customHeight="1">
      <c r="A644" s="24">
        <f>'My Data'!A645</f>
        <v>45462</v>
      </c>
      <c r="B644" s="103">
        <f>LN('My Data'!C645/'My Data'!C644)</f>
        <v>0</v>
      </c>
      <c r="C644">
        <f>LN('My Data'!D645/'My Data'!D644)</f>
        <v>-1.322929696849723E-2</v>
      </c>
      <c r="D644" s="112">
        <f>LN('My Data'!B645/'My Data'!B644)</f>
        <v>1.2579258729609761E-3</v>
      </c>
    </row>
    <row r="645" spans="1:4" ht="15.75" customHeight="1">
      <c r="A645" s="24">
        <f>'My Data'!A646</f>
        <v>45463</v>
      </c>
      <c r="B645" s="103">
        <f>LN('My Data'!C646/'My Data'!C645)</f>
        <v>0</v>
      </c>
      <c r="C645">
        <f>LN('My Data'!D646/'My Data'!D645)</f>
        <v>8.4388686458646035E-3</v>
      </c>
      <c r="D645" s="112">
        <f>LN('My Data'!B646/'My Data'!B645)</f>
        <v>7.8417595865707037E-3</v>
      </c>
    </row>
    <row r="646" spans="1:4" ht="15.75" customHeight="1">
      <c r="A646" s="24">
        <f>'My Data'!A647</f>
        <v>45464</v>
      </c>
      <c r="B646" s="103">
        <f>LN('My Data'!C647/'My Data'!C646)</f>
        <v>-5.292240145434244E-2</v>
      </c>
      <c r="C646">
        <f>LN('My Data'!D647/'My Data'!D646)</f>
        <v>2.1378486406531495E-2</v>
      </c>
      <c r="D646" s="112">
        <f>LN('My Data'!B647/'My Data'!B646)</f>
        <v>-4.0068925420939641E-3</v>
      </c>
    </row>
    <row r="647" spans="1:4" ht="15.75" customHeight="1">
      <c r="A647" s="24">
        <f>'My Data'!A648</f>
        <v>45467</v>
      </c>
      <c r="B647" s="103">
        <f>LN('My Data'!C648/'My Data'!C647)</f>
        <v>-5.5880458394456614E-2</v>
      </c>
      <c r="C647">
        <f>LN('My Data'!D648/'My Data'!D647)</f>
        <v>1.5160640230681666E-2</v>
      </c>
      <c r="D647" s="112">
        <f>LN('My Data'!B648/'My Data'!B647)</f>
        <v>5.3828236246773005E-3</v>
      </c>
    </row>
    <row r="648" spans="1:4" ht="15.75" customHeight="1">
      <c r="A648" s="24">
        <f>'My Data'!A649</f>
        <v>45468</v>
      </c>
      <c r="B648" s="103">
        <f>LN('My Data'!C649/'My Data'!C648)</f>
        <v>0</v>
      </c>
      <c r="C648">
        <f>LN('My Data'!D649/'My Data'!D648)</f>
        <v>-3.2944155719354148E-2</v>
      </c>
      <c r="D648" s="112">
        <f>LN('My Data'!B649/'My Data'!B648)</f>
        <v>-4.8626274372701936E-3</v>
      </c>
    </row>
    <row r="649" spans="1:4" ht="15.75" customHeight="1">
      <c r="A649" s="24">
        <f>'My Data'!A650</f>
        <v>45469</v>
      </c>
      <c r="B649" s="103">
        <f>LN('My Data'!C650/'My Data'!C649)</f>
        <v>3.3901551675681416E-2</v>
      </c>
      <c r="C649">
        <f>LN('My Data'!D650/'My Data'!D649)</f>
        <v>4.7732787526578117E-3</v>
      </c>
      <c r="D649" s="112">
        <f>LN('My Data'!B650/'My Data'!B649)</f>
        <v>-2.7959268764456788E-3</v>
      </c>
    </row>
    <row r="650" spans="1:4" ht="15.75" customHeight="1">
      <c r="A650" s="24">
        <f>'My Data'!A651</f>
        <v>45470</v>
      </c>
      <c r="B650" s="103">
        <f>LN('My Data'!C651/'My Data'!C650)</f>
        <v>8.515780834030677E-2</v>
      </c>
      <c r="C650">
        <f>LN('My Data'!D651/'My Data'!D650)</f>
        <v>4.7506027585977988E-3</v>
      </c>
      <c r="D650" s="112">
        <f>LN('My Data'!B651/'My Data'!B650)</f>
        <v>-4.5670574072818465E-3</v>
      </c>
    </row>
    <row r="651" spans="1:4" ht="15.75" customHeight="1">
      <c r="A651" s="24">
        <f>'My Data'!A652</f>
        <v>45471</v>
      </c>
      <c r="B651" s="103">
        <f>LN('My Data'!C652/'My Data'!C651)</f>
        <v>-4.1672696400568074E-2</v>
      </c>
      <c r="C651">
        <f>LN('My Data'!D652/'My Data'!D651)</f>
        <v>-2.2769108261276112E-2</v>
      </c>
      <c r="D651" s="112">
        <f>LN('My Data'!B652/'My Data'!B651)</f>
        <v>-1.9532276119542378E-3</v>
      </c>
    </row>
    <row r="652" spans="1:4" ht="15.75" customHeight="1">
      <c r="A652" s="24">
        <f>'My Data'!A653</f>
        <v>45474</v>
      </c>
      <c r="B652" s="103">
        <f>LN('My Data'!C653/'My Data'!C652)</f>
        <v>4.1672696400568081E-2</v>
      </c>
      <c r="C652">
        <f>LN('My Data'!D653/'My Data'!D652)</f>
        <v>3.6297680505787311E-3</v>
      </c>
      <c r="D652" s="112">
        <f>LN('My Data'!B653/'My Data'!B652)</f>
        <v>-1.57935889479517E-4</v>
      </c>
    </row>
    <row r="653" spans="1:4" ht="15.75" customHeight="1">
      <c r="A653" s="24">
        <f>'My Data'!A654</f>
        <v>45475</v>
      </c>
      <c r="B653" s="103">
        <f>LN('My Data'!C654/'My Data'!C653)</f>
        <v>1.0152371464017908E-2</v>
      </c>
      <c r="C653">
        <f>LN('My Data'!D654/'My Data'!D653)</f>
        <v>-1.5825041144396829E-2</v>
      </c>
      <c r="D653" s="112">
        <f>LN('My Data'!B654/'My Data'!B653)</f>
        <v>-5.0090316176821734E-3</v>
      </c>
    </row>
    <row r="654" spans="1:4" ht="15.75" customHeight="1">
      <c r="A654" s="24">
        <f>'My Data'!A655</f>
        <v>45476</v>
      </c>
      <c r="B654" s="103">
        <f>LN('My Data'!C655/'My Data'!C654)</f>
        <v>2.9852963149681128E-2</v>
      </c>
      <c r="C654">
        <f>LN('My Data'!D655/'My Data'!D654)</f>
        <v>4.9082262900879331E-2</v>
      </c>
      <c r="D654" s="112">
        <f>LN('My Data'!B655/'My Data'!B654)</f>
        <v>7.5618642805880456E-3</v>
      </c>
    </row>
    <row r="655" spans="1:4" ht="15.75" customHeight="1">
      <c r="A655" s="24">
        <f>'My Data'!A656</f>
        <v>45477</v>
      </c>
      <c r="B655" s="103">
        <f>LN('My Data'!C656/'My Data'!C655)</f>
        <v>2.8987536873252406E-2</v>
      </c>
      <c r="C655">
        <f>LN('My Data'!D656/'My Data'!D655)</f>
        <v>9.3023926623136306E-3</v>
      </c>
      <c r="D655" s="112">
        <f>LN('My Data'!B656/'My Data'!B655)</f>
        <v>7.9036594358167164E-3</v>
      </c>
    </row>
    <row r="656" spans="1:4" ht="15.75" customHeight="1">
      <c r="A656" s="24">
        <f>'My Data'!A657</f>
        <v>45478</v>
      </c>
      <c r="B656" s="103">
        <f>LN('My Data'!C657/'My Data'!C656)</f>
        <v>0</v>
      </c>
      <c r="C656">
        <f>LN('My Data'!D657/'My Data'!D656)</f>
        <v>1.1507606851479725E-2</v>
      </c>
      <c r="D656" s="112">
        <f>LN('My Data'!B657/'My Data'!B656)</f>
        <v>-2.7137058715963843E-3</v>
      </c>
    </row>
    <row r="657" spans="1:4" ht="15.75" customHeight="1">
      <c r="A657" s="24">
        <f>'My Data'!A658</f>
        <v>45481</v>
      </c>
      <c r="B657" s="103">
        <f>LN('My Data'!C658/'My Data'!C657)</f>
        <v>-9.5694510161506725E-3</v>
      </c>
      <c r="C657">
        <f>LN('My Data'!D658/'My Data'!D657)</f>
        <v>-1.1507606851479802E-2</v>
      </c>
      <c r="D657" s="112">
        <f>LN('My Data'!B658/'My Data'!B657)</f>
        <v>-1.0159505090044472E-3</v>
      </c>
    </row>
    <row r="658" spans="1:4" ht="15.75" customHeight="1">
      <c r="A658" s="24">
        <f>'My Data'!A659</f>
        <v>45482</v>
      </c>
      <c r="B658" s="103">
        <f>LN('My Data'!C659/'My Data'!C658)</f>
        <v>-2.9270382300113224E-2</v>
      </c>
      <c r="C658">
        <f>LN('My Data'!D659/'My Data'!D658)</f>
        <v>-1.6336419319693499E-2</v>
      </c>
      <c r="D658" s="112">
        <f>LN('My Data'!B659/'My Data'!B658)</f>
        <v>-6.6890178113384532E-3</v>
      </c>
    </row>
    <row r="659" spans="1:4" ht="15.75" customHeight="1">
      <c r="A659" s="24">
        <f>'My Data'!A660</f>
        <v>45483</v>
      </c>
      <c r="B659" s="103">
        <f>LN('My Data'!C660/'My Data'!C659)</f>
        <v>3.8839833316263957E-2</v>
      </c>
      <c r="C659">
        <f>LN('My Data'!D660/'My Data'!D659)</f>
        <v>3.523198007316878E-3</v>
      </c>
      <c r="D659" s="112">
        <f>LN('My Data'!B660/'My Data'!B659)</f>
        <v>7.561472700576488E-3</v>
      </c>
    </row>
    <row r="660" spans="1:4" ht="15.75" customHeight="1">
      <c r="A660" s="24">
        <f>'My Data'!A661</f>
        <v>45484</v>
      </c>
      <c r="B660" s="103">
        <f>LN('My Data'!C661/'My Data'!C660)</f>
        <v>9.4787439545437387E-3</v>
      </c>
      <c r="C660">
        <f>LN('My Data'!D661/'My Data'!D660)</f>
        <v>3.5697515145964476E-2</v>
      </c>
      <c r="D660" s="112">
        <f>LN('My Data'!B661/'My Data'!B660)</f>
        <v>4.8717305289099275E-3</v>
      </c>
    </row>
    <row r="661" spans="1:4" ht="15.75" customHeight="1">
      <c r="A661" s="24">
        <f>'My Data'!A662</f>
        <v>45485</v>
      </c>
      <c r="B661" s="103">
        <f>LN('My Data'!C662/'My Data'!C661)</f>
        <v>-9.47874395454377E-3</v>
      </c>
      <c r="C661">
        <f>LN('My Data'!D662/'My Data'!D661)</f>
        <v>4.425500900404078E-2</v>
      </c>
      <c r="D661" s="112">
        <f>LN('My Data'!B662/'My Data'!B661)</f>
        <v>3.176284095953641E-3</v>
      </c>
    </row>
    <row r="662" spans="1:4" ht="15.75" customHeight="1">
      <c r="A662" s="24">
        <f>'My Data'!A663</f>
        <v>45488</v>
      </c>
      <c r="B662" s="103">
        <f>LN('My Data'!C663/'My Data'!C662)</f>
        <v>0</v>
      </c>
      <c r="C662">
        <f>LN('My Data'!D663/'My Data'!D662)</f>
        <v>2.2472855852058576E-2</v>
      </c>
      <c r="D662" s="112">
        <f>LN('My Data'!B663/'My Data'!B662)</f>
        <v>-7.3947242030114445E-3</v>
      </c>
    </row>
    <row r="663" spans="1:4" ht="15.75" customHeight="1">
      <c r="A663" s="24">
        <f>'My Data'!A664</f>
        <v>45489</v>
      </c>
      <c r="B663" s="103">
        <f>LN('My Data'!C664/'My Data'!C663)</f>
        <v>0</v>
      </c>
      <c r="C663">
        <f>LN('My Data'!D664/'My Data'!D663)</f>
        <v>7.3801072976226803E-3</v>
      </c>
      <c r="D663" s="112">
        <f>LN('My Data'!B664/'My Data'!B663)</f>
        <v>-1.7290593302920004E-3</v>
      </c>
    </row>
    <row r="664" spans="1:4" ht="15.75" customHeight="1">
      <c r="A664" s="24">
        <f>'My Data'!A665</f>
        <v>45490</v>
      </c>
      <c r="B664" s="103">
        <f>LN('My Data'!C665/'My Data'!C664)</f>
        <v>4.6520015634892907E-2</v>
      </c>
      <c r="C664">
        <f>LN('My Data'!D665/'My Data'!D664)</f>
        <v>-0.11450584848001794</v>
      </c>
      <c r="D664" s="112">
        <f>LN('My Data'!B665/'My Data'!B664)</f>
        <v>1.5547431622466392E-3</v>
      </c>
    </row>
    <row r="665" spans="1:4" ht="15.75" customHeight="1">
      <c r="A665" s="24">
        <f>'My Data'!A666</f>
        <v>45491</v>
      </c>
      <c r="B665" s="103">
        <f>LN('My Data'!C666/'My Data'!C665)</f>
        <v>9.0498355199178562E-3</v>
      </c>
      <c r="C665">
        <f>LN('My Data'!D666/'My Data'!D665)</f>
        <v>3.5273405179684406E-3</v>
      </c>
      <c r="D665" s="112">
        <f>LN('My Data'!B666/'My Data'!B665)</f>
        <v>2.7700146736742504E-3</v>
      </c>
    </row>
    <row r="666" spans="1:4" ht="15.75" customHeight="1">
      <c r="A666" s="24">
        <f>'My Data'!A667</f>
        <v>45492</v>
      </c>
      <c r="B666" s="103">
        <f>LN('My Data'!C667/'My Data'!C666)</f>
        <v>-3.670136685042804E-2</v>
      </c>
      <c r="C666">
        <f>LN('My Data'!D667/'My Data'!D666)</f>
        <v>-3.2203140494634706E-2</v>
      </c>
      <c r="D666" s="112">
        <f>LN('My Data'!B667/'My Data'!B666)</f>
        <v>-6.2738066603410404E-3</v>
      </c>
    </row>
    <row r="667" spans="1:4" ht="15.75" customHeight="1">
      <c r="A667" s="24">
        <f>'My Data'!A668</f>
        <v>45495</v>
      </c>
      <c r="B667" s="103">
        <f>LN('My Data'!C668/'My Data'!C667)</f>
        <v>0.11466290832013973</v>
      </c>
      <c r="C667">
        <f>LN('My Data'!D668/'My Data'!D667)</f>
        <v>-3.6429912785009805E-3</v>
      </c>
      <c r="D667" s="112">
        <f>LN('My Data'!B668/'My Data'!B667)</f>
        <v>4.9944272820202171E-3</v>
      </c>
    </row>
    <row r="668" spans="1:4" ht="15.75" customHeight="1">
      <c r="A668" s="24">
        <f>'My Data'!A669</f>
        <v>45496</v>
      </c>
      <c r="B668" s="103">
        <f>LN('My Data'!C669/'My Data'!C668)</f>
        <v>0</v>
      </c>
      <c r="C668">
        <f>LN('My Data'!D669/'My Data'!D668)</f>
        <v>-2.4360547978813383E-3</v>
      </c>
      <c r="D668" s="112">
        <f>LN('My Data'!B669/'My Data'!B668)</f>
        <v>-3.6113394567719999E-3</v>
      </c>
    </row>
    <row r="669" spans="1:4" ht="15.75" customHeight="1">
      <c r="A669" s="24">
        <f>'My Data'!A670</f>
        <v>45497</v>
      </c>
      <c r="B669" s="103">
        <f>LN('My Data'!C670/'My Data'!C669)</f>
        <v>9.5310179804324935E-2</v>
      </c>
      <c r="C669">
        <f>LN('My Data'!D670/'My Data'!D669)</f>
        <v>3.0032287098875076E-2</v>
      </c>
      <c r="D669" s="112">
        <f>LN('My Data'!B670/'My Data'!B669)</f>
        <v>-2.3867469445911266E-3</v>
      </c>
    </row>
    <row r="670" spans="1:4" ht="15.75" customHeight="1">
      <c r="A670" s="24">
        <f>'My Data'!A671</f>
        <v>45498</v>
      </c>
      <c r="B670" s="103">
        <f>LN('My Data'!C671/'My Data'!C670)</f>
        <v>1.5037877364540502E-2</v>
      </c>
      <c r="C670">
        <f>LN('My Data'!D671/'My Data'!D670)</f>
        <v>3.1452796551805856E-2</v>
      </c>
      <c r="D670" s="112">
        <f>LN('My Data'!B671/'My Data'!B670)</f>
        <v>2.9858597891633497E-3</v>
      </c>
    </row>
    <row r="671" spans="1:4" ht="15.75" customHeight="1">
      <c r="A671" s="24">
        <f>'My Data'!A672</f>
        <v>45499</v>
      </c>
      <c r="B671" s="103">
        <f>LN('My Data'!C672/'My Data'!C671)</f>
        <v>-3.0305349495328922E-2</v>
      </c>
      <c r="C671">
        <f>LN('My Data'!D672/'My Data'!D671)</f>
        <v>5.6839810593872539E-2</v>
      </c>
      <c r="D671" s="112">
        <f>LN('My Data'!B672/'My Data'!B671)</f>
        <v>1.3515751257515434E-2</v>
      </c>
    </row>
    <row r="672" spans="1:4" ht="15.75" customHeight="1">
      <c r="A672" s="24">
        <f>'My Data'!A673</f>
        <v>45502</v>
      </c>
      <c r="B672" s="103">
        <f>LN('My Data'!C673/'My Data'!C672)</f>
        <v>-2.3347363996991177E-2</v>
      </c>
      <c r="C672">
        <f>LN('My Data'!D673/'My Data'!D672)</f>
        <v>-3.978425219327282E-2</v>
      </c>
      <c r="D672" s="112">
        <f>LN('My Data'!B673/'My Data'!B672)</f>
        <v>-2.1804187492329739E-6</v>
      </c>
    </row>
    <row r="673" spans="1:4" ht="15.75" customHeight="1">
      <c r="A673" s="24">
        <f>'My Data'!A674</f>
        <v>45503</v>
      </c>
      <c r="B673" s="103">
        <f>LN('My Data'!C674/'My Data'!C673)</f>
        <v>-6.5063593347062007E-2</v>
      </c>
      <c r="C673">
        <f>LN('My Data'!D674/'My Data'!D673)</f>
        <v>1.7877571107405874E-2</v>
      </c>
      <c r="D673" s="112">
        <f>LN('My Data'!B674/'My Data'!B673)</f>
        <v>-6.6306780334399011E-4</v>
      </c>
    </row>
    <row r="674" spans="1:4" ht="15.75" customHeight="1">
      <c r="A674" s="24">
        <f>'My Data'!A675</f>
        <v>45504</v>
      </c>
      <c r="B674" s="103">
        <f>LN('My Data'!C675/'My Data'!C674)</f>
        <v>1.6667052485211643E-2</v>
      </c>
      <c r="C674">
        <f>LN('My Data'!D675/'My Data'!D674)</f>
        <v>1.1013327177983192E-2</v>
      </c>
      <c r="D674" s="112">
        <f>LN('My Data'!B675/'My Data'!B674)</f>
        <v>1.0757447193670463E-2</v>
      </c>
    </row>
    <row r="675" spans="1:4" ht="15.75" customHeight="1">
      <c r="A675" s="24">
        <f>'My Data'!A676</f>
        <v>45505</v>
      </c>
      <c r="B675" s="103">
        <f>LN('My Data'!C676/'My Data'!C675)</f>
        <v>7.1743904858841315E-2</v>
      </c>
      <c r="C675">
        <f>LN('My Data'!D676/'My Data'!D675)</f>
        <v>-1.0958905206372234E-3</v>
      </c>
      <c r="D675" s="112">
        <f>LN('My Data'!B676/'My Data'!B675)</f>
        <v>-9.6518518314050311E-3</v>
      </c>
    </row>
    <row r="676" spans="1:4" ht="15.75" customHeight="1">
      <c r="A676" s="24">
        <f>'My Data'!A677</f>
        <v>45506</v>
      </c>
      <c r="B676" s="103">
        <f>LN('My Data'!C677/'My Data'!C676)</f>
        <v>-8.0042707673536495E-2</v>
      </c>
      <c r="C676">
        <f>LN('My Data'!D677/'My Data'!D676)</f>
        <v>-4.9448275413981141E-2</v>
      </c>
      <c r="D676" s="112">
        <f>LN('My Data'!B677/'My Data'!B676)</f>
        <v>-1.5566337029915592E-2</v>
      </c>
    </row>
    <row r="677" spans="1:4" ht="15.75" customHeight="1">
      <c r="A677" s="24">
        <f>'My Data'!A678</f>
        <v>45509</v>
      </c>
      <c r="B677" s="103">
        <f>LN('My Data'!C678/'My Data'!C677)</f>
        <v>-3.3901551675681339E-2</v>
      </c>
      <c r="C677">
        <f>LN('My Data'!D678/'My Data'!D677)</f>
        <v>-3.4622077284707496E-3</v>
      </c>
      <c r="D677" s="112">
        <f>LN('My Data'!B678/'My Data'!B677)</f>
        <v>-2.1713058335632328E-2</v>
      </c>
    </row>
    <row r="678" spans="1:4" ht="15.75" customHeight="1">
      <c r="A678" s="24">
        <f>'My Data'!A679</f>
        <v>45510</v>
      </c>
      <c r="B678" s="103">
        <f>LN('My Data'!C679/'My Data'!C678)</f>
        <v>5.8594164266052809E-2</v>
      </c>
      <c r="C678">
        <f>LN('My Data'!D679/'My Data'!D678)</f>
        <v>1.0350868723656188E-2</v>
      </c>
      <c r="D678" s="112">
        <f>LN('My Data'!B679/'My Data'!B678)</f>
        <v>2.8802025885749393E-3</v>
      </c>
    </row>
    <row r="679" spans="1:4" ht="15.75" customHeight="1">
      <c r="A679" s="24">
        <f>'My Data'!A680</f>
        <v>45511</v>
      </c>
      <c r="B679" s="103">
        <f>LN('My Data'!C680/'My Data'!C679)</f>
        <v>8.0972102326193028E-3</v>
      </c>
      <c r="C679">
        <f>LN('My Data'!D680/'My Data'!D679)</f>
        <v>-1.0350868723656162E-2</v>
      </c>
      <c r="D679" s="112">
        <f>LN('My Data'!B680/'My Data'!B679)</f>
        <v>1.6321642074781165E-2</v>
      </c>
    </row>
    <row r="680" spans="1:4" ht="15.75" customHeight="1">
      <c r="A680" s="24">
        <f>'My Data'!A681</f>
        <v>45512</v>
      </c>
      <c r="B680" s="103">
        <f>LN('My Data'!C681/'My Data'!C680)</f>
        <v>-2.4491020008295755E-2</v>
      </c>
      <c r="C680">
        <f>LN('My Data'!D681/'My Data'!D680)</f>
        <v>1.1554016305558895E-3</v>
      </c>
      <c r="D680" s="112">
        <f>LN('My Data'!B681/'My Data'!B680)</f>
        <v>-2.7689706505091695E-3</v>
      </c>
    </row>
    <row r="681" spans="1:4" ht="15.75" customHeight="1">
      <c r="A681" s="24">
        <f>'My Data'!A682</f>
        <v>45513</v>
      </c>
      <c r="B681" s="103">
        <f>LN('My Data'!C682/'My Data'!C681)</f>
        <v>-8.2988028146950658E-3</v>
      </c>
      <c r="C681">
        <f>LN('My Data'!D682/'My Data'!D681)</f>
        <v>8.0506472771669901E-3</v>
      </c>
      <c r="D681" s="112">
        <f>LN('My Data'!B682/'My Data'!B681)</f>
        <v>3.2282424576294197E-3</v>
      </c>
    </row>
    <row r="682" spans="1:4" ht="15.75" customHeight="1">
      <c r="A682" s="24">
        <f>'My Data'!A683</f>
        <v>45516</v>
      </c>
      <c r="B682" s="103">
        <f>LN('My Data'!C683/'My Data'!C682)</f>
        <v>1.6529301951210506E-2</v>
      </c>
      <c r="C682">
        <f>LN('My Data'!D683/'My Data'!D682)</f>
        <v>2.2883305180122159E-3</v>
      </c>
      <c r="D682" s="112">
        <f>LN('My Data'!B683/'My Data'!B682)</f>
        <v>4.7820669912395988E-3</v>
      </c>
    </row>
    <row r="683" spans="1:4" ht="15.75" customHeight="1">
      <c r="A683" s="24">
        <f>'My Data'!A684</f>
        <v>45517</v>
      </c>
      <c r="B683" s="103">
        <f>LN('My Data'!C684/'My Data'!C683)</f>
        <v>8.1633106391608354E-3</v>
      </c>
      <c r="C683">
        <f>LN('My Data'!D684/'My Data'!D683)</f>
        <v>0</v>
      </c>
      <c r="D683" s="112">
        <f>LN('My Data'!B684/'My Data'!B683)</f>
        <v>3.0638832096498213E-3</v>
      </c>
    </row>
    <row r="684" spans="1:4" ht="15.75" customHeight="1">
      <c r="A684" s="24">
        <f>'My Data'!A685</f>
        <v>45518</v>
      </c>
      <c r="B684" s="103">
        <f>LN('My Data'!C685/'My Data'!C684)</f>
        <v>8.0972102326193028E-3</v>
      </c>
      <c r="C684">
        <f>LN('My Data'!D685/'My Data'!D684)</f>
        <v>-6.8807610922224285E-3</v>
      </c>
      <c r="D684" s="112">
        <f>LN('My Data'!B685/'My Data'!B684)</f>
        <v>6.165369385825856E-3</v>
      </c>
    </row>
    <row r="685" spans="1:4" ht="15.75" customHeight="1">
      <c r="A685" s="24">
        <f>'My Data'!A686</f>
        <v>45519</v>
      </c>
      <c r="B685" s="103">
        <f>LN('My Data'!C686/'My Data'!C685)</f>
        <v>1.600034134644112E-2</v>
      </c>
      <c r="C685">
        <f>LN('My Data'!D686/'My Data'!D685)</f>
        <v>1.9373825339688872E-2</v>
      </c>
      <c r="D685" s="112">
        <f>LN('My Data'!B686/'My Data'!B685)</f>
        <v>7.8044882805325087E-3</v>
      </c>
    </row>
    <row r="686" spans="1:4" ht="15.75" customHeight="1">
      <c r="A686" s="24">
        <f>'My Data'!A687</f>
        <v>45520</v>
      </c>
      <c r="B686" s="103">
        <f>LN('My Data'!C687/'My Data'!C686)</f>
        <v>7.9051795071132473E-3</v>
      </c>
      <c r="C686">
        <f>LN('My Data'!D687/'My Data'!D686)</f>
        <v>-1.9373825339688958E-2</v>
      </c>
      <c r="D686" s="112">
        <f>LN('My Data'!B687/'My Data'!B686)</f>
        <v>-4.0122923318393648E-3</v>
      </c>
    </row>
    <row r="687" spans="1:4" ht="15.75" customHeight="1">
      <c r="A687" s="24">
        <f>'My Data'!A688</f>
        <v>45523</v>
      </c>
      <c r="B687" s="103">
        <f>LN('My Data'!C688/'My Data'!C687)</f>
        <v>7.8431774610258787E-3</v>
      </c>
      <c r="C687">
        <f>LN('My Data'!D688/'My Data'!D687)</f>
        <v>5.7372503901435929E-3</v>
      </c>
      <c r="D687" s="112">
        <f>LN('My Data'!B688/'My Data'!B687)</f>
        <v>5.4176763977701057E-3</v>
      </c>
    </row>
    <row r="688" spans="1:4" ht="15.75" customHeight="1">
      <c r="A688" s="24">
        <f>'My Data'!A689</f>
        <v>45524</v>
      </c>
      <c r="B688" s="103">
        <f>LN('My Data'!C689/'My Data'!C688)</f>
        <v>-3.9845908547199674E-2</v>
      </c>
      <c r="C688">
        <f>LN('My Data'!D689/'My Data'!D688)</f>
        <v>-2.3149181866965751E-2</v>
      </c>
      <c r="D688" s="112">
        <f>LN('My Data'!B689/'My Data'!B688)</f>
        <v>-9.7874947462658242E-3</v>
      </c>
    </row>
    <row r="689" spans="1:4" ht="15.75" customHeight="1">
      <c r="A689" s="24">
        <f>'My Data'!A690</f>
        <v>45525</v>
      </c>
      <c r="B689" s="103">
        <f>LN('My Data'!C690/'My Data'!C689)</f>
        <v>-2.4692612590371522E-2</v>
      </c>
      <c r="C689">
        <f>LN('My Data'!D690/'My Data'!D689)</f>
        <v>2.8853703896607057E-2</v>
      </c>
      <c r="D689" s="112">
        <f>LN('My Data'!B690/'My Data'!B689)</f>
        <v>2.3870950870858378E-3</v>
      </c>
    </row>
    <row r="690" spans="1:4" ht="15.75" customHeight="1">
      <c r="A690" s="24">
        <f>'My Data'!A691</f>
        <v>45526</v>
      </c>
      <c r="B690" s="103">
        <f>LN('My Data'!C691/'My Data'!C690)</f>
        <v>8.2988028146950641E-3</v>
      </c>
      <c r="C690">
        <f>LN('My Data'!D691/'My Data'!D690)</f>
        <v>-2.4180798197214626E-2</v>
      </c>
      <c r="D690" s="112">
        <f>LN('My Data'!B691/'My Data'!B690)</f>
        <v>-7.2054053672371545E-5</v>
      </c>
    </row>
    <row r="691" spans="1:4" ht="15.75" customHeight="1">
      <c r="A691" s="24">
        <f>'My Data'!A692</f>
        <v>45527</v>
      </c>
      <c r="B691" s="103">
        <f>LN('My Data'!C692/'My Data'!C691)</f>
        <v>8.2304991365154435E-3</v>
      </c>
      <c r="C691">
        <f>LN('My Data'!D692/'My Data'!D691)</f>
        <v>1.0434877292579494E-2</v>
      </c>
      <c r="D691" s="112">
        <f>LN('My Data'!B692/'My Data'!B691)</f>
        <v>4.6814412991461503E-3</v>
      </c>
    </row>
    <row r="692" spans="1:4" ht="15.75" customHeight="1">
      <c r="A692" s="24">
        <f>'My Data'!A693</f>
        <v>45530</v>
      </c>
      <c r="B692" s="103">
        <f>LN('My Data'!C693/'My Data'!C692)</f>
        <v>0</v>
      </c>
      <c r="C692">
        <f>LN('My Data'!D693/'My Data'!D692)</f>
        <v>0</v>
      </c>
      <c r="D692" s="112">
        <f>LN('My Data'!B693/'My Data'!B692)</f>
        <v>0</v>
      </c>
    </row>
    <row r="693" spans="1:4" ht="15.75" customHeight="1">
      <c r="A693" s="24">
        <f>'My Data'!A694</f>
        <v>45531</v>
      </c>
      <c r="B693" s="103">
        <f>LN('My Data'!C694/'My Data'!C693)</f>
        <v>0</v>
      </c>
      <c r="C693">
        <f>LN('My Data'!D694/'My Data'!D693)</f>
        <v>-1.7452449951226166E-2</v>
      </c>
      <c r="D693" s="112">
        <f>LN('My Data'!B694/'My Data'!B693)</f>
        <v>1.6438639490497266E-3</v>
      </c>
    </row>
    <row r="694" spans="1:4" ht="15.75" customHeight="1">
      <c r="A694" s="24">
        <f>'My Data'!A695</f>
        <v>45532</v>
      </c>
      <c r="B694" s="103">
        <f>LN('My Data'!C695/'My Data'!C694)</f>
        <v>-2.4897551621727201E-2</v>
      </c>
      <c r="C694">
        <f>LN('My Data'!D695/'My Data'!D694)</f>
        <v>5.2583541472883875E-2</v>
      </c>
      <c r="D694" s="112">
        <f>LN('My Data'!B695/'My Data'!B694)</f>
        <v>-7.9010720481397629E-4</v>
      </c>
    </row>
    <row r="695" spans="1:4" ht="15.75" customHeight="1">
      <c r="A695" s="24">
        <f>'My Data'!A696</f>
        <v>45533</v>
      </c>
      <c r="B695" s="103">
        <f>LN('My Data'!C696/'My Data'!C695)</f>
        <v>0</v>
      </c>
      <c r="C695">
        <f>LN('My Data'!D696/'My Data'!D695)</f>
        <v>-2.4803977365808288E-2</v>
      </c>
      <c r="D695" s="112">
        <f>LN('My Data'!B696/'My Data'!B695)</f>
        <v>3.4553655356246338E-3</v>
      </c>
    </row>
    <row r="696" spans="1:4" ht="15.75" customHeight="1">
      <c r="A696" s="24">
        <f>'My Data'!A697</f>
        <v>45534</v>
      </c>
      <c r="B696" s="103">
        <f>LN('My Data'!C697/'My Data'!C696)</f>
        <v>-1.694955831377332E-2</v>
      </c>
      <c r="C696">
        <f>LN('My Data'!D697/'My Data'!D696)</f>
        <v>1.8100041643617937E-2</v>
      </c>
      <c r="D696" s="112">
        <f>LN('My Data'!B697/'My Data'!B696)</f>
        <v>5.1934450079879326E-5</v>
      </c>
    </row>
    <row r="697" spans="1:4" ht="15.75" customHeight="1">
      <c r="A697" s="24">
        <f>'My Data'!A698</f>
        <v>45537</v>
      </c>
      <c r="B697" s="103">
        <f>LN('My Data'!C698/'My Data'!C697)</f>
        <v>4.1847109935500504E-2</v>
      </c>
      <c r="C697">
        <f>LN('My Data'!D698/'My Data'!D697)</f>
        <v>7.8169018916108626E-3</v>
      </c>
      <c r="D697" s="112">
        <f>LN('My Data'!B698/'My Data'!B697)</f>
        <v>-2.0100988207245162E-3</v>
      </c>
    </row>
    <row r="698" spans="1:4" ht="15.75" customHeight="1">
      <c r="A698" s="24">
        <f>'My Data'!A699</f>
        <v>45538</v>
      </c>
      <c r="B698" s="103">
        <f>LN('My Data'!C699/'My Data'!C698)</f>
        <v>4.8009219186360662E-2</v>
      </c>
      <c r="C698">
        <f>LN('My Data'!D699/'My Data'!D698)</f>
        <v>6.6519092283059186E-3</v>
      </c>
      <c r="D698" s="112">
        <f>LN('My Data'!B699/'My Data'!B698)</f>
        <v>-7.9018239137198486E-3</v>
      </c>
    </row>
    <row r="699" spans="1:4" ht="15.75" customHeight="1">
      <c r="A699" s="24">
        <f>'My Data'!A700</f>
        <v>45539</v>
      </c>
      <c r="B699" s="103">
        <f>LN('My Data'!C700/'My Data'!C699)</f>
        <v>9.6729626458551113E-2</v>
      </c>
      <c r="C699">
        <f>LN('My Data'!D700/'My Data'!D699)</f>
        <v>-8.8790816411300471E-3</v>
      </c>
      <c r="D699" s="112">
        <f>LN('My Data'!B700/'My Data'!B699)</f>
        <v>-3.0029198142301956E-3</v>
      </c>
    </row>
    <row r="700" spans="1:4" ht="15.75" customHeight="1">
      <c r="A700" s="24">
        <f>'My Data'!A701</f>
        <v>45540</v>
      </c>
      <c r="B700" s="103">
        <f>LN('My Data'!C701/'My Data'!C700)</f>
        <v>0</v>
      </c>
      <c r="C700">
        <f>LN('My Data'!D701/'My Data'!D700)</f>
        <v>-2.7120306219193896E-2</v>
      </c>
      <c r="D700" s="112">
        <f>LN('My Data'!B701/'My Data'!B700)</f>
        <v>-3.2186560379727875E-3</v>
      </c>
    </row>
    <row r="701" spans="1:4" ht="15.75" customHeight="1">
      <c r="A701" s="24">
        <f>'My Data'!A702</f>
        <v>45541</v>
      </c>
      <c r="B701" s="103">
        <f>LN('My Data'!C702/'My Data'!C701)</f>
        <v>7.0671672230923528E-3</v>
      </c>
      <c r="C701">
        <f>LN('My Data'!D702/'My Data'!D701)</f>
        <v>-2.0834086902841914E-2</v>
      </c>
      <c r="D701" s="112">
        <f>LN('My Data'!B702/'My Data'!B701)</f>
        <v>-8.1166445083622335E-3</v>
      </c>
    </row>
    <row r="702" spans="1:4" ht="15.75" customHeight="1">
      <c r="A702" s="24">
        <f>'My Data'!A703</f>
        <v>45544</v>
      </c>
      <c r="B702" s="103">
        <f>LN('My Data'!C703/'My Data'!C702)</f>
        <v>1.398624197473987E-2</v>
      </c>
      <c r="C702">
        <f>LN('My Data'!D703/'My Data'!D702)</f>
        <v>5.7937837106219081E-2</v>
      </c>
      <c r="D702" s="112">
        <f>LN('My Data'!B703/'My Data'!B702)</f>
        <v>1.0418621753916007E-2</v>
      </c>
    </row>
    <row r="703" spans="1:4" ht="15.75" customHeight="1">
      <c r="A703" s="24">
        <f>'My Data'!A704</f>
        <v>45545</v>
      </c>
      <c r="B703" s="103">
        <f>LN('My Data'!C704/'My Data'!C703)</f>
        <v>-2.1053409197832381E-2</v>
      </c>
      <c r="C703">
        <f>LN('My Data'!D704/'My Data'!D703)</f>
        <v>2.0754431469445861E-2</v>
      </c>
      <c r="D703" s="112">
        <f>LN('My Data'!B704/'My Data'!B703)</f>
        <v>-6.7562097874420855E-3</v>
      </c>
    </row>
    <row r="704" spans="1:4" ht="15.75" customHeight="1">
      <c r="A704" s="24">
        <f>'My Data'!A705</f>
        <v>45546</v>
      </c>
      <c r="B704" s="103">
        <f>LN('My Data'!C705/'My Data'!C704)</f>
        <v>0</v>
      </c>
      <c r="C704">
        <f>LN('My Data'!D705/'My Data'!D704)</f>
        <v>4.2334363826560736E-2</v>
      </c>
      <c r="D704" s="112">
        <f>LN('My Data'!B705/'My Data'!B704)</f>
        <v>-2.0608078050740612E-3</v>
      </c>
    </row>
    <row r="705" spans="1:4" ht="15.75" customHeight="1">
      <c r="A705" s="24">
        <f>'My Data'!A706</f>
        <v>45547</v>
      </c>
      <c r="B705" s="103">
        <f>LN('My Data'!C706/'My Data'!C705)</f>
        <v>-1.4285957247476541E-2</v>
      </c>
      <c r="C705">
        <f>LN('My Data'!D706/'My Data'!D705)</f>
        <v>-5.1948168771040228E-3</v>
      </c>
      <c r="D705" s="112">
        <f>LN('My Data'!B706/'My Data'!B705)</f>
        <v>5.9937241106733869E-3</v>
      </c>
    </row>
    <row r="706" spans="1:4" ht="15.75" customHeight="1">
      <c r="A706" s="24">
        <f>'My Data'!A707</f>
        <v>45548</v>
      </c>
      <c r="B706" s="103">
        <f>LN('My Data'!C707/'My Data'!C706)</f>
        <v>4.9132688577644808E-2</v>
      </c>
      <c r="C706">
        <f>LN('My Data'!D707/'My Data'!D706)</f>
        <v>3.379737958329071E-2</v>
      </c>
      <c r="D706" s="112">
        <f>LN('My Data'!B707/'My Data'!B706)</f>
        <v>4.6799012462753614E-3</v>
      </c>
    </row>
    <row r="707" spans="1:4" ht="15.75" customHeight="1">
      <c r="A707" s="24">
        <f>'My Data'!A708</f>
        <v>45551</v>
      </c>
      <c r="B707" s="103">
        <f>LN('My Data'!C708/'My Data'!C707)</f>
        <v>1.3605652055778678E-2</v>
      </c>
      <c r="C707">
        <f>LN('My Data'!D708/'My Data'!D707)</f>
        <v>-1.5220994010355243E-2</v>
      </c>
      <c r="D707" s="112">
        <f>LN('My Data'!B708/'My Data'!B707)</f>
        <v>7.8150571882626429E-4</v>
      </c>
    </row>
    <row r="708" spans="1:4" ht="15.75" customHeight="1">
      <c r="A708" s="24">
        <f>'My Data'!A709</f>
        <v>45552</v>
      </c>
      <c r="B708" s="103">
        <f>LN('My Data'!C709/'My Data'!C708)</f>
        <v>9.0384061468269147E-2</v>
      </c>
      <c r="C708">
        <f>LN('My Data'!D709/'My Data'!D708)</f>
        <v>-2.90476854402308E-2</v>
      </c>
      <c r="D708" s="112">
        <f>LN('My Data'!B709/'My Data'!B708)</f>
        <v>3.3663997258395317E-3</v>
      </c>
    </row>
    <row r="709" spans="1:4" ht="15.75" customHeight="1">
      <c r="A709" s="24">
        <f>'My Data'!A710</f>
        <v>45553</v>
      </c>
      <c r="B709" s="103">
        <f>LN('My Data'!C710/'My Data'!C709)</f>
        <v>-2.500130220541727E-2</v>
      </c>
      <c r="C709">
        <f>LN('My Data'!D710/'My Data'!D709)</f>
        <v>-2.0202707317519355E-2</v>
      </c>
      <c r="D709" s="112">
        <f>LN('My Data'!B710/'My Data'!B709)</f>
        <v>-6.5707298437810259E-3</v>
      </c>
    </row>
    <row r="710" spans="1:4" ht="15.75" customHeight="1">
      <c r="A710" s="24">
        <f>'My Data'!A711</f>
        <v>45554</v>
      </c>
      <c r="B710" s="103">
        <f>LN('My Data'!C711/'My Data'!C710)</f>
        <v>3.72713947972316E-2</v>
      </c>
      <c r="C710">
        <f>LN('My Data'!D711/'My Data'!D710)</f>
        <v>2.4404394171219323E-2</v>
      </c>
      <c r="D710" s="112">
        <f>LN('My Data'!B711/'My Data'!B710)</f>
        <v>9.9540910431605394E-3</v>
      </c>
    </row>
    <row r="711" spans="1:4" ht="15.75" customHeight="1">
      <c r="A711" s="24">
        <f>'My Data'!A712</f>
        <v>45555</v>
      </c>
      <c r="B711" s="103">
        <f>LN('My Data'!C712/'My Data'!C711)</f>
        <v>-6.1162270174360944E-3</v>
      </c>
      <c r="C711">
        <f>LN('My Data'!D712/'My Data'!D711)</f>
        <v>-3.303443694543421E-2</v>
      </c>
      <c r="D711" s="112">
        <f>LN('My Data'!B712/'My Data'!B711)</f>
        <v>-1.245542214040391E-2</v>
      </c>
    </row>
    <row r="712" spans="1:4" ht="15.75" customHeight="1">
      <c r="A712" s="24">
        <f>'My Data'!A713</f>
        <v>45558</v>
      </c>
      <c r="B712" s="103">
        <f>LN('My Data'!C713/'My Data'!C712)</f>
        <v>-2.4845998586530662E-2</v>
      </c>
      <c r="C712">
        <f>LN('My Data'!D713/'My Data'!D712)</f>
        <v>9.70358018273898E-3</v>
      </c>
      <c r="D712" s="112">
        <f>LN('My Data'!B713/'My Data'!B712)</f>
        <v>3.1991800829599053E-3</v>
      </c>
    </row>
    <row r="713" spans="1:4" ht="15.75" customHeight="1">
      <c r="A713" s="24">
        <f>'My Data'!A714</f>
        <v>45559</v>
      </c>
      <c r="B713" s="103">
        <f>LN('My Data'!C714/'My Data'!C713)</f>
        <v>-3.1951599806602358E-2</v>
      </c>
      <c r="C713">
        <f>LN('My Data'!D714/'My Data'!D713)</f>
        <v>-7.5390771731659754E-3</v>
      </c>
      <c r="D713" s="112">
        <f>LN('My Data'!B714/'My Data'!B713)</f>
        <v>1.9154826778852369E-3</v>
      </c>
    </row>
    <row r="714" spans="1:4" ht="15.75" customHeight="1">
      <c r="A714" s="24">
        <f>'My Data'!A715</f>
        <v>45560</v>
      </c>
      <c r="B714" s="103">
        <f>LN('My Data'!C715/'My Data'!C714)</f>
        <v>1.9293202934678851E-2</v>
      </c>
      <c r="C714">
        <f>LN('My Data'!D715/'My Data'!D714)</f>
        <v>2.8771297278940046E-2</v>
      </c>
      <c r="D714" s="112">
        <f>LN('My Data'!B715/'My Data'!B714)</f>
        <v>-1.564547761743121E-3</v>
      </c>
    </row>
    <row r="715" spans="1:4" ht="15.75" customHeight="1">
      <c r="A715" s="24">
        <f>'My Data'!A716</f>
        <v>45561</v>
      </c>
      <c r="B715" s="103">
        <f>LN('My Data'!C716/'My Data'!C715)</f>
        <v>0</v>
      </c>
      <c r="C715">
        <f>LN('My Data'!D716/'My Data'!D715)</f>
        <v>3.9139908337270372E-2</v>
      </c>
      <c r="D715" s="112">
        <f>LN('My Data'!B716/'My Data'!B715)</f>
        <v>3.3605382210846234E-3</v>
      </c>
    </row>
    <row r="716" spans="1:4" ht="15.75" customHeight="1">
      <c r="A716" s="24">
        <f>'My Data'!A717</f>
        <v>45562</v>
      </c>
      <c r="B716" s="103">
        <f>LN('My Data'!C717/'My Data'!C716)</f>
        <v>4.3620622475890353E-2</v>
      </c>
      <c r="C716">
        <f>LN('My Data'!D717/'My Data'!D716)</f>
        <v>1.7522350692202274E-2</v>
      </c>
      <c r="D716" s="112">
        <f>LN('My Data'!B717/'My Data'!B716)</f>
        <v>5.2230367811840961E-3</v>
      </c>
    </row>
    <row r="717" spans="1:4" ht="15.75" customHeight="1">
      <c r="A717" s="24">
        <f>'My Data'!A718</f>
        <v>45565</v>
      </c>
      <c r="B717" s="103">
        <f>LN('My Data'!C718/'My Data'!C717)</f>
        <v>-3.096222560396681E-2</v>
      </c>
      <c r="C717">
        <f>LN('My Data'!D718/'My Data'!D717)</f>
        <v>-4.975134640113732E-3</v>
      </c>
      <c r="D717" s="112">
        <f>LN('My Data'!B718/'My Data'!B717)</f>
        <v>-9.9507222120423962E-3</v>
      </c>
    </row>
    <row r="718" spans="1:4" ht="15.75" customHeight="1">
      <c r="A718" s="24">
        <f>'My Data'!A719</f>
        <v>45566</v>
      </c>
      <c r="B718" s="103">
        <f>LN('My Data'!C719/'My Data'!C718)</f>
        <v>0</v>
      </c>
      <c r="C718">
        <f>LN('My Data'!D719/'My Data'!D718)</f>
        <v>2.4906613124518304E-3</v>
      </c>
      <c r="D718" s="112">
        <f>LN('My Data'!B719/'My Data'!B718)</f>
        <v>3.2622593749303259E-3</v>
      </c>
    </row>
    <row r="719" spans="1:4" ht="15.75" customHeight="1">
      <c r="A719" s="24">
        <f>'My Data'!A720</f>
        <v>45567</v>
      </c>
      <c r="B719" s="103">
        <f>LN('My Data'!C720/'My Data'!C719)</f>
        <v>-1.9048194970694474E-2</v>
      </c>
      <c r="C719">
        <f>LN('My Data'!D720/'My Data'!D719)</f>
        <v>1.2361096823573926E-2</v>
      </c>
      <c r="D719" s="112">
        <f>LN('My Data'!B720/'My Data'!B719)</f>
        <v>6.4111473007212778E-4</v>
      </c>
    </row>
    <row r="720" spans="1:4" ht="15.75" customHeight="1">
      <c r="A720" s="24">
        <f>'My Data'!A721</f>
        <v>45568</v>
      </c>
      <c r="B720" s="103">
        <f>LN('My Data'!C721/'My Data'!C720)</f>
        <v>-1.9418085857101627E-2</v>
      </c>
      <c r="C720">
        <f>LN('My Data'!D721/'My Data'!D720)</f>
        <v>1.2210163906931337E-2</v>
      </c>
      <c r="D720" s="112">
        <f>LN('My Data'!B721/'My Data'!B720)</f>
        <v>-1.1534266472746676E-3</v>
      </c>
    </row>
    <row r="721" spans="1:4" ht="15.75" customHeight="1">
      <c r="A721" s="24">
        <f>'My Data'!A722</f>
        <v>45569</v>
      </c>
      <c r="B721" s="103">
        <f>LN('My Data'!C722/'My Data'!C721)</f>
        <v>-6.5574005461590517E-3</v>
      </c>
      <c r="C721">
        <f>LN('My Data'!D722/'My Data'!D721)</f>
        <v>0</v>
      </c>
      <c r="D721" s="112">
        <f>LN('My Data'!B722/'My Data'!B721)</f>
        <v>8.3401471255445858E-4</v>
      </c>
    </row>
    <row r="722" spans="1:4" ht="15.75" customHeight="1">
      <c r="A722" s="24">
        <f>'My Data'!A723</f>
        <v>45572</v>
      </c>
      <c r="B722" s="103">
        <f>LN('My Data'!C723/'My Data'!C722)</f>
        <v>-1.324522675002068E-2</v>
      </c>
      <c r="C722">
        <f>LN('My Data'!D723/'My Data'!D722)</f>
        <v>7.2551708811717953E-3</v>
      </c>
      <c r="D722" s="112">
        <f>LN('My Data'!B723/'My Data'!B722)</f>
        <v>2.0983751855296546E-3</v>
      </c>
    </row>
    <row r="723" spans="1:4" ht="15.75" customHeight="1">
      <c r="A723" s="24">
        <f>'My Data'!A724</f>
        <v>45573</v>
      </c>
      <c r="B723" s="103">
        <f>LN('My Data'!C724/'My Data'!C723)</f>
        <v>1.980262729617973E-2</v>
      </c>
      <c r="C723">
        <f>LN('My Data'!D724/'My Data'!D723)</f>
        <v>-7.2551708811717979E-3</v>
      </c>
      <c r="D723" s="112">
        <f>LN('My Data'!B724/'My Data'!B723)</f>
        <v>-1.3300514897579137E-2</v>
      </c>
    </row>
    <row r="724" spans="1:4" ht="15.75" customHeight="1">
      <c r="A724" s="24">
        <f>'My Data'!A725</f>
        <v>45574</v>
      </c>
      <c r="B724" s="103">
        <f>LN('My Data'!C725/'My Data'!C724)</f>
        <v>-1.3158084577511199E-2</v>
      </c>
      <c r="C724">
        <f>LN('My Data'!D725/'My Data'!D724)</f>
        <v>4.5084740754221274E-2</v>
      </c>
      <c r="D724" s="112">
        <f>LN('My Data'!B725/'My Data'!B724)</f>
        <v>6.8361105604910748E-3</v>
      </c>
    </row>
    <row r="725" spans="1:4" ht="15.75" customHeight="1">
      <c r="A725" s="24">
        <f>'My Data'!A726</f>
        <v>45575</v>
      </c>
      <c r="B725" s="103">
        <f>LN('My Data'!C726/'My Data'!C725)</f>
        <v>-4.7466537238923724E-2</v>
      </c>
      <c r="C725">
        <f>LN('My Data'!D726/'My Data'!D725)</f>
        <v>-4.7514875607513239E-2</v>
      </c>
      <c r="D725" s="112">
        <f>LN('My Data'!B726/'My Data'!B725)</f>
        <v>-1.3678899904040274E-3</v>
      </c>
    </row>
    <row r="726" spans="1:4" ht="15.75" customHeight="1">
      <c r="A726" s="24">
        <f>'My Data'!A727</f>
        <v>45576</v>
      </c>
      <c r="B726" s="103">
        <f>LN('My Data'!C727/'My Data'!C726)</f>
        <v>1.3793322132335769E-2</v>
      </c>
      <c r="C726">
        <f>LN('My Data'!D727/'My Data'!D726)</f>
        <v>-2.4360547978811158E-3</v>
      </c>
      <c r="D726" s="112">
        <f>LN('My Data'!B727/'My Data'!B726)</f>
        <v>2.0379568134455159E-3</v>
      </c>
    </row>
    <row r="727" spans="1:4" ht="15.75" customHeight="1">
      <c r="A727" s="24">
        <f>'My Data'!A728</f>
        <v>45579</v>
      </c>
      <c r="B727" s="103">
        <f>LN('My Data'!C728/'My Data'!C727)</f>
        <v>-2.7779564107075706E-2</v>
      </c>
      <c r="C727">
        <f>LN('My Data'!D728/'My Data'!D727)</f>
        <v>-9.8040000966208556E-3</v>
      </c>
      <c r="D727" s="112">
        <f>LN('My Data'!B728/'My Data'!B727)</f>
        <v>4.4199620757917188E-3</v>
      </c>
    </row>
    <row r="728" spans="1:4" ht="15.75" customHeight="1">
      <c r="A728" s="24">
        <f>'My Data'!A729</f>
        <v>45580</v>
      </c>
      <c r="B728" s="103">
        <f>LN('My Data'!C729/'My Data'!C728)</f>
        <v>-2.1353124470568946E-2</v>
      </c>
      <c r="C728">
        <f>LN('My Data'!D729/'My Data'!D728)</f>
        <v>9.8040000966208348E-3</v>
      </c>
      <c r="D728" s="112">
        <f>LN('My Data'!B729/'My Data'!B728)</f>
        <v>-4.6901317242047484E-3</v>
      </c>
    </row>
    <row r="729" spans="1:4" ht="15.75" customHeight="1">
      <c r="A729" s="24">
        <f>'My Data'!A730</f>
        <v>45581</v>
      </c>
      <c r="B729" s="103">
        <f>LN('My Data'!C730/'My Data'!C729)</f>
        <v>2.8370697129215566E-2</v>
      </c>
      <c r="C729">
        <f>LN('My Data'!D730/'My Data'!D729)</f>
        <v>1.212136053234482E-2</v>
      </c>
      <c r="D729" s="112">
        <f>LN('My Data'!B730/'My Data'!B729)</f>
        <v>9.5237565748715856E-3</v>
      </c>
    </row>
    <row r="730" spans="1:4" ht="15.75" customHeight="1">
      <c r="A730" s="24">
        <f>'My Data'!A731</f>
        <v>45582</v>
      </c>
      <c r="B730" s="103">
        <f>LN('My Data'!C731/'My Data'!C730)</f>
        <v>6.9686693160934355E-3</v>
      </c>
      <c r="C730">
        <f>LN('My Data'!D731/'My Data'!D730)</f>
        <v>7.2029122940580163E-3</v>
      </c>
      <c r="D730" s="112">
        <f>LN('My Data'!B731/'My Data'!B730)</f>
        <v>6.5823741752311423E-3</v>
      </c>
    </row>
    <row r="731" spans="1:4" ht="15.75" customHeight="1">
      <c r="A731" s="24">
        <f>'My Data'!A732</f>
        <v>45583</v>
      </c>
      <c r="B731" s="103">
        <f>LN('My Data'!C732/'My Data'!C731)</f>
        <v>-6.9686693160933158E-3</v>
      </c>
      <c r="C731">
        <f>LN('My Data'!D732/'My Data'!D731)</f>
        <v>4.7732787526578117E-3</v>
      </c>
      <c r="D731" s="112">
        <f>LN('My Data'!B732/'My Data'!B731)</f>
        <v>-2.4695458827335773E-3</v>
      </c>
    </row>
    <row r="732" spans="1:4" ht="15.75" customHeight="1">
      <c r="A732" s="24">
        <f>'My Data'!A733</f>
        <v>45586</v>
      </c>
      <c r="B732" s="103">
        <f>LN('My Data'!C733/'My Data'!C732)</f>
        <v>6.9686693160934355E-3</v>
      </c>
      <c r="C732">
        <f>LN('My Data'!D733/'My Data'!D732)</f>
        <v>-1.6807118316381289E-2</v>
      </c>
      <c r="D732" s="112">
        <f>LN('My Data'!B733/'My Data'!B732)</f>
        <v>-5.7047327834151172E-3</v>
      </c>
    </row>
    <row r="733" spans="1:4" ht="15.75" customHeight="1">
      <c r="A733" s="24">
        <f>'My Data'!A734</f>
        <v>45587</v>
      </c>
      <c r="B733" s="103">
        <f>LN('My Data'!C734/'My Data'!C733)</f>
        <v>2.7398974188114562E-2</v>
      </c>
      <c r="C733">
        <f>LN('My Data'!D734/'My Data'!D733)</f>
        <v>-2.4511031014349805E-2</v>
      </c>
      <c r="D733" s="112">
        <f>LN('My Data'!B734/'My Data'!B733)</f>
        <v>-9.4414403355513714E-4</v>
      </c>
    </row>
    <row r="734" spans="1:4" ht="15.75" customHeight="1">
      <c r="A734" s="24">
        <f>'My Data'!A735</f>
        <v>45588</v>
      </c>
      <c r="B734" s="103">
        <f>LN('My Data'!C735/'My Data'!C734)</f>
        <v>-1.3605652055778598E-2</v>
      </c>
      <c r="C734">
        <f>LN('My Data'!D735/'My Data'!D734)</f>
        <v>9.8766234959120989E-3</v>
      </c>
      <c r="D734" s="112">
        <f>LN('My Data'!B735/'My Data'!B734)</f>
        <v>-5.7758102283895557E-3</v>
      </c>
    </row>
    <row r="735" spans="1:4" ht="15.75" customHeight="1">
      <c r="A735" s="24">
        <f>'My Data'!A736</f>
        <v>45589</v>
      </c>
      <c r="B735" s="103">
        <f>LN('My Data'!C736/'My Data'!C735)</f>
        <v>2.0339684237122783E-2</v>
      </c>
      <c r="C735">
        <f>LN('My Data'!D736/'My Data'!D735)</f>
        <v>-7.3983074814450364E-3</v>
      </c>
      <c r="D735" s="112">
        <f>LN('My Data'!B736/'My Data'!B735)</f>
        <v>8.7288555609291195E-4</v>
      </c>
    </row>
    <row r="736" spans="1:4" ht="15.75" customHeight="1">
      <c r="A736" s="24">
        <f>'My Data'!A737</f>
        <v>45590</v>
      </c>
      <c r="B736" s="103">
        <f>LN('My Data'!C737/'My Data'!C736)</f>
        <v>-3.4133006369458582E-2</v>
      </c>
      <c r="C736">
        <f>LN('My Data'!D737/'My Data'!D736)</f>
        <v>2.2032714999882706E-2</v>
      </c>
      <c r="D736" s="112">
        <f>LN('My Data'!B737/'My Data'!B736)</f>
        <v>-1.9661633245841815E-3</v>
      </c>
    </row>
    <row r="737" spans="1:4" ht="15.75" customHeight="1">
      <c r="A737" s="24">
        <f>'My Data'!A738</f>
        <v>45593</v>
      </c>
      <c r="B737" s="103">
        <f>LN('My Data'!C738/'My Data'!C737)</f>
        <v>-1.3986241974739952E-2</v>
      </c>
      <c r="C737">
        <f>LN('My Data'!D738/'My Data'!D737)</f>
        <v>1.6807118316381407E-2</v>
      </c>
      <c r="D737" s="112">
        <f>LN('My Data'!B738/'My Data'!B737)</f>
        <v>3.9503474490193797E-3</v>
      </c>
    </row>
    <row r="738" spans="1:4" ht="15.75" customHeight="1">
      <c r="A738" s="24">
        <f>'My Data'!A739</f>
        <v>45594</v>
      </c>
      <c r="B738" s="103">
        <f>LN('My Data'!C739/'My Data'!C738)</f>
        <v>-1.4184634991956413E-2</v>
      </c>
      <c r="C738">
        <f>LN('My Data'!D739/'My Data'!D738)</f>
        <v>7.1174677688639549E-3</v>
      </c>
      <c r="D738" s="112">
        <f>LN('My Data'!B739/'My Data'!B738)</f>
        <v>-8.2979458964105302E-3</v>
      </c>
    </row>
    <row r="739" spans="1:4" ht="15.75" customHeight="1">
      <c r="A739" s="24">
        <f>'My Data'!A740</f>
        <v>45595</v>
      </c>
      <c r="B739" s="103">
        <f>LN('My Data'!C740/'My Data'!C739)</f>
        <v>6.2303883336154837E-2</v>
      </c>
      <c r="C739">
        <f>LN('My Data'!D740/'My Data'!D739)</f>
        <v>-2.3668650102660568E-3</v>
      </c>
      <c r="D739" s="112">
        <f>LN('My Data'!B740/'My Data'!B739)</f>
        <v>-5.876656165186696E-3</v>
      </c>
    </row>
    <row r="740" spans="1:4" ht="15.75" customHeight="1">
      <c r="A740" s="24">
        <f>'My Data'!A741</f>
        <v>45596</v>
      </c>
      <c r="B740" s="103">
        <f>LN('My Data'!C741/'My Data'!C740)</f>
        <v>-9.8671527507029663E-2</v>
      </c>
      <c r="C740">
        <f>LN('My Data'!D741/'My Data'!D740)</f>
        <v>-9.5238815112555896E-3</v>
      </c>
      <c r="D740" s="112">
        <f>LN('My Data'!B741/'My Data'!B740)</f>
        <v>-7.2673006560172561E-3</v>
      </c>
    </row>
    <row r="741" spans="1:4" ht="15.75" customHeight="1">
      <c r="A741" s="24">
        <f>'My Data'!A742</f>
        <v>45597</v>
      </c>
      <c r="B741" s="103">
        <f>LN('My Data'!C742/'My Data'!C741)</f>
        <v>0</v>
      </c>
      <c r="C741">
        <f>LN('My Data'!D742/'My Data'!D741)</f>
        <v>4.7732787526578117E-3</v>
      </c>
      <c r="D741" s="112">
        <f>LN('My Data'!B742/'My Data'!B741)</f>
        <v>7.7265510653784742E-3</v>
      </c>
    </row>
    <row r="742" spans="1:4" ht="15.75" customHeight="1">
      <c r="A742" s="24">
        <f>'My Data'!A743</f>
        <v>45600</v>
      </c>
      <c r="B742" s="103">
        <f>LN('My Data'!C743/'My Data'!C742)</f>
        <v>2.1978906718775167E-2</v>
      </c>
      <c r="C742">
        <f>LN('My Data'!D743/'My Data'!D742)</f>
        <v>-1.6807118316381289E-2</v>
      </c>
      <c r="D742" s="112">
        <f>LN('My Data'!B743/'My Data'!B742)</f>
        <v>6.3195639165106795E-4</v>
      </c>
    </row>
    <row r="743" spans="1:4" ht="15.75" customHeight="1">
      <c r="A743" s="24">
        <f>'My Data'!A744</f>
        <v>45601</v>
      </c>
      <c r="B743" s="103">
        <f>LN('My Data'!C744/'My Data'!C743)</f>
        <v>2.1506205220963682E-2</v>
      </c>
      <c r="C743">
        <f>LN('My Data'!D744/'My Data'!D743)</f>
        <v>-4.2033381706552082E-2</v>
      </c>
      <c r="D743" s="112">
        <f>LN('My Data'!B744/'My Data'!B743)</f>
        <v>-1.8526515403784886E-3</v>
      </c>
    </row>
    <row r="744" spans="1:4" ht="15.75" customHeight="1">
      <c r="A744" s="24">
        <f>'My Data'!A745</f>
        <v>45602</v>
      </c>
      <c r="B744" s="103">
        <f>LN('My Data'!C745/'My Data'!C744)</f>
        <v>-7.3562567177016605E-2</v>
      </c>
      <c r="C744">
        <f>LN('My Data'!D745/'My Data'!D744)</f>
        <v>-1.1173300598125302E-2</v>
      </c>
      <c r="D744" s="112">
        <f>LN('My Data'!B745/'My Data'!B744)</f>
        <v>-1.0438309047840998E-4</v>
      </c>
    </row>
    <row r="745" spans="1:4" ht="15.75" customHeight="1">
      <c r="A745" s="24">
        <f>'My Data'!A746</f>
        <v>45603</v>
      </c>
      <c r="B745" s="103">
        <f>LN('My Data'!C746/'My Data'!C745)</f>
        <v>1.5151805020602246E-2</v>
      </c>
      <c r="C745">
        <f>LN('My Data'!D746/'My Data'!D745)</f>
        <v>-1.9598358068628415E-2</v>
      </c>
      <c r="D745" s="112">
        <f>LN('My Data'!B746/'My Data'!B745)</f>
        <v>-1.5225659394972435E-3</v>
      </c>
    </row>
    <row r="746" spans="1:4" ht="15.75" customHeight="1">
      <c r="A746" s="24">
        <f>'My Data'!A747</f>
        <v>45604</v>
      </c>
      <c r="B746" s="103">
        <f>LN('My Data'!C747/'My Data'!C746)</f>
        <v>7.4906717291576587E-3</v>
      </c>
      <c r="C746">
        <f>LN('My Data'!D747/'My Data'!D746)</f>
        <v>-3.1748698314580187E-2</v>
      </c>
      <c r="D746" s="112">
        <f>LN('My Data'!B747/'My Data'!B746)</f>
        <v>-8.0648029916527055E-3</v>
      </c>
    </row>
    <row r="747" spans="1:4" ht="15.75" customHeight="1">
      <c r="A747" s="24">
        <f>'My Data'!A748</f>
        <v>45607</v>
      </c>
      <c r="B747" s="103">
        <f>LN('My Data'!C748/'My Data'!C747)</f>
        <v>2.9413885206293192E-2</v>
      </c>
      <c r="C747">
        <f>LN('My Data'!D748/'My Data'!D747)</f>
        <v>0</v>
      </c>
      <c r="D747" s="112">
        <f>LN('My Data'!B748/'My Data'!B747)</f>
        <v>6.9876052039117573E-3</v>
      </c>
    </row>
    <row r="748" spans="1:4" ht="15.75" customHeight="1">
      <c r="A748" s="24">
        <f>'My Data'!A749</f>
        <v>45608</v>
      </c>
      <c r="B748" s="103">
        <f>LN('My Data'!C749/'My Data'!C748)</f>
        <v>0</v>
      </c>
      <c r="C748">
        <f>LN('My Data'!D749/'My Data'!D748)</f>
        <v>-2.7249642447375474E-2</v>
      </c>
      <c r="D748" s="112">
        <f>LN('My Data'!B749/'My Data'!B748)</f>
        <v>-1.2591410297416413E-2</v>
      </c>
    </row>
    <row r="749" spans="1:4" ht="15.75" customHeight="1">
      <c r="A749" s="24">
        <f>'My Data'!A750</f>
        <v>45609</v>
      </c>
      <c r="B749" s="103">
        <f>LN('My Data'!C750/'My Data'!C749)</f>
        <v>4.2559614418795903E-2</v>
      </c>
      <c r="C749">
        <f>LN('My Data'!D750/'My Data'!D749)</f>
        <v>-1.8963200707756055E-2</v>
      </c>
      <c r="D749" s="112">
        <f>LN('My Data'!B750/'My Data'!B749)</f>
        <v>3.833478216727299E-5</v>
      </c>
    </row>
    <row r="750" spans="1:4" ht="15.75" customHeight="1">
      <c r="A750" s="24">
        <f>'My Data'!A751</f>
        <v>45610</v>
      </c>
      <c r="B750" s="103">
        <f>LN('My Data'!C751/'My Data'!C750)</f>
        <v>-2.1053409197832381E-2</v>
      </c>
      <c r="C750">
        <f>LN('My Data'!D751/'My Data'!D750)</f>
        <v>1.342302033214055E-2</v>
      </c>
      <c r="D750" s="112">
        <f>LN('My Data'!B751/'My Data'!B750)</f>
        <v>5.4690412152406187E-3</v>
      </c>
    </row>
    <row r="751" spans="1:4" ht="15.75" customHeight="1">
      <c r="A751" s="24">
        <f>'My Data'!A752</f>
        <v>45611</v>
      </c>
      <c r="B751" s="103">
        <f>LN('My Data'!C752/'My Data'!C751)</f>
        <v>-7.3562567177016605E-2</v>
      </c>
      <c r="C751">
        <f>LN('My Data'!D752/'My Data'!D751)</f>
        <v>-4.5462374076757399E-2</v>
      </c>
      <c r="D751" s="112">
        <f>LN('My Data'!B752/'My Data'!B751)</f>
        <v>-1.1174614595254964E-3</v>
      </c>
    </row>
    <row r="752" spans="1:4" ht="15.75" customHeight="1">
      <c r="A752" s="24">
        <f>'My Data'!A753</f>
        <v>45614</v>
      </c>
      <c r="B752" s="103">
        <f>LN('My Data'!C753/'My Data'!C752)</f>
        <v>-3.8915416249673609E-2</v>
      </c>
      <c r="C752">
        <f>LN('My Data'!D753/'My Data'!D752)</f>
        <v>-1.996543124569793E-2</v>
      </c>
      <c r="D752" s="112">
        <f>LN('My Data'!B753/'My Data'!B752)</f>
        <v>4.3595505191506142E-3</v>
      </c>
    </row>
    <row r="753" spans="1:4" ht="15.75" customHeight="1">
      <c r="A753" s="24">
        <f>'My Data'!A754</f>
        <v>45615</v>
      </c>
      <c r="B753" s="103">
        <f>LN('My Data'!C754/'My Data'!C753)</f>
        <v>0</v>
      </c>
      <c r="C753">
        <f>LN('My Data'!D754/'My Data'!D753)</f>
        <v>4.7337366501991425E-3</v>
      </c>
      <c r="D753" s="112">
        <f>LN('My Data'!B754/'My Data'!B753)</f>
        <v>-8.9007969629042278E-4</v>
      </c>
    </row>
    <row r="754" spans="1:4" ht="15.75" customHeight="1">
      <c r="A754" s="24">
        <f>'My Data'!A755</f>
        <v>45616</v>
      </c>
      <c r="B754" s="103">
        <f>LN('My Data'!C755/'My Data'!C754)</f>
        <v>-3.2260862218221435E-2</v>
      </c>
      <c r="C754">
        <f>LN('My Data'!D755/'My Data'!D754)</f>
        <v>-4.73373665019908E-3</v>
      </c>
      <c r="D754" s="112">
        <f>LN('My Data'!B755/'My Data'!B754)</f>
        <v>-2.6951929665643736E-3</v>
      </c>
    </row>
    <row r="755" spans="1:4" ht="15.75" customHeight="1">
      <c r="A755" s="24">
        <f>'My Data'!A756</f>
        <v>45617</v>
      </c>
      <c r="B755" s="103">
        <f>LN('My Data'!C756/'My Data'!C755)</f>
        <v>8.1633106391608354E-3</v>
      </c>
      <c r="C755">
        <f>LN('My Data'!D756/'My Data'!D755)</f>
        <v>-2.5226562945675459E-2</v>
      </c>
      <c r="D755" s="112">
        <f>LN('My Data'!B756/'My Data'!B755)</f>
        <v>7.5452321029326821E-3</v>
      </c>
    </row>
    <row r="756" spans="1:4" ht="15.75" customHeight="1">
      <c r="A756" s="24">
        <f>'My Data'!A757</f>
        <v>45618</v>
      </c>
      <c r="B756" s="103">
        <f>LN('My Data'!C757/'My Data'!C756)</f>
        <v>4.7628048989254664E-2</v>
      </c>
      <c r="C756">
        <f>LN('My Data'!D757/'My Data'!D756)</f>
        <v>4.4028526928075455E-2</v>
      </c>
      <c r="D756" s="112">
        <f>LN('My Data'!B757/'My Data'!B756)</f>
        <v>1.3426849993607952E-2</v>
      </c>
    </row>
    <row r="757" spans="1:4" ht="15.75" customHeight="1">
      <c r="A757" s="24">
        <f>'My Data'!A758</f>
        <v>45621</v>
      </c>
      <c r="B757" s="103">
        <f>LN('My Data'!C758/'My Data'!C757)</f>
        <v>5.2842481374379982E-2</v>
      </c>
      <c r="C757">
        <f>LN('My Data'!D758/'My Data'!D757)</f>
        <v>-2.2367030146896033E-2</v>
      </c>
      <c r="D757" s="112">
        <f>LN('My Data'!B758/'My Data'!B757)</f>
        <v>4.1762776131121782E-3</v>
      </c>
    </row>
    <row r="758" spans="1:4" ht="15.75" customHeight="1">
      <c r="A758" s="24">
        <f>'My Data'!A759</f>
        <v>45622</v>
      </c>
      <c r="B758" s="103">
        <f>LN('My Data'!C759/'My Data'!C758)</f>
        <v>0</v>
      </c>
      <c r="C758">
        <f>LN('My Data'!D759/'My Data'!D758)</f>
        <v>1.7699577099400857E-2</v>
      </c>
      <c r="D758" s="112">
        <f>LN('My Data'!B759/'My Data'!B758)</f>
        <v>-4.6245366616075381E-3</v>
      </c>
    </row>
    <row r="759" spans="1:4" ht="15.75" customHeight="1">
      <c r="A759" s="24">
        <f>'My Data'!A760</f>
        <v>45623</v>
      </c>
      <c r="B759" s="103">
        <f>LN('My Data'!C760/'My Data'!C759)</f>
        <v>4.3172171865208574E-2</v>
      </c>
      <c r="C759">
        <f>LN('My Data'!D760/'My Data'!D759)</f>
        <v>-5.8651194523981339E-3</v>
      </c>
      <c r="D759" s="112">
        <f>LN('My Data'!B760/'My Data'!B759)</f>
        <v>1.9059084521962993E-3</v>
      </c>
    </row>
    <row r="760" spans="1:4" ht="15.75" customHeight="1">
      <c r="A760" s="24">
        <f>'My Data'!A761</f>
        <v>45624</v>
      </c>
      <c r="B760" s="103">
        <f>LN('My Data'!C761/'My Data'!C760)</f>
        <v>3.4605529177475523E-2</v>
      </c>
      <c r="C760">
        <f>LN('My Data'!D761/'My Data'!D760)</f>
        <v>1.1696039763191236E-2</v>
      </c>
      <c r="D760" s="112">
        <f>LN('My Data'!B761/'My Data'!B760)</f>
        <v>1.7117793639817359E-3</v>
      </c>
    </row>
    <row r="761" spans="1:4" ht="15.75" customHeight="1">
      <c r="A761" s="24">
        <f>'My Data'!A762</f>
        <v>45625</v>
      </c>
      <c r="B761" s="103">
        <f>LN('My Data'!C762/'My Data'!C761)</f>
        <v>7.8471615441495307E-2</v>
      </c>
      <c r="C761">
        <f>LN('My Data'!D762/'My Data'!D761)</f>
        <v>-2.3282897595910735E-3</v>
      </c>
      <c r="D761" s="112">
        <f>LN('My Data'!B762/'My Data'!B761)</f>
        <v>6.9177036859043213E-4</v>
      </c>
    </row>
    <row r="762" spans="1:4" ht="15.75" customHeight="1">
      <c r="A762" s="24">
        <f>'My Data'!A763</f>
        <v>45628</v>
      </c>
      <c r="B762" s="103">
        <f>LN('My Data'!C763/'My Data'!C762)</f>
        <v>-1.9048194970694474E-2</v>
      </c>
      <c r="C762">
        <f>LN('My Data'!D763/'My Data'!D762)</f>
        <v>-5.8445519962832433E-3</v>
      </c>
      <c r="D762" s="112">
        <f>LN('My Data'!B763/'My Data'!B762)</f>
        <v>2.6575474865265362E-3</v>
      </c>
    </row>
    <row r="763" spans="1:4" ht="15.75" customHeight="1">
      <c r="A763" s="24">
        <f>'My Data'!A764</f>
        <v>45629</v>
      </c>
      <c r="B763" s="103">
        <f>LN('My Data'!C764/'My Data'!C763)</f>
        <v>-6.4308903302904025E-3</v>
      </c>
      <c r="C763">
        <f>LN('My Data'!D764/'My Data'!D763)</f>
        <v>5.8445519962832251E-3</v>
      </c>
      <c r="D763" s="112">
        <f>LN('My Data'!B764/'My Data'!B763)</f>
        <v>5.6282876785747624E-3</v>
      </c>
    </row>
    <row r="764" spans="1:4" ht="15.75" customHeight="1">
      <c r="A764" s="24">
        <f>'My Data'!A765</f>
        <v>45630</v>
      </c>
      <c r="B764" s="103">
        <f>LN('My Data'!C765/'My Data'!C764)</f>
        <v>-6.4725145056174788E-3</v>
      </c>
      <c r="C764">
        <f>LN('My Data'!D765/'My Data'!D764)</f>
        <v>1.2739025777429712E-2</v>
      </c>
      <c r="D764" s="112">
        <f>LN('My Data'!B765/'My Data'!B764)</f>
        <v>-1.7356005482010689E-3</v>
      </c>
    </row>
    <row r="765" spans="1:4" ht="15.75" customHeight="1">
      <c r="A765" s="24">
        <f>'My Data'!A766</f>
        <v>45631</v>
      </c>
      <c r="B765" s="103">
        <f>LN('My Data'!C766/'My Data'!C765)</f>
        <v>6.4725145056175196E-3</v>
      </c>
      <c r="C765">
        <f>LN('My Data'!D766/'My Data'!D765)</f>
        <v>-4.4713330409943776E-2</v>
      </c>
      <c r="D765" s="112">
        <f>LN('My Data'!B766/'My Data'!B765)</f>
        <v>1.3839449413142616E-3</v>
      </c>
    </row>
    <row r="766" spans="1:4" ht="15.75" customHeight="1">
      <c r="A766" s="24">
        <f>'My Data'!A767</f>
        <v>45632</v>
      </c>
      <c r="B766" s="103">
        <f>LN('My Data'!C767/'My Data'!C766)</f>
        <v>-3.2789822822990956E-2</v>
      </c>
      <c r="C766">
        <f>LN('My Data'!D767/'My Data'!D766)</f>
        <v>-1.210668540301988E-2</v>
      </c>
      <c r="D766" s="112">
        <f>LN('My Data'!B767/'My Data'!B766)</f>
        <v>-3.8720363708004096E-3</v>
      </c>
    </row>
    <row r="767" spans="1:4" ht="15.75" customHeight="1">
      <c r="A767" s="24">
        <f>'My Data'!A768</f>
        <v>45635</v>
      </c>
      <c r="B767" s="103">
        <f>LN('My Data'!C768/'My Data'!C767)</f>
        <v>-4.779066383634855E-2</v>
      </c>
      <c r="C767">
        <f>LN('My Data'!D768/'My Data'!D767)</f>
        <v>2.287878238493099E-2</v>
      </c>
      <c r="D767" s="112">
        <f>LN('My Data'!B768/'My Data'!B767)</f>
        <v>4.4558905410524369E-3</v>
      </c>
    </row>
    <row r="768" spans="1:4" ht="15.75" customHeight="1">
      <c r="A768" s="24">
        <f>'My Data'!A769</f>
        <v>45636</v>
      </c>
      <c r="B768" s="103">
        <f>LN('My Data'!C769/'My Data'!C768)</f>
        <v>2.7587956518828963E-2</v>
      </c>
      <c r="C768">
        <f>LN('My Data'!D769/'My Data'!D768)</f>
        <v>-2.2878782384930997E-2</v>
      </c>
      <c r="D768" s="112">
        <f>LN('My Data'!B769/'My Data'!B768)</f>
        <v>-7.9492142104963994E-3</v>
      </c>
    </row>
    <row r="769" spans="1:4" ht="15.75" customHeight="1">
      <c r="A769" s="24">
        <f>'My Data'!A770</f>
        <v>45637</v>
      </c>
      <c r="B769" s="103">
        <f>LN('My Data'!C770/'My Data'!C769)</f>
        <v>4.6520015634892907E-2</v>
      </c>
      <c r="C769">
        <f>LN('My Data'!D770/'My Data'!D769)</f>
        <v>1.2172856037517249E-3</v>
      </c>
      <c r="D769" s="112">
        <f>LN('My Data'!B770/'My Data'!B769)</f>
        <v>2.2174919977389642E-3</v>
      </c>
    </row>
    <row r="770" spans="1:4" ht="15.75" customHeight="1">
      <c r="A770" s="24">
        <f>'My Data'!A771</f>
        <v>45638</v>
      </c>
      <c r="B770" s="103">
        <f>LN('My Data'!C771/'My Data'!C770)</f>
        <v>6.4725145056175196E-3</v>
      </c>
      <c r="C770">
        <f>LN('My Data'!D771/'My Data'!D770)</f>
        <v>1.2158056208899498E-3</v>
      </c>
      <c r="D770" s="112">
        <f>LN('My Data'!B771/'My Data'!B770)</f>
        <v>9.0306459122291793E-4</v>
      </c>
    </row>
    <row r="771" spans="1:4" ht="15.75" customHeight="1">
      <c r="A771" s="24">
        <f>'My Data'!A772</f>
        <v>45639</v>
      </c>
      <c r="B771" s="103">
        <f>LN('My Data'!C772/'My Data'!C771)</f>
        <v>0</v>
      </c>
      <c r="C771">
        <f>LN('My Data'!D772/'My Data'!D771)</f>
        <v>-7.3171058170669332E-3</v>
      </c>
      <c r="D771" s="112">
        <f>LN('My Data'!B772/'My Data'!B771)</f>
        <v>-1.5754391903165395E-3</v>
      </c>
    </row>
    <row r="772" spans="1:4" ht="15.75" customHeight="1">
      <c r="A772" s="24">
        <f>'My Data'!A773</f>
        <v>45642</v>
      </c>
      <c r="B772" s="103">
        <f>LN('My Data'!C773/'My Data'!C772)</f>
        <v>1.2820688429061469E-2</v>
      </c>
      <c r="C772">
        <f>LN('My Data'!D773/'My Data'!D772)</f>
        <v>-2.4509816191400739E-3</v>
      </c>
      <c r="D772" s="112">
        <f>LN('My Data'!B773/'My Data'!B772)</f>
        <v>-4.4911631242907594E-3</v>
      </c>
    </row>
    <row r="773" spans="1:4" ht="15.75" customHeight="1">
      <c r="A773" s="24">
        <f>'My Data'!A774</f>
        <v>45643</v>
      </c>
      <c r="B773" s="103">
        <f>LN('My Data'!C774/'My Data'!C773)</f>
        <v>-2.580788395587259E-2</v>
      </c>
      <c r="C773">
        <f>LN('My Data'!D774/'My Data'!D773)</f>
        <v>-5.8097143735218744E-2</v>
      </c>
      <c r="D773" s="112">
        <f>LN('My Data'!B774/'My Data'!B773)</f>
        <v>-8.7843456738933689E-3</v>
      </c>
    </row>
    <row r="774" spans="1:4" ht="15.75" customHeight="1">
      <c r="A774" s="24">
        <f>'My Data'!A775</f>
        <v>45644</v>
      </c>
      <c r="B774" s="103">
        <f>LN('My Data'!C775/'My Data'!C774)</f>
        <v>-6.7593291132528294E-2</v>
      </c>
      <c r="C774">
        <f>LN('My Data'!D775/'My Data'!D774)</f>
        <v>1.0349380862003292E-2</v>
      </c>
      <c r="D774" s="112">
        <f>LN('My Data'!B775/'My Data'!B774)</f>
        <v>7.9634570034164216E-4</v>
      </c>
    </row>
    <row r="775" spans="1:4" ht="15.75" customHeight="1">
      <c r="A775" s="24">
        <f>'My Data'!A776</f>
        <v>45645</v>
      </c>
      <c r="B775" s="103">
        <f>LN('My Data'!C776/'My Data'!C775)</f>
        <v>-3.559094510270263E-2</v>
      </c>
      <c r="C775">
        <f>LN('My Data'!D776/'My Data'!D775)</f>
        <v>-2.4756964725275773E-2</v>
      </c>
      <c r="D775" s="112">
        <f>LN('My Data'!B776/'My Data'!B775)</f>
        <v>-1.1287469158873862E-2</v>
      </c>
    </row>
    <row r="776" spans="1:4" ht="15.75" customHeight="1">
      <c r="A776" s="24">
        <f>'My Data'!A777</f>
        <v>45646</v>
      </c>
      <c r="B776" s="103">
        <f>LN('My Data'!C777/'My Data'!C776)</f>
        <v>3.5590945102702533E-2</v>
      </c>
      <c r="C776">
        <f>LN('My Data'!D777/'My Data'!D776)</f>
        <v>-1.320132204922844E-3</v>
      </c>
      <c r="D776" s="112">
        <f>LN('My Data'!B777/'My Data'!B776)</f>
        <v>-1.8802509853944758E-3</v>
      </c>
    </row>
    <row r="777" spans="1:4" ht="15.75" customHeight="1">
      <c r="A777" s="24">
        <f>'My Data'!A778</f>
        <v>45649</v>
      </c>
      <c r="B777" s="103">
        <f>LN('My Data'!C778/'My Data'!C777)</f>
        <v>-0.10303222589823506</v>
      </c>
      <c r="C777">
        <f>LN('My Data'!D778/'My Data'!D777)</f>
        <v>3.9551798429277932E-3</v>
      </c>
      <c r="D777" s="112">
        <f>LN('My Data'!B778/'My Data'!B777)</f>
        <v>1.7393547284173493E-3</v>
      </c>
    </row>
    <row r="778" spans="1:4" ht="15.75" customHeight="1">
      <c r="A778" s="24">
        <f>'My Data'!A779</f>
        <v>45650</v>
      </c>
      <c r="B778" s="103">
        <f>LN('My Data'!C779/'My Data'!C778)</f>
        <v>4.5462374076757413E-2</v>
      </c>
      <c r="C778">
        <f>LN('My Data'!D779/'My Data'!D778)</f>
        <v>2.62812240626963E-3</v>
      </c>
      <c r="D778" s="112">
        <f>LN('My Data'!B779/'My Data'!B778)</f>
        <v>4.6435791406431066E-3</v>
      </c>
    </row>
    <row r="779" spans="1:4" ht="15.75" customHeight="1">
      <c r="A779" s="24">
        <f>'My Data'!A780</f>
        <v>45651</v>
      </c>
      <c r="B779" s="103">
        <f>LN('My Data'!C780/'My Data'!C779)</f>
        <v>0</v>
      </c>
      <c r="C779">
        <f>LN('My Data'!D780/'My Data'!D779)</f>
        <v>0</v>
      </c>
      <c r="D779" s="112">
        <f>LN('My Data'!B780/'My Data'!B779)</f>
        <v>0</v>
      </c>
    </row>
    <row r="780" spans="1:4" ht="15.75" customHeight="1">
      <c r="A780" s="24">
        <f>'My Data'!A781</f>
        <v>45652</v>
      </c>
      <c r="B780" s="103">
        <f>LN('My Data'!C781/'My Data'!C780)</f>
        <v>0</v>
      </c>
      <c r="C780">
        <f>LN('My Data'!D781/'My Data'!D780)</f>
        <v>0</v>
      </c>
      <c r="D780" s="112">
        <f>LN('My Data'!B781/'My Data'!B780)</f>
        <v>0</v>
      </c>
    </row>
    <row r="781" spans="1:4" ht="15.75" customHeight="1">
      <c r="A781" s="24">
        <f>'My Data'!A782</f>
        <v>45653</v>
      </c>
      <c r="B781" s="103">
        <f>LN('My Data'!C782/'My Data'!C781)</f>
        <v>-6.1087691979838266E-2</v>
      </c>
      <c r="C781">
        <f>LN('My Data'!D782/'My Data'!D781)</f>
        <v>-2.6281224062695806E-3</v>
      </c>
      <c r="D781" s="112">
        <f>LN('My Data'!B782/'My Data'!B781)</f>
        <v>8.3449332741814171E-4</v>
      </c>
    </row>
    <row r="782" spans="1:4" ht="15.75" customHeight="1">
      <c r="A782" s="24">
        <f>'My Data'!A783</f>
        <v>45656</v>
      </c>
      <c r="B782" s="103">
        <f>LN('My Data'!C783/'My Data'!C782)</f>
        <v>-1.5873349156290122E-2</v>
      </c>
      <c r="C782">
        <f>LN('My Data'!D783/'My Data'!D782)</f>
        <v>7.8637364602146716E-3</v>
      </c>
      <c r="D782" s="112">
        <f>LN('My Data'!B783/'My Data'!B782)</f>
        <v>-3.6100156865003321E-3</v>
      </c>
    </row>
    <row r="783" spans="1:4" ht="15.75" customHeight="1">
      <c r="A783" s="24">
        <f>'My Data'!A784</f>
        <v>45657</v>
      </c>
      <c r="B783" s="103">
        <f>LN('My Data'!C784/'My Data'!C783)</f>
        <v>3.1498667059371016E-2</v>
      </c>
      <c r="C783">
        <f>LN('My Data'!D784/'My Data'!D783)</f>
        <v>1.1680859612755589E-2</v>
      </c>
      <c r="D783" s="112">
        <f>LN('My Data'!B784/'My Data'!B783)</f>
        <v>6.9388255974136281E-3</v>
      </c>
    </row>
    <row r="784" spans="1:4" ht="15.75" customHeight="1">
      <c r="A784" s="29"/>
      <c r="B784" s="107"/>
      <c r="D784" s="108"/>
    </row>
    <row r="785" spans="1:4" ht="15.75" customHeight="1">
      <c r="A785" s="29"/>
      <c r="B785" s="107"/>
      <c r="D785" s="108"/>
    </row>
    <row r="786" spans="1:4" ht="15.75" customHeight="1">
      <c r="A786" s="29"/>
      <c r="B786" s="107"/>
      <c r="D786" s="108"/>
    </row>
    <row r="787" spans="1:4" ht="15.75" customHeight="1">
      <c r="A787" s="29"/>
      <c r="B787" s="107"/>
      <c r="D787" s="108"/>
    </row>
    <row r="788" spans="1:4" ht="15.75" customHeight="1">
      <c r="A788" s="29"/>
      <c r="B788" s="107"/>
      <c r="D788" s="108"/>
    </row>
    <row r="789" spans="1:4" ht="15.75" customHeight="1">
      <c r="A789" s="29"/>
      <c r="B789" s="107"/>
      <c r="D789" s="108"/>
    </row>
    <row r="790" spans="1:4" ht="15.75" customHeight="1">
      <c r="A790" s="29"/>
      <c r="B790" s="107"/>
      <c r="D790" s="108"/>
    </row>
    <row r="791" spans="1:4" ht="15.75" customHeight="1">
      <c r="A791" s="29"/>
      <c r="B791" s="107"/>
      <c r="D791" s="108"/>
    </row>
    <row r="792" spans="1:4" ht="15.75" customHeight="1">
      <c r="A792" s="29"/>
      <c r="B792" s="107"/>
      <c r="D792" s="108"/>
    </row>
    <row r="793" spans="1:4" ht="15.75" customHeight="1">
      <c r="A793" s="29"/>
      <c r="B793" s="107"/>
      <c r="D793" s="108"/>
    </row>
    <row r="794" spans="1:4" ht="15.75" customHeight="1">
      <c r="A794" s="29"/>
      <c r="B794" s="107"/>
      <c r="D794" s="108"/>
    </row>
    <row r="795" spans="1:4" ht="15.75" customHeight="1">
      <c r="A795" s="29"/>
      <c r="B795" s="107"/>
      <c r="D795" s="108"/>
    </row>
    <row r="796" spans="1:4" ht="15.75" customHeight="1">
      <c r="A796" s="29"/>
      <c r="B796" s="107"/>
      <c r="D796" s="108"/>
    </row>
    <row r="797" spans="1:4" ht="15.75" customHeight="1">
      <c r="A797" s="29"/>
      <c r="B797" s="107"/>
      <c r="D797" s="108"/>
    </row>
    <row r="798" spans="1:4" ht="15.75" customHeight="1">
      <c r="A798" s="29"/>
      <c r="B798" s="107"/>
      <c r="D798" s="108"/>
    </row>
    <row r="799" spans="1:4" ht="15.75" customHeight="1">
      <c r="A799" s="29"/>
      <c r="B799" s="107"/>
      <c r="D799" s="108"/>
    </row>
    <row r="800" spans="1:4" ht="15.75" customHeight="1">
      <c r="A800" s="29"/>
      <c r="B800" s="107"/>
      <c r="D800" s="108"/>
    </row>
    <row r="801" spans="1:4" ht="15.75" customHeight="1">
      <c r="A801" s="29"/>
      <c r="B801" s="107"/>
      <c r="D801" s="108"/>
    </row>
    <row r="802" spans="1:4" ht="15.75" customHeight="1">
      <c r="A802" s="29"/>
      <c r="B802" s="107"/>
      <c r="D802" s="108"/>
    </row>
    <row r="803" spans="1:4" ht="15.75" customHeight="1">
      <c r="A803" s="29"/>
      <c r="B803" s="107"/>
      <c r="D803" s="108"/>
    </row>
    <row r="804" spans="1:4" ht="15.75" customHeight="1">
      <c r="A804" s="29"/>
      <c r="B804" s="107"/>
      <c r="D804" s="108"/>
    </row>
    <row r="805" spans="1:4" ht="15.75" customHeight="1">
      <c r="A805" s="29"/>
      <c r="B805" s="107"/>
      <c r="D805" s="108"/>
    </row>
    <row r="806" spans="1:4" ht="15.75" customHeight="1">
      <c r="A806" s="29"/>
      <c r="B806" s="107"/>
      <c r="D806" s="108"/>
    </row>
    <row r="807" spans="1:4" ht="15.75" customHeight="1">
      <c r="A807" s="29"/>
      <c r="B807" s="107"/>
      <c r="D807" s="108"/>
    </row>
    <row r="808" spans="1:4" ht="15.75" customHeight="1">
      <c r="A808" s="29"/>
      <c r="B808" s="107"/>
      <c r="D808" s="108"/>
    </row>
    <row r="809" spans="1:4" ht="15.75" customHeight="1">
      <c r="A809" s="29"/>
      <c r="B809" s="107"/>
      <c r="D809" s="108"/>
    </row>
    <row r="810" spans="1:4" ht="15.75" customHeight="1">
      <c r="A810" s="29"/>
      <c r="B810" s="107"/>
      <c r="D810" s="108"/>
    </row>
    <row r="811" spans="1:4" ht="15.75" customHeight="1">
      <c r="A811" s="29"/>
      <c r="B811" s="107"/>
      <c r="D811" s="108"/>
    </row>
    <row r="812" spans="1:4" ht="15.75" customHeight="1">
      <c r="A812" s="29"/>
      <c r="B812" s="107"/>
      <c r="D812" s="108"/>
    </row>
    <row r="813" spans="1:4" ht="15.75" customHeight="1">
      <c r="A813" s="29"/>
      <c r="B813" s="107"/>
      <c r="D813" s="108"/>
    </row>
    <row r="814" spans="1:4" ht="15.75" customHeight="1">
      <c r="A814" s="29"/>
      <c r="B814" s="107"/>
      <c r="D814" s="108"/>
    </row>
    <row r="815" spans="1:4" ht="15.75" customHeight="1">
      <c r="A815" s="29"/>
      <c r="B815" s="107"/>
      <c r="D815" s="108"/>
    </row>
    <row r="816" spans="1:4" ht="15.75" customHeight="1">
      <c r="A816" s="29"/>
      <c r="B816" s="107"/>
      <c r="D816" s="108"/>
    </row>
    <row r="817" spans="1:4" ht="15.75" customHeight="1">
      <c r="A817" s="29"/>
      <c r="B817" s="107"/>
      <c r="D817" s="108"/>
    </row>
    <row r="818" spans="1:4" ht="15.75" customHeight="1">
      <c r="A818" s="29"/>
      <c r="B818" s="107"/>
      <c r="D818" s="108"/>
    </row>
    <row r="819" spans="1:4" ht="15.75" customHeight="1">
      <c r="A819" s="29"/>
      <c r="B819" s="107"/>
      <c r="D819" s="108"/>
    </row>
    <row r="820" spans="1:4" ht="15.75" customHeight="1">
      <c r="A820" s="29"/>
      <c r="B820" s="107"/>
      <c r="D820" s="108"/>
    </row>
    <row r="821" spans="1:4" ht="15.75" customHeight="1">
      <c r="A821" s="29"/>
      <c r="B821" s="107"/>
      <c r="D821" s="108"/>
    </row>
    <row r="822" spans="1:4" ht="15.75" customHeight="1">
      <c r="A822" s="29"/>
      <c r="B822" s="107"/>
      <c r="D822" s="108"/>
    </row>
    <row r="823" spans="1:4" ht="15.75" customHeight="1">
      <c r="A823" s="29"/>
      <c r="B823" s="107"/>
      <c r="D823" s="108"/>
    </row>
    <row r="824" spans="1:4" ht="15.75" customHeight="1">
      <c r="A824" s="29"/>
      <c r="B824" s="107"/>
      <c r="D824" s="108"/>
    </row>
    <row r="825" spans="1:4" ht="15.75" customHeight="1">
      <c r="A825" s="29"/>
      <c r="B825" s="107"/>
      <c r="D825" s="108"/>
    </row>
    <row r="826" spans="1:4" ht="15.75" customHeight="1">
      <c r="A826" s="29"/>
      <c r="B826" s="107"/>
      <c r="D826" s="108"/>
    </row>
    <row r="827" spans="1:4" ht="15.75" customHeight="1">
      <c r="A827" s="29"/>
      <c r="B827" s="107"/>
      <c r="D827" s="108"/>
    </row>
    <row r="828" spans="1:4" ht="15.75" customHeight="1">
      <c r="A828" s="29"/>
      <c r="B828" s="107"/>
      <c r="D828" s="108"/>
    </row>
    <row r="829" spans="1:4" ht="15.75" customHeight="1">
      <c r="A829" s="29"/>
      <c r="B829" s="107"/>
      <c r="D829" s="108"/>
    </row>
    <row r="830" spans="1:4" ht="15.75" customHeight="1">
      <c r="A830" s="29"/>
      <c r="B830" s="107"/>
      <c r="D830" s="108"/>
    </row>
    <row r="831" spans="1:4" ht="15.75" customHeight="1">
      <c r="A831" s="29"/>
      <c r="B831" s="107"/>
      <c r="D831" s="108"/>
    </row>
    <row r="832" spans="1:4" ht="15.75" customHeight="1">
      <c r="A832" s="29"/>
      <c r="B832" s="107"/>
      <c r="D832" s="108"/>
    </row>
    <row r="833" spans="1:4" ht="15.75" customHeight="1">
      <c r="A833" s="29"/>
      <c r="B833" s="107"/>
      <c r="D833" s="108"/>
    </row>
    <row r="834" spans="1:4" ht="15.75" customHeight="1">
      <c r="A834" s="29"/>
      <c r="B834" s="107"/>
      <c r="D834" s="108"/>
    </row>
    <row r="835" spans="1:4" ht="15.75" customHeight="1">
      <c r="A835" s="29"/>
      <c r="B835" s="107"/>
      <c r="D835" s="108"/>
    </row>
    <row r="836" spans="1:4" ht="15.75" customHeight="1">
      <c r="A836" s="29"/>
      <c r="B836" s="107"/>
      <c r="D836" s="108"/>
    </row>
    <row r="837" spans="1:4" ht="15.75" customHeight="1">
      <c r="A837" s="29"/>
      <c r="B837" s="107"/>
      <c r="D837" s="108"/>
    </row>
    <row r="838" spans="1:4" ht="15.75" customHeight="1">
      <c r="A838" s="29"/>
      <c r="B838" s="107"/>
      <c r="D838" s="108"/>
    </row>
    <row r="839" spans="1:4" ht="15.75" customHeight="1">
      <c r="A839" s="29"/>
      <c r="B839" s="107"/>
      <c r="D839" s="108"/>
    </row>
    <row r="840" spans="1:4" ht="15.75" customHeight="1">
      <c r="A840" s="29"/>
      <c r="B840" s="107"/>
      <c r="D840" s="108"/>
    </row>
    <row r="841" spans="1:4" ht="15.75" customHeight="1">
      <c r="A841" s="29"/>
      <c r="B841" s="107"/>
      <c r="D841" s="108"/>
    </row>
    <row r="842" spans="1:4" ht="15.75" customHeight="1">
      <c r="A842" s="29"/>
      <c r="B842" s="107"/>
      <c r="D842" s="108"/>
    </row>
    <row r="843" spans="1:4" ht="15.75" customHeight="1">
      <c r="A843" s="29"/>
      <c r="B843" s="107"/>
      <c r="D843" s="108"/>
    </row>
    <row r="844" spans="1:4" ht="15.75" customHeight="1">
      <c r="A844" s="29"/>
      <c r="B844" s="107"/>
      <c r="D844" s="108"/>
    </row>
    <row r="845" spans="1:4" ht="15.75" customHeight="1">
      <c r="A845" s="29"/>
      <c r="B845" s="107"/>
      <c r="D845" s="108"/>
    </row>
    <row r="846" spans="1:4" ht="15.75" customHeight="1">
      <c r="A846" s="29"/>
      <c r="B846" s="107"/>
      <c r="D846" s="108"/>
    </row>
    <row r="847" spans="1:4" ht="15.75" customHeight="1">
      <c r="A847" s="29"/>
      <c r="B847" s="107"/>
      <c r="D847" s="108"/>
    </row>
    <row r="848" spans="1:4" ht="15.75" customHeight="1">
      <c r="A848" s="29"/>
      <c r="B848" s="107"/>
      <c r="D848" s="108"/>
    </row>
    <row r="849" spans="1:4" ht="15.75" customHeight="1">
      <c r="A849" s="29"/>
      <c r="B849" s="107"/>
      <c r="D849" s="108"/>
    </row>
    <row r="850" spans="1:4" ht="15.75" customHeight="1">
      <c r="A850" s="29"/>
      <c r="B850" s="107"/>
      <c r="D850" s="108"/>
    </row>
    <row r="851" spans="1:4" ht="15.75" customHeight="1">
      <c r="A851" s="29"/>
      <c r="B851" s="107"/>
      <c r="D851" s="108"/>
    </row>
    <row r="852" spans="1:4" ht="15.75" customHeight="1">
      <c r="A852" s="29"/>
      <c r="B852" s="107"/>
      <c r="D852" s="108"/>
    </row>
    <row r="853" spans="1:4" ht="15.75" customHeight="1">
      <c r="A853" s="29"/>
      <c r="B853" s="107"/>
      <c r="D853" s="108"/>
    </row>
    <row r="854" spans="1:4" ht="15.75" customHeight="1">
      <c r="A854" s="29"/>
      <c r="B854" s="107"/>
      <c r="D854" s="108"/>
    </row>
    <row r="855" spans="1:4" ht="15.75" customHeight="1">
      <c r="A855" s="29"/>
      <c r="B855" s="107"/>
      <c r="D855" s="108"/>
    </row>
    <row r="856" spans="1:4" ht="15.75" customHeight="1">
      <c r="A856" s="29"/>
      <c r="B856" s="107"/>
      <c r="D856" s="108"/>
    </row>
    <row r="857" spans="1:4" ht="15.75" customHeight="1">
      <c r="A857" s="29"/>
      <c r="B857" s="107"/>
      <c r="D857" s="108"/>
    </row>
    <row r="858" spans="1:4" ht="15.75" customHeight="1">
      <c r="A858" s="29"/>
      <c r="B858" s="107"/>
      <c r="D858" s="108"/>
    </row>
    <row r="859" spans="1:4" ht="15.75" customHeight="1">
      <c r="A859" s="29"/>
      <c r="B859" s="107"/>
      <c r="D859" s="108"/>
    </row>
    <row r="860" spans="1:4" ht="15.75" customHeight="1">
      <c r="A860" s="29"/>
      <c r="B860" s="107"/>
      <c r="D860" s="108"/>
    </row>
    <row r="861" spans="1:4" ht="15.75" customHeight="1">
      <c r="A861" s="29"/>
      <c r="B861" s="107"/>
      <c r="D861" s="108"/>
    </row>
    <row r="862" spans="1:4" ht="15.75" customHeight="1">
      <c r="A862" s="29"/>
      <c r="B862" s="107"/>
      <c r="D862" s="108"/>
    </row>
    <row r="863" spans="1:4" ht="15.75" customHeight="1">
      <c r="A863" s="29"/>
      <c r="B863" s="107"/>
      <c r="D863" s="108"/>
    </row>
    <row r="864" spans="1:4" ht="15.75" customHeight="1">
      <c r="A864" s="29"/>
      <c r="B864" s="107"/>
      <c r="D864" s="108"/>
    </row>
    <row r="865" spans="1:4" ht="15.75" customHeight="1">
      <c r="A865" s="29"/>
      <c r="B865" s="107"/>
      <c r="D865" s="108"/>
    </row>
    <row r="866" spans="1:4" ht="15.75" customHeight="1">
      <c r="A866" s="29"/>
      <c r="B866" s="107"/>
      <c r="D866" s="108"/>
    </row>
    <row r="867" spans="1:4" ht="15.75" customHeight="1">
      <c r="A867" s="29"/>
      <c r="B867" s="107"/>
      <c r="D867" s="108"/>
    </row>
    <row r="868" spans="1:4" ht="15.75" customHeight="1">
      <c r="A868" s="29"/>
      <c r="B868" s="107"/>
      <c r="D868" s="108"/>
    </row>
    <row r="869" spans="1:4" ht="15.75" customHeight="1">
      <c r="A869" s="29"/>
      <c r="B869" s="107"/>
      <c r="D869" s="108"/>
    </row>
    <row r="870" spans="1:4" ht="15.75" customHeight="1">
      <c r="A870" s="29"/>
      <c r="B870" s="107"/>
      <c r="D870" s="108"/>
    </row>
    <row r="871" spans="1:4" ht="15.75" customHeight="1">
      <c r="A871" s="29"/>
      <c r="B871" s="107"/>
      <c r="D871" s="108"/>
    </row>
    <row r="872" spans="1:4" ht="15.75" customHeight="1">
      <c r="A872" s="29"/>
      <c r="B872" s="107"/>
      <c r="D872" s="108"/>
    </row>
    <row r="873" spans="1:4" ht="15.75" customHeight="1">
      <c r="A873" s="29"/>
      <c r="B873" s="107"/>
      <c r="D873" s="108"/>
    </row>
    <row r="874" spans="1:4" ht="15.75" customHeight="1">
      <c r="A874" s="29"/>
      <c r="B874" s="107"/>
      <c r="D874" s="108"/>
    </row>
    <row r="875" spans="1:4" ht="15.75" customHeight="1">
      <c r="A875" s="29"/>
      <c r="B875" s="107"/>
      <c r="D875" s="108"/>
    </row>
    <row r="876" spans="1:4" ht="15.75" customHeight="1">
      <c r="A876" s="29"/>
      <c r="B876" s="107"/>
      <c r="D876" s="108"/>
    </row>
    <row r="877" spans="1:4" ht="15.75" customHeight="1">
      <c r="A877" s="29"/>
      <c r="B877" s="107"/>
      <c r="D877" s="108"/>
    </row>
    <row r="878" spans="1:4" ht="15.75" customHeight="1">
      <c r="A878" s="29"/>
      <c r="B878" s="107"/>
      <c r="D878" s="108"/>
    </row>
    <row r="879" spans="1:4" ht="15.75" customHeight="1">
      <c r="A879" s="29"/>
      <c r="B879" s="107"/>
      <c r="D879" s="108"/>
    </row>
    <row r="880" spans="1:4" ht="15.75" customHeight="1">
      <c r="A880" s="29"/>
      <c r="B880" s="107"/>
      <c r="D880" s="108"/>
    </row>
    <row r="881" spans="1:4" ht="15.75" customHeight="1">
      <c r="A881" s="29"/>
      <c r="B881" s="107"/>
      <c r="D881" s="108"/>
    </row>
    <row r="882" spans="1:4" ht="15.75" customHeight="1">
      <c r="A882" s="29"/>
      <c r="B882" s="107"/>
      <c r="D882" s="108"/>
    </row>
    <row r="883" spans="1:4" ht="15.75" customHeight="1">
      <c r="A883" s="29"/>
      <c r="B883" s="107"/>
      <c r="D883" s="108"/>
    </row>
    <row r="884" spans="1:4" ht="15.75" customHeight="1">
      <c r="A884" s="29"/>
      <c r="B884" s="107"/>
      <c r="D884" s="108"/>
    </row>
    <row r="885" spans="1:4" ht="15.75" customHeight="1">
      <c r="A885" s="29"/>
      <c r="B885" s="107"/>
      <c r="D885" s="108"/>
    </row>
    <row r="886" spans="1:4" ht="15.75" customHeight="1">
      <c r="A886" s="29"/>
      <c r="B886" s="107"/>
      <c r="D886" s="108"/>
    </row>
    <row r="887" spans="1:4" ht="15.75" customHeight="1">
      <c r="A887" s="29"/>
      <c r="B887" s="107"/>
      <c r="D887" s="108"/>
    </row>
    <row r="888" spans="1:4" ht="15.75" customHeight="1">
      <c r="A888" s="29"/>
      <c r="B888" s="107"/>
      <c r="D888" s="108"/>
    </row>
    <row r="889" spans="1:4" ht="15.75" customHeight="1">
      <c r="A889" s="29"/>
      <c r="B889" s="107"/>
      <c r="D889" s="108"/>
    </row>
    <row r="890" spans="1:4" ht="15.75" customHeight="1">
      <c r="A890" s="29"/>
      <c r="B890" s="107"/>
      <c r="D890" s="108"/>
    </row>
    <row r="891" spans="1:4" ht="15.75" customHeight="1">
      <c r="A891" s="29"/>
      <c r="B891" s="107"/>
      <c r="D891" s="108"/>
    </row>
    <row r="892" spans="1:4" ht="15.75" customHeight="1">
      <c r="A892" s="29"/>
      <c r="B892" s="107"/>
      <c r="D892" s="108"/>
    </row>
    <row r="893" spans="1:4" ht="15.75" customHeight="1">
      <c r="A893" s="29"/>
      <c r="B893" s="107"/>
      <c r="D893" s="108"/>
    </row>
    <row r="894" spans="1:4" ht="15.75" customHeight="1">
      <c r="A894" s="29"/>
      <c r="B894" s="107"/>
      <c r="D894" s="108"/>
    </row>
    <row r="895" spans="1:4" ht="15.75" customHeight="1">
      <c r="A895" s="29"/>
      <c r="B895" s="107"/>
      <c r="D895" s="108"/>
    </row>
    <row r="896" spans="1:4" ht="15.75" customHeight="1">
      <c r="A896" s="29"/>
      <c r="B896" s="107"/>
      <c r="D896" s="108"/>
    </row>
    <row r="897" spans="1:4" ht="15.75" customHeight="1">
      <c r="A897" s="29"/>
      <c r="B897" s="107"/>
      <c r="D897" s="108"/>
    </row>
    <row r="898" spans="1:4" ht="15.75" customHeight="1">
      <c r="A898" s="29"/>
      <c r="B898" s="107"/>
      <c r="D898" s="108"/>
    </row>
    <row r="899" spans="1:4" ht="15.75" customHeight="1">
      <c r="A899" s="29"/>
      <c r="B899" s="107"/>
      <c r="D899" s="108"/>
    </row>
    <row r="900" spans="1:4" ht="15.75" customHeight="1">
      <c r="A900" s="29"/>
      <c r="B900" s="107"/>
      <c r="D900" s="108"/>
    </row>
    <row r="901" spans="1:4" ht="15.75" customHeight="1">
      <c r="A901" s="29"/>
      <c r="B901" s="107"/>
      <c r="D901" s="108"/>
    </row>
    <row r="902" spans="1:4" ht="15.75" customHeight="1">
      <c r="A902" s="29"/>
      <c r="B902" s="107"/>
      <c r="D902" s="108"/>
    </row>
    <row r="903" spans="1:4" ht="15.75" customHeight="1">
      <c r="A903" s="29"/>
      <c r="B903" s="107"/>
      <c r="D903" s="108"/>
    </row>
    <row r="904" spans="1:4" ht="15.75" customHeight="1">
      <c r="A904" s="29"/>
      <c r="B904" s="107"/>
      <c r="D904" s="108"/>
    </row>
    <row r="905" spans="1:4" ht="15.75" customHeight="1">
      <c r="A905" s="29"/>
      <c r="B905" s="107"/>
      <c r="D905" s="108"/>
    </row>
    <row r="906" spans="1:4" ht="15.75" customHeight="1">
      <c r="A906" s="29"/>
      <c r="B906" s="107"/>
      <c r="D906" s="108"/>
    </row>
    <row r="907" spans="1:4" ht="15.75" customHeight="1">
      <c r="A907" s="29"/>
      <c r="B907" s="107"/>
      <c r="D907" s="108"/>
    </row>
    <row r="908" spans="1:4" ht="15.75" customHeight="1">
      <c r="A908" s="29"/>
      <c r="B908" s="107"/>
      <c r="D908" s="108"/>
    </row>
    <row r="909" spans="1:4" ht="15.75" customHeight="1">
      <c r="A909" s="29"/>
      <c r="B909" s="107"/>
      <c r="D909" s="108"/>
    </row>
    <row r="910" spans="1:4" ht="15.75" customHeight="1">
      <c r="A910" s="29"/>
      <c r="B910" s="107"/>
      <c r="D910" s="108"/>
    </row>
    <row r="911" spans="1:4" ht="15.75" customHeight="1">
      <c r="A911" s="29"/>
      <c r="B911" s="107"/>
      <c r="D911" s="108"/>
    </row>
    <row r="912" spans="1:4" ht="15.75" customHeight="1">
      <c r="A912" s="29"/>
      <c r="B912" s="107"/>
      <c r="D912" s="108"/>
    </row>
    <row r="913" spans="1:4" ht="15.75" customHeight="1">
      <c r="A913" s="29"/>
      <c r="B913" s="107"/>
      <c r="D913" s="108"/>
    </row>
    <row r="914" spans="1:4" ht="15.75" customHeight="1">
      <c r="A914" s="29"/>
      <c r="B914" s="107"/>
      <c r="D914" s="108"/>
    </row>
    <row r="915" spans="1:4" ht="15.75" customHeight="1">
      <c r="A915" s="29"/>
      <c r="B915" s="107"/>
      <c r="D915" s="108"/>
    </row>
    <row r="916" spans="1:4" ht="15.75" customHeight="1">
      <c r="A916" s="29"/>
      <c r="B916" s="107"/>
      <c r="D916" s="108"/>
    </row>
    <row r="917" spans="1:4" ht="15.75" customHeight="1">
      <c r="A917" s="29"/>
      <c r="B917" s="107"/>
      <c r="D917" s="108"/>
    </row>
    <row r="918" spans="1:4" ht="15.75" customHeight="1">
      <c r="A918" s="29"/>
      <c r="B918" s="107"/>
      <c r="D918" s="108"/>
    </row>
    <row r="919" spans="1:4" ht="15.75" customHeight="1">
      <c r="A919" s="29"/>
      <c r="B919" s="107"/>
      <c r="D919" s="108"/>
    </row>
    <row r="920" spans="1:4" ht="15.75" customHeight="1">
      <c r="A920" s="29"/>
      <c r="B920" s="107"/>
      <c r="D920" s="108"/>
    </row>
    <row r="921" spans="1:4" ht="15.75" customHeight="1">
      <c r="A921" s="29"/>
      <c r="B921" s="107"/>
      <c r="D921" s="108"/>
    </row>
    <row r="922" spans="1:4" ht="15.75" customHeight="1">
      <c r="A922" s="29"/>
      <c r="B922" s="107"/>
      <c r="D922" s="108"/>
    </row>
    <row r="923" spans="1:4" ht="15.75" customHeight="1">
      <c r="A923" s="29"/>
      <c r="B923" s="107"/>
      <c r="D923" s="108"/>
    </row>
    <row r="924" spans="1:4" ht="15.75" customHeight="1">
      <c r="A924" s="29"/>
      <c r="B924" s="107"/>
      <c r="D924" s="108"/>
    </row>
    <row r="925" spans="1:4" ht="15.75" customHeight="1">
      <c r="A925" s="29"/>
      <c r="B925" s="107"/>
      <c r="D925" s="108"/>
    </row>
    <row r="926" spans="1:4" ht="15.75" customHeight="1">
      <c r="A926" s="29"/>
      <c r="B926" s="107"/>
      <c r="D926" s="108"/>
    </row>
    <row r="927" spans="1:4" ht="15.75" customHeight="1">
      <c r="A927" s="29"/>
      <c r="B927" s="107"/>
      <c r="D927" s="108"/>
    </row>
    <row r="928" spans="1:4" ht="15.75" customHeight="1">
      <c r="A928" s="29"/>
      <c r="B928" s="107"/>
      <c r="D928" s="108"/>
    </row>
    <row r="929" spans="1:4" ht="15.75" customHeight="1">
      <c r="A929" s="29"/>
      <c r="B929" s="107"/>
      <c r="D929" s="108"/>
    </row>
    <row r="930" spans="1:4" ht="15.75" customHeight="1">
      <c r="A930" s="29"/>
      <c r="B930" s="107"/>
      <c r="D930" s="108"/>
    </row>
    <row r="931" spans="1:4" ht="15.75" customHeight="1">
      <c r="A931" s="29"/>
      <c r="B931" s="107"/>
      <c r="D931" s="108"/>
    </row>
    <row r="932" spans="1:4" ht="15.75" customHeight="1">
      <c r="A932" s="29"/>
      <c r="B932" s="107"/>
      <c r="D932" s="108"/>
    </row>
    <row r="933" spans="1:4" ht="15.75" customHeight="1">
      <c r="A933" s="29"/>
      <c r="B933" s="107"/>
      <c r="D933" s="108"/>
    </row>
    <row r="934" spans="1:4" ht="15.75" customHeight="1">
      <c r="A934" s="29"/>
      <c r="B934" s="107"/>
      <c r="D934" s="108"/>
    </row>
    <row r="935" spans="1:4" ht="15.75" customHeight="1">
      <c r="A935" s="29"/>
      <c r="B935" s="107"/>
      <c r="D935" s="108"/>
    </row>
    <row r="936" spans="1:4" ht="15.75" customHeight="1">
      <c r="A936" s="29"/>
      <c r="B936" s="107"/>
      <c r="D936" s="108"/>
    </row>
    <row r="937" spans="1:4" ht="15.75" customHeight="1">
      <c r="A937" s="29"/>
      <c r="B937" s="107"/>
      <c r="D937" s="108"/>
    </row>
    <row r="938" spans="1:4" ht="15.75" customHeight="1">
      <c r="A938" s="29"/>
      <c r="B938" s="107"/>
      <c r="D938" s="108"/>
    </row>
    <row r="939" spans="1:4" ht="15.75" customHeight="1">
      <c r="A939" s="29"/>
      <c r="B939" s="107"/>
      <c r="D939" s="108"/>
    </row>
    <row r="940" spans="1:4" ht="15.75" customHeight="1">
      <c r="A940" s="29"/>
      <c r="B940" s="107"/>
      <c r="D940" s="108"/>
    </row>
    <row r="941" spans="1:4" ht="15.75" customHeight="1">
      <c r="A941" s="29"/>
      <c r="B941" s="107"/>
      <c r="D941" s="108"/>
    </row>
    <row r="942" spans="1:4" ht="15.75" customHeight="1">
      <c r="A942" s="29"/>
      <c r="B942" s="107"/>
      <c r="D942" s="108"/>
    </row>
    <row r="943" spans="1:4" ht="15.75" customHeight="1">
      <c r="A943" s="29"/>
      <c r="B943" s="107"/>
      <c r="D943" s="108"/>
    </row>
    <row r="944" spans="1:4" ht="15.75" customHeight="1">
      <c r="A944" s="29"/>
      <c r="B944" s="107"/>
      <c r="D944" s="108"/>
    </row>
    <row r="945" spans="1:4" ht="15.75" customHeight="1">
      <c r="A945" s="29"/>
      <c r="B945" s="107"/>
      <c r="D945" s="108"/>
    </row>
    <row r="946" spans="1:4" ht="15.75" customHeight="1">
      <c r="A946" s="29"/>
      <c r="B946" s="107"/>
      <c r="D946" s="108"/>
    </row>
    <row r="947" spans="1:4" ht="15.75" customHeight="1">
      <c r="A947" s="29"/>
      <c r="B947" s="107"/>
      <c r="D947" s="108"/>
    </row>
    <row r="948" spans="1:4" ht="15.75" customHeight="1">
      <c r="A948" s="29"/>
      <c r="B948" s="107"/>
      <c r="D948" s="108"/>
    </row>
    <row r="949" spans="1:4" ht="15.75" customHeight="1">
      <c r="A949" s="29"/>
      <c r="B949" s="107"/>
      <c r="D949" s="108"/>
    </row>
    <row r="950" spans="1:4" ht="15.75" customHeight="1">
      <c r="A950" s="29"/>
      <c r="B950" s="107"/>
      <c r="D950" s="108"/>
    </row>
    <row r="951" spans="1:4" ht="15.75" customHeight="1">
      <c r="A951" s="29"/>
      <c r="B951" s="107"/>
      <c r="D951" s="108"/>
    </row>
    <row r="952" spans="1:4" ht="15.75" customHeight="1">
      <c r="A952" s="29"/>
      <c r="B952" s="107"/>
      <c r="D952" s="108"/>
    </row>
    <row r="953" spans="1:4" ht="15.75" customHeight="1">
      <c r="A953" s="29"/>
      <c r="B953" s="107"/>
      <c r="D953" s="108"/>
    </row>
    <row r="954" spans="1:4" ht="15.75" customHeight="1">
      <c r="A954" s="29"/>
      <c r="B954" s="107"/>
      <c r="D954" s="108"/>
    </row>
    <row r="955" spans="1:4" ht="15.75" customHeight="1">
      <c r="A955" s="29"/>
      <c r="B955" s="107"/>
      <c r="D955" s="108"/>
    </row>
    <row r="956" spans="1:4" ht="15.75" customHeight="1">
      <c r="A956" s="29"/>
      <c r="B956" s="107"/>
      <c r="D956" s="108"/>
    </row>
    <row r="957" spans="1:4" ht="15.75" customHeight="1">
      <c r="A957" s="29"/>
      <c r="B957" s="107"/>
      <c r="D957" s="108"/>
    </row>
    <row r="958" spans="1:4" ht="15.75" customHeight="1">
      <c r="A958" s="29"/>
      <c r="B958" s="107"/>
      <c r="D958" s="108"/>
    </row>
    <row r="959" spans="1:4" ht="15.75" customHeight="1">
      <c r="A959" s="29"/>
      <c r="B959" s="107"/>
      <c r="D959" s="108"/>
    </row>
    <row r="960" spans="1:4" ht="15.75" customHeight="1">
      <c r="A960" s="29"/>
      <c r="B960" s="107"/>
      <c r="D960" s="108"/>
    </row>
    <row r="961" spans="1:4" ht="15.75" customHeight="1">
      <c r="A961" s="29"/>
      <c r="B961" s="107"/>
      <c r="D961" s="108"/>
    </row>
    <row r="962" spans="1:4" ht="15.75" customHeight="1">
      <c r="A962" s="29"/>
      <c r="B962" s="107"/>
      <c r="D962" s="108"/>
    </row>
    <row r="963" spans="1:4" ht="15.75" customHeight="1">
      <c r="A963" s="29"/>
      <c r="B963" s="107"/>
      <c r="D963" s="108"/>
    </row>
    <row r="964" spans="1:4" ht="15.75" customHeight="1">
      <c r="A964" s="29"/>
      <c r="B964" s="107"/>
      <c r="D964" s="108"/>
    </row>
    <row r="965" spans="1:4" ht="15.75" customHeight="1">
      <c r="A965" s="29"/>
      <c r="B965" s="107"/>
      <c r="D965" s="108"/>
    </row>
    <row r="966" spans="1:4" ht="15.75" customHeight="1">
      <c r="A966" s="29"/>
      <c r="B966" s="107"/>
      <c r="D966" s="108"/>
    </row>
    <row r="967" spans="1:4" ht="15.75" customHeight="1">
      <c r="A967" s="29"/>
      <c r="B967" s="107"/>
      <c r="D967" s="108"/>
    </row>
    <row r="968" spans="1:4" ht="15.75" customHeight="1">
      <c r="A968" s="29"/>
      <c r="B968" s="107"/>
      <c r="D968" s="108"/>
    </row>
    <row r="969" spans="1:4" ht="15.75" customHeight="1">
      <c r="A969" s="29"/>
      <c r="B969" s="107"/>
      <c r="D969" s="108"/>
    </row>
    <row r="970" spans="1:4" ht="15.75" customHeight="1">
      <c r="A970" s="29"/>
      <c r="B970" s="107"/>
      <c r="D970" s="108"/>
    </row>
    <row r="971" spans="1:4" ht="15.75" customHeight="1">
      <c r="A971" s="29"/>
      <c r="B971" s="107"/>
      <c r="D971" s="108"/>
    </row>
    <row r="972" spans="1:4" ht="15.75" customHeight="1">
      <c r="A972" s="29"/>
      <c r="B972" s="107"/>
      <c r="D972" s="108"/>
    </row>
    <row r="973" spans="1:4" ht="15.75" customHeight="1">
      <c r="A973" s="29"/>
      <c r="B973" s="107"/>
      <c r="D973" s="108"/>
    </row>
    <row r="974" spans="1:4" ht="15.75" customHeight="1">
      <c r="A974" s="29"/>
      <c r="B974" s="107"/>
      <c r="D974" s="108"/>
    </row>
    <row r="975" spans="1:4" ht="15.75" customHeight="1">
      <c r="A975" s="29"/>
      <c r="B975" s="107"/>
      <c r="D975" s="108"/>
    </row>
    <row r="976" spans="1:4" ht="15.75" customHeight="1">
      <c r="A976" s="29"/>
      <c r="B976" s="107"/>
      <c r="D976" s="108"/>
    </row>
    <row r="977" spans="1:4" ht="15.75" customHeight="1">
      <c r="A977" s="29"/>
      <c r="B977" s="107"/>
      <c r="D977" s="108"/>
    </row>
    <row r="978" spans="1:4" ht="15.75" customHeight="1">
      <c r="A978" s="29"/>
      <c r="B978" s="107"/>
      <c r="D978" s="108"/>
    </row>
    <row r="979" spans="1:4" ht="15.75" customHeight="1">
      <c r="A979" s="29"/>
      <c r="B979" s="107"/>
      <c r="D979" s="108"/>
    </row>
    <row r="980" spans="1:4" ht="15.75" customHeight="1">
      <c r="A980" s="29"/>
      <c r="B980" s="107"/>
      <c r="D980" s="108"/>
    </row>
    <row r="981" spans="1:4" ht="15.75" customHeight="1">
      <c r="A981" s="29"/>
      <c r="B981" s="107"/>
      <c r="D981" s="108"/>
    </row>
    <row r="982" spans="1:4" ht="15.75" customHeight="1">
      <c r="A982" s="29"/>
      <c r="B982" s="107"/>
      <c r="D982" s="108"/>
    </row>
    <row r="983" spans="1:4" ht="15.75" customHeight="1">
      <c r="A983" s="29"/>
      <c r="B983" s="107"/>
      <c r="D983" s="108"/>
    </row>
    <row r="984" spans="1:4" ht="15.75" customHeight="1">
      <c r="A984" s="29"/>
      <c r="B984" s="107"/>
      <c r="D984" s="108"/>
    </row>
    <row r="985" spans="1:4" ht="15.75" customHeight="1">
      <c r="A985" s="29"/>
      <c r="B985" s="107"/>
      <c r="D985" s="108"/>
    </row>
    <row r="986" spans="1:4" ht="15.75" customHeight="1">
      <c r="A986" s="29"/>
      <c r="B986" s="107"/>
      <c r="D986" s="108"/>
    </row>
    <row r="987" spans="1:4" ht="15.75" customHeight="1">
      <c r="A987" s="29"/>
      <c r="B987" s="107"/>
      <c r="D987" s="108"/>
    </row>
    <row r="988" spans="1:4" ht="15.75" customHeight="1">
      <c r="A988" s="29"/>
      <c r="B988" s="107"/>
      <c r="D988" s="108"/>
    </row>
    <row r="989" spans="1:4" ht="15.75" customHeight="1">
      <c r="A989" s="29"/>
      <c r="B989" s="107"/>
      <c r="D989" s="108"/>
    </row>
    <row r="990" spans="1:4" ht="15.75" customHeight="1">
      <c r="A990" s="29"/>
      <c r="B990" s="107"/>
      <c r="D990" s="108"/>
    </row>
    <row r="991" spans="1:4" ht="15.75" customHeight="1">
      <c r="A991" s="29"/>
      <c r="B991" s="107"/>
      <c r="D991" s="108"/>
    </row>
    <row r="992" spans="1:4" ht="15.75" customHeight="1">
      <c r="A992" s="29"/>
      <c r="B992" s="107"/>
      <c r="D992" s="108"/>
    </row>
    <row r="993" spans="1:4" ht="15.75" customHeight="1">
      <c r="A993" s="29"/>
      <c r="B993" s="107"/>
      <c r="D993" s="108"/>
    </row>
    <row r="994" spans="1:4" ht="15.75" customHeight="1">
      <c r="A994" s="29"/>
      <c r="B994" s="107"/>
      <c r="D994" s="108"/>
    </row>
    <row r="995" spans="1:4" ht="15.75" customHeight="1">
      <c r="A995" s="29"/>
      <c r="B995" s="107"/>
      <c r="D995" s="108"/>
    </row>
    <row r="996" spans="1:4" ht="15.75" customHeight="1">
      <c r="A996" s="29"/>
      <c r="B996" s="107"/>
      <c r="D996" s="108"/>
    </row>
    <row r="997" spans="1:4" ht="15.75" customHeight="1">
      <c r="A997" s="29"/>
      <c r="B997" s="107"/>
      <c r="D997" s="108"/>
    </row>
    <row r="998" spans="1:4" ht="15.75" customHeight="1">
      <c r="A998" s="29"/>
      <c r="B998" s="107"/>
      <c r="D998" s="108"/>
    </row>
    <row r="999" spans="1:4" ht="15.75" customHeight="1">
      <c r="A999" s="29"/>
      <c r="B999" s="107"/>
      <c r="D999" s="108"/>
    </row>
    <row r="1000" spans="1:4" ht="15.75" customHeight="1">
      <c r="A1000" s="29"/>
      <c r="B1000" s="107"/>
      <c r="D1000" s="108"/>
    </row>
    <row r="1001" spans="1:4" ht="15.75" customHeight="1">
      <c r="A1001" s="29"/>
      <c r="B1001" s="107"/>
      <c r="D1001" s="108"/>
    </row>
    <row r="1002" spans="1:4" ht="15.75" customHeight="1">
      <c r="A1002" s="29"/>
      <c r="B1002" s="107"/>
      <c r="D1002" s="108"/>
    </row>
    <row r="1003" spans="1:4" ht="15.75" customHeight="1">
      <c r="A1003" s="29"/>
      <c r="B1003" s="107"/>
      <c r="D1003" s="108"/>
    </row>
    <row r="1004" spans="1:4" ht="15.75" customHeight="1">
      <c r="A1004" s="29"/>
      <c r="B1004" s="107"/>
      <c r="D1004" s="108"/>
    </row>
    <row r="1005" spans="1:4" ht="15.75" customHeight="1">
      <c r="A1005" s="29"/>
      <c r="B1005" s="107"/>
      <c r="D1005" s="108"/>
    </row>
    <row r="1006" spans="1:4" ht="15.75" customHeight="1">
      <c r="A1006" s="29"/>
      <c r="B1006" s="107"/>
      <c r="D1006" s="108"/>
    </row>
    <row r="1007" spans="1:4" ht="15.75" customHeight="1">
      <c r="A1007" s="29"/>
      <c r="B1007" s="107"/>
      <c r="D1007" s="108"/>
    </row>
    <row r="1008" spans="1:4" ht="15.75" customHeight="1">
      <c r="A1008" s="29"/>
      <c r="B1008" s="107"/>
      <c r="D1008" s="108"/>
    </row>
    <row r="1009" spans="1:4" ht="15.75" customHeight="1">
      <c r="A1009" s="29"/>
      <c r="B1009" s="107"/>
      <c r="D1009" s="108"/>
    </row>
    <row r="1010" spans="1:4" ht="15.75" customHeight="1">
      <c r="A1010" s="29"/>
      <c r="B1010" s="107"/>
      <c r="D1010" s="108"/>
    </row>
    <row r="1011" spans="1:4" ht="15.75" customHeight="1">
      <c r="A1011" s="29"/>
      <c r="B1011" s="107"/>
      <c r="D1011" s="108"/>
    </row>
    <row r="1012" spans="1:4" ht="15.75" customHeight="1">
      <c r="A1012" s="29"/>
      <c r="B1012" s="107"/>
      <c r="D1012" s="108"/>
    </row>
    <row r="1013" spans="1:4" ht="15.75" customHeight="1">
      <c r="A1013" s="29"/>
      <c r="B1013" s="107"/>
      <c r="D1013" s="108"/>
    </row>
    <row r="1014" spans="1:4" ht="15.75" customHeight="1">
      <c r="A1014" s="29"/>
      <c r="B1014" s="107"/>
      <c r="D1014" s="108"/>
    </row>
    <row r="1015" spans="1:4" ht="15.75" customHeight="1">
      <c r="A1015" s="29"/>
      <c r="B1015" s="107"/>
      <c r="D1015" s="108"/>
    </row>
    <row r="1016" spans="1:4" ht="15.75" customHeight="1">
      <c r="A1016" s="29"/>
      <c r="B1016" s="107"/>
      <c r="D1016" s="108"/>
    </row>
    <row r="1017" spans="1:4" ht="15.75" customHeight="1">
      <c r="A1017" s="29"/>
      <c r="B1017" s="107"/>
      <c r="D1017" s="108"/>
    </row>
    <row r="1018" spans="1:4" ht="15.75" customHeight="1">
      <c r="A1018" s="29"/>
      <c r="B1018" s="107"/>
      <c r="D1018" s="108"/>
    </row>
    <row r="1019" spans="1:4" ht="15.75" customHeight="1">
      <c r="A1019" s="29"/>
      <c r="B1019" s="107"/>
      <c r="D1019" s="108"/>
    </row>
    <row r="1020" spans="1:4" ht="15.75" customHeight="1">
      <c r="A1020" s="29"/>
      <c r="B1020" s="107"/>
      <c r="D1020" s="108"/>
    </row>
    <row r="1021" spans="1:4" ht="15.75" customHeight="1">
      <c r="A1021" s="29"/>
      <c r="B1021" s="107"/>
      <c r="D1021" s="108"/>
    </row>
    <row r="1022" spans="1:4" ht="15.75" customHeight="1">
      <c r="A1022" s="29"/>
      <c r="B1022" s="107"/>
      <c r="D1022" s="108"/>
    </row>
    <row r="1023" spans="1:4" ht="15.75" customHeight="1">
      <c r="A1023" s="29"/>
      <c r="B1023" s="107"/>
      <c r="D1023" s="108"/>
    </row>
    <row r="1024" spans="1:4" ht="15.75" customHeight="1">
      <c r="A1024" s="29"/>
      <c r="B1024" s="107"/>
      <c r="D1024" s="108"/>
    </row>
    <row r="1025" spans="1:4" ht="15.75" customHeight="1">
      <c r="A1025" s="29"/>
      <c r="B1025" s="107"/>
      <c r="D1025" s="108"/>
    </row>
    <row r="1026" spans="1:4" ht="15.75" customHeight="1">
      <c r="A1026" s="29"/>
      <c r="B1026" s="107"/>
      <c r="D1026" s="108"/>
    </row>
    <row r="1027" spans="1:4" ht="15.75" customHeight="1">
      <c r="A1027" s="29"/>
      <c r="B1027" s="107"/>
      <c r="D1027" s="108"/>
    </row>
    <row r="1028" spans="1:4" ht="15.75" customHeight="1">
      <c r="A1028" s="29"/>
      <c r="B1028" s="107"/>
      <c r="D1028" s="108"/>
    </row>
    <row r="1029" spans="1:4" ht="15.75" customHeight="1">
      <c r="A1029" s="29"/>
      <c r="B1029" s="107"/>
      <c r="D1029" s="108"/>
    </row>
    <row r="1030" spans="1:4" ht="15.75" customHeight="1">
      <c r="A1030" s="29"/>
      <c r="B1030" s="107"/>
      <c r="D1030" s="108"/>
    </row>
    <row r="1031" spans="1:4" ht="15.75" customHeight="1">
      <c r="A1031" s="29"/>
      <c r="B1031" s="107"/>
      <c r="D1031" s="108"/>
    </row>
    <row r="1032" spans="1:4" ht="15.75" customHeight="1">
      <c r="A1032" s="29"/>
      <c r="B1032" s="107"/>
      <c r="D1032" s="108"/>
    </row>
    <row r="1033" spans="1:4" ht="15.75" customHeight="1">
      <c r="A1033" s="29"/>
      <c r="B1033" s="107"/>
      <c r="D1033" s="108"/>
    </row>
    <row r="1034" spans="1:4" ht="15.75" customHeight="1">
      <c r="A1034" s="29"/>
      <c r="B1034" s="107"/>
      <c r="D1034" s="108"/>
    </row>
    <row r="1035" spans="1:4" ht="15.75" customHeight="1">
      <c r="A1035" s="29"/>
      <c r="B1035" s="107"/>
      <c r="D1035" s="108"/>
    </row>
    <row r="1036" spans="1:4" ht="15.75" customHeight="1">
      <c r="A1036" s="29"/>
      <c r="B1036" s="107"/>
      <c r="D1036" s="108"/>
    </row>
    <row r="1037" spans="1:4" ht="15.75" customHeight="1">
      <c r="A1037" s="29"/>
      <c r="B1037" s="107"/>
      <c r="D1037" s="108"/>
    </row>
    <row r="1038" spans="1:4" ht="15.75" customHeight="1">
      <c r="A1038" s="29"/>
      <c r="B1038" s="107"/>
      <c r="D1038" s="108"/>
    </row>
    <row r="1039" spans="1:4" ht="15.75" customHeight="1">
      <c r="A1039" s="29"/>
      <c r="B1039" s="107"/>
      <c r="D1039" s="108"/>
    </row>
    <row r="1040" spans="1:4" ht="15.75" customHeight="1">
      <c r="A1040" s="29"/>
      <c r="B1040" s="107"/>
      <c r="D1040" s="108"/>
    </row>
    <row r="1041" spans="1:4" ht="15.75" customHeight="1">
      <c r="A1041" s="29"/>
      <c r="B1041" s="107"/>
      <c r="D1041" s="108"/>
    </row>
    <row r="1042" spans="1:4" ht="15.75" customHeight="1">
      <c r="A1042" s="29"/>
      <c r="B1042" s="107"/>
      <c r="D1042" s="108"/>
    </row>
    <row r="1043" spans="1:4" ht="15.75" customHeight="1">
      <c r="A1043" s="29"/>
      <c r="B1043" s="107"/>
      <c r="D1043" s="108"/>
    </row>
    <row r="1044" spans="1:4" ht="15.75" customHeight="1">
      <c r="A1044" s="29"/>
      <c r="B1044" s="107"/>
      <c r="D1044" s="108"/>
    </row>
    <row r="1045" spans="1:4" ht="15.75" customHeight="1">
      <c r="A1045" s="29"/>
      <c r="B1045" s="107"/>
      <c r="D1045" s="108"/>
    </row>
    <row r="1046" spans="1:4" ht="15.75" customHeight="1">
      <c r="A1046" s="29"/>
      <c r="B1046" s="107"/>
      <c r="D1046" s="108"/>
    </row>
    <row r="1047" spans="1:4" ht="15.75" customHeight="1">
      <c r="A1047" s="29"/>
      <c r="B1047" s="107"/>
      <c r="D1047" s="108"/>
    </row>
    <row r="1048" spans="1:4" ht="15.75" customHeight="1">
      <c r="A1048" s="29"/>
      <c r="B1048" s="107"/>
      <c r="D1048" s="108"/>
    </row>
    <row r="1049" spans="1:4" ht="15.75" customHeight="1">
      <c r="A1049" s="29"/>
      <c r="B1049" s="107"/>
      <c r="D1049" s="108"/>
    </row>
    <row r="1050" spans="1:4" ht="15.75" customHeight="1">
      <c r="A1050" s="29"/>
      <c r="B1050" s="107"/>
      <c r="D1050" s="108"/>
    </row>
    <row r="1051" spans="1:4" ht="15.75" customHeight="1">
      <c r="A1051" s="29"/>
      <c r="B1051" s="107"/>
      <c r="D1051" s="108"/>
    </row>
    <row r="1052" spans="1:4" ht="15.75" customHeight="1">
      <c r="A1052" s="29"/>
      <c r="B1052" s="107"/>
      <c r="D1052" s="108"/>
    </row>
    <row r="1053" spans="1:4" ht="15.75" customHeight="1">
      <c r="A1053" s="29"/>
      <c r="B1053" s="107"/>
      <c r="D1053" s="108"/>
    </row>
    <row r="1054" spans="1:4" ht="15.75" customHeight="1">
      <c r="A1054" s="29"/>
      <c r="B1054" s="107"/>
      <c r="D1054" s="108"/>
    </row>
    <row r="1055" spans="1:4" ht="15.75" customHeight="1">
      <c r="A1055" s="29"/>
      <c r="B1055" s="107"/>
      <c r="D1055" s="108"/>
    </row>
    <row r="1056" spans="1:4" ht="15.75" customHeight="1">
      <c r="A1056" s="29"/>
      <c r="B1056" s="107"/>
      <c r="D1056" s="108"/>
    </row>
    <row r="1057" spans="1:4" ht="15.75" customHeight="1">
      <c r="A1057" s="29"/>
      <c r="B1057" s="107"/>
      <c r="D1057" s="108"/>
    </row>
    <row r="1058" spans="1:4" ht="15.75" customHeight="1">
      <c r="A1058" s="29"/>
      <c r="B1058" s="107"/>
      <c r="D1058" s="108"/>
    </row>
    <row r="1059" spans="1:4" ht="15.75" customHeight="1">
      <c r="A1059" s="29"/>
      <c r="B1059" s="107"/>
      <c r="D1059" s="108"/>
    </row>
    <row r="1060" spans="1:4" ht="15.75" customHeight="1">
      <c r="A1060" s="29"/>
      <c r="B1060" s="107"/>
      <c r="D1060" s="108"/>
    </row>
    <row r="1061" spans="1:4" ht="15.75" customHeight="1">
      <c r="A1061" s="29"/>
      <c r="B1061" s="107"/>
      <c r="D1061" s="108"/>
    </row>
    <row r="1062" spans="1:4" ht="15.75" customHeight="1">
      <c r="A1062" s="29"/>
      <c r="B1062" s="107"/>
      <c r="D1062" s="108"/>
    </row>
    <row r="1063" spans="1:4" ht="15.75" customHeight="1">
      <c r="A1063" s="29"/>
      <c r="B1063" s="107"/>
      <c r="D1063" s="108"/>
    </row>
    <row r="1064" spans="1:4" ht="15.75" customHeight="1">
      <c r="A1064" s="29"/>
      <c r="B1064" s="107"/>
      <c r="D1064" s="108"/>
    </row>
    <row r="1065" spans="1:4" ht="15.75" customHeight="1">
      <c r="A1065" s="29"/>
      <c r="B1065" s="107"/>
      <c r="D1065" s="108"/>
    </row>
    <row r="1066" spans="1:4" ht="15.75" customHeight="1">
      <c r="A1066" s="29"/>
      <c r="B1066" s="107"/>
      <c r="D1066" s="108"/>
    </row>
    <row r="1067" spans="1:4" ht="15.75" customHeight="1">
      <c r="A1067" s="29"/>
      <c r="B1067" s="107"/>
      <c r="D1067" s="108"/>
    </row>
    <row r="1068" spans="1:4" ht="15.75" customHeight="1">
      <c r="A1068" s="29"/>
      <c r="B1068" s="107"/>
      <c r="D1068" s="108"/>
    </row>
    <row r="1069" spans="1:4" ht="15.75" customHeight="1">
      <c r="A1069" s="29"/>
      <c r="B1069" s="107"/>
      <c r="D1069" s="108"/>
    </row>
    <row r="1070" spans="1:4" ht="15.75" customHeight="1">
      <c r="A1070" s="29"/>
      <c r="B1070" s="107"/>
      <c r="D1070" s="108"/>
    </row>
    <row r="1071" spans="1:4" ht="15.75" customHeight="1">
      <c r="A1071" s="29"/>
      <c r="B1071" s="107"/>
      <c r="D1071" s="108"/>
    </row>
    <row r="1072" spans="1:4" ht="15.75" customHeight="1">
      <c r="A1072" s="29"/>
      <c r="B1072" s="107"/>
      <c r="D1072" s="108"/>
    </row>
    <row r="1073" spans="1:4" ht="15.75" customHeight="1">
      <c r="A1073" s="29"/>
      <c r="B1073" s="107"/>
      <c r="D1073" s="108"/>
    </row>
    <row r="1074" spans="1:4" ht="15.75" customHeight="1">
      <c r="A1074" s="29"/>
      <c r="B1074" s="107"/>
      <c r="D1074" s="108"/>
    </row>
    <row r="1075" spans="1:4" ht="15.75" customHeight="1">
      <c r="A1075" s="29"/>
      <c r="B1075" s="107"/>
      <c r="D1075" s="108"/>
    </row>
    <row r="1076" spans="1:4" ht="15.75" customHeight="1">
      <c r="A1076" s="29"/>
      <c r="B1076" s="107"/>
      <c r="D1076" s="108"/>
    </row>
    <row r="1077" spans="1:4" ht="15.75" customHeight="1">
      <c r="A1077" s="29"/>
      <c r="B1077" s="107"/>
      <c r="D1077" s="108"/>
    </row>
    <row r="1078" spans="1:4" ht="15.75" customHeight="1">
      <c r="A1078" s="29"/>
      <c r="B1078" s="107"/>
      <c r="D1078" s="108"/>
    </row>
    <row r="1079" spans="1:4" ht="15.75" customHeight="1">
      <c r="A1079" s="29"/>
      <c r="B1079" s="107"/>
      <c r="D1079" s="108"/>
    </row>
    <row r="1080" spans="1:4" ht="15.75" customHeight="1">
      <c r="A1080" s="29"/>
      <c r="B1080" s="107"/>
      <c r="D1080" s="108"/>
    </row>
    <row r="1081" spans="1:4" ht="15.75" customHeight="1">
      <c r="A1081" s="29"/>
      <c r="B1081" s="107"/>
      <c r="D1081" s="108"/>
    </row>
    <row r="1082" spans="1:4" ht="15.75" customHeight="1">
      <c r="A1082" s="29"/>
      <c r="B1082" s="107"/>
      <c r="D1082" s="108"/>
    </row>
    <row r="1083" spans="1:4" ht="15.75" customHeight="1">
      <c r="A1083" s="29"/>
      <c r="B1083" s="107"/>
      <c r="D1083" s="108"/>
    </row>
    <row r="1084" spans="1:4" ht="15.75" customHeight="1">
      <c r="A1084" s="29"/>
      <c r="B1084" s="107"/>
      <c r="D1084" s="108"/>
    </row>
    <row r="1085" spans="1:4" ht="15.75" customHeight="1">
      <c r="A1085" s="29"/>
      <c r="B1085" s="107"/>
      <c r="D1085" s="108"/>
    </row>
    <row r="1086" spans="1:4" ht="15.75" customHeight="1">
      <c r="A1086" s="29"/>
      <c r="B1086" s="107"/>
      <c r="D1086" s="108"/>
    </row>
    <row r="1087" spans="1:4" ht="15.75" customHeight="1">
      <c r="A1087" s="29"/>
      <c r="B1087" s="107"/>
      <c r="D1087" s="108"/>
    </row>
    <row r="1088" spans="1:4" ht="15.75" customHeight="1">
      <c r="A1088" s="29"/>
      <c r="B1088" s="107"/>
      <c r="D1088" s="108"/>
    </row>
    <row r="1089" spans="1:4" ht="15.75" customHeight="1">
      <c r="A1089" s="29"/>
      <c r="B1089" s="107"/>
      <c r="D1089" s="108"/>
    </row>
    <row r="1090" spans="1:4" ht="15.75" customHeight="1">
      <c r="A1090" s="29"/>
      <c r="B1090" s="107"/>
      <c r="D1090" s="108"/>
    </row>
    <row r="1091" spans="1:4" ht="15.75" customHeight="1">
      <c r="A1091" s="29"/>
      <c r="B1091" s="107"/>
      <c r="D1091" s="108"/>
    </row>
    <row r="1092" spans="1:4" ht="15.75" customHeight="1">
      <c r="A1092" s="29"/>
      <c r="B1092" s="107"/>
      <c r="D1092" s="108"/>
    </row>
    <row r="1093" spans="1:4" ht="15.75" customHeight="1">
      <c r="A1093" s="29"/>
      <c r="B1093" s="107"/>
      <c r="D1093" s="108"/>
    </row>
    <row r="1094" spans="1:4" ht="15.75" customHeight="1">
      <c r="A1094" s="29"/>
      <c r="B1094" s="107"/>
      <c r="D1094" s="108"/>
    </row>
    <row r="1095" spans="1:4" ht="15.75" customHeight="1">
      <c r="A1095" s="29"/>
      <c r="B1095" s="107"/>
      <c r="D1095" s="108"/>
    </row>
    <row r="1096" spans="1:4" ht="15.75" customHeight="1">
      <c r="A1096" s="29"/>
      <c r="B1096" s="107"/>
      <c r="D1096" s="108"/>
    </row>
    <row r="1097" spans="1:4" ht="15.75" customHeight="1">
      <c r="A1097" s="29"/>
      <c r="B1097" s="107"/>
      <c r="D1097" s="108"/>
    </row>
    <row r="1098" spans="1:4" ht="15.75" customHeight="1">
      <c r="A1098" s="29"/>
      <c r="B1098" s="107"/>
      <c r="D1098" s="108"/>
    </row>
    <row r="1099" spans="1:4" ht="15.75" customHeight="1">
      <c r="A1099" s="29"/>
      <c r="B1099" s="107"/>
      <c r="D1099" s="108"/>
    </row>
    <row r="1100" spans="1:4" ht="15.75" customHeight="1">
      <c r="A1100" s="29"/>
      <c r="B1100" s="107"/>
      <c r="D1100" s="108"/>
    </row>
    <row r="1101" spans="1:4" ht="15.75" customHeight="1">
      <c r="A1101" s="29"/>
      <c r="B1101" s="107"/>
      <c r="D1101" s="108"/>
    </row>
    <row r="1102" spans="1:4" ht="15.75" customHeight="1">
      <c r="A1102" s="29"/>
      <c r="B1102" s="107"/>
      <c r="D1102" s="108"/>
    </row>
    <row r="1103" spans="1:4" ht="15.75" customHeight="1">
      <c r="A1103" s="29"/>
      <c r="B1103" s="107"/>
      <c r="D1103" s="108"/>
    </row>
    <row r="1104" spans="1:4" ht="15.75" customHeight="1">
      <c r="A1104" s="29"/>
      <c r="B1104" s="107"/>
      <c r="D1104" s="108"/>
    </row>
    <row r="1105" spans="1:4" ht="15.75" customHeight="1">
      <c r="A1105" s="29"/>
      <c r="B1105" s="107"/>
      <c r="D1105" s="108"/>
    </row>
    <row r="1106" spans="1:4" ht="15.75" customHeight="1">
      <c r="A1106" s="29"/>
      <c r="B1106" s="107"/>
      <c r="D1106" s="108"/>
    </row>
    <row r="1107" spans="1:4" ht="15.75" customHeight="1">
      <c r="A1107" s="29"/>
      <c r="B1107" s="107"/>
      <c r="D1107" s="108"/>
    </row>
    <row r="1108" spans="1:4" ht="15.75" customHeight="1">
      <c r="A1108" s="29"/>
      <c r="B1108" s="107"/>
      <c r="D1108" s="108"/>
    </row>
    <row r="1109" spans="1:4" ht="15.75" customHeight="1">
      <c r="A1109" s="29"/>
      <c r="B1109" s="107"/>
      <c r="D1109" s="108"/>
    </row>
    <row r="1110" spans="1:4" ht="15.75" customHeight="1">
      <c r="A1110" s="29"/>
      <c r="B1110" s="107"/>
      <c r="D1110" s="108"/>
    </row>
    <row r="1111" spans="1:4" ht="15.75" customHeight="1">
      <c r="A1111" s="29"/>
      <c r="B1111" s="107"/>
      <c r="D1111" s="108"/>
    </row>
    <row r="1112" spans="1:4" ht="15.75" customHeight="1">
      <c r="A1112" s="29"/>
      <c r="B1112" s="107"/>
      <c r="D1112" s="108"/>
    </row>
    <row r="1113" spans="1:4" ht="15.75" customHeight="1">
      <c r="A1113" s="29"/>
      <c r="B1113" s="107"/>
      <c r="D1113" s="108"/>
    </row>
    <row r="1114" spans="1:4" ht="15.75" customHeight="1">
      <c r="A1114" s="29"/>
      <c r="B1114" s="107"/>
      <c r="D1114" s="108"/>
    </row>
    <row r="1115" spans="1:4" ht="15.75" customHeight="1">
      <c r="A1115" s="29"/>
      <c r="B1115" s="107"/>
      <c r="D1115" s="108"/>
    </row>
    <row r="1116" spans="1:4" ht="15.75" customHeight="1">
      <c r="A1116" s="29"/>
      <c r="B1116" s="107"/>
      <c r="D1116" s="108"/>
    </row>
    <row r="1117" spans="1:4" ht="15.75" customHeight="1">
      <c r="A1117" s="29"/>
      <c r="B1117" s="107"/>
      <c r="D1117" s="108"/>
    </row>
    <row r="1118" spans="1:4" ht="15.75" customHeight="1">
      <c r="A1118" s="29"/>
      <c r="B1118" s="107"/>
      <c r="D1118" s="108"/>
    </row>
    <row r="1119" spans="1:4" ht="15.75" customHeight="1">
      <c r="A1119" s="29"/>
      <c r="B1119" s="107"/>
      <c r="D1119" s="108"/>
    </row>
    <row r="1120" spans="1:4" ht="15.75" customHeight="1">
      <c r="A1120" s="29"/>
      <c r="B1120" s="107"/>
      <c r="D1120" s="108"/>
    </row>
    <row r="1121" spans="1:4" ht="15.75" customHeight="1">
      <c r="A1121" s="29"/>
      <c r="B1121" s="107"/>
      <c r="D1121" s="108"/>
    </row>
    <row r="1122" spans="1:4" ht="15.75" customHeight="1">
      <c r="A1122" s="29"/>
      <c r="B1122" s="107"/>
      <c r="D1122" s="108"/>
    </row>
    <row r="1123" spans="1:4" ht="15.75" customHeight="1">
      <c r="A1123" s="29"/>
      <c r="B1123" s="107"/>
      <c r="D1123" s="108"/>
    </row>
    <row r="1124" spans="1:4" ht="15.75" customHeight="1">
      <c r="A1124" s="29"/>
      <c r="B1124" s="107"/>
      <c r="D1124" s="108"/>
    </row>
    <row r="1125" spans="1:4" ht="15.75" customHeight="1">
      <c r="A1125" s="29"/>
      <c r="B1125" s="107"/>
      <c r="D1125" s="108"/>
    </row>
    <row r="1126" spans="1:4" ht="15.75" customHeight="1">
      <c r="A1126" s="29"/>
      <c r="B1126" s="107"/>
      <c r="D1126" s="108"/>
    </row>
    <row r="1127" spans="1:4" ht="15.75" customHeight="1">
      <c r="A1127" s="29"/>
      <c r="B1127" s="107"/>
      <c r="D1127" s="108"/>
    </row>
    <row r="1128" spans="1:4" ht="15.75" customHeight="1">
      <c r="A1128" s="29"/>
      <c r="B1128" s="107"/>
      <c r="D1128" s="108"/>
    </row>
    <row r="1129" spans="1:4" ht="15.75" customHeight="1">
      <c r="A1129" s="29"/>
      <c r="B1129" s="107"/>
      <c r="D1129" s="108"/>
    </row>
    <row r="1130" spans="1:4" ht="15.75" customHeight="1">
      <c r="A1130" s="29"/>
      <c r="B1130" s="107"/>
      <c r="D1130" s="108"/>
    </row>
    <row r="1131" spans="1:4" ht="15.75" customHeight="1">
      <c r="A1131" s="29"/>
      <c r="B1131" s="107"/>
      <c r="D1131" s="108"/>
    </row>
    <row r="1132" spans="1:4" ht="15.75" customHeight="1">
      <c r="A1132" s="29"/>
      <c r="B1132" s="107"/>
      <c r="D1132" s="108"/>
    </row>
    <row r="1133" spans="1:4" ht="15.75" customHeight="1">
      <c r="A1133" s="29"/>
      <c r="B1133" s="107"/>
      <c r="D1133" s="108"/>
    </row>
    <row r="1134" spans="1:4" ht="15.75" customHeight="1">
      <c r="A1134" s="29"/>
      <c r="B1134" s="107"/>
      <c r="D1134" s="108"/>
    </row>
    <row r="1135" spans="1:4" ht="15.75" customHeight="1">
      <c r="A1135" s="29"/>
      <c r="B1135" s="107"/>
      <c r="D1135" s="108"/>
    </row>
    <row r="1136" spans="1:4" ht="15.75" customHeight="1">
      <c r="A1136" s="29"/>
      <c r="B1136" s="107"/>
      <c r="D1136" s="108"/>
    </row>
    <row r="1137" spans="1:4" ht="15.75" customHeight="1">
      <c r="A1137" s="29"/>
      <c r="B1137" s="107"/>
      <c r="D1137" s="108"/>
    </row>
    <row r="1138" spans="1:4" ht="15.75" customHeight="1">
      <c r="A1138" s="29"/>
      <c r="B1138" s="107"/>
      <c r="D1138" s="108"/>
    </row>
    <row r="1139" spans="1:4" ht="15.75" customHeight="1">
      <c r="A1139" s="29"/>
      <c r="B1139" s="107"/>
      <c r="D1139" s="108"/>
    </row>
    <row r="1140" spans="1:4" ht="15.75" customHeight="1">
      <c r="A1140" s="29"/>
      <c r="B1140" s="107"/>
      <c r="D1140" s="108"/>
    </row>
    <row r="1141" spans="1:4" ht="15.75" customHeight="1">
      <c r="A1141" s="29"/>
      <c r="B1141" s="107"/>
      <c r="D1141" s="108"/>
    </row>
    <row r="1142" spans="1:4" ht="15.75" customHeight="1">
      <c r="A1142" s="29"/>
      <c r="B1142" s="107"/>
      <c r="D1142" s="108"/>
    </row>
    <row r="1143" spans="1:4" ht="15.75" customHeight="1">
      <c r="A1143" s="29"/>
      <c r="B1143" s="107"/>
      <c r="D1143" s="108"/>
    </row>
    <row r="1144" spans="1:4" ht="15.75" customHeight="1">
      <c r="A1144" s="29"/>
      <c r="B1144" s="107"/>
      <c r="D1144" s="108"/>
    </row>
    <row r="1145" spans="1:4" ht="15.75" customHeight="1">
      <c r="A1145" s="29"/>
      <c r="B1145" s="107"/>
      <c r="D1145" s="108"/>
    </row>
    <row r="1146" spans="1:4" ht="15.75" customHeight="1">
      <c r="A1146" s="29"/>
      <c r="B1146" s="107"/>
      <c r="D1146" s="108"/>
    </row>
    <row r="1147" spans="1:4" ht="15.75" customHeight="1">
      <c r="A1147" s="29"/>
      <c r="B1147" s="107"/>
      <c r="D1147" s="108"/>
    </row>
    <row r="1148" spans="1:4" ht="15.75" customHeight="1">
      <c r="A1148" s="29"/>
      <c r="B1148" s="107"/>
      <c r="D1148" s="108"/>
    </row>
    <row r="1149" spans="1:4" ht="15.75" customHeight="1">
      <c r="A1149" s="29"/>
      <c r="B1149" s="107"/>
      <c r="D1149" s="108"/>
    </row>
    <row r="1150" spans="1:4" ht="15.75" customHeight="1">
      <c r="A1150" s="29"/>
      <c r="B1150" s="107"/>
      <c r="D1150" s="108"/>
    </row>
    <row r="1151" spans="1:4" ht="15.75" customHeight="1">
      <c r="A1151" s="29"/>
      <c r="B1151" s="107"/>
      <c r="D1151" s="108"/>
    </row>
    <row r="1152" spans="1:4" ht="15.75" customHeight="1">
      <c r="A1152" s="29"/>
      <c r="B1152" s="107"/>
      <c r="D1152" s="108"/>
    </row>
    <row r="1153" spans="1:4" ht="15.75" customHeight="1">
      <c r="A1153" s="29"/>
      <c r="B1153" s="107"/>
      <c r="D1153" s="108"/>
    </row>
    <row r="1154" spans="1:4" ht="15.75" customHeight="1">
      <c r="A1154" s="29"/>
      <c r="B1154" s="107"/>
      <c r="D1154" s="108"/>
    </row>
    <row r="1155" spans="1:4" ht="15.75" customHeight="1">
      <c r="A1155" s="29"/>
      <c r="B1155" s="107"/>
      <c r="D1155" s="108"/>
    </row>
    <row r="1156" spans="1:4" ht="15.75" customHeight="1">
      <c r="A1156" s="29"/>
      <c r="B1156" s="107"/>
      <c r="D1156" s="108"/>
    </row>
    <row r="1157" spans="1:4" ht="15.75" customHeight="1">
      <c r="A1157" s="29"/>
      <c r="B1157" s="107"/>
      <c r="D1157" s="108"/>
    </row>
    <row r="1158" spans="1:4" ht="15.75" customHeight="1">
      <c r="A1158" s="29"/>
      <c r="B1158" s="107"/>
      <c r="D1158" s="108"/>
    </row>
    <row r="1159" spans="1:4" ht="15.75" customHeight="1">
      <c r="A1159" s="29"/>
      <c r="B1159" s="107"/>
      <c r="D1159" s="108"/>
    </row>
    <row r="1160" spans="1:4" ht="15.75" customHeight="1">
      <c r="A1160" s="29"/>
      <c r="B1160" s="107"/>
      <c r="D1160" s="108"/>
    </row>
    <row r="1161" spans="1:4" ht="15.75" customHeight="1">
      <c r="A1161" s="29"/>
      <c r="B1161" s="107"/>
      <c r="D1161" s="108"/>
    </row>
    <row r="1162" spans="1:4" ht="15.75" customHeight="1">
      <c r="A1162" s="29"/>
      <c r="B1162" s="107"/>
      <c r="D1162" s="108"/>
    </row>
    <row r="1163" spans="1:4" ht="15.75" customHeight="1">
      <c r="A1163" s="29"/>
      <c r="B1163" s="107"/>
      <c r="D1163" s="108"/>
    </row>
    <row r="1164" spans="1:4" ht="15.75" customHeight="1">
      <c r="A1164" s="29"/>
      <c r="B1164" s="107"/>
      <c r="D1164" s="108"/>
    </row>
    <row r="1165" spans="1:4" ht="15.75" customHeight="1">
      <c r="A1165" s="29"/>
      <c r="B1165" s="107"/>
      <c r="D1165" s="108"/>
    </row>
    <row r="1166" spans="1:4" ht="15.75" customHeight="1">
      <c r="A1166" s="29"/>
      <c r="B1166" s="107"/>
      <c r="D1166" s="108"/>
    </row>
    <row r="1167" spans="1:4" ht="15.75" customHeight="1">
      <c r="A1167" s="29"/>
      <c r="B1167" s="107"/>
      <c r="D1167" s="108"/>
    </row>
    <row r="1168" spans="1:4" ht="15.75" customHeight="1">
      <c r="A1168" s="29"/>
      <c r="B1168" s="107"/>
      <c r="D1168" s="108"/>
    </row>
    <row r="1169" spans="1:4" ht="15.75" customHeight="1">
      <c r="A1169" s="29"/>
      <c r="B1169" s="107"/>
      <c r="D1169" s="108"/>
    </row>
    <row r="1170" spans="1:4" ht="15.75" customHeight="1">
      <c r="A1170" s="29"/>
      <c r="B1170" s="107"/>
      <c r="D1170" s="108"/>
    </row>
    <row r="1171" spans="1:4" ht="15.75" customHeight="1">
      <c r="A1171" s="29"/>
      <c r="B1171" s="107"/>
      <c r="D1171" s="108"/>
    </row>
    <row r="1172" spans="1:4" ht="15.75" customHeight="1">
      <c r="A1172" s="29"/>
      <c r="B1172" s="107"/>
      <c r="D1172" s="108"/>
    </row>
    <row r="1173" spans="1:4" ht="15.75" customHeight="1">
      <c r="A1173" s="29"/>
      <c r="B1173" s="107"/>
      <c r="D1173" s="108"/>
    </row>
    <row r="1174" spans="1:4" ht="15.75" customHeight="1">
      <c r="A1174" s="29"/>
      <c r="B1174" s="107"/>
      <c r="D1174" s="108"/>
    </row>
    <row r="1175" spans="1:4" ht="15.75" customHeight="1">
      <c r="A1175" s="29"/>
      <c r="B1175" s="107"/>
      <c r="D1175" s="108"/>
    </row>
    <row r="1176" spans="1:4" ht="15.75" customHeight="1">
      <c r="A1176" s="29"/>
      <c r="B1176" s="107"/>
      <c r="D1176" s="108"/>
    </row>
    <row r="1177" spans="1:4" ht="15.75" customHeight="1">
      <c r="A1177" s="29"/>
      <c r="B1177" s="107"/>
      <c r="D1177" s="108"/>
    </row>
    <row r="1178" spans="1:4" ht="15.75" customHeight="1">
      <c r="A1178" s="29"/>
      <c r="B1178" s="107"/>
      <c r="D1178" s="108"/>
    </row>
    <row r="1179" spans="1:4" ht="15.75" customHeight="1">
      <c r="A1179" s="29"/>
      <c r="B1179" s="107"/>
      <c r="D1179" s="108"/>
    </row>
    <row r="1180" spans="1:4" ht="15.75" customHeight="1">
      <c r="A1180" s="29"/>
      <c r="B1180" s="107"/>
      <c r="D1180" s="108"/>
    </row>
    <row r="1181" spans="1:4" ht="15.75" customHeight="1">
      <c r="A1181" s="29"/>
      <c r="B1181" s="107"/>
      <c r="D1181" s="108"/>
    </row>
    <row r="1182" spans="1:4" ht="15.75" customHeight="1">
      <c r="A1182" s="29"/>
      <c r="B1182" s="107"/>
      <c r="D1182" s="108"/>
    </row>
    <row r="1183" spans="1:4" ht="15.75" customHeight="1">
      <c r="A1183" s="29"/>
      <c r="B1183" s="107"/>
      <c r="D1183" s="108"/>
    </row>
    <row r="1184" spans="1:4" ht="15.75" customHeight="1">
      <c r="A1184" s="29"/>
      <c r="B1184" s="107"/>
      <c r="D1184" s="108"/>
    </row>
    <row r="1185" spans="1:4" ht="15.75" customHeight="1">
      <c r="A1185" s="29"/>
      <c r="B1185" s="107"/>
      <c r="D1185" s="108"/>
    </row>
    <row r="1186" spans="1:4" ht="15.75" customHeight="1">
      <c r="A1186" s="29"/>
      <c r="B1186" s="107"/>
      <c r="D1186" s="108"/>
    </row>
    <row r="1187" spans="1:4" ht="15.75" customHeight="1">
      <c r="A1187" s="29"/>
      <c r="B1187" s="107"/>
      <c r="D1187" s="108"/>
    </row>
    <row r="1188" spans="1:4" ht="15.75" customHeight="1">
      <c r="A1188" s="29"/>
      <c r="B1188" s="107"/>
      <c r="D1188" s="108"/>
    </row>
    <row r="1189" spans="1:4" ht="15.75" customHeight="1">
      <c r="A1189" s="29"/>
      <c r="B1189" s="107"/>
      <c r="D1189" s="108"/>
    </row>
    <row r="1190" spans="1:4" ht="15.75" customHeight="1">
      <c r="A1190" s="29"/>
      <c r="B1190" s="107"/>
      <c r="D1190" s="108"/>
    </row>
    <row r="1191" spans="1:4" ht="15.75" customHeight="1">
      <c r="A1191" s="29"/>
      <c r="B1191" s="107"/>
      <c r="D1191" s="108"/>
    </row>
    <row r="1192" spans="1:4" ht="15.75" customHeight="1">
      <c r="A1192" s="29"/>
      <c r="B1192" s="107"/>
      <c r="D1192" s="108"/>
    </row>
    <row r="1193" spans="1:4" ht="15.75" customHeight="1">
      <c r="A1193" s="29"/>
      <c r="B1193" s="107"/>
      <c r="D1193" s="108"/>
    </row>
    <row r="1194" spans="1:4" ht="15.75" customHeight="1">
      <c r="A1194" s="29"/>
      <c r="B1194" s="107"/>
      <c r="D1194" s="108"/>
    </row>
    <row r="1195" spans="1:4" ht="15.75" customHeight="1">
      <c r="A1195" s="29"/>
      <c r="B1195" s="107"/>
      <c r="D1195" s="108"/>
    </row>
    <row r="1196" spans="1:4" ht="15.75" customHeight="1">
      <c r="A1196" s="29"/>
      <c r="B1196" s="107"/>
      <c r="D1196" s="108"/>
    </row>
    <row r="1197" spans="1:4" ht="15.75" customHeight="1">
      <c r="A1197" s="29"/>
      <c r="B1197" s="107"/>
      <c r="D1197" s="108"/>
    </row>
    <row r="1198" spans="1:4" ht="15.75" customHeight="1">
      <c r="A1198" s="29"/>
      <c r="B1198" s="107"/>
      <c r="D1198" s="108"/>
    </row>
    <row r="1199" spans="1:4" ht="15.75" customHeight="1">
      <c r="A1199" s="29"/>
      <c r="B1199" s="107"/>
      <c r="D1199" s="108"/>
    </row>
    <row r="1200" spans="1:4" ht="15.75" customHeight="1">
      <c r="A1200" s="29"/>
      <c r="B1200" s="107"/>
      <c r="D1200" s="108"/>
    </row>
    <row r="1201" spans="1:4" ht="15.75" customHeight="1">
      <c r="A1201" s="29"/>
      <c r="B1201" s="107"/>
      <c r="D1201" s="108"/>
    </row>
    <row r="1202" spans="1:4" ht="15.75" customHeight="1">
      <c r="A1202" s="29"/>
      <c r="B1202" s="107"/>
      <c r="D1202" s="108"/>
    </row>
    <row r="1203" spans="1:4" ht="15.75" customHeight="1">
      <c r="A1203" s="29"/>
      <c r="B1203" s="107"/>
      <c r="D1203" s="108"/>
    </row>
    <row r="1204" spans="1:4" ht="15.75" customHeight="1">
      <c r="A1204" s="29"/>
      <c r="B1204" s="107"/>
      <c r="D1204" s="108"/>
    </row>
    <row r="1205" spans="1:4" ht="15.75" customHeight="1">
      <c r="A1205" s="29"/>
      <c r="B1205" s="107"/>
      <c r="D1205" s="108"/>
    </row>
    <row r="1206" spans="1:4" ht="15.75" customHeight="1">
      <c r="A1206" s="29"/>
      <c r="B1206" s="107"/>
      <c r="D1206" s="108"/>
    </row>
    <row r="1207" spans="1:4" ht="15.75" customHeight="1">
      <c r="A1207" s="29"/>
      <c r="B1207" s="107"/>
      <c r="D1207" s="108"/>
    </row>
    <row r="1208" spans="1:4" ht="15.75" customHeight="1">
      <c r="A1208" s="29"/>
      <c r="B1208" s="107"/>
      <c r="D1208" s="108"/>
    </row>
    <row r="1209" spans="1:4" ht="15.75" customHeight="1">
      <c r="A1209" s="29"/>
      <c r="B1209" s="107"/>
      <c r="D1209" s="108"/>
    </row>
    <row r="1210" spans="1:4" ht="15.75" customHeight="1">
      <c r="A1210" s="29"/>
      <c r="B1210" s="107"/>
      <c r="D1210" s="108"/>
    </row>
    <row r="1211" spans="1:4" ht="15.75" customHeight="1">
      <c r="A1211" s="29"/>
      <c r="B1211" s="107"/>
      <c r="D1211" s="108"/>
    </row>
    <row r="1212" spans="1:4" ht="15.75" customHeight="1">
      <c r="A1212" s="29"/>
      <c r="B1212" s="107"/>
      <c r="D1212" s="108"/>
    </row>
    <row r="1213" spans="1:4" ht="15.75" customHeight="1">
      <c r="A1213" s="29"/>
      <c r="B1213" s="107"/>
      <c r="D1213" s="108"/>
    </row>
    <row r="1214" spans="1:4" ht="15.75" customHeight="1">
      <c r="A1214" s="29"/>
      <c r="B1214" s="107"/>
      <c r="D1214" s="108"/>
    </row>
    <row r="1215" spans="1:4" ht="15.75" customHeight="1">
      <c r="A1215" s="29"/>
      <c r="B1215" s="107"/>
      <c r="D1215" s="108"/>
    </row>
    <row r="1216" spans="1:4" ht="15.75" customHeight="1">
      <c r="A1216" s="29"/>
      <c r="B1216" s="107"/>
      <c r="D1216" s="108"/>
    </row>
    <row r="1217" spans="1:4" ht="15.75" customHeight="1">
      <c r="A1217" s="29"/>
      <c r="B1217" s="107"/>
      <c r="D1217" s="108"/>
    </row>
    <row r="1218" spans="1:4" ht="15.75" customHeight="1">
      <c r="A1218" s="29"/>
      <c r="B1218" s="107"/>
      <c r="D1218" s="108"/>
    </row>
    <row r="1219" spans="1:4" ht="15.75" customHeight="1">
      <c r="A1219" s="29"/>
      <c r="B1219" s="107"/>
      <c r="D1219" s="108"/>
    </row>
    <row r="1220" spans="1:4" ht="15.75" customHeight="1">
      <c r="A1220" s="29"/>
      <c r="B1220" s="107"/>
      <c r="D1220" s="108"/>
    </row>
    <row r="1221" spans="1:4" ht="15.75" customHeight="1">
      <c r="A1221" s="29"/>
      <c r="B1221" s="107"/>
      <c r="D1221" s="108"/>
    </row>
    <row r="1222" spans="1:4" ht="15.75" customHeight="1">
      <c r="A1222" s="29"/>
      <c r="B1222" s="107"/>
      <c r="D1222" s="108"/>
    </row>
    <row r="1223" spans="1:4" ht="15.75" customHeight="1">
      <c r="A1223" s="29"/>
      <c r="B1223" s="107"/>
      <c r="D1223" s="108"/>
    </row>
    <row r="1224" spans="1:4" ht="15.75" customHeight="1">
      <c r="A1224" s="29"/>
      <c r="B1224" s="107"/>
      <c r="D1224" s="108"/>
    </row>
    <row r="1225" spans="1:4" ht="15.75" customHeight="1">
      <c r="A1225" s="29"/>
      <c r="B1225" s="107"/>
      <c r="D1225" s="108"/>
    </row>
    <row r="1226" spans="1:4" ht="15.75" customHeight="1">
      <c r="A1226" s="29"/>
      <c r="B1226" s="107"/>
      <c r="D1226" s="108"/>
    </row>
    <row r="1227" spans="1:4" ht="15.75" customHeight="1">
      <c r="A1227" s="29"/>
      <c r="B1227" s="107"/>
      <c r="D1227" s="108"/>
    </row>
    <row r="1228" spans="1:4" ht="15.75" customHeight="1">
      <c r="A1228" s="29"/>
      <c r="B1228" s="107"/>
      <c r="D1228" s="108"/>
    </row>
    <row r="1229" spans="1:4" ht="15.75" customHeight="1">
      <c r="A1229" s="29"/>
      <c r="B1229" s="107"/>
      <c r="D1229" s="108"/>
    </row>
    <row r="1230" spans="1:4" ht="15.75" customHeight="1">
      <c r="A1230" s="29"/>
      <c r="B1230" s="107"/>
      <c r="D1230" s="108"/>
    </row>
    <row r="1231" spans="1:4" ht="15.75" customHeight="1">
      <c r="A1231" s="29"/>
      <c r="B1231" s="107"/>
      <c r="D1231" s="108"/>
    </row>
    <row r="1232" spans="1:4" ht="15.75" customHeight="1">
      <c r="A1232" s="29"/>
      <c r="B1232" s="107"/>
      <c r="D1232" s="108"/>
    </row>
    <row r="1233" spans="1:4" ht="15.75" customHeight="1">
      <c r="A1233" s="29"/>
      <c r="B1233" s="107"/>
      <c r="D1233" s="108"/>
    </row>
    <row r="1234" spans="1:4" ht="15.75" customHeight="1">
      <c r="A1234" s="29"/>
      <c r="B1234" s="107"/>
      <c r="D1234" s="108"/>
    </row>
    <row r="1235" spans="1:4" ht="15.75" customHeight="1">
      <c r="A1235" s="29"/>
      <c r="B1235" s="107"/>
      <c r="D1235" s="108"/>
    </row>
    <row r="1236" spans="1:4" ht="15.75" customHeight="1">
      <c r="A1236" s="29"/>
      <c r="B1236" s="107"/>
      <c r="D1236" s="108"/>
    </row>
    <row r="1237" spans="1:4" ht="15.75" customHeight="1">
      <c r="A1237" s="29"/>
      <c r="B1237" s="107"/>
      <c r="D1237" s="108"/>
    </row>
    <row r="1238" spans="1:4" ht="15.75" customHeight="1">
      <c r="A1238" s="29"/>
      <c r="B1238" s="107"/>
      <c r="D1238" s="108"/>
    </row>
    <row r="1239" spans="1:4" ht="15.75" customHeight="1">
      <c r="A1239" s="29"/>
      <c r="B1239" s="107"/>
      <c r="D1239" s="108"/>
    </row>
    <row r="1240" spans="1:4" ht="15.75" customHeight="1">
      <c r="A1240" s="29"/>
      <c r="B1240" s="107"/>
      <c r="D1240" s="108"/>
    </row>
    <row r="1241" spans="1:4" ht="15.75" customHeight="1">
      <c r="A1241" s="29"/>
      <c r="B1241" s="107"/>
      <c r="D1241" s="108"/>
    </row>
    <row r="1242" spans="1:4" ht="15.75" customHeight="1">
      <c r="A1242" s="29"/>
      <c r="B1242" s="107"/>
      <c r="D1242" s="108"/>
    </row>
    <row r="1243" spans="1:4" ht="15.75" customHeight="1">
      <c r="A1243" s="29"/>
      <c r="B1243" s="107"/>
      <c r="D1243" s="108"/>
    </row>
    <row r="1244" spans="1:4" ht="15.75" customHeight="1">
      <c r="A1244" s="29"/>
      <c r="B1244" s="107"/>
      <c r="D1244" s="108"/>
    </row>
    <row r="1245" spans="1:4" ht="15.75" customHeight="1">
      <c r="A1245" s="29"/>
      <c r="B1245" s="107"/>
      <c r="D1245" s="108"/>
    </row>
    <row r="1246" spans="1:4" ht="15.75" customHeight="1">
      <c r="A1246" s="29"/>
      <c r="B1246" s="107"/>
      <c r="D1246" s="108"/>
    </row>
    <row r="1247" spans="1:4" ht="15.75" customHeight="1">
      <c r="A1247" s="29"/>
      <c r="B1247" s="107"/>
      <c r="D1247" s="108"/>
    </row>
    <row r="1248" spans="1:4" ht="15.75" customHeight="1">
      <c r="A1248" s="29"/>
      <c r="B1248" s="107"/>
      <c r="D1248" s="108"/>
    </row>
    <row r="1249" spans="1:4" ht="15.75" customHeight="1">
      <c r="A1249" s="29"/>
      <c r="B1249" s="107"/>
      <c r="D1249" s="108"/>
    </row>
    <row r="1250" spans="1:4" ht="15.75" customHeight="1">
      <c r="A1250" s="29"/>
      <c r="B1250" s="107"/>
      <c r="D1250" s="108"/>
    </row>
    <row r="1251" spans="1:4" ht="15.75" customHeight="1">
      <c r="A1251" s="29"/>
      <c r="B1251" s="107"/>
      <c r="D1251" s="108"/>
    </row>
    <row r="1252" spans="1:4" ht="15.75" customHeight="1">
      <c r="A1252" s="29"/>
      <c r="B1252" s="107"/>
      <c r="D1252" s="108"/>
    </row>
    <row r="1253" spans="1:4" ht="15.75" customHeight="1">
      <c r="A1253" s="29"/>
      <c r="B1253" s="107"/>
      <c r="D1253" s="108"/>
    </row>
    <row r="1254" spans="1:4" ht="15.75" customHeight="1">
      <c r="A1254" s="29"/>
      <c r="B1254" s="107"/>
      <c r="D1254" s="108"/>
    </row>
    <row r="1255" spans="1:4" ht="15.75" customHeight="1">
      <c r="A1255" s="29"/>
      <c r="B1255" s="107"/>
      <c r="D1255" s="108"/>
    </row>
    <row r="1256" spans="1:4" ht="15.75" customHeight="1">
      <c r="A1256" s="29"/>
      <c r="B1256" s="107"/>
      <c r="D1256" s="108"/>
    </row>
    <row r="1257" spans="1:4" ht="15.75" customHeight="1">
      <c r="A1257" s="29"/>
      <c r="B1257" s="107"/>
      <c r="D1257" s="108"/>
    </row>
    <row r="1258" spans="1:4" ht="15.75" customHeight="1">
      <c r="A1258" s="29"/>
      <c r="B1258" s="107"/>
      <c r="D1258" s="108"/>
    </row>
    <row r="1259" spans="1:4" ht="15.75" customHeight="1">
      <c r="A1259" s="29"/>
      <c r="B1259" s="107"/>
      <c r="D1259" s="108"/>
    </row>
    <row r="1260" spans="1:4" ht="15.75" customHeight="1">
      <c r="A1260" s="29"/>
      <c r="B1260" s="107"/>
      <c r="D1260" s="108"/>
    </row>
    <row r="1261" spans="1:4" ht="15.75" customHeight="1">
      <c r="A1261" s="29"/>
      <c r="B1261" s="107"/>
      <c r="D1261" s="108"/>
    </row>
    <row r="1262" spans="1:4" ht="15.75" customHeight="1">
      <c r="A1262" s="29"/>
      <c r="B1262" s="107"/>
      <c r="D1262" s="108"/>
    </row>
    <row r="1263" spans="1:4" ht="15.75" customHeight="1">
      <c r="A1263" s="29"/>
      <c r="B1263" s="107"/>
      <c r="D1263" s="108"/>
    </row>
    <row r="1264" spans="1:4" ht="15.75" customHeight="1">
      <c r="A1264" s="24"/>
      <c r="B1264" s="107"/>
      <c r="D1264" s="108"/>
    </row>
    <row r="1265" spans="1:4" ht="15.75" customHeight="1">
      <c r="A1265" s="24"/>
      <c r="B1265" s="107"/>
      <c r="D1265" s="108"/>
    </row>
    <row r="1266" spans="1:4" ht="15.75" customHeight="1">
      <c r="A1266" s="24"/>
      <c r="B1266" s="107"/>
      <c r="D1266" s="108"/>
    </row>
    <row r="1267" spans="1:4" ht="15.75" customHeight="1">
      <c r="A1267" s="24"/>
      <c r="B1267" s="107"/>
      <c r="D1267" s="108"/>
    </row>
    <row r="1268" spans="1:4" ht="15.75" customHeight="1">
      <c r="A1268" s="24"/>
      <c r="B1268" s="107"/>
      <c r="D1268" s="108"/>
    </row>
    <row r="1269" spans="1:4" ht="15.75" customHeight="1">
      <c r="A1269" s="24"/>
      <c r="B1269" s="107"/>
      <c r="D1269" s="108"/>
    </row>
    <row r="1270" spans="1:4" ht="15.75" customHeight="1">
      <c r="A1270" s="24"/>
      <c r="B1270" s="107"/>
      <c r="D1270" s="108"/>
    </row>
    <row r="1271" spans="1:4" ht="15.75" customHeight="1">
      <c r="A1271" s="24"/>
      <c r="B1271" s="107"/>
      <c r="D1271" s="108"/>
    </row>
    <row r="1272" spans="1:4" ht="15.75" customHeight="1">
      <c r="A1272" s="24"/>
      <c r="B1272" s="107"/>
      <c r="D1272" s="108"/>
    </row>
    <row r="1273" spans="1:4" ht="15.75" customHeight="1">
      <c r="A1273" s="24"/>
      <c r="B1273" s="107"/>
      <c r="D1273" s="108"/>
    </row>
    <row r="1274" spans="1:4" ht="15.75" customHeight="1">
      <c r="A1274" s="24"/>
      <c r="B1274" s="107"/>
      <c r="D1274" s="108"/>
    </row>
    <row r="1275" spans="1:4" ht="15.75" customHeight="1">
      <c r="A1275" s="24"/>
      <c r="B1275" s="107"/>
      <c r="D1275" s="108"/>
    </row>
    <row r="1276" spans="1:4" ht="15.75" customHeight="1">
      <c r="A1276" s="24"/>
      <c r="B1276" s="107"/>
      <c r="D1276" s="108"/>
    </row>
    <row r="1277" spans="1:4" ht="15.75" customHeight="1">
      <c r="A1277" s="24"/>
      <c r="B1277" s="107"/>
      <c r="D1277" s="108"/>
    </row>
    <row r="1278" spans="1:4" ht="15.75" customHeight="1">
      <c r="A1278" s="24"/>
      <c r="B1278" s="107"/>
      <c r="D1278" s="108"/>
    </row>
    <row r="1279" spans="1:4" ht="15.75" customHeight="1">
      <c r="A1279" s="24"/>
      <c r="B1279" s="107"/>
      <c r="D1279" s="108"/>
    </row>
    <row r="1280" spans="1:4" ht="15.75" customHeight="1">
      <c r="A1280" s="24"/>
      <c r="B1280" s="107"/>
      <c r="D1280" s="108"/>
    </row>
    <row r="1281" spans="1:4" ht="15.75" customHeight="1">
      <c r="A1281" s="24"/>
      <c r="B1281" s="107"/>
      <c r="D1281" s="108"/>
    </row>
    <row r="1282" spans="1:4" ht="15.75" customHeight="1">
      <c r="A1282" s="24"/>
      <c r="B1282" s="107"/>
      <c r="D1282" s="108"/>
    </row>
    <row r="1283" spans="1:4" ht="15.75" customHeight="1">
      <c r="A1283" s="24"/>
      <c r="B1283" s="107"/>
      <c r="D1283" s="108"/>
    </row>
    <row r="1284" spans="1:4" ht="15.75" customHeight="1">
      <c r="A1284" s="24"/>
      <c r="B1284" s="107"/>
      <c r="D1284" s="108"/>
    </row>
    <row r="1285" spans="1:4" ht="15.75" customHeight="1">
      <c r="A1285" s="24"/>
      <c r="B1285" s="107"/>
      <c r="D1285" s="108"/>
    </row>
    <row r="1286" spans="1:4" ht="15.75" customHeight="1">
      <c r="A1286" s="24"/>
      <c r="B1286" s="107"/>
      <c r="D1286" s="108"/>
    </row>
    <row r="1287" spans="1:4" ht="15.75" customHeight="1">
      <c r="A1287" s="24"/>
      <c r="B1287" s="107"/>
      <c r="D1287" s="108"/>
    </row>
    <row r="1288" spans="1:4" ht="15.75" customHeight="1">
      <c r="A1288" s="24"/>
      <c r="B1288" s="107"/>
      <c r="D1288" s="108"/>
    </row>
    <row r="1289" spans="1:4" ht="15.75" customHeight="1">
      <c r="A1289" s="24"/>
      <c r="B1289" s="107"/>
      <c r="D1289" s="108"/>
    </row>
    <row r="1290" spans="1:4" ht="15.75" customHeight="1">
      <c r="A1290" s="24"/>
      <c r="B1290" s="107"/>
      <c r="D1290" s="108"/>
    </row>
    <row r="1291" spans="1:4" ht="15.75" customHeight="1">
      <c r="A1291" s="24"/>
      <c r="B1291" s="107"/>
      <c r="D1291" s="108"/>
    </row>
    <row r="1292" spans="1:4" ht="15.75" customHeight="1">
      <c r="A1292" s="24"/>
      <c r="B1292" s="107"/>
      <c r="D1292" s="108"/>
    </row>
    <row r="1293" spans="1:4" ht="15.75" customHeight="1">
      <c r="A1293" s="24"/>
      <c r="B1293" s="107"/>
      <c r="D1293" s="108"/>
    </row>
    <row r="1294" spans="1:4" ht="15.75" customHeight="1">
      <c r="A1294" s="24"/>
      <c r="B1294" s="107"/>
      <c r="D1294" s="108"/>
    </row>
    <row r="1295" spans="1:4" ht="15.75" customHeight="1">
      <c r="A1295" s="24"/>
      <c r="B1295" s="107"/>
      <c r="D1295" s="108"/>
    </row>
    <row r="1296" spans="1:4" ht="15.75" customHeight="1">
      <c r="A1296" s="24"/>
      <c r="B1296" s="107"/>
      <c r="D1296" s="108"/>
    </row>
    <row r="1297" spans="1:4" ht="15.75" customHeight="1">
      <c r="A1297" s="24"/>
      <c r="B1297" s="107"/>
      <c r="D1297" s="108"/>
    </row>
    <row r="1298" spans="1:4" ht="15.75" customHeight="1">
      <c r="A1298" s="24"/>
      <c r="B1298" s="107"/>
      <c r="D1298" s="108"/>
    </row>
    <row r="1299" spans="1:4" ht="15.75" customHeight="1">
      <c r="A1299" s="24"/>
      <c r="B1299" s="107"/>
      <c r="D1299" s="108"/>
    </row>
    <row r="1300" spans="1:4" ht="15.75" customHeight="1">
      <c r="A1300" s="24"/>
      <c r="B1300" s="107"/>
      <c r="D1300" s="108"/>
    </row>
    <row r="1301" spans="1:4" ht="15.75" customHeight="1">
      <c r="A1301" s="24"/>
      <c r="B1301" s="107"/>
      <c r="D1301" s="108"/>
    </row>
    <row r="1302" spans="1:4" ht="15.75" customHeight="1">
      <c r="A1302" s="24"/>
      <c r="B1302" s="107"/>
      <c r="D1302" s="108"/>
    </row>
    <row r="1303" spans="1:4" ht="15.75" customHeight="1">
      <c r="A1303" s="24"/>
      <c r="B1303" s="107"/>
      <c r="D1303" s="108"/>
    </row>
    <row r="1304" spans="1:4" ht="15.75" customHeight="1">
      <c r="A1304" s="24"/>
      <c r="B1304" s="107"/>
      <c r="D1304" s="108"/>
    </row>
    <row r="1305" spans="1:4" ht="15.75" customHeight="1">
      <c r="A1305" s="24"/>
      <c r="B1305" s="107"/>
      <c r="D1305" s="108"/>
    </row>
    <row r="1306" spans="1:4" ht="15.75" customHeight="1">
      <c r="A1306" s="24"/>
      <c r="B1306" s="107"/>
      <c r="D1306" s="108"/>
    </row>
    <row r="1307" spans="1:4" ht="15.75" customHeight="1">
      <c r="A1307" s="24"/>
      <c r="B1307" s="107"/>
      <c r="D1307" s="108"/>
    </row>
    <row r="1308" spans="1:4" ht="15.75" customHeight="1">
      <c r="A1308" s="24"/>
      <c r="B1308" s="107"/>
      <c r="D1308" s="108"/>
    </row>
    <row r="1309" spans="1:4" ht="15.75" customHeight="1">
      <c r="A1309" s="24"/>
      <c r="B1309" s="107"/>
      <c r="D1309" s="108"/>
    </row>
    <row r="1310" spans="1:4" ht="15.75" customHeight="1">
      <c r="A1310" s="24"/>
      <c r="B1310" s="107"/>
      <c r="D1310" s="108"/>
    </row>
    <row r="1311" spans="1:4" ht="15.75" customHeight="1">
      <c r="A1311" s="24"/>
      <c r="B1311" s="107"/>
      <c r="D1311" s="108"/>
    </row>
    <row r="1312" spans="1:4" ht="15.75" customHeight="1">
      <c r="A1312" s="24"/>
      <c r="B1312" s="107"/>
      <c r="D1312" s="108"/>
    </row>
    <row r="1313" spans="1:4" ht="15.75" customHeight="1">
      <c r="A1313" s="24"/>
      <c r="B1313" s="107"/>
      <c r="D1313" s="108"/>
    </row>
    <row r="1314" spans="1:4" ht="15.75" customHeight="1">
      <c r="A1314" s="24"/>
      <c r="B1314" s="107"/>
      <c r="D1314" s="108"/>
    </row>
    <row r="1315" spans="1:4" ht="15.75" customHeight="1">
      <c r="A1315" s="24"/>
      <c r="B1315" s="107"/>
      <c r="D1315" s="108"/>
    </row>
    <row r="1316" spans="1:4" ht="15.75" customHeight="1">
      <c r="A1316" s="24"/>
      <c r="B1316" s="107"/>
      <c r="D1316" s="108"/>
    </row>
    <row r="1317" spans="1:4" ht="15.75" customHeight="1">
      <c r="A1317" s="24"/>
      <c r="B1317" s="107"/>
      <c r="D1317" s="108"/>
    </row>
    <row r="1318" spans="1:4" ht="15.75" customHeight="1">
      <c r="A1318" s="24"/>
      <c r="B1318" s="107"/>
      <c r="D1318" s="108"/>
    </row>
    <row r="1319" spans="1:4" ht="15.75" customHeight="1">
      <c r="A1319" s="24"/>
      <c r="B1319" s="107"/>
      <c r="D1319" s="108"/>
    </row>
    <row r="1320" spans="1:4" ht="15.75" customHeight="1">
      <c r="A1320" s="24"/>
      <c r="B1320" s="107"/>
      <c r="D1320" s="108"/>
    </row>
    <row r="1321" spans="1:4" ht="15.75" customHeight="1">
      <c r="A1321" s="24"/>
      <c r="B1321" s="107"/>
      <c r="D1321" s="108"/>
    </row>
    <row r="1322" spans="1:4" ht="15.75" customHeight="1">
      <c r="A1322" s="24"/>
      <c r="B1322" s="107"/>
      <c r="D1322" s="108"/>
    </row>
    <row r="1323" spans="1:4" ht="15.75" customHeight="1">
      <c r="A1323" s="24"/>
      <c r="B1323" s="107"/>
      <c r="D1323" s="108"/>
    </row>
    <row r="1324" spans="1:4" ht="15.75" customHeight="1">
      <c r="A1324" s="24"/>
      <c r="B1324" s="107"/>
      <c r="D1324" s="108"/>
    </row>
    <row r="1325" spans="1:4" ht="15.75" customHeight="1">
      <c r="A1325" s="24"/>
      <c r="B1325" s="107"/>
      <c r="D1325" s="108"/>
    </row>
    <row r="1326" spans="1:4" ht="15.75" customHeight="1">
      <c r="A1326" s="24"/>
      <c r="B1326" s="107"/>
      <c r="D1326" s="108"/>
    </row>
    <row r="1327" spans="1:4" ht="15.75" customHeight="1">
      <c r="A1327" s="24"/>
      <c r="B1327" s="107"/>
      <c r="D1327" s="108"/>
    </row>
    <row r="1328" spans="1:4" ht="15.75" customHeight="1">
      <c r="A1328" s="24"/>
      <c r="B1328" s="107"/>
      <c r="D1328" s="108"/>
    </row>
    <row r="1329" spans="1:4" ht="15.75" customHeight="1">
      <c r="A1329" s="24"/>
      <c r="B1329" s="107"/>
      <c r="D1329" s="108"/>
    </row>
    <row r="1330" spans="1:4" ht="15.75" customHeight="1">
      <c r="A1330" s="24"/>
      <c r="B1330" s="107"/>
      <c r="D1330" s="108"/>
    </row>
    <row r="1331" spans="1:4" ht="15.75" customHeight="1">
      <c r="A1331" s="24"/>
      <c r="B1331" s="107"/>
      <c r="D1331" s="108"/>
    </row>
    <row r="1332" spans="1:4" ht="15.75" customHeight="1">
      <c r="A1332" s="24"/>
      <c r="B1332" s="107"/>
      <c r="D1332" s="108"/>
    </row>
    <row r="1333" spans="1:4" ht="15.75" customHeight="1">
      <c r="A1333" s="24"/>
      <c r="B1333" s="107"/>
      <c r="D1333" s="108"/>
    </row>
    <row r="1334" spans="1:4" ht="15.75" customHeight="1">
      <c r="A1334" s="24"/>
      <c r="B1334" s="107"/>
      <c r="D1334" s="108"/>
    </row>
    <row r="1335" spans="1:4" ht="15.75" customHeight="1">
      <c r="A1335" s="24"/>
      <c r="B1335" s="107"/>
      <c r="D1335" s="108"/>
    </row>
    <row r="1336" spans="1:4" ht="15.75" customHeight="1">
      <c r="A1336" s="24"/>
      <c r="B1336" s="107"/>
      <c r="D1336" s="108"/>
    </row>
    <row r="1337" spans="1:4" ht="15.75" customHeight="1">
      <c r="A1337" s="24"/>
      <c r="B1337" s="107"/>
      <c r="D1337" s="108"/>
    </row>
    <row r="1338" spans="1:4" ht="15.75" customHeight="1">
      <c r="A1338" s="24"/>
      <c r="B1338" s="107"/>
      <c r="D1338" s="108"/>
    </row>
    <row r="1339" spans="1:4" ht="15.75" customHeight="1">
      <c r="A1339" s="24"/>
      <c r="B1339" s="107"/>
      <c r="D1339" s="108"/>
    </row>
    <row r="1340" spans="1:4" ht="15.75" customHeight="1">
      <c r="A1340" s="24"/>
      <c r="B1340" s="107"/>
      <c r="D1340" s="108"/>
    </row>
    <row r="1341" spans="1:4" ht="15.75" customHeight="1">
      <c r="A1341" s="24"/>
      <c r="B1341" s="107"/>
      <c r="D1341" s="108"/>
    </row>
    <row r="1342" spans="1:4" ht="15.75" customHeight="1">
      <c r="A1342" s="24"/>
      <c r="B1342" s="107"/>
      <c r="D1342" s="108"/>
    </row>
    <row r="1343" spans="1:4" ht="15.75" customHeight="1">
      <c r="A1343" s="24"/>
      <c r="B1343" s="107"/>
      <c r="D1343" s="108"/>
    </row>
    <row r="1344" spans="1:4" ht="15.75" customHeight="1">
      <c r="A1344" s="24"/>
      <c r="B1344" s="107"/>
      <c r="D1344" s="108"/>
    </row>
    <row r="1345" spans="1:4" ht="15.75" customHeight="1">
      <c r="A1345" s="24"/>
      <c r="B1345" s="107"/>
      <c r="D1345" s="108"/>
    </row>
    <row r="1346" spans="1:4" ht="15.75" customHeight="1">
      <c r="A1346" s="24"/>
      <c r="B1346" s="107"/>
      <c r="D1346" s="108"/>
    </row>
    <row r="1347" spans="1:4" ht="15.75" customHeight="1">
      <c r="A1347" s="24"/>
      <c r="B1347" s="107"/>
      <c r="D1347" s="108"/>
    </row>
    <row r="1348" spans="1:4" ht="15.75" customHeight="1">
      <c r="A1348" s="24"/>
      <c r="B1348" s="107"/>
      <c r="D1348" s="108"/>
    </row>
    <row r="1349" spans="1:4" ht="15.75" customHeight="1">
      <c r="A1349" s="24"/>
      <c r="B1349" s="107"/>
      <c r="D1349" s="108"/>
    </row>
    <row r="1350" spans="1:4" ht="15.75" customHeight="1">
      <c r="A1350" s="24"/>
      <c r="B1350" s="107"/>
      <c r="D1350" s="108"/>
    </row>
    <row r="1351" spans="1:4" ht="15.75" customHeight="1">
      <c r="A1351" s="24"/>
      <c r="B1351" s="107"/>
      <c r="D1351" s="108"/>
    </row>
    <row r="1352" spans="1:4" ht="15.75" customHeight="1">
      <c r="A1352" s="24"/>
      <c r="B1352" s="107"/>
      <c r="D1352" s="108"/>
    </row>
    <row r="1353" spans="1:4" ht="15.75" customHeight="1">
      <c r="A1353" s="24"/>
      <c r="B1353" s="107"/>
      <c r="D1353" s="108"/>
    </row>
    <row r="1354" spans="1:4" ht="15.75" customHeight="1">
      <c r="A1354" s="24"/>
      <c r="B1354" s="107"/>
      <c r="D1354" s="108"/>
    </row>
    <row r="1355" spans="1:4" ht="15.75" customHeight="1">
      <c r="A1355" s="24"/>
      <c r="B1355" s="107"/>
      <c r="D1355" s="108"/>
    </row>
    <row r="1356" spans="1:4" ht="15.75" customHeight="1">
      <c r="A1356" s="24"/>
      <c r="B1356" s="107"/>
      <c r="D1356" s="108"/>
    </row>
    <row r="1357" spans="1:4" ht="15.75" customHeight="1">
      <c r="A1357" s="24"/>
      <c r="B1357" s="107"/>
      <c r="D1357" s="108"/>
    </row>
    <row r="1358" spans="1:4" ht="15.75" customHeight="1">
      <c r="A1358" s="24"/>
      <c r="B1358" s="107"/>
      <c r="D1358" s="108"/>
    </row>
    <row r="1359" spans="1:4" ht="15.75" customHeight="1">
      <c r="A1359" s="24"/>
      <c r="B1359" s="107"/>
      <c r="D1359" s="108"/>
    </row>
    <row r="1360" spans="1:4" ht="15.75" customHeight="1">
      <c r="A1360" s="24"/>
      <c r="B1360" s="107"/>
      <c r="D1360" s="108"/>
    </row>
    <row r="1361" spans="1:4" ht="15.75" customHeight="1">
      <c r="A1361" s="24"/>
      <c r="B1361" s="107"/>
      <c r="D1361" s="108"/>
    </row>
    <row r="1362" spans="1:4" ht="15.75" customHeight="1">
      <c r="A1362" s="24"/>
      <c r="B1362" s="107"/>
      <c r="D1362" s="108"/>
    </row>
    <row r="1363" spans="1:4" ht="15.75" customHeight="1">
      <c r="A1363" s="24"/>
      <c r="B1363" s="107"/>
      <c r="D1363" s="108"/>
    </row>
    <row r="1364" spans="1:4" ht="15.75" customHeight="1">
      <c r="A1364" s="24"/>
      <c r="B1364" s="107"/>
      <c r="D1364" s="108"/>
    </row>
    <row r="1365" spans="1:4" ht="15.75" customHeight="1">
      <c r="A1365" s="24"/>
      <c r="B1365" s="107"/>
      <c r="D1365" s="108"/>
    </row>
    <row r="1366" spans="1:4" ht="15.75" customHeight="1">
      <c r="A1366" s="24"/>
      <c r="B1366" s="107"/>
      <c r="D1366" s="108"/>
    </row>
    <row r="1367" spans="1:4" ht="15.75" customHeight="1">
      <c r="A1367" s="24"/>
      <c r="B1367" s="107"/>
      <c r="D1367" s="108"/>
    </row>
    <row r="1368" spans="1:4" ht="15.75" customHeight="1">
      <c r="A1368" s="24"/>
      <c r="B1368" s="107"/>
      <c r="D1368" s="108"/>
    </row>
    <row r="1369" spans="1:4" ht="15.75" customHeight="1">
      <c r="A1369" s="24"/>
      <c r="B1369" s="107"/>
      <c r="D1369" s="108"/>
    </row>
    <row r="1370" spans="1:4" ht="15.75" customHeight="1">
      <c r="A1370" s="24"/>
      <c r="B1370" s="107"/>
      <c r="D1370" s="108"/>
    </row>
    <row r="1371" spans="1:4" ht="15.75" customHeight="1">
      <c r="A1371" s="24"/>
      <c r="B1371" s="107"/>
      <c r="D1371" s="108"/>
    </row>
    <row r="1372" spans="1:4" ht="15.75" customHeight="1">
      <c r="A1372" s="24"/>
      <c r="B1372" s="107"/>
      <c r="D1372" s="108"/>
    </row>
    <row r="1373" spans="1:4" ht="15.75" customHeight="1">
      <c r="A1373" s="24"/>
      <c r="B1373" s="107"/>
      <c r="D1373" s="108"/>
    </row>
    <row r="1374" spans="1:4" ht="15.75" customHeight="1">
      <c r="A1374" s="24"/>
      <c r="B1374" s="107"/>
      <c r="D1374" s="108"/>
    </row>
    <row r="1375" spans="1:4" ht="15.75" customHeight="1">
      <c r="A1375" s="24"/>
      <c r="B1375" s="107"/>
      <c r="D1375" s="108"/>
    </row>
    <row r="1376" spans="1:4" ht="15.75" customHeight="1">
      <c r="A1376" s="24"/>
      <c r="B1376" s="107"/>
      <c r="D1376" s="108"/>
    </row>
    <row r="1377" spans="1:4" ht="15.75" customHeight="1">
      <c r="A1377" s="24"/>
      <c r="B1377" s="107"/>
      <c r="D1377" s="108"/>
    </row>
    <row r="1378" spans="1:4" ht="15.75" customHeight="1">
      <c r="A1378" s="24"/>
      <c r="B1378" s="107"/>
      <c r="D1378" s="108"/>
    </row>
    <row r="1379" spans="1:4" ht="15.75" customHeight="1">
      <c r="A1379" s="24"/>
      <c r="B1379" s="107"/>
      <c r="D1379" s="108"/>
    </row>
    <row r="1380" spans="1:4" ht="15.75" customHeight="1">
      <c r="A1380" s="24"/>
      <c r="B1380" s="107"/>
      <c r="D1380" s="108"/>
    </row>
    <row r="1381" spans="1:4" ht="15.75" customHeight="1">
      <c r="A1381" s="24"/>
      <c r="B1381" s="107"/>
      <c r="D1381" s="108"/>
    </row>
    <row r="1382" spans="1:4" ht="15.75" customHeight="1">
      <c r="A1382" s="24"/>
      <c r="B1382" s="107"/>
      <c r="D1382" s="108"/>
    </row>
    <row r="1383" spans="1:4" ht="15.75" customHeight="1">
      <c r="A1383" s="24"/>
      <c r="B1383" s="107"/>
      <c r="D1383" s="108"/>
    </row>
    <row r="1384" spans="1:4" ht="15.75" customHeight="1">
      <c r="A1384" s="24"/>
      <c r="B1384" s="107"/>
      <c r="D1384" s="108"/>
    </row>
    <row r="1385" spans="1:4" ht="15.75" customHeight="1">
      <c r="A1385" s="24"/>
      <c r="B1385" s="107"/>
      <c r="D1385" s="108"/>
    </row>
    <row r="1386" spans="1:4" ht="15.75" customHeight="1">
      <c r="A1386" s="24"/>
      <c r="B1386" s="107"/>
      <c r="D1386" s="108"/>
    </row>
    <row r="1387" spans="1:4" ht="15.75" customHeight="1">
      <c r="A1387" s="24"/>
      <c r="B1387" s="107"/>
      <c r="D1387" s="108"/>
    </row>
    <row r="1388" spans="1:4" ht="15.75" customHeight="1">
      <c r="A1388" s="24"/>
      <c r="B1388" s="107"/>
      <c r="D1388" s="108"/>
    </row>
    <row r="1389" spans="1:4" ht="15.75" customHeight="1">
      <c r="A1389" s="24"/>
      <c r="B1389" s="107"/>
      <c r="D1389" s="108"/>
    </row>
    <row r="1390" spans="1:4" ht="15.75" customHeight="1">
      <c r="A1390" s="24"/>
      <c r="B1390" s="107"/>
      <c r="D1390" s="108"/>
    </row>
    <row r="1391" spans="1:4" ht="15.75" customHeight="1">
      <c r="A1391" s="24"/>
      <c r="B1391" s="107"/>
      <c r="D1391" s="108"/>
    </row>
    <row r="1392" spans="1:4" ht="15.75" customHeight="1">
      <c r="A1392" s="24"/>
      <c r="B1392" s="107"/>
      <c r="D1392" s="108"/>
    </row>
    <row r="1393" spans="1:4" ht="15.75" customHeight="1">
      <c r="A1393" s="24"/>
      <c r="B1393" s="107"/>
      <c r="D1393" s="108"/>
    </row>
    <row r="1394" spans="1:4" ht="15.75" customHeight="1">
      <c r="A1394" s="24"/>
      <c r="B1394" s="107"/>
      <c r="D1394" s="108"/>
    </row>
    <row r="1395" spans="1:4" ht="15.75" customHeight="1">
      <c r="A1395" s="24"/>
      <c r="B1395" s="107"/>
      <c r="D1395" s="108"/>
    </row>
    <row r="1396" spans="1:4" ht="15.75" customHeight="1">
      <c r="A1396" s="24"/>
      <c r="B1396" s="107"/>
      <c r="D1396" s="108"/>
    </row>
    <row r="1397" spans="1:4" ht="15.75" customHeight="1">
      <c r="A1397" s="24"/>
      <c r="B1397" s="107"/>
      <c r="D1397" s="108"/>
    </row>
    <row r="1398" spans="1:4" ht="15.75" customHeight="1">
      <c r="A1398" s="24"/>
      <c r="B1398" s="107"/>
      <c r="D1398" s="108"/>
    </row>
    <row r="1399" spans="1:4" ht="15.75" customHeight="1">
      <c r="A1399" s="24"/>
      <c r="B1399" s="107"/>
      <c r="D1399" s="108"/>
    </row>
    <row r="1400" spans="1:4" ht="15.75" customHeight="1">
      <c r="A1400" s="24"/>
      <c r="B1400" s="107"/>
      <c r="D1400" s="108"/>
    </row>
    <row r="1401" spans="1:4" ht="15.75" customHeight="1">
      <c r="A1401" s="24"/>
      <c r="B1401" s="107"/>
      <c r="D1401" s="108"/>
    </row>
    <row r="1402" spans="1:4" ht="15.75" customHeight="1">
      <c r="A1402" s="24"/>
      <c r="B1402" s="107"/>
      <c r="D1402" s="108"/>
    </row>
    <row r="1403" spans="1:4" ht="15.75" customHeight="1">
      <c r="A1403" s="24"/>
      <c r="B1403" s="107"/>
      <c r="D1403" s="108"/>
    </row>
    <row r="1404" spans="1:4" ht="15.75" customHeight="1">
      <c r="A1404" s="24"/>
      <c r="B1404" s="107"/>
      <c r="D1404" s="108"/>
    </row>
    <row r="1405" spans="1:4" ht="15.75" customHeight="1">
      <c r="A1405" s="24"/>
      <c r="B1405" s="107"/>
      <c r="D1405" s="108"/>
    </row>
    <row r="1406" spans="1:4" ht="15.75" customHeight="1">
      <c r="A1406" s="24"/>
      <c r="B1406" s="107"/>
      <c r="D1406" s="108"/>
    </row>
    <row r="1407" spans="1:4" ht="15.75" customHeight="1">
      <c r="A1407" s="24"/>
      <c r="B1407" s="107"/>
      <c r="D1407" s="108"/>
    </row>
    <row r="1408" spans="1:4" ht="15.75" customHeight="1">
      <c r="A1408" s="24"/>
      <c r="B1408" s="107"/>
      <c r="D1408" s="108"/>
    </row>
    <row r="1409" spans="1:4" ht="15.75" customHeight="1">
      <c r="A1409" s="24"/>
      <c r="B1409" s="107"/>
      <c r="D1409" s="108"/>
    </row>
    <row r="1410" spans="1:4" ht="15.75" customHeight="1">
      <c r="A1410" s="24"/>
      <c r="B1410" s="107"/>
      <c r="D1410" s="108"/>
    </row>
    <row r="1411" spans="1:4" ht="15.75" customHeight="1">
      <c r="A1411" s="24"/>
      <c r="B1411" s="107"/>
      <c r="D1411" s="108"/>
    </row>
    <row r="1412" spans="1:4" ht="15.75" customHeight="1">
      <c r="A1412" s="24"/>
      <c r="B1412" s="107"/>
      <c r="D1412" s="108"/>
    </row>
    <row r="1413" spans="1:4" ht="15.75" customHeight="1">
      <c r="A1413" s="24"/>
      <c r="B1413" s="107"/>
      <c r="D1413" s="108"/>
    </row>
    <row r="1414" spans="1:4" ht="15.75" customHeight="1">
      <c r="A1414" s="24"/>
      <c r="B1414" s="107"/>
      <c r="D1414" s="108"/>
    </row>
    <row r="1415" spans="1:4" ht="15.75" customHeight="1">
      <c r="A1415" s="24"/>
      <c r="B1415" s="107"/>
      <c r="D1415" s="108"/>
    </row>
    <row r="1416" spans="1:4" ht="15.75" customHeight="1">
      <c r="A1416" s="24"/>
      <c r="B1416" s="107"/>
      <c r="D1416" s="108"/>
    </row>
    <row r="1417" spans="1:4" ht="15.75" customHeight="1">
      <c r="A1417" s="24"/>
      <c r="B1417" s="107"/>
      <c r="D1417" s="108"/>
    </row>
    <row r="1418" spans="1:4" ht="15.75" customHeight="1">
      <c r="A1418" s="24"/>
      <c r="B1418" s="107"/>
      <c r="D1418" s="108"/>
    </row>
    <row r="1419" spans="1:4" ht="15.75" customHeight="1">
      <c r="A1419" s="24"/>
      <c r="B1419" s="107"/>
      <c r="D1419" s="108"/>
    </row>
    <row r="1420" spans="1:4" ht="15.75" customHeight="1">
      <c r="A1420" s="24"/>
      <c r="B1420" s="107"/>
      <c r="D1420" s="108"/>
    </row>
    <row r="1421" spans="1:4" ht="15.75" customHeight="1">
      <c r="A1421" s="24"/>
      <c r="B1421" s="107"/>
      <c r="D1421" s="108"/>
    </row>
    <row r="1422" spans="1:4" ht="15.75" customHeight="1">
      <c r="A1422" s="24"/>
      <c r="B1422" s="107"/>
      <c r="D1422" s="108"/>
    </row>
    <row r="1423" spans="1:4" ht="15.75" customHeight="1">
      <c r="A1423" s="24"/>
      <c r="B1423" s="107"/>
      <c r="D1423" s="108"/>
    </row>
    <row r="1424" spans="1:4" ht="15.75" customHeight="1">
      <c r="A1424" s="24"/>
      <c r="B1424" s="107"/>
      <c r="D1424" s="108"/>
    </row>
    <row r="1425" spans="1:4" ht="15.75" customHeight="1">
      <c r="A1425" s="24"/>
      <c r="B1425" s="107"/>
      <c r="D1425" s="108"/>
    </row>
    <row r="1426" spans="1:4" ht="15.75" customHeight="1">
      <c r="A1426" s="24"/>
      <c r="B1426" s="107"/>
      <c r="D1426" s="108"/>
    </row>
    <row r="1427" spans="1:4" ht="15.75" customHeight="1">
      <c r="A1427" s="24"/>
      <c r="B1427" s="107"/>
      <c r="D1427" s="108"/>
    </row>
    <row r="1428" spans="1:4" ht="15.75" customHeight="1">
      <c r="A1428" s="24"/>
      <c r="B1428" s="107"/>
      <c r="D1428" s="108"/>
    </row>
    <row r="1429" spans="1:4" ht="15.75" customHeight="1">
      <c r="A1429" s="24"/>
      <c r="B1429" s="107"/>
      <c r="D1429" s="108"/>
    </row>
    <row r="1430" spans="1:4" ht="15.75" customHeight="1">
      <c r="A1430" s="24"/>
      <c r="B1430" s="107"/>
      <c r="D1430" s="108"/>
    </row>
    <row r="1431" spans="1:4" ht="15.75" customHeight="1">
      <c r="A1431" s="24"/>
      <c r="B1431" s="107"/>
      <c r="D1431" s="108"/>
    </row>
    <row r="1432" spans="1:4" ht="15.75" customHeight="1">
      <c r="A1432" s="24"/>
      <c r="B1432" s="107"/>
      <c r="D1432" s="108"/>
    </row>
    <row r="1433" spans="1:4" ht="15.75" customHeight="1">
      <c r="A1433" s="24"/>
      <c r="B1433" s="107"/>
      <c r="D1433" s="108"/>
    </row>
    <row r="1434" spans="1:4" ht="15.75" customHeight="1">
      <c r="A1434" s="24"/>
      <c r="B1434" s="107"/>
      <c r="D1434" s="108"/>
    </row>
    <row r="1435" spans="1:4" ht="15.75" customHeight="1">
      <c r="A1435" s="24"/>
      <c r="B1435" s="107"/>
      <c r="D1435" s="108"/>
    </row>
    <row r="1436" spans="1:4" ht="15.75" customHeight="1">
      <c r="A1436" s="24"/>
      <c r="B1436" s="107"/>
      <c r="D1436" s="108"/>
    </row>
    <row r="1437" spans="1:4" ht="15.75" customHeight="1">
      <c r="A1437" s="24"/>
      <c r="B1437" s="107"/>
      <c r="D1437" s="108"/>
    </row>
    <row r="1438" spans="1:4" ht="15.75" customHeight="1">
      <c r="A1438" s="24"/>
      <c r="B1438" s="107"/>
      <c r="D1438" s="108"/>
    </row>
    <row r="1439" spans="1:4" ht="15.75" customHeight="1">
      <c r="A1439" s="24"/>
      <c r="B1439" s="107"/>
      <c r="D1439" s="108"/>
    </row>
    <row r="1440" spans="1:4" ht="15.75" customHeight="1">
      <c r="A1440" s="24"/>
      <c r="B1440" s="107"/>
      <c r="D1440" s="108"/>
    </row>
    <row r="1441" spans="1:4" ht="15.75" customHeight="1">
      <c r="A1441" s="24"/>
      <c r="B1441" s="107"/>
      <c r="D1441" s="108"/>
    </row>
    <row r="1442" spans="1:4" ht="15.75" customHeight="1">
      <c r="A1442" s="24"/>
      <c r="B1442" s="107"/>
      <c r="D1442" s="108"/>
    </row>
    <row r="1443" spans="1:4" ht="15.75" customHeight="1">
      <c r="A1443" s="24"/>
      <c r="B1443" s="107"/>
      <c r="D1443" s="108"/>
    </row>
    <row r="1444" spans="1:4" ht="15.75" customHeight="1">
      <c r="A1444" s="24"/>
      <c r="B1444" s="107"/>
      <c r="D1444" s="108"/>
    </row>
    <row r="1445" spans="1:4" ht="15.75" customHeight="1">
      <c r="A1445" s="24"/>
      <c r="B1445" s="107"/>
      <c r="D1445" s="108"/>
    </row>
    <row r="1446" spans="1:4" ht="15.75" customHeight="1">
      <c r="A1446" s="24"/>
      <c r="B1446" s="107"/>
      <c r="D1446" s="108"/>
    </row>
    <row r="1447" spans="1:4" ht="15.75" customHeight="1">
      <c r="A1447" s="24"/>
      <c r="B1447" s="107"/>
      <c r="D1447" s="108"/>
    </row>
    <row r="1448" spans="1:4" ht="15.75" customHeight="1">
      <c r="A1448" s="24"/>
      <c r="B1448" s="107"/>
      <c r="D1448" s="108"/>
    </row>
    <row r="1449" spans="1:4" ht="15.75" customHeight="1">
      <c r="A1449" s="24"/>
      <c r="B1449" s="107"/>
      <c r="D1449" s="108"/>
    </row>
    <row r="1450" spans="1:4" ht="15.75" customHeight="1">
      <c r="A1450" s="24"/>
      <c r="B1450" s="107"/>
      <c r="D1450" s="108"/>
    </row>
    <row r="1451" spans="1:4" ht="15.75" customHeight="1">
      <c r="A1451" s="24"/>
      <c r="B1451" s="107"/>
      <c r="D1451" s="108"/>
    </row>
    <row r="1452" spans="1:4" ht="15.75" customHeight="1">
      <c r="A1452" s="24"/>
      <c r="B1452" s="107"/>
      <c r="D1452" s="108"/>
    </row>
    <row r="1453" spans="1:4" ht="15.75" customHeight="1">
      <c r="A1453" s="24"/>
      <c r="B1453" s="107"/>
      <c r="D1453" s="108"/>
    </row>
    <row r="1454" spans="1:4" ht="15.75" customHeight="1">
      <c r="A1454" s="24"/>
      <c r="B1454" s="107"/>
      <c r="D1454" s="108"/>
    </row>
    <row r="1455" spans="1:4" ht="15.75" customHeight="1">
      <c r="A1455" s="24"/>
      <c r="B1455" s="107"/>
      <c r="D1455" s="108"/>
    </row>
    <row r="1456" spans="1:4" ht="15.75" customHeight="1">
      <c r="A1456" s="24"/>
      <c r="B1456" s="107"/>
      <c r="D1456" s="108"/>
    </row>
    <row r="1457" spans="1:4" ht="15.75" customHeight="1">
      <c r="A1457" s="24"/>
      <c r="B1457" s="107"/>
      <c r="D1457" s="108"/>
    </row>
    <row r="1458" spans="1:4" ht="15.75" customHeight="1">
      <c r="A1458" s="24"/>
      <c r="B1458" s="107"/>
      <c r="D1458" s="108"/>
    </row>
    <row r="1459" spans="1:4" ht="15.75" customHeight="1">
      <c r="A1459" s="24"/>
      <c r="B1459" s="107"/>
      <c r="D1459" s="108"/>
    </row>
    <row r="1460" spans="1:4" ht="15.75" customHeight="1">
      <c r="A1460" s="24"/>
      <c r="B1460" s="107"/>
      <c r="D1460" s="108"/>
    </row>
    <row r="1461" spans="1:4" ht="15.75" customHeight="1">
      <c r="A1461" s="24"/>
      <c r="B1461" s="107"/>
      <c r="D1461" s="108"/>
    </row>
    <row r="1462" spans="1:4" ht="15.75" customHeight="1">
      <c r="A1462" s="24"/>
      <c r="B1462" s="107"/>
      <c r="D1462" s="108"/>
    </row>
    <row r="1463" spans="1:4" ht="15.75" customHeight="1">
      <c r="A1463" s="24"/>
      <c r="B1463" s="107"/>
      <c r="D1463" s="108"/>
    </row>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64"/>
  <sheetViews>
    <sheetView workbookViewId="0"/>
  </sheetViews>
  <sheetFormatPr defaultColWidth="12.5703125" defaultRowHeight="15" customHeight="1"/>
  <cols>
    <col min="1" max="1" width="10.5703125" customWidth="1"/>
    <col min="2" max="26" width="8.5703125" customWidth="1"/>
  </cols>
  <sheetData>
    <row r="1" spans="1:7">
      <c r="A1" s="26" t="s">
        <v>235</v>
      </c>
      <c r="B1" s="26" t="s">
        <v>404</v>
      </c>
    </row>
    <row r="2" spans="1:7">
      <c r="A2" s="101">
        <v>43832</v>
      </c>
      <c r="B2" s="27">
        <v>4285.97</v>
      </c>
      <c r="C2" s="27"/>
      <c r="D2" s="27"/>
      <c r="E2" s="27"/>
      <c r="G2" s="100"/>
    </row>
    <row r="3" spans="1:7">
      <c r="A3" s="101">
        <v>43833</v>
      </c>
      <c r="B3" s="27">
        <v>4290.29</v>
      </c>
      <c r="C3" s="27"/>
      <c r="D3" s="27"/>
      <c r="E3" s="27"/>
      <c r="G3" s="100"/>
    </row>
    <row r="4" spans="1:7">
      <c r="A4" s="101">
        <v>43836</v>
      </c>
      <c r="B4" s="27">
        <v>4260.71</v>
      </c>
      <c r="C4" s="27"/>
      <c r="D4" s="27"/>
      <c r="E4" s="27"/>
      <c r="G4" s="100"/>
    </row>
    <row r="5" spans="1:7">
      <c r="A5" s="101">
        <v>43837</v>
      </c>
      <c r="B5" s="27">
        <v>4262.43</v>
      </c>
      <c r="C5" s="27"/>
      <c r="D5" s="27"/>
      <c r="E5" s="27"/>
      <c r="G5" s="100"/>
    </row>
    <row r="6" spans="1:7">
      <c r="A6" s="101">
        <v>43838</v>
      </c>
      <c r="B6" s="27">
        <v>4256.79</v>
      </c>
      <c r="C6" s="27"/>
      <c r="D6" s="27"/>
      <c r="E6" s="27"/>
      <c r="G6" s="100"/>
    </row>
    <row r="7" spans="1:7">
      <c r="A7" s="101">
        <v>43839</v>
      </c>
      <c r="B7" s="27">
        <v>4267.2700000000004</v>
      </c>
      <c r="C7" s="27"/>
      <c r="D7" s="27"/>
      <c r="E7" s="27"/>
      <c r="G7" s="100"/>
    </row>
    <row r="8" spans="1:7">
      <c r="A8" s="101">
        <v>43840</v>
      </c>
      <c r="B8" s="27">
        <v>4259.91</v>
      </c>
      <c r="C8" s="27"/>
      <c r="D8" s="27"/>
      <c r="E8" s="27"/>
      <c r="G8" s="100"/>
    </row>
    <row r="9" spans="1:7">
      <c r="A9" s="101">
        <v>43843</v>
      </c>
      <c r="B9" s="27">
        <v>4278.83</v>
      </c>
      <c r="C9" s="27"/>
      <c r="D9" s="27"/>
      <c r="E9" s="27"/>
      <c r="G9" s="100"/>
    </row>
    <row r="10" spans="1:7">
      <c r="A10" s="101">
        <v>43844</v>
      </c>
      <c r="B10" s="27">
        <v>4282.37</v>
      </c>
      <c r="C10" s="27"/>
      <c r="D10" s="27"/>
      <c r="E10" s="27"/>
      <c r="G10" s="100"/>
    </row>
    <row r="11" spans="1:7">
      <c r="A11" s="101">
        <v>43845</v>
      </c>
      <c r="B11" s="27">
        <v>4290.42</v>
      </c>
      <c r="C11" s="27"/>
      <c r="D11" s="27"/>
      <c r="E11" s="27"/>
      <c r="G11" s="100"/>
    </row>
    <row r="12" spans="1:7">
      <c r="A12" s="101">
        <v>43846</v>
      </c>
      <c r="B12" s="27">
        <v>4275.3599999999997</v>
      </c>
      <c r="C12" s="27"/>
      <c r="D12" s="27"/>
      <c r="E12" s="27"/>
      <c r="G12" s="100"/>
    </row>
    <row r="13" spans="1:7">
      <c r="A13" s="101">
        <v>43847</v>
      </c>
      <c r="B13" s="27">
        <v>4311.0600000000004</v>
      </c>
      <c r="C13" s="27"/>
      <c r="D13" s="27"/>
      <c r="E13" s="27"/>
      <c r="G13" s="100"/>
    </row>
    <row r="14" spans="1:7">
      <c r="A14" s="101">
        <v>43850</v>
      </c>
      <c r="B14" s="27">
        <v>4298.9799999999996</v>
      </c>
      <c r="C14" s="27"/>
      <c r="D14" s="27"/>
      <c r="E14" s="27"/>
      <c r="G14" s="100"/>
    </row>
    <row r="15" spans="1:7">
      <c r="A15" s="101">
        <v>43851</v>
      </c>
      <c r="B15" s="27">
        <v>4276.59</v>
      </c>
      <c r="C15" s="27"/>
      <c r="D15" s="27"/>
      <c r="E15" s="27"/>
      <c r="G15" s="100"/>
    </row>
    <row r="16" spans="1:7">
      <c r="A16" s="101">
        <v>43852</v>
      </c>
      <c r="B16" s="27">
        <v>4259.13</v>
      </c>
      <c r="C16" s="27"/>
      <c r="D16" s="27"/>
      <c r="E16" s="27"/>
      <c r="G16" s="100"/>
    </row>
    <row r="17" spans="1:7">
      <c r="A17" s="101">
        <v>43853</v>
      </c>
      <c r="B17" s="27">
        <v>4221.72</v>
      </c>
      <c r="C17" s="27"/>
      <c r="D17" s="27"/>
      <c r="E17" s="27"/>
      <c r="G17" s="100"/>
    </row>
    <row r="18" spans="1:7">
      <c r="A18" s="101">
        <v>43854</v>
      </c>
      <c r="B18" s="27">
        <v>4265.71</v>
      </c>
      <c r="C18" s="27"/>
      <c r="D18" s="27"/>
      <c r="E18" s="27"/>
      <c r="G18" s="100"/>
    </row>
    <row r="19" spans="1:7">
      <c r="A19" s="101">
        <v>43857</v>
      </c>
      <c r="B19" s="27">
        <v>4169.21</v>
      </c>
      <c r="C19" s="27"/>
      <c r="D19" s="27"/>
      <c r="E19" s="27"/>
      <c r="G19" s="100"/>
    </row>
    <row r="20" spans="1:7">
      <c r="A20" s="101">
        <v>43858</v>
      </c>
      <c r="B20" s="27">
        <v>4205.53</v>
      </c>
      <c r="C20" s="27"/>
      <c r="D20" s="27"/>
      <c r="E20" s="27"/>
      <c r="G20" s="100"/>
    </row>
    <row r="21" spans="1:7" ht="15.75" customHeight="1">
      <c r="A21" s="101">
        <v>43859</v>
      </c>
      <c r="B21" s="27">
        <v>4208.09</v>
      </c>
      <c r="C21" s="27"/>
      <c r="D21" s="27"/>
      <c r="E21" s="27"/>
      <c r="G21" s="100"/>
    </row>
    <row r="22" spans="1:7" ht="15.75" customHeight="1">
      <c r="A22" s="101">
        <v>43860</v>
      </c>
      <c r="B22" s="27">
        <v>4154.8100000000004</v>
      </c>
      <c r="C22" s="27"/>
      <c r="D22" s="27"/>
      <c r="E22" s="27"/>
      <c r="G22" s="100"/>
    </row>
    <row r="23" spans="1:7" ht="15.75" customHeight="1">
      <c r="A23" s="101">
        <v>43861</v>
      </c>
      <c r="B23" s="27">
        <v>4105.1400000000003</v>
      </c>
      <c r="C23" s="27"/>
      <c r="D23" s="27"/>
      <c r="E23" s="27"/>
      <c r="G23" s="100"/>
    </row>
    <row r="24" spans="1:7" ht="15.75" customHeight="1">
      <c r="A24" s="101">
        <v>43864</v>
      </c>
      <c r="B24" s="27">
        <v>4124.4799999999996</v>
      </c>
      <c r="C24" s="27"/>
      <c r="D24" s="27"/>
      <c r="E24" s="27"/>
      <c r="G24" s="100"/>
    </row>
    <row r="25" spans="1:7" ht="15.75" customHeight="1">
      <c r="A25" s="101">
        <v>43865</v>
      </c>
      <c r="B25" s="27">
        <v>4186.74</v>
      </c>
      <c r="C25" s="27"/>
      <c r="D25" s="27"/>
      <c r="E25" s="27"/>
      <c r="G25" s="100"/>
    </row>
    <row r="26" spans="1:7" ht="15.75" customHeight="1">
      <c r="A26" s="101">
        <v>43866</v>
      </c>
      <c r="B26" s="27">
        <v>4209.3</v>
      </c>
      <c r="C26" s="27"/>
      <c r="D26" s="27"/>
      <c r="E26" s="27"/>
      <c r="G26" s="100"/>
    </row>
    <row r="27" spans="1:7" ht="15.75" customHeight="1">
      <c r="A27" s="101">
        <v>43867</v>
      </c>
      <c r="B27" s="27">
        <v>4221.47</v>
      </c>
      <c r="C27" s="27"/>
      <c r="D27" s="27"/>
      <c r="E27" s="27"/>
      <c r="G27" s="100"/>
    </row>
    <row r="28" spans="1:7" ht="15.75" customHeight="1">
      <c r="A28" s="101">
        <v>43868</v>
      </c>
      <c r="B28" s="27">
        <v>4201.25</v>
      </c>
      <c r="C28" s="27"/>
      <c r="D28" s="27"/>
      <c r="E28" s="27"/>
      <c r="G28" s="100"/>
    </row>
    <row r="29" spans="1:7" ht="15.75" customHeight="1">
      <c r="A29" s="101">
        <v>43871</v>
      </c>
      <c r="B29" s="27">
        <v>4191.83</v>
      </c>
      <c r="C29" s="27"/>
      <c r="D29" s="27"/>
      <c r="E29" s="27"/>
      <c r="G29" s="100"/>
    </row>
    <row r="30" spans="1:7" ht="15.75" customHeight="1">
      <c r="A30" s="101">
        <v>43872</v>
      </c>
      <c r="B30" s="27">
        <v>4221.45</v>
      </c>
      <c r="C30" s="27"/>
      <c r="D30" s="27"/>
      <c r="E30" s="27"/>
      <c r="G30" s="100"/>
    </row>
    <row r="31" spans="1:7" ht="15.75" customHeight="1">
      <c r="A31" s="101">
        <v>43873</v>
      </c>
      <c r="B31" s="27">
        <v>4242.6899999999996</v>
      </c>
      <c r="C31" s="27"/>
      <c r="D31" s="27"/>
      <c r="E31" s="27"/>
      <c r="G31" s="100"/>
    </row>
    <row r="32" spans="1:7" ht="15.75" customHeight="1">
      <c r="A32" s="101">
        <v>43874</v>
      </c>
      <c r="B32" s="27">
        <v>4200.32</v>
      </c>
      <c r="C32" s="27"/>
      <c r="D32" s="27"/>
      <c r="E32" s="27"/>
      <c r="G32" s="100"/>
    </row>
    <row r="33" spans="1:7" ht="15.75" customHeight="1">
      <c r="A33" s="101">
        <v>43875</v>
      </c>
      <c r="B33" s="27">
        <v>4184.2700000000004</v>
      </c>
      <c r="C33" s="27"/>
      <c r="D33" s="27"/>
      <c r="E33" s="27"/>
      <c r="G33" s="100"/>
    </row>
    <row r="34" spans="1:7" ht="15.75" customHeight="1">
      <c r="A34" s="101">
        <v>43878</v>
      </c>
      <c r="B34" s="27">
        <v>4196.72</v>
      </c>
      <c r="C34" s="27"/>
      <c r="D34" s="27"/>
      <c r="E34" s="27"/>
      <c r="G34" s="100"/>
    </row>
    <row r="35" spans="1:7" ht="15.75" customHeight="1">
      <c r="A35" s="101">
        <v>43879</v>
      </c>
      <c r="B35" s="27">
        <v>4167.88</v>
      </c>
      <c r="C35" s="27"/>
      <c r="D35" s="27"/>
      <c r="E35" s="27"/>
      <c r="G35" s="100"/>
    </row>
    <row r="36" spans="1:7" ht="15.75" customHeight="1">
      <c r="A36" s="101">
        <v>43880</v>
      </c>
      <c r="B36" s="27">
        <v>4208.6099999999997</v>
      </c>
      <c r="C36" s="27"/>
      <c r="D36" s="27"/>
      <c r="E36" s="27"/>
      <c r="G36" s="100"/>
    </row>
    <row r="37" spans="1:7" ht="15.75" customHeight="1">
      <c r="A37" s="101">
        <v>43881</v>
      </c>
      <c r="B37" s="27">
        <v>4199.66</v>
      </c>
      <c r="C37" s="27"/>
      <c r="D37" s="27"/>
      <c r="E37" s="27"/>
      <c r="G37" s="100"/>
    </row>
    <row r="38" spans="1:7" ht="15.75" customHeight="1">
      <c r="A38" s="101">
        <v>43882</v>
      </c>
      <c r="B38" s="27">
        <v>4181.51</v>
      </c>
      <c r="C38" s="27"/>
      <c r="D38" s="27"/>
      <c r="E38" s="27"/>
      <c r="G38" s="100"/>
    </row>
    <row r="39" spans="1:7" ht="15.75" customHeight="1">
      <c r="A39" s="101">
        <v>43885</v>
      </c>
      <c r="B39" s="27">
        <v>4044.14</v>
      </c>
      <c r="C39" s="27"/>
      <c r="D39" s="27"/>
      <c r="E39" s="27"/>
      <c r="G39" s="100"/>
    </row>
    <row r="40" spans="1:7" ht="15.75" customHeight="1">
      <c r="A40" s="101">
        <v>43886</v>
      </c>
      <c r="B40" s="27">
        <v>3965.9</v>
      </c>
      <c r="C40" s="27"/>
      <c r="D40" s="27"/>
      <c r="E40" s="27"/>
      <c r="G40" s="100"/>
    </row>
    <row r="41" spans="1:7" ht="15.75" customHeight="1">
      <c r="A41" s="101">
        <v>43887</v>
      </c>
      <c r="B41" s="27">
        <v>3974.21</v>
      </c>
      <c r="C41" s="27"/>
      <c r="D41" s="27"/>
      <c r="E41" s="27"/>
      <c r="G41" s="100"/>
    </row>
    <row r="42" spans="1:7" ht="15.75" customHeight="1">
      <c r="A42" s="101">
        <v>43888</v>
      </c>
      <c r="B42" s="27">
        <v>3831.35</v>
      </c>
      <c r="C42" s="27"/>
      <c r="D42" s="27"/>
      <c r="E42" s="27"/>
      <c r="G42" s="100"/>
    </row>
    <row r="43" spans="1:7" ht="15.75" customHeight="1">
      <c r="A43" s="101">
        <v>43889</v>
      </c>
      <c r="B43" s="27">
        <v>3715.6</v>
      </c>
      <c r="C43" s="27"/>
      <c r="D43" s="27"/>
      <c r="E43" s="27"/>
      <c r="G43" s="100"/>
    </row>
    <row r="44" spans="1:7" ht="15.75" customHeight="1">
      <c r="A44" s="101">
        <v>43892</v>
      </c>
      <c r="B44" s="27">
        <v>3749.23</v>
      </c>
      <c r="C44" s="27"/>
      <c r="D44" s="27"/>
      <c r="E44" s="27"/>
      <c r="G44" s="100"/>
    </row>
    <row r="45" spans="1:7" ht="15.75" customHeight="1">
      <c r="A45" s="101">
        <v>43893</v>
      </c>
      <c r="B45" s="27">
        <v>3791.53</v>
      </c>
      <c r="C45" s="27"/>
      <c r="D45" s="27"/>
      <c r="E45" s="27"/>
      <c r="G45" s="100"/>
    </row>
    <row r="46" spans="1:7" ht="15.75" customHeight="1">
      <c r="A46" s="101">
        <v>43894</v>
      </c>
      <c r="B46" s="27">
        <v>3838.93</v>
      </c>
      <c r="C46" s="27"/>
      <c r="D46" s="27"/>
      <c r="E46" s="27"/>
      <c r="G46" s="100"/>
    </row>
    <row r="47" spans="1:7" ht="15.75" customHeight="1">
      <c r="A47" s="101">
        <v>43895</v>
      </c>
      <c r="B47" s="27">
        <v>3773.5</v>
      </c>
      <c r="C47" s="27"/>
      <c r="D47" s="27"/>
      <c r="E47" s="27"/>
      <c r="G47" s="100"/>
    </row>
    <row r="48" spans="1:7" ht="15.75" customHeight="1">
      <c r="A48" s="101">
        <v>43896</v>
      </c>
      <c r="B48" s="27">
        <v>3640.96</v>
      </c>
      <c r="C48" s="27"/>
      <c r="D48" s="27"/>
      <c r="E48" s="27"/>
      <c r="G48" s="100"/>
    </row>
    <row r="49" spans="1:7" ht="15.75" customHeight="1">
      <c r="A49" s="101">
        <v>43899</v>
      </c>
      <c r="B49" s="27">
        <v>3369.2</v>
      </c>
      <c r="C49" s="27"/>
      <c r="D49" s="27"/>
      <c r="E49" s="27"/>
      <c r="G49" s="100"/>
    </row>
    <row r="50" spans="1:7" ht="15.75" customHeight="1">
      <c r="A50" s="101">
        <v>43900</v>
      </c>
      <c r="B50" s="27">
        <v>3366.61</v>
      </c>
      <c r="C50" s="27"/>
      <c r="D50" s="27"/>
      <c r="E50" s="27"/>
      <c r="G50" s="100"/>
    </row>
    <row r="51" spans="1:7" ht="15.75" customHeight="1">
      <c r="A51" s="101">
        <v>43901</v>
      </c>
      <c r="B51" s="27">
        <v>3320.63</v>
      </c>
      <c r="C51" s="27"/>
      <c r="D51" s="27"/>
      <c r="E51" s="27"/>
      <c r="G51" s="100"/>
    </row>
    <row r="52" spans="1:7" ht="15.75" customHeight="1">
      <c r="A52" s="101">
        <v>43902</v>
      </c>
      <c r="B52" s="27">
        <v>2968.38</v>
      </c>
      <c r="C52" s="27"/>
      <c r="D52" s="27"/>
      <c r="E52" s="27"/>
      <c r="G52" s="100"/>
    </row>
    <row r="53" spans="1:7" ht="15.75" customHeight="1">
      <c r="A53" s="101">
        <v>43903</v>
      </c>
      <c r="B53" s="27">
        <v>3023.1</v>
      </c>
      <c r="C53" s="27"/>
      <c r="D53" s="27"/>
      <c r="E53" s="27"/>
      <c r="G53" s="100"/>
    </row>
    <row r="54" spans="1:7" ht="15.75" customHeight="1">
      <c r="A54" s="101">
        <v>43906</v>
      </c>
      <c r="B54" s="27">
        <v>2882.19</v>
      </c>
      <c r="C54" s="27"/>
      <c r="D54" s="27"/>
      <c r="E54" s="27"/>
      <c r="G54" s="100"/>
    </row>
    <row r="55" spans="1:7" ht="15.75" customHeight="1">
      <c r="A55" s="101">
        <v>43907</v>
      </c>
      <c r="B55" s="27">
        <v>2934.94</v>
      </c>
      <c r="C55" s="27"/>
      <c r="D55" s="27"/>
      <c r="E55" s="27"/>
      <c r="G55" s="100"/>
    </row>
    <row r="56" spans="1:7" ht="15.75" customHeight="1">
      <c r="A56" s="101">
        <v>43908</v>
      </c>
      <c r="B56" s="27">
        <v>2804.29</v>
      </c>
      <c r="C56" s="27"/>
      <c r="D56" s="27"/>
      <c r="E56" s="27"/>
      <c r="G56" s="100"/>
    </row>
    <row r="57" spans="1:7" ht="15.75" customHeight="1">
      <c r="A57" s="101">
        <v>43909</v>
      </c>
      <c r="B57" s="27">
        <v>2831.4</v>
      </c>
      <c r="C57" s="27"/>
      <c r="D57" s="27"/>
      <c r="E57" s="27"/>
      <c r="G57" s="100"/>
    </row>
    <row r="58" spans="1:7" ht="15.75" customHeight="1">
      <c r="A58" s="101">
        <v>43910</v>
      </c>
      <c r="B58" s="27">
        <v>2875.26</v>
      </c>
      <c r="C58" s="27"/>
      <c r="D58" s="27"/>
      <c r="E58" s="27"/>
      <c r="G58" s="100"/>
    </row>
    <row r="59" spans="1:7" ht="15.75" customHeight="1">
      <c r="A59" s="101">
        <v>43913</v>
      </c>
      <c r="B59" s="27">
        <v>2766.23</v>
      </c>
      <c r="C59" s="27"/>
      <c r="D59" s="27"/>
      <c r="E59" s="27"/>
      <c r="G59" s="100"/>
    </row>
    <row r="60" spans="1:7" ht="15.75" customHeight="1">
      <c r="A60" s="101">
        <v>43914</v>
      </c>
      <c r="B60" s="27">
        <v>3013.67</v>
      </c>
      <c r="C60" s="27"/>
      <c r="D60" s="27"/>
      <c r="E60" s="27"/>
      <c r="G60" s="100"/>
    </row>
    <row r="61" spans="1:7" ht="15.75" customHeight="1">
      <c r="A61" s="101">
        <v>43915</v>
      </c>
      <c r="B61" s="27">
        <v>3148.26</v>
      </c>
      <c r="C61" s="27"/>
      <c r="D61" s="27"/>
      <c r="E61" s="27"/>
      <c r="G61" s="100"/>
    </row>
    <row r="62" spans="1:7" ht="15.75" customHeight="1">
      <c r="A62" s="101">
        <v>43916</v>
      </c>
      <c r="B62" s="27">
        <v>3226.52</v>
      </c>
      <c r="C62" s="27"/>
      <c r="D62" s="27"/>
      <c r="E62" s="27"/>
      <c r="G62" s="100"/>
    </row>
    <row r="63" spans="1:7" ht="15.75" customHeight="1">
      <c r="A63" s="101">
        <v>43917</v>
      </c>
      <c r="B63" s="27">
        <v>3063.7</v>
      </c>
      <c r="C63" s="27"/>
      <c r="D63" s="27"/>
      <c r="E63" s="27"/>
      <c r="G63" s="100"/>
    </row>
    <row r="64" spans="1:7" ht="15.75" customHeight="1">
      <c r="A64" s="101">
        <v>43920</v>
      </c>
      <c r="B64" s="27">
        <v>3083.7</v>
      </c>
      <c r="C64" s="27"/>
      <c r="D64" s="27"/>
      <c r="E64" s="27"/>
      <c r="G64" s="100"/>
    </row>
    <row r="65" spans="1:7" ht="15.75" customHeight="1">
      <c r="A65" s="101">
        <v>43921</v>
      </c>
      <c r="B65" s="27">
        <v>3150.14</v>
      </c>
      <c r="C65" s="27"/>
      <c r="D65" s="27"/>
      <c r="E65" s="27"/>
      <c r="G65" s="100"/>
    </row>
    <row r="66" spans="1:7" ht="15.75" customHeight="1">
      <c r="A66" s="101">
        <v>43922</v>
      </c>
      <c r="B66" s="27">
        <v>3030.24</v>
      </c>
      <c r="C66" s="27"/>
      <c r="D66" s="27"/>
      <c r="E66" s="27"/>
      <c r="G66" s="100"/>
    </row>
    <row r="67" spans="1:7" ht="15.75" customHeight="1">
      <c r="A67" s="101">
        <v>43923</v>
      </c>
      <c r="B67" s="27">
        <v>3038.48</v>
      </c>
      <c r="C67" s="27"/>
      <c r="D67" s="27"/>
      <c r="E67" s="27"/>
      <c r="G67" s="100"/>
    </row>
    <row r="68" spans="1:7" ht="15.75" customHeight="1">
      <c r="A68" s="101">
        <v>43924</v>
      </c>
      <c r="B68" s="27">
        <v>2996.97</v>
      </c>
      <c r="C68" s="27"/>
      <c r="D68" s="27"/>
      <c r="E68" s="27"/>
      <c r="G68" s="100"/>
    </row>
    <row r="69" spans="1:7" ht="15.75" customHeight="1">
      <c r="A69" s="101">
        <v>43927</v>
      </c>
      <c r="B69" s="27">
        <v>3098.7</v>
      </c>
      <c r="C69" s="27"/>
      <c r="D69" s="27"/>
      <c r="E69" s="27"/>
      <c r="G69" s="100"/>
    </row>
    <row r="70" spans="1:7" ht="15.75" customHeight="1">
      <c r="A70" s="101">
        <v>43928</v>
      </c>
      <c r="B70" s="27">
        <v>3181.01</v>
      </c>
      <c r="C70" s="27"/>
      <c r="D70" s="27"/>
      <c r="E70" s="27"/>
      <c r="G70" s="100"/>
    </row>
    <row r="71" spans="1:7" ht="15.75" customHeight="1">
      <c r="A71" s="101">
        <v>43929</v>
      </c>
      <c r="B71" s="27">
        <v>3178.44</v>
      </c>
      <c r="C71" s="27"/>
      <c r="D71" s="27"/>
      <c r="E71" s="27"/>
      <c r="G71" s="100"/>
    </row>
    <row r="72" spans="1:7" ht="15.75" customHeight="1">
      <c r="A72" s="101">
        <v>43930</v>
      </c>
      <c r="B72" s="27">
        <v>3273.6</v>
      </c>
      <c r="C72" s="27"/>
      <c r="D72" s="27"/>
      <c r="E72" s="27"/>
      <c r="G72" s="100"/>
    </row>
    <row r="73" spans="1:7" ht="15.75" customHeight="1">
      <c r="A73" s="101">
        <v>43935</v>
      </c>
      <c r="B73" s="27">
        <v>3238.74</v>
      </c>
      <c r="C73" s="27"/>
      <c r="D73" s="27"/>
      <c r="E73" s="27"/>
      <c r="G73" s="100"/>
    </row>
    <row r="74" spans="1:7" ht="15.75" customHeight="1">
      <c r="A74" s="101">
        <v>43936</v>
      </c>
      <c r="B74" s="27">
        <v>3123.81</v>
      </c>
      <c r="C74" s="27"/>
      <c r="D74" s="27"/>
      <c r="E74" s="27"/>
      <c r="G74" s="100"/>
    </row>
    <row r="75" spans="1:7" ht="15.75" customHeight="1">
      <c r="A75" s="101">
        <v>43937</v>
      </c>
      <c r="B75" s="27">
        <v>3139.19</v>
      </c>
      <c r="C75" s="27"/>
      <c r="D75" s="27"/>
      <c r="E75" s="27"/>
      <c r="G75" s="100"/>
    </row>
    <row r="76" spans="1:7" ht="15.75" customHeight="1">
      <c r="A76" s="101">
        <v>43938</v>
      </c>
      <c r="B76" s="27">
        <v>3229.21</v>
      </c>
      <c r="C76" s="27"/>
      <c r="D76" s="27"/>
      <c r="E76" s="27"/>
      <c r="G76" s="100"/>
    </row>
    <row r="77" spans="1:7" ht="15.75" customHeight="1">
      <c r="A77" s="101">
        <v>43941</v>
      </c>
      <c r="B77" s="27">
        <v>3240.03</v>
      </c>
      <c r="C77" s="27"/>
      <c r="D77" s="27"/>
      <c r="E77" s="27"/>
      <c r="G77" s="100"/>
    </row>
    <row r="78" spans="1:7" ht="15.75" customHeight="1">
      <c r="A78" s="101">
        <v>43942</v>
      </c>
      <c r="B78" s="27">
        <v>3145.76</v>
      </c>
      <c r="C78" s="27"/>
      <c r="D78" s="27"/>
      <c r="E78" s="27"/>
      <c r="G78" s="100"/>
    </row>
    <row r="79" spans="1:7" ht="15.75" customHeight="1">
      <c r="A79" s="101">
        <v>43943</v>
      </c>
      <c r="B79" s="27">
        <v>3212.42</v>
      </c>
      <c r="C79" s="27"/>
      <c r="D79" s="27"/>
      <c r="E79" s="27"/>
      <c r="G79" s="100"/>
    </row>
    <row r="80" spans="1:7" ht="15.75" customHeight="1">
      <c r="A80" s="101">
        <v>43944</v>
      </c>
      <c r="B80" s="27">
        <v>3245.49</v>
      </c>
      <c r="C80" s="27"/>
      <c r="D80" s="27"/>
      <c r="E80" s="27"/>
      <c r="G80" s="100"/>
    </row>
    <row r="81" spans="1:7" ht="15.75" customHeight="1">
      <c r="A81" s="101">
        <v>43945</v>
      </c>
      <c r="B81" s="27">
        <v>3207.25</v>
      </c>
      <c r="C81" s="27"/>
      <c r="D81" s="27"/>
      <c r="E81" s="27"/>
      <c r="G81" s="100"/>
    </row>
    <row r="82" spans="1:7" ht="15.75" customHeight="1">
      <c r="A82" s="101">
        <v>43948</v>
      </c>
      <c r="B82" s="27">
        <v>3260.22</v>
      </c>
      <c r="C82" s="27"/>
      <c r="D82" s="27"/>
      <c r="E82" s="27"/>
      <c r="G82" s="100"/>
    </row>
    <row r="83" spans="1:7" ht="15.75" customHeight="1">
      <c r="A83" s="101">
        <v>43949</v>
      </c>
      <c r="B83" s="27">
        <v>3323.66</v>
      </c>
      <c r="C83" s="27"/>
      <c r="D83" s="27"/>
      <c r="E83" s="27"/>
      <c r="G83" s="100"/>
    </row>
    <row r="84" spans="1:7" ht="15.75" customHeight="1">
      <c r="A84" s="101">
        <v>43950</v>
      </c>
      <c r="B84" s="27">
        <v>3414.97</v>
      </c>
      <c r="C84" s="27"/>
      <c r="D84" s="27"/>
      <c r="E84" s="27"/>
      <c r="G84" s="100"/>
    </row>
    <row r="85" spans="1:7" ht="15.75" customHeight="1">
      <c r="A85" s="101">
        <v>43951</v>
      </c>
      <c r="B85" s="27">
        <v>3302.47</v>
      </c>
      <c r="C85" s="27"/>
      <c r="D85" s="27"/>
      <c r="E85" s="27"/>
      <c r="G85" s="100"/>
    </row>
    <row r="86" spans="1:7" ht="15.75" customHeight="1">
      <c r="A86" s="101">
        <v>43952</v>
      </c>
      <c r="B86" s="27">
        <v>3227.82</v>
      </c>
      <c r="C86" s="27"/>
      <c r="D86" s="27"/>
      <c r="E86" s="27"/>
      <c r="G86" s="100"/>
    </row>
    <row r="87" spans="1:7" ht="15.75" customHeight="1">
      <c r="A87" s="101">
        <v>43955</v>
      </c>
      <c r="B87" s="27">
        <v>3216.87</v>
      </c>
      <c r="C87" s="27"/>
      <c r="D87" s="27"/>
      <c r="E87" s="27"/>
      <c r="G87" s="100"/>
    </row>
    <row r="88" spans="1:7" ht="15.75" customHeight="1">
      <c r="A88" s="101">
        <v>43956</v>
      </c>
      <c r="B88" s="27">
        <v>3266.18</v>
      </c>
      <c r="C88" s="27"/>
      <c r="D88" s="27"/>
      <c r="E88" s="27"/>
      <c r="G88" s="100"/>
    </row>
    <row r="89" spans="1:7" ht="15.75" customHeight="1">
      <c r="A89" s="101">
        <v>43957</v>
      </c>
      <c r="B89" s="27">
        <v>3264.49</v>
      </c>
      <c r="C89" s="27"/>
      <c r="D89" s="27"/>
      <c r="E89" s="27"/>
      <c r="G89" s="100"/>
    </row>
    <row r="90" spans="1:7" ht="15.75" customHeight="1">
      <c r="A90" s="101">
        <v>43958</v>
      </c>
      <c r="B90" s="27">
        <v>3311.71</v>
      </c>
      <c r="C90" s="27"/>
      <c r="D90" s="27"/>
      <c r="E90" s="27"/>
      <c r="G90" s="100"/>
    </row>
    <row r="91" spans="1:7" ht="15.75" customHeight="1">
      <c r="A91" s="101">
        <v>43962</v>
      </c>
      <c r="B91" s="27">
        <v>3314.26</v>
      </c>
      <c r="C91" s="27"/>
      <c r="D91" s="27"/>
      <c r="E91" s="27"/>
      <c r="G91" s="100"/>
    </row>
    <row r="92" spans="1:7" ht="15.75" customHeight="1">
      <c r="A92" s="101">
        <v>43963</v>
      </c>
      <c r="B92" s="27">
        <v>3336.58</v>
      </c>
      <c r="C92" s="27"/>
      <c r="D92" s="27"/>
      <c r="E92" s="27"/>
      <c r="G92" s="100"/>
    </row>
    <row r="93" spans="1:7" ht="15.75" customHeight="1">
      <c r="A93" s="101">
        <v>43964</v>
      </c>
      <c r="B93" s="27">
        <v>3284.39</v>
      </c>
      <c r="C93" s="27"/>
      <c r="D93" s="27"/>
      <c r="E93" s="27"/>
      <c r="G93" s="100"/>
    </row>
    <row r="94" spans="1:7" ht="15.75" customHeight="1">
      <c r="A94" s="101">
        <v>43965</v>
      </c>
      <c r="B94" s="27">
        <v>3192.76</v>
      </c>
      <c r="C94" s="27"/>
      <c r="D94" s="27"/>
      <c r="E94" s="27"/>
      <c r="G94" s="100"/>
    </row>
    <row r="95" spans="1:7" ht="15.75" customHeight="1">
      <c r="A95" s="101">
        <v>43966</v>
      </c>
      <c r="B95" s="27">
        <v>3228.51</v>
      </c>
      <c r="C95" s="27"/>
      <c r="D95" s="27"/>
      <c r="E95" s="27"/>
      <c r="G95" s="100"/>
    </row>
    <row r="96" spans="1:7" ht="15.75" customHeight="1">
      <c r="A96" s="101">
        <v>43969</v>
      </c>
      <c r="B96" s="27">
        <v>3363.56</v>
      </c>
      <c r="C96" s="27"/>
      <c r="D96" s="27"/>
      <c r="E96" s="27"/>
      <c r="G96" s="100"/>
    </row>
    <row r="97" spans="1:7" ht="15.75" customHeight="1">
      <c r="A97" s="101">
        <v>43970</v>
      </c>
      <c r="B97" s="27">
        <v>3345</v>
      </c>
      <c r="C97" s="27"/>
      <c r="D97" s="27"/>
      <c r="E97" s="27"/>
      <c r="G97" s="100"/>
    </row>
    <row r="98" spans="1:7" ht="15.75" customHeight="1">
      <c r="A98" s="101">
        <v>43971</v>
      </c>
      <c r="B98" s="27">
        <v>3376.84</v>
      </c>
      <c r="C98" s="27"/>
      <c r="D98" s="27"/>
      <c r="E98" s="27"/>
      <c r="G98" s="100"/>
    </row>
    <row r="99" spans="1:7" ht="15.75" customHeight="1">
      <c r="A99" s="101">
        <v>43972</v>
      </c>
      <c r="B99" s="27">
        <v>3353.28</v>
      </c>
      <c r="C99" s="27"/>
      <c r="D99" s="27"/>
      <c r="E99" s="27"/>
      <c r="G99" s="100"/>
    </row>
    <row r="100" spans="1:7" ht="15.75" customHeight="1">
      <c r="A100" s="101">
        <v>43973</v>
      </c>
      <c r="B100" s="27">
        <v>3343.49</v>
      </c>
      <c r="C100" s="27"/>
      <c r="D100" s="27"/>
      <c r="E100" s="27"/>
      <c r="G100" s="100"/>
    </row>
    <row r="101" spans="1:7" ht="15.75" customHeight="1">
      <c r="A101" s="101">
        <v>43977</v>
      </c>
      <c r="B101" s="27">
        <v>3396.18</v>
      </c>
      <c r="C101" s="27"/>
      <c r="D101" s="27"/>
      <c r="E101" s="27"/>
      <c r="G101" s="100"/>
    </row>
    <row r="102" spans="1:7" ht="15.75" customHeight="1">
      <c r="A102" s="101">
        <v>43978</v>
      </c>
      <c r="B102" s="27">
        <v>3438.88</v>
      </c>
      <c r="C102" s="27"/>
      <c r="D102" s="27"/>
      <c r="E102" s="27"/>
      <c r="G102" s="100"/>
    </row>
    <row r="103" spans="1:7" ht="15.75" customHeight="1">
      <c r="A103" s="101">
        <v>43979</v>
      </c>
      <c r="B103" s="27">
        <v>3480.16</v>
      </c>
      <c r="C103" s="27"/>
      <c r="D103" s="27"/>
      <c r="E103" s="27"/>
      <c r="G103" s="100"/>
    </row>
    <row r="104" spans="1:7" ht="15.75" customHeight="1">
      <c r="A104" s="101">
        <v>43980</v>
      </c>
      <c r="B104" s="27">
        <v>3403.98</v>
      </c>
      <c r="C104" s="27"/>
      <c r="D104" s="27"/>
      <c r="E104" s="27"/>
      <c r="G104" s="100"/>
    </row>
    <row r="105" spans="1:7" ht="15.75" customHeight="1">
      <c r="A105" s="101">
        <v>43983</v>
      </c>
      <c r="B105" s="27">
        <v>3453.71</v>
      </c>
      <c r="C105" s="27"/>
      <c r="D105" s="27"/>
      <c r="E105" s="27"/>
      <c r="G105" s="100"/>
    </row>
    <row r="106" spans="1:7" ht="15.75" customHeight="1">
      <c r="A106" s="101">
        <v>43984</v>
      </c>
      <c r="B106" s="27">
        <v>3484.08</v>
      </c>
      <c r="C106" s="27"/>
      <c r="D106" s="27"/>
      <c r="E106" s="27"/>
      <c r="G106" s="100"/>
    </row>
    <row r="107" spans="1:7" ht="15.75" customHeight="1">
      <c r="A107" s="101">
        <v>43985</v>
      </c>
      <c r="B107" s="27">
        <v>3575.17</v>
      </c>
      <c r="C107" s="27"/>
      <c r="D107" s="27"/>
      <c r="E107" s="27"/>
      <c r="G107" s="100"/>
    </row>
    <row r="108" spans="1:7" ht="15.75" customHeight="1">
      <c r="A108" s="101">
        <v>43986</v>
      </c>
      <c r="B108" s="27">
        <v>3553.69</v>
      </c>
      <c r="C108" s="27"/>
      <c r="D108" s="27"/>
      <c r="E108" s="27"/>
      <c r="G108" s="100"/>
    </row>
    <row r="109" spans="1:7" ht="15.75" customHeight="1">
      <c r="A109" s="101">
        <v>43987</v>
      </c>
      <c r="B109" s="27">
        <v>3633.81</v>
      </c>
      <c r="C109" s="27"/>
      <c r="D109" s="27"/>
      <c r="E109" s="27"/>
      <c r="G109" s="100"/>
    </row>
    <row r="110" spans="1:7" ht="15.75" customHeight="1">
      <c r="A110" s="101">
        <v>43990</v>
      </c>
      <c r="B110" s="27">
        <v>3628.75</v>
      </c>
      <c r="C110" s="27"/>
      <c r="D110" s="27"/>
      <c r="E110" s="27"/>
      <c r="G110" s="100"/>
    </row>
    <row r="111" spans="1:7" ht="15.75" customHeight="1">
      <c r="A111" s="101">
        <v>43991</v>
      </c>
      <c r="B111" s="27">
        <v>3548.65</v>
      </c>
      <c r="C111" s="27"/>
      <c r="D111" s="27"/>
      <c r="E111" s="27"/>
      <c r="G111" s="100"/>
    </row>
    <row r="112" spans="1:7" ht="15.75" customHeight="1">
      <c r="A112" s="101">
        <v>43992</v>
      </c>
      <c r="B112" s="27">
        <v>3540.54</v>
      </c>
      <c r="C112" s="27"/>
      <c r="D112" s="27"/>
      <c r="E112" s="27"/>
      <c r="G112" s="100"/>
    </row>
    <row r="113" spans="1:7" ht="15.75" customHeight="1">
      <c r="A113" s="101">
        <v>43993</v>
      </c>
      <c r="B113" s="27">
        <v>3401.69</v>
      </c>
      <c r="C113" s="27"/>
      <c r="D113" s="27"/>
      <c r="E113" s="27"/>
      <c r="G113" s="100"/>
    </row>
    <row r="114" spans="1:7" ht="15.75" customHeight="1">
      <c r="A114" s="101">
        <v>43994</v>
      </c>
      <c r="B114" s="27">
        <v>3418.45</v>
      </c>
      <c r="C114" s="27"/>
      <c r="D114" s="27"/>
      <c r="E114" s="27"/>
      <c r="G114" s="100"/>
    </row>
    <row r="115" spans="1:7" ht="15.75" customHeight="1">
      <c r="A115" s="101">
        <v>43997</v>
      </c>
      <c r="B115" s="27">
        <v>3400</v>
      </c>
      <c r="C115" s="27"/>
      <c r="D115" s="27"/>
      <c r="E115" s="27"/>
      <c r="G115" s="100"/>
    </row>
    <row r="116" spans="1:7" ht="15.75" customHeight="1">
      <c r="A116" s="101">
        <v>43998</v>
      </c>
      <c r="B116" s="27">
        <v>3495.58</v>
      </c>
      <c r="C116" s="27"/>
      <c r="D116" s="27"/>
      <c r="E116" s="27"/>
      <c r="G116" s="100"/>
    </row>
    <row r="117" spans="1:7" ht="15.75" customHeight="1">
      <c r="A117" s="101">
        <v>43999</v>
      </c>
      <c r="B117" s="27">
        <v>3504.42</v>
      </c>
      <c r="C117" s="27"/>
      <c r="D117" s="27"/>
      <c r="E117" s="27"/>
      <c r="G117" s="100"/>
    </row>
    <row r="118" spans="1:7" ht="15.75" customHeight="1">
      <c r="A118" s="101">
        <v>44000</v>
      </c>
      <c r="B118" s="27">
        <v>3488.67</v>
      </c>
      <c r="C118" s="27"/>
      <c r="D118" s="27"/>
      <c r="E118" s="27"/>
      <c r="G118" s="100"/>
    </row>
    <row r="119" spans="1:7" ht="15.75" customHeight="1">
      <c r="A119" s="101">
        <v>44001</v>
      </c>
      <c r="B119" s="27">
        <v>3526.28</v>
      </c>
      <c r="C119" s="27"/>
      <c r="D119" s="27"/>
      <c r="E119" s="27"/>
      <c r="G119" s="100"/>
    </row>
    <row r="120" spans="1:7" ht="15.75" customHeight="1">
      <c r="A120" s="101">
        <v>44004</v>
      </c>
      <c r="B120" s="27">
        <v>3500.09</v>
      </c>
      <c r="C120" s="27"/>
      <c r="D120" s="27"/>
      <c r="E120" s="27"/>
      <c r="G120" s="100"/>
    </row>
    <row r="121" spans="1:7" ht="15.75" customHeight="1">
      <c r="A121" s="101">
        <v>44005</v>
      </c>
      <c r="B121" s="27">
        <v>3537.97</v>
      </c>
      <c r="C121" s="27"/>
      <c r="D121" s="27"/>
      <c r="E121" s="27"/>
      <c r="G121" s="100"/>
    </row>
    <row r="122" spans="1:7" ht="15.75" customHeight="1">
      <c r="A122" s="101">
        <v>44006</v>
      </c>
      <c r="B122" s="27">
        <v>3429.57</v>
      </c>
      <c r="C122" s="27"/>
      <c r="D122" s="27"/>
      <c r="E122" s="27"/>
      <c r="G122" s="100"/>
    </row>
    <row r="123" spans="1:7" ht="15.75" customHeight="1">
      <c r="A123" s="101">
        <v>44007</v>
      </c>
      <c r="B123" s="27">
        <v>3439.22</v>
      </c>
      <c r="C123" s="27"/>
      <c r="D123" s="27"/>
      <c r="E123" s="27"/>
      <c r="G123" s="100"/>
    </row>
    <row r="124" spans="1:7" ht="15.75" customHeight="1">
      <c r="A124" s="101">
        <v>44008</v>
      </c>
      <c r="B124" s="27">
        <v>3444.93</v>
      </c>
      <c r="C124" s="27"/>
      <c r="D124" s="27"/>
      <c r="E124" s="27"/>
      <c r="G124" s="100"/>
    </row>
    <row r="125" spans="1:7" ht="15.75" customHeight="1">
      <c r="A125" s="101">
        <v>44011</v>
      </c>
      <c r="B125" s="27">
        <v>3478.79</v>
      </c>
      <c r="C125" s="27"/>
      <c r="D125" s="27"/>
      <c r="E125" s="27"/>
      <c r="G125" s="100"/>
    </row>
    <row r="126" spans="1:7" ht="15.75" customHeight="1">
      <c r="A126" s="101">
        <v>44012</v>
      </c>
      <c r="B126" s="27">
        <v>3450</v>
      </c>
      <c r="C126" s="27"/>
      <c r="D126" s="27"/>
      <c r="E126" s="27"/>
      <c r="G126" s="100"/>
    </row>
    <row r="127" spans="1:7" ht="15.75" customHeight="1">
      <c r="A127" s="101">
        <v>44013</v>
      </c>
      <c r="B127" s="27">
        <v>3446.85</v>
      </c>
      <c r="C127" s="27"/>
      <c r="D127" s="27"/>
      <c r="E127" s="27"/>
      <c r="G127" s="100"/>
    </row>
    <row r="128" spans="1:7" ht="15.75" customHeight="1">
      <c r="A128" s="101">
        <v>44014</v>
      </c>
      <c r="B128" s="27">
        <v>3491.25</v>
      </c>
      <c r="C128" s="27"/>
      <c r="D128" s="27"/>
      <c r="E128" s="27"/>
      <c r="G128" s="100"/>
    </row>
    <row r="129" spans="1:7" ht="15.75" customHeight="1">
      <c r="A129" s="101">
        <v>44015</v>
      </c>
      <c r="B129" s="27">
        <v>3450.3</v>
      </c>
      <c r="C129" s="27"/>
      <c r="D129" s="27"/>
      <c r="E129" s="27"/>
      <c r="G129" s="100"/>
    </row>
    <row r="130" spans="1:7" ht="15.75" customHeight="1">
      <c r="A130" s="101">
        <v>44018</v>
      </c>
      <c r="B130" s="27">
        <v>3518.59</v>
      </c>
      <c r="C130" s="27"/>
      <c r="D130" s="27"/>
      <c r="E130" s="27"/>
      <c r="G130" s="100"/>
    </row>
    <row r="131" spans="1:7" ht="15.75" customHeight="1">
      <c r="A131" s="101">
        <v>44019</v>
      </c>
      <c r="B131" s="27">
        <v>3467.11</v>
      </c>
      <c r="C131" s="27"/>
      <c r="D131" s="27"/>
      <c r="E131" s="27"/>
      <c r="G131" s="100"/>
    </row>
    <row r="132" spans="1:7" ht="15.75" customHeight="1">
      <c r="A132" s="101">
        <v>44020</v>
      </c>
      <c r="B132" s="27">
        <v>3445.87</v>
      </c>
      <c r="C132" s="27"/>
      <c r="D132" s="27"/>
      <c r="E132" s="27"/>
      <c r="G132" s="100"/>
    </row>
    <row r="133" spans="1:7" ht="15.75" customHeight="1">
      <c r="A133" s="101">
        <v>44021</v>
      </c>
      <c r="B133" s="27">
        <v>3389.48</v>
      </c>
      <c r="C133" s="27"/>
      <c r="D133" s="27"/>
      <c r="E133" s="27"/>
      <c r="G133" s="100"/>
    </row>
    <row r="134" spans="1:7" ht="15.75" customHeight="1">
      <c r="A134" s="101">
        <v>44022</v>
      </c>
      <c r="B134" s="27">
        <v>3417.34</v>
      </c>
      <c r="C134" s="27"/>
      <c r="D134" s="27"/>
      <c r="E134" s="27"/>
      <c r="G134" s="100"/>
    </row>
    <row r="135" spans="1:7" ht="15.75" customHeight="1">
      <c r="A135" s="101">
        <v>44025</v>
      </c>
      <c r="B135" s="27">
        <v>3461.88</v>
      </c>
      <c r="C135" s="27"/>
      <c r="D135" s="27"/>
      <c r="E135" s="27"/>
      <c r="G135" s="100"/>
    </row>
    <row r="136" spans="1:7" ht="15.75" customHeight="1">
      <c r="A136" s="101">
        <v>44026</v>
      </c>
      <c r="B136" s="27">
        <v>3456.52</v>
      </c>
      <c r="C136" s="27"/>
      <c r="D136" s="27"/>
      <c r="E136" s="27"/>
      <c r="G136" s="100"/>
    </row>
    <row r="137" spans="1:7" ht="15.75" customHeight="1">
      <c r="A137" s="101">
        <v>44027</v>
      </c>
      <c r="B137" s="27">
        <v>3517.4</v>
      </c>
      <c r="C137" s="27"/>
      <c r="D137" s="27"/>
      <c r="E137" s="27"/>
      <c r="G137" s="100"/>
    </row>
    <row r="138" spans="1:7" ht="15.75" customHeight="1">
      <c r="A138" s="101">
        <v>44028</v>
      </c>
      <c r="B138" s="27">
        <v>3494.51</v>
      </c>
      <c r="C138" s="27"/>
      <c r="D138" s="27"/>
      <c r="E138" s="27"/>
      <c r="G138" s="100"/>
    </row>
    <row r="139" spans="1:7" ht="15.75" customHeight="1">
      <c r="A139" s="101">
        <v>44029</v>
      </c>
      <c r="B139" s="27">
        <v>3513.88</v>
      </c>
      <c r="C139" s="27"/>
      <c r="D139" s="27"/>
      <c r="E139" s="27"/>
      <c r="G139" s="100"/>
    </row>
    <row r="140" spans="1:7" ht="15.75" customHeight="1">
      <c r="A140" s="101">
        <v>44032</v>
      </c>
      <c r="B140" s="27">
        <v>3501.72</v>
      </c>
      <c r="C140" s="27"/>
      <c r="D140" s="27"/>
      <c r="E140" s="27"/>
      <c r="G140" s="100"/>
    </row>
    <row r="141" spans="1:7" ht="15.75" customHeight="1">
      <c r="A141" s="101">
        <v>44033</v>
      </c>
      <c r="B141" s="27">
        <v>3509.42</v>
      </c>
      <c r="C141" s="27"/>
      <c r="D141" s="27"/>
      <c r="E141" s="27"/>
      <c r="G141" s="100"/>
    </row>
    <row r="142" spans="1:7" ht="15.75" customHeight="1">
      <c r="A142" s="101">
        <v>44034</v>
      </c>
      <c r="B142" s="27">
        <v>3479</v>
      </c>
      <c r="C142" s="27"/>
      <c r="D142" s="27"/>
      <c r="E142" s="27"/>
      <c r="G142" s="100"/>
    </row>
    <row r="143" spans="1:7" ht="15.75" customHeight="1">
      <c r="A143" s="101">
        <v>44035</v>
      </c>
      <c r="B143" s="27">
        <v>3481.81</v>
      </c>
      <c r="C143" s="27"/>
      <c r="D143" s="27"/>
      <c r="E143" s="27"/>
      <c r="G143" s="100"/>
    </row>
    <row r="144" spans="1:7" ht="15.75" customHeight="1">
      <c r="A144" s="101">
        <v>44036</v>
      </c>
      <c r="B144" s="27">
        <v>3433.44</v>
      </c>
      <c r="C144" s="27"/>
      <c r="D144" s="27"/>
      <c r="E144" s="27"/>
      <c r="G144" s="100"/>
    </row>
    <row r="145" spans="1:7" ht="15.75" customHeight="1">
      <c r="A145" s="101">
        <v>44039</v>
      </c>
      <c r="B145" s="27">
        <v>3421.03</v>
      </c>
      <c r="C145" s="27"/>
      <c r="D145" s="27"/>
      <c r="E145" s="27"/>
      <c r="G145" s="100"/>
    </row>
    <row r="146" spans="1:7" ht="15.75" customHeight="1">
      <c r="A146" s="101">
        <v>44040</v>
      </c>
      <c r="B146" s="27">
        <v>3436.42</v>
      </c>
      <c r="C146" s="27"/>
      <c r="D146" s="27"/>
      <c r="E146" s="27"/>
      <c r="G146" s="100"/>
    </row>
    <row r="147" spans="1:7" ht="15.75" customHeight="1">
      <c r="A147" s="101">
        <v>44041</v>
      </c>
      <c r="B147" s="27">
        <v>3436.43</v>
      </c>
      <c r="C147" s="27"/>
      <c r="D147" s="27"/>
      <c r="E147" s="27"/>
      <c r="G147" s="100"/>
    </row>
    <row r="148" spans="1:7" ht="15.75" customHeight="1">
      <c r="A148" s="101">
        <v>44042</v>
      </c>
      <c r="B148" s="27">
        <v>3362.73</v>
      </c>
      <c r="C148" s="27"/>
      <c r="D148" s="27"/>
      <c r="E148" s="27"/>
      <c r="G148" s="100"/>
    </row>
    <row r="149" spans="1:7" ht="15.75" customHeight="1">
      <c r="A149" s="101">
        <v>44043</v>
      </c>
      <c r="B149" s="27">
        <v>3316.88</v>
      </c>
      <c r="C149" s="27"/>
      <c r="D149" s="27"/>
      <c r="E149" s="27"/>
      <c r="G149" s="100"/>
    </row>
    <row r="150" spans="1:7" ht="15.75" customHeight="1">
      <c r="A150" s="101">
        <v>44046</v>
      </c>
      <c r="B150" s="27">
        <v>3387.43</v>
      </c>
      <c r="C150" s="27"/>
      <c r="D150" s="27"/>
      <c r="E150" s="27"/>
      <c r="G150" s="100"/>
    </row>
    <row r="151" spans="1:7" ht="15.75" customHeight="1">
      <c r="A151" s="101">
        <v>44047</v>
      </c>
      <c r="B151" s="27">
        <v>3393.9</v>
      </c>
      <c r="C151" s="27"/>
      <c r="D151" s="27"/>
      <c r="E151" s="27"/>
      <c r="G151" s="100"/>
    </row>
    <row r="152" spans="1:7" ht="15.75" customHeight="1">
      <c r="A152" s="101">
        <v>44048</v>
      </c>
      <c r="B152" s="27">
        <v>3437</v>
      </c>
      <c r="C152" s="27"/>
      <c r="D152" s="27"/>
      <c r="E152" s="27"/>
      <c r="G152" s="100"/>
    </row>
    <row r="153" spans="1:7" ht="15.75" customHeight="1">
      <c r="A153" s="101">
        <v>44049</v>
      </c>
      <c r="B153" s="27">
        <v>3395.41</v>
      </c>
      <c r="C153" s="27"/>
      <c r="D153" s="27"/>
      <c r="E153" s="27"/>
      <c r="G153" s="100"/>
    </row>
    <row r="154" spans="1:7" ht="15.75" customHeight="1">
      <c r="A154" s="101">
        <v>44050</v>
      </c>
      <c r="B154" s="27">
        <v>3402.65</v>
      </c>
      <c r="C154" s="27"/>
      <c r="D154" s="27"/>
      <c r="E154" s="27"/>
      <c r="G154" s="100"/>
    </row>
    <row r="155" spans="1:7" ht="15.75" customHeight="1">
      <c r="A155" s="101">
        <v>44053</v>
      </c>
      <c r="B155" s="27">
        <v>3414.64</v>
      </c>
      <c r="C155" s="27"/>
      <c r="D155" s="27"/>
      <c r="E155" s="27"/>
      <c r="G155" s="100"/>
    </row>
    <row r="156" spans="1:7" ht="15.75" customHeight="1">
      <c r="A156" s="101">
        <v>44054</v>
      </c>
      <c r="B156" s="27">
        <v>3472.13</v>
      </c>
      <c r="C156" s="27"/>
      <c r="D156" s="27"/>
      <c r="E156" s="27"/>
      <c r="G156" s="100"/>
    </row>
    <row r="157" spans="1:7" ht="15.75" customHeight="1">
      <c r="A157" s="101">
        <v>44055</v>
      </c>
      <c r="B157" s="27">
        <v>3533.9</v>
      </c>
      <c r="C157" s="27"/>
      <c r="D157" s="27"/>
      <c r="E157" s="27"/>
      <c r="G157" s="100"/>
    </row>
    <row r="158" spans="1:7" ht="15.75" customHeight="1">
      <c r="A158" s="101">
        <v>44056</v>
      </c>
      <c r="B158" s="27">
        <v>3484.3</v>
      </c>
      <c r="C158" s="27"/>
      <c r="D158" s="27"/>
      <c r="E158" s="27"/>
      <c r="G158" s="100"/>
    </row>
    <row r="159" spans="1:7" ht="15.75" customHeight="1">
      <c r="A159" s="101">
        <v>44057</v>
      </c>
      <c r="B159" s="27">
        <v>3433.4</v>
      </c>
      <c r="C159" s="27"/>
      <c r="D159" s="27"/>
      <c r="E159" s="27"/>
      <c r="G159" s="100"/>
    </row>
    <row r="160" spans="1:7" ht="15.75" customHeight="1">
      <c r="A160" s="101">
        <v>44060</v>
      </c>
      <c r="B160" s="27">
        <v>3452.06</v>
      </c>
      <c r="C160" s="27"/>
      <c r="D160" s="27"/>
      <c r="E160" s="27"/>
      <c r="G160" s="100"/>
    </row>
    <row r="161" spans="1:7" ht="15.75" customHeight="1">
      <c r="A161" s="101">
        <v>44061</v>
      </c>
      <c r="B161" s="27">
        <v>3423.38</v>
      </c>
      <c r="C161" s="27"/>
      <c r="D161" s="27"/>
      <c r="E161" s="27"/>
      <c r="G161" s="100"/>
    </row>
    <row r="162" spans="1:7" ht="15.75" customHeight="1">
      <c r="A162" s="101">
        <v>44062</v>
      </c>
      <c r="B162" s="27">
        <v>3438.55</v>
      </c>
      <c r="C162" s="27"/>
      <c r="D162" s="27"/>
      <c r="E162" s="27"/>
      <c r="G162" s="100"/>
    </row>
    <row r="163" spans="1:7" ht="15.75" customHeight="1">
      <c r="A163" s="101">
        <v>44063</v>
      </c>
      <c r="B163" s="27">
        <v>3389.63</v>
      </c>
      <c r="C163" s="27"/>
      <c r="D163" s="27"/>
      <c r="E163" s="27"/>
      <c r="G163" s="100"/>
    </row>
    <row r="164" spans="1:7" ht="15.75" customHeight="1">
      <c r="A164" s="101">
        <v>44064</v>
      </c>
      <c r="B164" s="27">
        <v>3387</v>
      </c>
      <c r="C164" s="27"/>
      <c r="D164" s="27"/>
      <c r="E164" s="27"/>
      <c r="G164" s="100"/>
    </row>
    <row r="165" spans="1:7" ht="15.75" customHeight="1">
      <c r="A165" s="101">
        <v>44067</v>
      </c>
      <c r="B165" s="27">
        <v>3438.57</v>
      </c>
      <c r="C165" s="27"/>
      <c r="D165" s="27"/>
      <c r="E165" s="27"/>
      <c r="G165" s="100"/>
    </row>
    <row r="166" spans="1:7" ht="15.75" customHeight="1">
      <c r="A166" s="101">
        <v>44068</v>
      </c>
      <c r="B166" s="27">
        <v>3403.39</v>
      </c>
      <c r="C166" s="27"/>
      <c r="D166" s="27"/>
      <c r="E166" s="27"/>
      <c r="G166" s="100"/>
    </row>
    <row r="167" spans="1:7" ht="15.75" customHeight="1">
      <c r="A167" s="101">
        <v>44069</v>
      </c>
      <c r="B167" s="27">
        <v>3413.27</v>
      </c>
      <c r="C167" s="27"/>
      <c r="D167" s="27"/>
      <c r="E167" s="27"/>
      <c r="G167" s="100"/>
    </row>
    <row r="168" spans="1:7" ht="15.75" customHeight="1">
      <c r="A168" s="101">
        <v>44070</v>
      </c>
      <c r="B168" s="27">
        <v>3392.28</v>
      </c>
      <c r="C168" s="27"/>
      <c r="D168" s="27"/>
      <c r="E168" s="27"/>
      <c r="G168" s="100"/>
    </row>
    <row r="169" spans="1:7" ht="15.75" customHeight="1">
      <c r="A169" s="101">
        <v>44071</v>
      </c>
      <c r="B169" s="27">
        <v>3376.16</v>
      </c>
      <c r="C169" s="27"/>
      <c r="D169" s="27"/>
      <c r="E169" s="27"/>
      <c r="G169" s="100"/>
    </row>
    <row r="170" spans="1:7" ht="15.75" customHeight="1">
      <c r="A170" s="101">
        <v>44075</v>
      </c>
      <c r="B170" s="27">
        <v>3322.67</v>
      </c>
      <c r="C170" s="27"/>
      <c r="D170" s="27"/>
      <c r="E170" s="27"/>
      <c r="G170" s="100"/>
    </row>
    <row r="171" spans="1:7" ht="15.75" customHeight="1">
      <c r="A171" s="101">
        <v>44076</v>
      </c>
      <c r="B171" s="27">
        <v>3362.81</v>
      </c>
      <c r="C171" s="27"/>
      <c r="D171" s="27"/>
      <c r="E171" s="27"/>
      <c r="G171" s="100"/>
    </row>
    <row r="172" spans="1:7" ht="15.75" customHeight="1">
      <c r="A172" s="101">
        <v>44077</v>
      </c>
      <c r="B172" s="27">
        <v>3312.61</v>
      </c>
      <c r="C172" s="27"/>
      <c r="D172" s="27"/>
      <c r="E172" s="27"/>
      <c r="G172" s="100"/>
    </row>
    <row r="173" spans="1:7" ht="15.75" customHeight="1">
      <c r="A173" s="101">
        <v>44078</v>
      </c>
      <c r="B173" s="27">
        <v>3284.93</v>
      </c>
      <c r="C173" s="27"/>
      <c r="D173" s="27"/>
      <c r="E173" s="27"/>
      <c r="G173" s="100"/>
    </row>
    <row r="174" spans="1:7" ht="15.75" customHeight="1">
      <c r="A174" s="101">
        <v>44081</v>
      </c>
      <c r="B174" s="27">
        <v>3359.07</v>
      </c>
      <c r="C174" s="27"/>
      <c r="D174" s="27"/>
      <c r="E174" s="27"/>
      <c r="G174" s="100"/>
    </row>
    <row r="175" spans="1:7" ht="15.75" customHeight="1">
      <c r="A175" s="101">
        <v>44082</v>
      </c>
      <c r="B175" s="27">
        <v>3355.19</v>
      </c>
      <c r="C175" s="27"/>
      <c r="D175" s="27"/>
      <c r="E175" s="27"/>
      <c r="G175" s="100"/>
    </row>
    <row r="176" spans="1:7" ht="15.75" customHeight="1">
      <c r="A176" s="101">
        <v>44083</v>
      </c>
      <c r="B176" s="27">
        <v>3392.69</v>
      </c>
      <c r="C176" s="27"/>
      <c r="D176" s="27"/>
      <c r="E176" s="27"/>
      <c r="G176" s="100"/>
    </row>
    <row r="177" spans="1:7" ht="15.75" customHeight="1">
      <c r="A177" s="101">
        <v>44084</v>
      </c>
      <c r="B177" s="27">
        <v>3387.73</v>
      </c>
      <c r="C177" s="27"/>
      <c r="D177" s="27"/>
      <c r="E177" s="27"/>
      <c r="G177" s="100"/>
    </row>
    <row r="178" spans="1:7" ht="15.75" customHeight="1">
      <c r="A178" s="101">
        <v>44085</v>
      </c>
      <c r="B178" s="27">
        <v>3400.36</v>
      </c>
      <c r="C178" s="27"/>
      <c r="D178" s="27"/>
      <c r="E178" s="27"/>
      <c r="G178" s="100"/>
    </row>
    <row r="179" spans="1:7" ht="15.75" customHeight="1">
      <c r="A179" s="101">
        <v>44088</v>
      </c>
      <c r="B179" s="27">
        <v>3401.69</v>
      </c>
      <c r="C179" s="27"/>
      <c r="D179" s="27"/>
      <c r="E179" s="27"/>
      <c r="G179" s="100"/>
    </row>
    <row r="180" spans="1:7" ht="15.75" customHeight="1">
      <c r="A180" s="101">
        <v>44089</v>
      </c>
      <c r="B180" s="27">
        <v>3443.29</v>
      </c>
      <c r="C180" s="27"/>
      <c r="D180" s="27"/>
      <c r="E180" s="27"/>
      <c r="G180" s="100"/>
    </row>
    <row r="181" spans="1:7" ht="15.75" customHeight="1">
      <c r="A181" s="101">
        <v>44090</v>
      </c>
      <c r="B181" s="27">
        <v>3430</v>
      </c>
      <c r="C181" s="27"/>
      <c r="D181" s="27"/>
      <c r="E181" s="27"/>
      <c r="G181" s="100"/>
    </row>
    <row r="182" spans="1:7" ht="15.75" customHeight="1">
      <c r="A182" s="101">
        <v>44091</v>
      </c>
      <c r="B182" s="27">
        <v>3414.75</v>
      </c>
      <c r="C182" s="27"/>
      <c r="D182" s="27"/>
      <c r="E182" s="27"/>
      <c r="G182" s="100"/>
    </row>
    <row r="183" spans="1:7" ht="15.75" customHeight="1">
      <c r="A183" s="101">
        <v>44092</v>
      </c>
      <c r="B183" s="27">
        <v>3389.14</v>
      </c>
      <c r="C183" s="27"/>
      <c r="D183" s="27"/>
      <c r="E183" s="27"/>
      <c r="G183" s="100"/>
    </row>
    <row r="184" spans="1:7" ht="15.75" customHeight="1">
      <c r="A184" s="101">
        <v>44095</v>
      </c>
      <c r="B184" s="27">
        <v>3271.19</v>
      </c>
      <c r="C184" s="27"/>
      <c r="D184" s="27"/>
      <c r="E184" s="27"/>
      <c r="G184" s="100"/>
    </row>
    <row r="185" spans="1:7" ht="15.75" customHeight="1">
      <c r="A185" s="101">
        <v>44096</v>
      </c>
      <c r="B185" s="27">
        <v>3281.27</v>
      </c>
      <c r="C185" s="27"/>
      <c r="D185" s="27"/>
      <c r="E185" s="27"/>
      <c r="G185" s="100"/>
    </row>
    <row r="186" spans="1:7" ht="15.75" customHeight="1">
      <c r="A186" s="101">
        <v>44097</v>
      </c>
      <c r="B186" s="27">
        <v>3319.55</v>
      </c>
      <c r="C186" s="27"/>
      <c r="D186" s="27"/>
      <c r="E186" s="27"/>
      <c r="G186" s="100"/>
    </row>
    <row r="187" spans="1:7" ht="15.75" customHeight="1">
      <c r="A187" s="101">
        <v>44098</v>
      </c>
      <c r="B187" s="27">
        <v>3277.52</v>
      </c>
      <c r="C187" s="27"/>
      <c r="D187" s="27"/>
      <c r="E187" s="27"/>
      <c r="G187" s="100"/>
    </row>
    <row r="188" spans="1:7" ht="15.75" customHeight="1">
      <c r="A188" s="101">
        <v>44099</v>
      </c>
      <c r="B188" s="27">
        <v>3294.89</v>
      </c>
      <c r="C188" s="27"/>
      <c r="D188" s="27"/>
      <c r="E188" s="27"/>
      <c r="G188" s="100"/>
    </row>
    <row r="189" spans="1:7" ht="15.75" customHeight="1">
      <c r="A189" s="101">
        <v>44102</v>
      </c>
      <c r="B189" s="27">
        <v>3345.58</v>
      </c>
      <c r="C189" s="27"/>
      <c r="D189" s="27"/>
      <c r="E189" s="27"/>
      <c r="G189" s="100"/>
    </row>
    <row r="190" spans="1:7" ht="15.75" customHeight="1">
      <c r="A190" s="101">
        <v>44103</v>
      </c>
      <c r="B190" s="27">
        <v>3324.8</v>
      </c>
      <c r="C190" s="27"/>
      <c r="D190" s="27"/>
      <c r="E190" s="27"/>
      <c r="G190" s="100"/>
    </row>
    <row r="191" spans="1:7" ht="15.75" customHeight="1">
      <c r="A191" s="101">
        <v>44104</v>
      </c>
      <c r="B191" s="27">
        <v>3314.92</v>
      </c>
      <c r="C191" s="27"/>
      <c r="D191" s="27"/>
      <c r="E191" s="27"/>
      <c r="G191" s="100"/>
    </row>
    <row r="192" spans="1:7" ht="15.75" customHeight="1">
      <c r="A192" s="101">
        <v>44105</v>
      </c>
      <c r="B192" s="27">
        <v>3323.43</v>
      </c>
      <c r="C192" s="27"/>
      <c r="D192" s="27"/>
      <c r="E192" s="27"/>
      <c r="G192" s="100"/>
    </row>
    <row r="193" spans="1:7" ht="15.75" customHeight="1">
      <c r="A193" s="101">
        <v>44106</v>
      </c>
      <c r="B193" s="27">
        <v>3334.4</v>
      </c>
      <c r="C193" s="27"/>
      <c r="D193" s="27"/>
      <c r="E193" s="27"/>
      <c r="G193" s="100"/>
    </row>
    <row r="194" spans="1:7" ht="15.75" customHeight="1">
      <c r="A194" s="101">
        <v>44109</v>
      </c>
      <c r="B194" s="27">
        <v>3359.71</v>
      </c>
      <c r="C194" s="27"/>
      <c r="D194" s="27"/>
      <c r="E194" s="27"/>
      <c r="G194" s="100"/>
    </row>
    <row r="195" spans="1:7" ht="15.75" customHeight="1">
      <c r="A195" s="101">
        <v>44110</v>
      </c>
      <c r="B195" s="27">
        <v>3370.18</v>
      </c>
      <c r="C195" s="27"/>
      <c r="D195" s="27"/>
      <c r="E195" s="27"/>
      <c r="G195" s="100"/>
    </row>
    <row r="196" spans="1:7" ht="15.75" customHeight="1">
      <c r="A196" s="101">
        <v>44111</v>
      </c>
      <c r="B196" s="27">
        <v>3368.6</v>
      </c>
      <c r="C196" s="27"/>
      <c r="D196" s="27"/>
      <c r="E196" s="27"/>
      <c r="G196" s="100"/>
    </row>
    <row r="197" spans="1:7" ht="15.75" customHeight="1">
      <c r="A197" s="101">
        <v>44112</v>
      </c>
      <c r="B197" s="27">
        <v>3388.26</v>
      </c>
      <c r="C197" s="27"/>
      <c r="D197" s="27"/>
      <c r="E197" s="27"/>
      <c r="G197" s="100"/>
    </row>
    <row r="198" spans="1:7" ht="15.75" customHeight="1">
      <c r="A198" s="101">
        <v>44113</v>
      </c>
      <c r="B198" s="27">
        <v>3410.57</v>
      </c>
      <c r="C198" s="27"/>
      <c r="D198" s="27"/>
      <c r="E198" s="27"/>
      <c r="G198" s="100"/>
    </row>
    <row r="199" spans="1:7" ht="15.75" customHeight="1">
      <c r="A199" s="101">
        <v>44116</v>
      </c>
      <c r="B199" s="27">
        <v>3406.59</v>
      </c>
      <c r="C199" s="27"/>
      <c r="D199" s="27"/>
      <c r="E199" s="27"/>
      <c r="G199" s="100"/>
    </row>
    <row r="200" spans="1:7" ht="15.75" customHeight="1">
      <c r="A200" s="101">
        <v>44117</v>
      </c>
      <c r="B200" s="27">
        <v>3382.53</v>
      </c>
      <c r="C200" s="27"/>
      <c r="D200" s="27"/>
      <c r="E200" s="27"/>
      <c r="G200" s="100"/>
    </row>
    <row r="201" spans="1:7" ht="15.75" customHeight="1">
      <c r="A201" s="101">
        <v>44118</v>
      </c>
      <c r="B201" s="27">
        <v>3368.39</v>
      </c>
      <c r="C201" s="27"/>
      <c r="D201" s="27"/>
      <c r="E201" s="27"/>
      <c r="G201" s="100"/>
    </row>
    <row r="202" spans="1:7" ht="15.75" customHeight="1">
      <c r="A202" s="101">
        <v>44119</v>
      </c>
      <c r="B202" s="27">
        <v>3316.85</v>
      </c>
      <c r="C202" s="27"/>
      <c r="D202" s="27"/>
      <c r="E202" s="27"/>
      <c r="G202" s="100"/>
    </row>
    <row r="203" spans="1:7" ht="15.75" customHeight="1">
      <c r="A203" s="101">
        <v>44120</v>
      </c>
      <c r="B203" s="27">
        <v>3356.89</v>
      </c>
      <c r="C203" s="27"/>
      <c r="D203" s="27"/>
      <c r="E203" s="27"/>
      <c r="G203" s="100"/>
    </row>
    <row r="204" spans="1:7" ht="15.75" customHeight="1">
      <c r="A204" s="101">
        <v>44123</v>
      </c>
      <c r="B204" s="27">
        <v>3342.06</v>
      </c>
      <c r="C204" s="27"/>
      <c r="D204" s="27"/>
      <c r="E204" s="27"/>
      <c r="G204" s="100"/>
    </row>
    <row r="205" spans="1:7" ht="15.75" customHeight="1">
      <c r="A205" s="101">
        <v>44124</v>
      </c>
      <c r="B205" s="27">
        <v>3346.31</v>
      </c>
      <c r="C205" s="27"/>
      <c r="D205" s="27"/>
      <c r="E205" s="27"/>
      <c r="G205" s="100"/>
    </row>
    <row r="206" spans="1:7" ht="15.75" customHeight="1">
      <c r="A206" s="101">
        <v>44125</v>
      </c>
      <c r="B206" s="27">
        <v>3289.04</v>
      </c>
      <c r="C206" s="27"/>
      <c r="D206" s="27"/>
      <c r="E206" s="27"/>
      <c r="G206" s="100"/>
    </row>
    <row r="207" spans="1:7" ht="15.75" customHeight="1">
      <c r="A207" s="101">
        <v>44126</v>
      </c>
      <c r="B207" s="27">
        <v>3296.89</v>
      </c>
      <c r="C207" s="27"/>
      <c r="D207" s="27"/>
      <c r="E207" s="27"/>
      <c r="G207" s="100"/>
    </row>
    <row r="208" spans="1:7" ht="15.75" customHeight="1">
      <c r="A208" s="101">
        <v>44127</v>
      </c>
      <c r="B208" s="27">
        <v>3338.89</v>
      </c>
      <c r="C208" s="27"/>
      <c r="D208" s="27"/>
      <c r="E208" s="27"/>
      <c r="G208" s="100"/>
    </row>
    <row r="209" spans="1:7" ht="15.75" customHeight="1">
      <c r="A209" s="101">
        <v>44130</v>
      </c>
      <c r="B209" s="27">
        <v>3298.47</v>
      </c>
      <c r="C209" s="27"/>
      <c r="D209" s="27"/>
      <c r="E209" s="27"/>
      <c r="G209" s="100"/>
    </row>
    <row r="210" spans="1:7" ht="15.75" customHeight="1">
      <c r="A210" s="101">
        <v>44131</v>
      </c>
      <c r="B210" s="27">
        <v>3260.18</v>
      </c>
      <c r="C210" s="27"/>
      <c r="D210" s="27"/>
      <c r="E210" s="27"/>
      <c r="G210" s="100"/>
    </row>
    <row r="211" spans="1:7" ht="15.75" customHeight="1">
      <c r="A211" s="101">
        <v>44132</v>
      </c>
      <c r="B211" s="27">
        <v>3180.69</v>
      </c>
      <c r="C211" s="27"/>
      <c r="D211" s="27"/>
      <c r="E211" s="27"/>
      <c r="G211" s="100"/>
    </row>
    <row r="212" spans="1:7" ht="15.75" customHeight="1">
      <c r="A212" s="101">
        <v>44133</v>
      </c>
      <c r="B212" s="27">
        <v>3177.8</v>
      </c>
      <c r="C212" s="27"/>
      <c r="D212" s="27"/>
      <c r="E212" s="27"/>
      <c r="G212" s="100"/>
    </row>
    <row r="213" spans="1:7" ht="15.75" customHeight="1">
      <c r="A213" s="101">
        <v>44134</v>
      </c>
      <c r="B213" s="27">
        <v>3176.95</v>
      </c>
      <c r="C213" s="27"/>
      <c r="D213" s="27"/>
      <c r="E213" s="27"/>
      <c r="G213" s="100"/>
    </row>
    <row r="214" spans="1:7" ht="15.75" customHeight="1">
      <c r="A214" s="101">
        <v>44137</v>
      </c>
      <c r="B214" s="27">
        <v>3212.02</v>
      </c>
      <c r="C214" s="27"/>
      <c r="D214" s="27"/>
      <c r="E214" s="27"/>
      <c r="G214" s="100"/>
    </row>
    <row r="215" spans="1:7" ht="15.75" customHeight="1">
      <c r="A215" s="101">
        <v>44138</v>
      </c>
      <c r="B215" s="27">
        <v>3283.89</v>
      </c>
      <c r="C215" s="27"/>
      <c r="D215" s="27"/>
      <c r="E215" s="27"/>
      <c r="G215" s="100"/>
    </row>
    <row r="216" spans="1:7" ht="15.75" customHeight="1">
      <c r="A216" s="101">
        <v>44139</v>
      </c>
      <c r="B216" s="27">
        <v>3339.07</v>
      </c>
      <c r="C216" s="27"/>
      <c r="D216" s="27"/>
      <c r="E216" s="27"/>
      <c r="G216" s="100"/>
    </row>
    <row r="217" spans="1:7" ht="15.75" customHeight="1">
      <c r="A217" s="101">
        <v>44140</v>
      </c>
      <c r="B217" s="27">
        <v>3354.2</v>
      </c>
      <c r="C217" s="27"/>
      <c r="D217" s="27"/>
      <c r="E217" s="27"/>
      <c r="G217" s="100"/>
    </row>
    <row r="218" spans="1:7" ht="15.75" customHeight="1">
      <c r="A218" s="101">
        <v>44141</v>
      </c>
      <c r="B218" s="27">
        <v>3355.63</v>
      </c>
      <c r="C218" s="27"/>
      <c r="D218" s="27"/>
      <c r="E218" s="27"/>
      <c r="G218" s="100"/>
    </row>
    <row r="219" spans="1:7" ht="15.75" customHeight="1">
      <c r="A219" s="101">
        <v>44144</v>
      </c>
      <c r="B219" s="27">
        <v>3515.68</v>
      </c>
      <c r="C219" s="27"/>
      <c r="D219" s="27"/>
      <c r="E219" s="27"/>
      <c r="G219" s="100"/>
    </row>
    <row r="220" spans="1:7" ht="15.75" customHeight="1">
      <c r="A220" s="101">
        <v>44145</v>
      </c>
      <c r="B220" s="27">
        <v>3573.17</v>
      </c>
      <c r="C220" s="27"/>
      <c r="D220" s="27"/>
      <c r="E220" s="27"/>
      <c r="G220" s="100"/>
    </row>
    <row r="221" spans="1:7" ht="15.75" customHeight="1">
      <c r="A221" s="101">
        <v>44146</v>
      </c>
      <c r="B221" s="27">
        <v>3623.37</v>
      </c>
      <c r="C221" s="27"/>
      <c r="D221" s="27"/>
      <c r="E221" s="27"/>
      <c r="G221" s="100"/>
    </row>
    <row r="222" spans="1:7" ht="15.75" customHeight="1">
      <c r="A222" s="101">
        <v>44147</v>
      </c>
      <c r="B222" s="27">
        <v>3601.98</v>
      </c>
      <c r="C222" s="27"/>
      <c r="D222" s="27"/>
      <c r="E222" s="27"/>
      <c r="G222" s="100"/>
    </row>
    <row r="223" spans="1:7" ht="15.75" customHeight="1">
      <c r="A223" s="101">
        <v>44148</v>
      </c>
      <c r="B223" s="27">
        <v>3590.4</v>
      </c>
      <c r="C223" s="27"/>
      <c r="D223" s="27"/>
      <c r="E223" s="27"/>
      <c r="G223" s="100"/>
    </row>
    <row r="224" spans="1:7" ht="15.75" customHeight="1">
      <c r="A224" s="101">
        <v>44151</v>
      </c>
      <c r="B224" s="27">
        <v>3650.63</v>
      </c>
      <c r="C224" s="27"/>
      <c r="D224" s="27"/>
      <c r="E224" s="27"/>
      <c r="G224" s="100"/>
    </row>
    <row r="225" spans="1:7" ht="15.75" customHeight="1">
      <c r="A225" s="101">
        <v>44152</v>
      </c>
      <c r="B225" s="27">
        <v>3621.46</v>
      </c>
      <c r="C225" s="27"/>
      <c r="D225" s="27"/>
      <c r="E225" s="27"/>
      <c r="G225" s="100"/>
    </row>
    <row r="226" spans="1:7" ht="15.75" customHeight="1">
      <c r="A226" s="101">
        <v>44153</v>
      </c>
      <c r="B226" s="27">
        <v>3636.91</v>
      </c>
      <c r="C226" s="27"/>
      <c r="D226" s="27"/>
      <c r="E226" s="27"/>
      <c r="G226" s="100"/>
    </row>
    <row r="227" spans="1:7" ht="15.75" customHeight="1">
      <c r="A227" s="101">
        <v>44154</v>
      </c>
      <c r="B227" s="27">
        <v>3606.7</v>
      </c>
      <c r="C227" s="27"/>
      <c r="D227" s="27"/>
      <c r="E227" s="27"/>
      <c r="G227" s="100"/>
    </row>
    <row r="228" spans="1:7" ht="15.75" customHeight="1">
      <c r="A228" s="101">
        <v>44155</v>
      </c>
      <c r="B228" s="27">
        <v>3614.69</v>
      </c>
      <c r="C228" s="27"/>
      <c r="D228" s="27"/>
      <c r="E228" s="27"/>
      <c r="G228" s="100"/>
    </row>
    <row r="229" spans="1:7" ht="15.75" customHeight="1">
      <c r="A229" s="101">
        <v>44158</v>
      </c>
      <c r="B229" s="27">
        <v>3609.01</v>
      </c>
      <c r="C229" s="27"/>
      <c r="D229" s="27"/>
      <c r="E229" s="27"/>
      <c r="G229" s="100"/>
    </row>
    <row r="230" spans="1:7" ht="15.75" customHeight="1">
      <c r="A230" s="101">
        <v>44159</v>
      </c>
      <c r="B230" s="27">
        <v>3661.79</v>
      </c>
      <c r="C230" s="27"/>
      <c r="D230" s="27"/>
      <c r="E230" s="27"/>
      <c r="G230" s="100"/>
    </row>
    <row r="231" spans="1:7" ht="15.75" customHeight="1">
      <c r="A231" s="101">
        <v>44160</v>
      </c>
      <c r="B231" s="27">
        <v>3635.25</v>
      </c>
      <c r="C231" s="27"/>
      <c r="D231" s="27"/>
      <c r="E231" s="27"/>
      <c r="G231" s="100"/>
    </row>
    <row r="232" spans="1:7" ht="15.75" customHeight="1">
      <c r="A232" s="101">
        <v>44161</v>
      </c>
      <c r="B232" s="27">
        <v>3616.32</v>
      </c>
      <c r="C232" s="27"/>
      <c r="D232" s="27"/>
      <c r="E232" s="27"/>
      <c r="G232" s="100"/>
    </row>
    <row r="233" spans="1:7" ht="15.75" customHeight="1">
      <c r="A233" s="101">
        <v>44162</v>
      </c>
      <c r="B233" s="27">
        <v>3620.72</v>
      </c>
      <c r="C233" s="27"/>
      <c r="D233" s="27"/>
      <c r="E233" s="27"/>
      <c r="G233" s="100"/>
    </row>
    <row r="234" spans="1:7" ht="15.75" customHeight="1">
      <c r="A234" s="101">
        <v>44165</v>
      </c>
      <c r="B234" s="27">
        <v>3569.02</v>
      </c>
      <c r="C234" s="27"/>
      <c r="D234" s="27"/>
      <c r="E234" s="27"/>
      <c r="G234" s="100"/>
    </row>
    <row r="235" spans="1:7" ht="15.75" customHeight="1">
      <c r="A235" s="101">
        <v>44166</v>
      </c>
      <c r="B235" s="27">
        <v>3641.18</v>
      </c>
      <c r="C235" s="27"/>
      <c r="D235" s="27"/>
      <c r="E235" s="27"/>
      <c r="G235" s="100"/>
    </row>
    <row r="236" spans="1:7" ht="15.75" customHeight="1">
      <c r="A236" s="101">
        <v>44167</v>
      </c>
      <c r="B236" s="27">
        <v>3679.17</v>
      </c>
      <c r="C236" s="27"/>
      <c r="D236" s="27"/>
      <c r="E236" s="27"/>
      <c r="G236" s="100"/>
    </row>
    <row r="237" spans="1:7" ht="15.75" customHeight="1">
      <c r="A237" s="101">
        <v>44168</v>
      </c>
      <c r="B237" s="27">
        <v>3700.05</v>
      </c>
      <c r="C237" s="27"/>
      <c r="D237" s="27"/>
      <c r="E237" s="27"/>
      <c r="G237" s="100"/>
    </row>
    <row r="238" spans="1:7" ht="15.75" customHeight="1">
      <c r="A238" s="101">
        <v>44169</v>
      </c>
      <c r="B238" s="27">
        <v>3729.83</v>
      </c>
      <c r="C238" s="27"/>
      <c r="D238" s="27"/>
      <c r="E238" s="27"/>
      <c r="G238" s="100"/>
    </row>
    <row r="239" spans="1:7" ht="15.75" customHeight="1">
      <c r="A239" s="101">
        <v>44172</v>
      </c>
      <c r="B239" s="27">
        <v>3724.04</v>
      </c>
      <c r="C239" s="27"/>
      <c r="D239" s="27"/>
      <c r="E239" s="27"/>
      <c r="G239" s="100"/>
    </row>
    <row r="240" spans="1:7" ht="15.75" customHeight="1">
      <c r="A240" s="101">
        <v>44173</v>
      </c>
      <c r="B240" s="27">
        <v>3723.72</v>
      </c>
      <c r="C240" s="27"/>
      <c r="D240" s="27"/>
      <c r="E240" s="27"/>
      <c r="G240" s="100"/>
    </row>
    <row r="241" spans="1:7" ht="15.75" customHeight="1">
      <c r="A241" s="101">
        <v>44174</v>
      </c>
      <c r="B241" s="27">
        <v>3726.72</v>
      </c>
      <c r="C241" s="27"/>
      <c r="D241" s="27"/>
      <c r="E241" s="27"/>
      <c r="G241" s="100"/>
    </row>
    <row r="242" spans="1:7" ht="15.75" customHeight="1">
      <c r="A242" s="101">
        <v>44175</v>
      </c>
      <c r="B242" s="27">
        <v>3739.22</v>
      </c>
      <c r="C242" s="27"/>
      <c r="D242" s="27"/>
      <c r="E242" s="27"/>
      <c r="G242" s="100"/>
    </row>
    <row r="243" spans="1:7" ht="15.75" customHeight="1">
      <c r="A243" s="101">
        <v>44176</v>
      </c>
      <c r="B243" s="27">
        <v>3710</v>
      </c>
      <c r="C243" s="27"/>
      <c r="D243" s="27"/>
      <c r="E243" s="27"/>
      <c r="G243" s="100"/>
    </row>
    <row r="244" spans="1:7" ht="15.75" customHeight="1">
      <c r="A244" s="101">
        <v>44179</v>
      </c>
      <c r="B244" s="27">
        <v>3707.6</v>
      </c>
      <c r="C244" s="27"/>
      <c r="D244" s="27"/>
      <c r="E244" s="27"/>
      <c r="G244" s="100"/>
    </row>
    <row r="245" spans="1:7" ht="15.75" customHeight="1">
      <c r="A245" s="101">
        <v>44180</v>
      </c>
      <c r="B245" s="27">
        <v>3701.78</v>
      </c>
      <c r="C245" s="27"/>
      <c r="D245" s="27"/>
      <c r="E245" s="27"/>
      <c r="G245" s="100"/>
    </row>
    <row r="246" spans="1:7" ht="15.75" customHeight="1">
      <c r="A246" s="101">
        <v>44181</v>
      </c>
      <c r="B246" s="27">
        <v>3736.74</v>
      </c>
      <c r="C246" s="27"/>
      <c r="D246" s="27"/>
      <c r="E246" s="27"/>
      <c r="G246" s="100"/>
    </row>
    <row r="247" spans="1:7" ht="15.75" customHeight="1">
      <c r="A247" s="101">
        <v>44182</v>
      </c>
      <c r="B247" s="27">
        <v>3733.89</v>
      </c>
      <c r="C247" s="27"/>
      <c r="D247" s="27"/>
      <c r="E247" s="27"/>
      <c r="G247" s="100"/>
    </row>
    <row r="248" spans="1:7" ht="15.75" customHeight="1">
      <c r="A248" s="101">
        <v>44183</v>
      </c>
      <c r="B248" s="27">
        <v>3717.78</v>
      </c>
      <c r="C248" s="27"/>
      <c r="D248" s="27"/>
      <c r="E248" s="27"/>
      <c r="G248" s="100"/>
    </row>
    <row r="249" spans="1:7" ht="15.75" customHeight="1">
      <c r="A249" s="101">
        <v>44186</v>
      </c>
      <c r="B249" s="27">
        <v>3651.03</v>
      </c>
      <c r="C249" s="27"/>
      <c r="D249" s="27"/>
      <c r="E249" s="27"/>
      <c r="G249" s="100"/>
    </row>
    <row r="250" spans="1:7" ht="15.75" customHeight="1">
      <c r="A250" s="101">
        <v>44187</v>
      </c>
      <c r="B250" s="27">
        <v>3676.74</v>
      </c>
      <c r="C250" s="27"/>
      <c r="D250" s="27"/>
      <c r="E250" s="27"/>
      <c r="G250" s="100"/>
    </row>
    <row r="251" spans="1:7" ht="15.75" customHeight="1">
      <c r="A251" s="101">
        <v>44188</v>
      </c>
      <c r="B251" s="27">
        <v>3708.02</v>
      </c>
      <c r="C251" s="27"/>
      <c r="D251" s="27"/>
      <c r="E251" s="27"/>
      <c r="G251" s="100"/>
    </row>
    <row r="252" spans="1:7" ht="15.75" customHeight="1">
      <c r="A252" s="101">
        <v>44189</v>
      </c>
      <c r="B252" s="27">
        <v>3719.11</v>
      </c>
      <c r="C252" s="27"/>
      <c r="D252" s="27"/>
      <c r="E252" s="27"/>
      <c r="G252" s="100"/>
    </row>
    <row r="253" spans="1:7" ht="15.75" customHeight="1">
      <c r="A253" s="101">
        <v>44194</v>
      </c>
      <c r="B253" s="27">
        <v>3777.7</v>
      </c>
      <c r="C253" s="27"/>
      <c r="D253" s="27"/>
      <c r="E253" s="27"/>
      <c r="G253" s="100"/>
    </row>
    <row r="254" spans="1:7" ht="15.75" customHeight="1">
      <c r="A254" s="101">
        <v>44195</v>
      </c>
      <c r="B254" s="27">
        <v>3749.79</v>
      </c>
      <c r="C254" s="27"/>
      <c r="D254" s="27"/>
      <c r="E254" s="27"/>
      <c r="G254" s="100"/>
    </row>
    <row r="255" spans="1:7" ht="15.75" customHeight="1">
      <c r="A255" s="101">
        <v>44196</v>
      </c>
      <c r="B255" s="27">
        <v>3697.7</v>
      </c>
      <c r="C255" s="27"/>
      <c r="D255" s="27"/>
      <c r="E255" s="27"/>
      <c r="G255" s="100"/>
    </row>
    <row r="256" spans="1:7" ht="15.75" customHeight="1">
      <c r="A256" s="101">
        <v>44200</v>
      </c>
      <c r="B256" s="27">
        <v>3751.55</v>
      </c>
      <c r="C256" s="27"/>
      <c r="D256" s="27"/>
      <c r="E256" s="27"/>
      <c r="G256" s="100"/>
    </row>
    <row r="257" spans="1:7" ht="15.75" customHeight="1">
      <c r="A257" s="101">
        <v>44201</v>
      </c>
      <c r="B257" s="27">
        <v>3776.33</v>
      </c>
      <c r="C257" s="27"/>
      <c r="D257" s="27"/>
      <c r="E257" s="27"/>
      <c r="G257" s="100"/>
    </row>
    <row r="258" spans="1:7" ht="15.75" customHeight="1">
      <c r="A258" s="101">
        <v>44202</v>
      </c>
      <c r="B258" s="27">
        <v>3892.36</v>
      </c>
      <c r="C258" s="27"/>
      <c r="D258" s="27"/>
      <c r="E258" s="27"/>
      <c r="G258" s="100"/>
    </row>
    <row r="259" spans="1:7" ht="15.75" customHeight="1">
      <c r="A259" s="101">
        <v>44203</v>
      </c>
      <c r="B259" s="27">
        <v>3900.64</v>
      </c>
      <c r="C259" s="27"/>
      <c r="D259" s="27"/>
      <c r="E259" s="27"/>
      <c r="G259" s="100"/>
    </row>
    <row r="260" spans="1:7" ht="15.75" customHeight="1">
      <c r="A260" s="101">
        <v>44204</v>
      </c>
      <c r="B260" s="27">
        <v>3910.06</v>
      </c>
      <c r="C260" s="27"/>
      <c r="D260" s="27"/>
      <c r="E260" s="27"/>
      <c r="G260" s="100"/>
    </row>
    <row r="261" spans="1:7" ht="15.75" customHeight="1">
      <c r="A261" s="101">
        <v>44207</v>
      </c>
      <c r="B261" s="27">
        <v>3865.6</v>
      </c>
      <c r="C261" s="27"/>
      <c r="D261" s="27"/>
      <c r="E261" s="27"/>
      <c r="G261" s="100"/>
    </row>
    <row r="262" spans="1:7" ht="15.75" customHeight="1">
      <c r="A262" s="101">
        <v>44208</v>
      </c>
      <c r="B262" s="27">
        <v>3842.73</v>
      </c>
      <c r="C262" s="27"/>
      <c r="D262" s="27"/>
      <c r="E262" s="27"/>
      <c r="G262" s="100"/>
    </row>
    <row r="263" spans="1:7" ht="15.75" customHeight="1">
      <c r="A263" s="101">
        <v>44209</v>
      </c>
      <c r="B263" s="27">
        <v>3835.55</v>
      </c>
      <c r="C263" s="27"/>
      <c r="D263" s="27"/>
      <c r="E263" s="27"/>
      <c r="G263" s="100"/>
    </row>
    <row r="264" spans="1:7" ht="15.75" customHeight="1">
      <c r="A264" s="101">
        <v>44210</v>
      </c>
      <c r="B264" s="27">
        <v>3867.22</v>
      </c>
      <c r="C264" s="27"/>
      <c r="D264" s="27"/>
      <c r="E264" s="27"/>
      <c r="G264" s="100"/>
    </row>
    <row r="265" spans="1:7" ht="15.75" customHeight="1">
      <c r="A265" s="101">
        <v>44211</v>
      </c>
      <c r="B265" s="27">
        <v>3830.92</v>
      </c>
      <c r="C265" s="27"/>
      <c r="D265" s="27"/>
      <c r="E265" s="27"/>
      <c r="G265" s="100"/>
    </row>
    <row r="266" spans="1:7" ht="15.75" customHeight="1">
      <c r="A266" s="101">
        <v>44214</v>
      </c>
      <c r="B266" s="27">
        <v>3824.63</v>
      </c>
      <c r="C266" s="27"/>
      <c r="D266" s="27"/>
      <c r="E266" s="27"/>
      <c r="G266" s="100"/>
    </row>
    <row r="267" spans="1:7" ht="15.75" customHeight="1">
      <c r="A267" s="101">
        <v>44215</v>
      </c>
      <c r="B267" s="27">
        <v>3819.83</v>
      </c>
      <c r="C267" s="27"/>
      <c r="D267" s="27"/>
      <c r="E267" s="27"/>
      <c r="G267" s="100"/>
    </row>
    <row r="268" spans="1:7" ht="15.75" customHeight="1">
      <c r="A268" s="101">
        <v>44216</v>
      </c>
      <c r="B268" s="27">
        <v>3841.79</v>
      </c>
      <c r="C268" s="27"/>
      <c r="D268" s="27"/>
      <c r="E268" s="27"/>
      <c r="G268" s="100"/>
    </row>
    <row r="269" spans="1:7" ht="15.75" customHeight="1">
      <c r="A269" s="101">
        <v>44217</v>
      </c>
      <c r="B269" s="27">
        <v>3827.22</v>
      </c>
      <c r="C269" s="27"/>
      <c r="D269" s="27"/>
      <c r="E269" s="27"/>
      <c r="G269" s="100"/>
    </row>
    <row r="270" spans="1:7" ht="15.75" customHeight="1">
      <c r="A270" s="101">
        <v>44218</v>
      </c>
      <c r="B270" s="27">
        <v>3811.25</v>
      </c>
      <c r="C270" s="27"/>
      <c r="D270" s="27"/>
      <c r="E270" s="27"/>
      <c r="G270" s="100"/>
    </row>
    <row r="271" spans="1:7" ht="15.75" customHeight="1">
      <c r="A271" s="101">
        <v>44221</v>
      </c>
      <c r="B271" s="27">
        <v>3776.85</v>
      </c>
      <c r="C271" s="27"/>
      <c r="D271" s="27"/>
      <c r="E271" s="27"/>
      <c r="G271" s="100"/>
    </row>
    <row r="272" spans="1:7" ht="15.75" customHeight="1">
      <c r="A272" s="101">
        <v>44222</v>
      </c>
      <c r="B272" s="27">
        <v>3787.15</v>
      </c>
      <c r="C272" s="27"/>
      <c r="D272" s="27"/>
      <c r="E272" s="27"/>
      <c r="G272" s="100"/>
    </row>
    <row r="273" spans="1:7" ht="15.75" customHeight="1">
      <c r="A273" s="101">
        <v>44223</v>
      </c>
      <c r="B273" s="27">
        <v>3740.98</v>
      </c>
      <c r="C273" s="27"/>
      <c r="D273" s="27"/>
      <c r="E273" s="27"/>
      <c r="G273" s="100"/>
    </row>
    <row r="274" spans="1:7" ht="15.75" customHeight="1">
      <c r="A274" s="101">
        <v>44224</v>
      </c>
      <c r="B274" s="27">
        <v>3724.58</v>
      </c>
      <c r="C274" s="27"/>
      <c r="D274" s="27"/>
      <c r="E274" s="27"/>
      <c r="G274" s="100"/>
    </row>
    <row r="275" spans="1:7" ht="15.75" customHeight="1">
      <c r="A275" s="101">
        <v>44225</v>
      </c>
      <c r="B275" s="27">
        <v>3664.37</v>
      </c>
      <c r="C275" s="27"/>
      <c r="D275" s="27"/>
      <c r="E275" s="27"/>
      <c r="G275" s="100"/>
    </row>
    <row r="276" spans="1:7" ht="15.75" customHeight="1">
      <c r="A276" s="101">
        <v>44228</v>
      </c>
      <c r="B276" s="27">
        <v>3697.37</v>
      </c>
      <c r="C276" s="27"/>
      <c r="D276" s="27"/>
      <c r="E276" s="27"/>
      <c r="G276" s="100"/>
    </row>
    <row r="277" spans="1:7" ht="15.75" customHeight="1">
      <c r="A277" s="101">
        <v>44229</v>
      </c>
      <c r="B277" s="27">
        <v>3730.63</v>
      </c>
      <c r="C277" s="27"/>
      <c r="D277" s="27"/>
      <c r="E277" s="27"/>
      <c r="G277" s="100"/>
    </row>
    <row r="278" spans="1:7" ht="15.75" customHeight="1">
      <c r="A278" s="101">
        <v>44230</v>
      </c>
      <c r="B278" s="27">
        <v>3728.52</v>
      </c>
      <c r="C278" s="27"/>
      <c r="D278" s="27"/>
      <c r="E278" s="27"/>
      <c r="G278" s="100"/>
    </row>
    <row r="279" spans="1:7" ht="15.75" customHeight="1">
      <c r="A279" s="101">
        <v>44231</v>
      </c>
      <c r="B279" s="27">
        <v>3728.45</v>
      </c>
      <c r="C279" s="27"/>
      <c r="D279" s="27"/>
      <c r="E279" s="27"/>
      <c r="G279" s="100"/>
    </row>
    <row r="280" spans="1:7" ht="15.75" customHeight="1">
      <c r="A280" s="101">
        <v>44232</v>
      </c>
      <c r="B280" s="27">
        <v>3730.11</v>
      </c>
      <c r="C280" s="27"/>
      <c r="D280" s="27"/>
      <c r="E280" s="27"/>
      <c r="G280" s="100"/>
    </row>
    <row r="281" spans="1:7" ht="15.75" customHeight="1">
      <c r="A281" s="101">
        <v>44235</v>
      </c>
      <c r="B281" s="27">
        <v>3746.79</v>
      </c>
      <c r="C281" s="27"/>
      <c r="D281" s="27"/>
      <c r="E281" s="27"/>
      <c r="G281" s="100"/>
    </row>
    <row r="282" spans="1:7" ht="15.75" customHeight="1">
      <c r="A282" s="101">
        <v>44236</v>
      </c>
      <c r="B282" s="27">
        <v>3751.41</v>
      </c>
      <c r="C282" s="27"/>
      <c r="D282" s="27"/>
      <c r="E282" s="27"/>
      <c r="G282" s="100"/>
    </row>
    <row r="283" spans="1:7" ht="15.75" customHeight="1">
      <c r="A283" s="101">
        <v>44237</v>
      </c>
      <c r="B283" s="27">
        <v>3744.24</v>
      </c>
      <c r="C283" s="27"/>
      <c r="D283" s="27"/>
      <c r="E283" s="27"/>
      <c r="G283" s="100"/>
    </row>
    <row r="284" spans="1:7" ht="15.75" customHeight="1">
      <c r="A284" s="101">
        <v>44238</v>
      </c>
      <c r="B284" s="27">
        <v>3746.98</v>
      </c>
      <c r="C284" s="27"/>
      <c r="D284" s="27"/>
      <c r="E284" s="27"/>
      <c r="G284" s="100"/>
    </row>
    <row r="285" spans="1:7" ht="15.75" customHeight="1">
      <c r="A285" s="101">
        <v>44239</v>
      </c>
      <c r="B285" s="27">
        <v>3776.26</v>
      </c>
      <c r="C285" s="27"/>
      <c r="D285" s="27"/>
      <c r="E285" s="27"/>
      <c r="G285" s="100"/>
    </row>
    <row r="286" spans="1:7" ht="15.75" customHeight="1">
      <c r="A286" s="101">
        <v>44242</v>
      </c>
      <c r="B286" s="27">
        <v>3866.68</v>
      </c>
      <c r="C286" s="27"/>
      <c r="D286" s="27"/>
      <c r="E286" s="27"/>
      <c r="G286" s="100"/>
    </row>
    <row r="287" spans="1:7" ht="15.75" customHeight="1">
      <c r="A287" s="101">
        <v>44243</v>
      </c>
      <c r="B287" s="27">
        <v>3863.19</v>
      </c>
      <c r="C287" s="27"/>
      <c r="D287" s="27"/>
      <c r="E287" s="27"/>
      <c r="G287" s="100"/>
    </row>
    <row r="288" spans="1:7" ht="15.75" customHeight="1">
      <c r="A288" s="101">
        <v>44244</v>
      </c>
      <c r="B288" s="27">
        <v>3836.68</v>
      </c>
      <c r="C288" s="27"/>
      <c r="D288" s="27"/>
      <c r="E288" s="27"/>
      <c r="G288" s="100"/>
    </row>
    <row r="289" spans="1:7" ht="15.75" customHeight="1">
      <c r="A289" s="101">
        <v>44245</v>
      </c>
      <c r="B289" s="27">
        <v>3785.69</v>
      </c>
      <c r="C289" s="27"/>
      <c r="D289" s="27"/>
      <c r="E289" s="27"/>
      <c r="G289" s="100"/>
    </row>
    <row r="290" spans="1:7" ht="15.75" customHeight="1">
      <c r="A290" s="101">
        <v>44246</v>
      </c>
      <c r="B290" s="27">
        <v>3792.25</v>
      </c>
      <c r="C290" s="27"/>
      <c r="D290" s="27"/>
      <c r="E290" s="27"/>
      <c r="G290" s="100"/>
    </row>
    <row r="291" spans="1:7" ht="15.75" customHeight="1">
      <c r="A291" s="101">
        <v>44249</v>
      </c>
      <c r="B291" s="27">
        <v>3784.94</v>
      </c>
      <c r="C291" s="27"/>
      <c r="D291" s="27"/>
      <c r="E291" s="27"/>
      <c r="G291" s="100"/>
    </row>
    <row r="292" spans="1:7" ht="15.75" customHeight="1">
      <c r="A292" s="101">
        <v>44250</v>
      </c>
      <c r="B292" s="27">
        <v>3793.86</v>
      </c>
      <c r="C292" s="27"/>
      <c r="D292" s="27"/>
      <c r="E292" s="27"/>
      <c r="G292" s="100"/>
    </row>
    <row r="293" spans="1:7" ht="15.75" customHeight="1">
      <c r="A293" s="101">
        <v>44251</v>
      </c>
      <c r="B293" s="27">
        <v>3817.69</v>
      </c>
      <c r="C293" s="27"/>
      <c r="D293" s="27"/>
      <c r="E293" s="27"/>
      <c r="G293" s="100"/>
    </row>
    <row r="294" spans="1:7" ht="15.75" customHeight="1">
      <c r="A294" s="101">
        <v>44252</v>
      </c>
      <c r="B294" s="27">
        <v>3810.65</v>
      </c>
      <c r="C294" s="27"/>
      <c r="D294" s="27"/>
      <c r="E294" s="27"/>
      <c r="G294" s="100"/>
    </row>
    <row r="295" spans="1:7" ht="15.75" customHeight="1">
      <c r="A295" s="101">
        <v>44253</v>
      </c>
      <c r="B295" s="27">
        <v>3722.27</v>
      </c>
      <c r="C295" s="27"/>
      <c r="D295" s="27"/>
      <c r="E295" s="27"/>
      <c r="G295" s="100"/>
    </row>
    <row r="296" spans="1:7" ht="15.75" customHeight="1">
      <c r="A296" s="101">
        <v>44256</v>
      </c>
      <c r="B296" s="27">
        <v>3781.7</v>
      </c>
      <c r="C296" s="27"/>
      <c r="D296" s="27"/>
      <c r="E296" s="27"/>
      <c r="G296" s="100"/>
    </row>
    <row r="297" spans="1:7" ht="15.75" customHeight="1">
      <c r="A297" s="101">
        <v>44257</v>
      </c>
      <c r="B297" s="27">
        <v>3792.09</v>
      </c>
      <c r="C297" s="27"/>
      <c r="D297" s="27"/>
      <c r="E297" s="27"/>
      <c r="G297" s="100"/>
    </row>
    <row r="298" spans="1:7" ht="15.75" customHeight="1">
      <c r="A298" s="101">
        <v>44258</v>
      </c>
      <c r="B298" s="27">
        <v>3829.47</v>
      </c>
      <c r="C298" s="27"/>
      <c r="D298" s="27"/>
      <c r="E298" s="27"/>
      <c r="G298" s="100"/>
    </row>
    <row r="299" spans="1:7" ht="15.75" customHeight="1">
      <c r="A299" s="101">
        <v>44259</v>
      </c>
      <c r="B299" s="27">
        <v>3813.36</v>
      </c>
      <c r="C299" s="27"/>
      <c r="D299" s="27"/>
      <c r="E299" s="27"/>
      <c r="G299" s="100"/>
    </row>
    <row r="300" spans="1:7" ht="15.75" customHeight="1">
      <c r="A300" s="101">
        <v>44260</v>
      </c>
      <c r="B300" s="27">
        <v>3792.84</v>
      </c>
      <c r="C300" s="27"/>
      <c r="D300" s="27"/>
      <c r="E300" s="27"/>
      <c r="G300" s="100"/>
    </row>
    <row r="301" spans="1:7" ht="15.75" customHeight="1">
      <c r="A301" s="101">
        <v>44263</v>
      </c>
      <c r="B301" s="27">
        <v>3842.51</v>
      </c>
      <c r="C301" s="27"/>
      <c r="D301" s="27"/>
      <c r="E301" s="27"/>
      <c r="G301" s="100"/>
    </row>
    <row r="302" spans="1:7" ht="15.75" customHeight="1">
      <c r="A302" s="101">
        <v>44264</v>
      </c>
      <c r="B302" s="27">
        <v>3853.41</v>
      </c>
      <c r="C302" s="27"/>
      <c r="D302" s="27"/>
      <c r="E302" s="27"/>
      <c r="G302" s="100"/>
    </row>
    <row r="303" spans="1:7" ht="15.75" customHeight="1">
      <c r="A303" s="101">
        <v>44265</v>
      </c>
      <c r="B303" s="27">
        <v>3851.98</v>
      </c>
      <c r="C303" s="27"/>
      <c r="D303" s="27"/>
      <c r="E303" s="27"/>
      <c r="G303" s="100"/>
    </row>
    <row r="304" spans="1:7" ht="15.75" customHeight="1">
      <c r="A304" s="101">
        <v>44266</v>
      </c>
      <c r="B304" s="27">
        <v>3861.44</v>
      </c>
      <c r="C304" s="27"/>
      <c r="D304" s="27"/>
      <c r="E304" s="27"/>
      <c r="G304" s="100"/>
    </row>
    <row r="305" spans="1:7" ht="15.75" customHeight="1">
      <c r="A305" s="101">
        <v>44267</v>
      </c>
      <c r="B305" s="27">
        <v>3872.05</v>
      </c>
      <c r="C305" s="27"/>
      <c r="D305" s="27"/>
      <c r="E305" s="27"/>
      <c r="G305" s="100"/>
    </row>
    <row r="306" spans="1:7" ht="15.75" customHeight="1">
      <c r="A306" s="101">
        <v>44270</v>
      </c>
      <c r="B306" s="27">
        <v>3867.06</v>
      </c>
      <c r="C306" s="27"/>
      <c r="D306" s="27"/>
      <c r="E306" s="27"/>
      <c r="G306" s="100"/>
    </row>
    <row r="307" spans="1:7" ht="15.75" customHeight="1">
      <c r="A307" s="101">
        <v>44271</v>
      </c>
      <c r="B307" s="27">
        <v>3900.25</v>
      </c>
      <c r="C307" s="27"/>
      <c r="D307" s="27"/>
      <c r="E307" s="27"/>
      <c r="G307" s="100"/>
    </row>
    <row r="308" spans="1:7" ht="15.75" customHeight="1">
      <c r="A308" s="101">
        <v>44272</v>
      </c>
      <c r="B308" s="27">
        <v>3874.32</v>
      </c>
      <c r="C308" s="27"/>
      <c r="D308" s="27"/>
      <c r="E308" s="27"/>
      <c r="G308" s="100"/>
    </row>
    <row r="309" spans="1:7" ht="15.75" customHeight="1">
      <c r="A309" s="101">
        <v>44273</v>
      </c>
      <c r="B309" s="27">
        <v>3882.61</v>
      </c>
      <c r="C309" s="27"/>
      <c r="D309" s="27"/>
      <c r="E309" s="27"/>
      <c r="G309" s="100"/>
    </row>
    <row r="310" spans="1:7" ht="15.75" customHeight="1">
      <c r="A310" s="101">
        <v>44274</v>
      </c>
      <c r="B310" s="27">
        <v>3844.51</v>
      </c>
      <c r="C310" s="27"/>
      <c r="D310" s="27"/>
      <c r="E310" s="27"/>
      <c r="G310" s="100"/>
    </row>
    <row r="311" spans="1:7" ht="15.75" customHeight="1">
      <c r="A311" s="101">
        <v>44277</v>
      </c>
      <c r="B311" s="27">
        <v>3853.82</v>
      </c>
      <c r="C311" s="27"/>
      <c r="D311" s="27"/>
      <c r="E311" s="27"/>
      <c r="G311" s="100"/>
    </row>
    <row r="312" spans="1:7" ht="15.75" customHeight="1">
      <c r="A312" s="101">
        <v>44278</v>
      </c>
      <c r="B312" s="27">
        <v>3837.13</v>
      </c>
      <c r="C312" s="27"/>
      <c r="D312" s="27"/>
      <c r="E312" s="27"/>
      <c r="G312" s="100"/>
    </row>
    <row r="313" spans="1:7" ht="15.75" customHeight="1">
      <c r="A313" s="101">
        <v>44279</v>
      </c>
      <c r="B313" s="27">
        <v>3845.88</v>
      </c>
      <c r="C313" s="27"/>
      <c r="D313" s="27"/>
      <c r="E313" s="27"/>
      <c r="G313" s="100"/>
    </row>
    <row r="314" spans="1:7" ht="15.75" customHeight="1">
      <c r="A314" s="101">
        <v>44280</v>
      </c>
      <c r="B314" s="27">
        <v>3823.96</v>
      </c>
      <c r="C314" s="27"/>
      <c r="D314" s="27"/>
      <c r="E314" s="27"/>
      <c r="G314" s="100"/>
    </row>
    <row r="315" spans="1:7" ht="15.75" customHeight="1">
      <c r="A315" s="101">
        <v>44281</v>
      </c>
      <c r="B315" s="27">
        <v>3861.61</v>
      </c>
      <c r="C315" s="27"/>
      <c r="D315" s="27"/>
      <c r="E315" s="27"/>
      <c r="G315" s="100"/>
    </row>
    <row r="316" spans="1:7" ht="15.75" customHeight="1">
      <c r="A316" s="101">
        <v>44284</v>
      </c>
      <c r="B316" s="27">
        <v>3857.85</v>
      </c>
      <c r="C316" s="27"/>
      <c r="D316" s="27"/>
      <c r="E316" s="27"/>
      <c r="G316" s="100"/>
    </row>
    <row r="317" spans="1:7" ht="15.75" customHeight="1">
      <c r="A317" s="101">
        <v>44285</v>
      </c>
      <c r="B317" s="27">
        <v>3879.25</v>
      </c>
      <c r="C317" s="27"/>
      <c r="D317" s="27"/>
      <c r="E317" s="27"/>
      <c r="G317" s="100"/>
    </row>
    <row r="318" spans="1:7" ht="15.75" customHeight="1">
      <c r="A318" s="101">
        <v>44286</v>
      </c>
      <c r="B318" s="27">
        <v>3850.07</v>
      </c>
      <c r="C318" s="27"/>
      <c r="D318" s="27"/>
      <c r="E318" s="27"/>
      <c r="G318" s="100"/>
    </row>
    <row r="319" spans="1:7" ht="15.75" customHeight="1">
      <c r="A319" s="101">
        <v>44287</v>
      </c>
      <c r="B319" s="27">
        <v>3868.2</v>
      </c>
      <c r="C319" s="27"/>
      <c r="D319" s="27"/>
      <c r="E319" s="27"/>
      <c r="G319" s="100"/>
    </row>
    <row r="320" spans="1:7" ht="15.75" customHeight="1">
      <c r="A320" s="101">
        <v>44292</v>
      </c>
      <c r="B320" s="27">
        <v>3917.18</v>
      </c>
      <c r="C320" s="27"/>
      <c r="D320" s="27"/>
      <c r="E320" s="27"/>
      <c r="G320" s="100"/>
    </row>
    <row r="321" spans="1:7" ht="15.75" customHeight="1">
      <c r="A321" s="101">
        <v>44293</v>
      </c>
      <c r="B321" s="27">
        <v>3951.55</v>
      </c>
      <c r="C321" s="27"/>
      <c r="D321" s="27"/>
      <c r="E321" s="27"/>
      <c r="G321" s="100"/>
    </row>
    <row r="322" spans="1:7" ht="15.75" customHeight="1">
      <c r="A322" s="101">
        <v>44294</v>
      </c>
      <c r="B322" s="27">
        <v>3981.03</v>
      </c>
      <c r="C322" s="27"/>
      <c r="D322" s="27"/>
      <c r="E322" s="27"/>
      <c r="G322" s="100"/>
    </row>
    <row r="323" spans="1:7" ht="15.75" customHeight="1">
      <c r="A323" s="101">
        <v>44295</v>
      </c>
      <c r="B323" s="27">
        <v>3968.75</v>
      </c>
      <c r="C323" s="27"/>
      <c r="D323" s="27"/>
      <c r="E323" s="27"/>
      <c r="G323" s="100"/>
    </row>
    <row r="324" spans="1:7" ht="15.75" customHeight="1">
      <c r="A324" s="101">
        <v>44298</v>
      </c>
      <c r="B324" s="27">
        <v>3953.08</v>
      </c>
      <c r="C324" s="27"/>
      <c r="D324" s="27"/>
      <c r="E324" s="27"/>
      <c r="G324" s="100"/>
    </row>
    <row r="325" spans="1:7" ht="15.75" customHeight="1">
      <c r="A325" s="101">
        <v>44299</v>
      </c>
      <c r="B325" s="27">
        <v>3957.49</v>
      </c>
      <c r="C325" s="27"/>
      <c r="D325" s="27"/>
      <c r="E325" s="27"/>
      <c r="G325" s="100"/>
    </row>
    <row r="326" spans="1:7" ht="15.75" customHeight="1">
      <c r="A326" s="101">
        <v>44300</v>
      </c>
      <c r="B326" s="27">
        <v>3983.34</v>
      </c>
      <c r="C326" s="27"/>
      <c r="D326" s="27"/>
      <c r="E326" s="27"/>
      <c r="G326" s="100"/>
    </row>
    <row r="327" spans="1:7" ht="15.75" customHeight="1">
      <c r="A327" s="101">
        <v>44301</v>
      </c>
      <c r="B327" s="27">
        <v>4007.73</v>
      </c>
      <c r="C327" s="27"/>
      <c r="D327" s="27"/>
      <c r="E327" s="27"/>
      <c r="G327" s="100"/>
    </row>
    <row r="328" spans="1:7" ht="15.75" customHeight="1">
      <c r="A328" s="101">
        <v>44302</v>
      </c>
      <c r="B328" s="27">
        <v>4026.26</v>
      </c>
      <c r="C328" s="27"/>
      <c r="D328" s="27"/>
      <c r="E328" s="27"/>
      <c r="G328" s="100"/>
    </row>
    <row r="329" spans="1:7" ht="15.75" customHeight="1">
      <c r="A329" s="101">
        <v>44305</v>
      </c>
      <c r="B329" s="27">
        <v>4016.12</v>
      </c>
      <c r="C329" s="27"/>
      <c r="D329" s="27"/>
      <c r="E329" s="27"/>
      <c r="G329" s="100"/>
    </row>
    <row r="330" spans="1:7" ht="15.75" customHeight="1">
      <c r="A330" s="101">
        <v>44306</v>
      </c>
      <c r="B330" s="27">
        <v>3937.91</v>
      </c>
      <c r="C330" s="27"/>
      <c r="D330" s="27"/>
      <c r="E330" s="27"/>
      <c r="G330" s="100"/>
    </row>
    <row r="331" spans="1:7" ht="15.75" customHeight="1">
      <c r="A331" s="101">
        <v>44307</v>
      </c>
      <c r="B331" s="27">
        <v>3953.76</v>
      </c>
      <c r="C331" s="27"/>
      <c r="D331" s="27"/>
      <c r="E331" s="27"/>
      <c r="G331" s="100"/>
    </row>
    <row r="332" spans="1:7" ht="15.75" customHeight="1">
      <c r="A332" s="101">
        <v>44308</v>
      </c>
      <c r="B332" s="27">
        <v>3983.02</v>
      </c>
      <c r="C332" s="27"/>
      <c r="D332" s="27"/>
      <c r="E332" s="27"/>
      <c r="G332" s="100"/>
    </row>
    <row r="333" spans="1:7" ht="15.75" customHeight="1">
      <c r="A333" s="101">
        <v>44309</v>
      </c>
      <c r="B333" s="27">
        <v>3983.41</v>
      </c>
      <c r="C333" s="27"/>
      <c r="D333" s="27"/>
      <c r="E333" s="27"/>
      <c r="G333" s="100"/>
    </row>
    <row r="334" spans="1:7" ht="15.75" customHeight="1">
      <c r="A334" s="101">
        <v>44312</v>
      </c>
      <c r="B334" s="27">
        <v>4001.63</v>
      </c>
      <c r="C334" s="27"/>
      <c r="D334" s="27"/>
      <c r="E334" s="27"/>
      <c r="G334" s="100"/>
    </row>
    <row r="335" spans="1:7" ht="15.75" customHeight="1">
      <c r="A335" s="101">
        <v>44313</v>
      </c>
      <c r="B335" s="27">
        <v>3988.41</v>
      </c>
      <c r="C335" s="27"/>
      <c r="D335" s="27"/>
      <c r="E335" s="27"/>
      <c r="G335" s="100"/>
    </row>
    <row r="336" spans="1:7" ht="15.75" customHeight="1">
      <c r="A336" s="101">
        <v>44314</v>
      </c>
      <c r="B336" s="27">
        <v>3997.39</v>
      </c>
      <c r="C336" s="27"/>
      <c r="D336" s="27"/>
      <c r="E336" s="27"/>
      <c r="G336" s="100"/>
    </row>
    <row r="337" spans="1:7" ht="15.75" customHeight="1">
      <c r="A337" s="101">
        <v>44315</v>
      </c>
      <c r="B337" s="27">
        <v>3994.83</v>
      </c>
      <c r="C337" s="27"/>
      <c r="D337" s="27"/>
      <c r="E337" s="27"/>
      <c r="G337" s="100"/>
    </row>
    <row r="338" spans="1:7" ht="15.75" customHeight="1">
      <c r="A338" s="101">
        <v>44316</v>
      </c>
      <c r="B338" s="27">
        <v>4002.15</v>
      </c>
      <c r="C338" s="27"/>
      <c r="D338" s="27"/>
      <c r="E338" s="27"/>
      <c r="G338" s="100"/>
    </row>
    <row r="339" spans="1:7" ht="15.75" customHeight="1">
      <c r="A339" s="101">
        <v>44320</v>
      </c>
      <c r="B339" s="27">
        <v>3974.82</v>
      </c>
      <c r="C339" s="27"/>
      <c r="D339" s="27"/>
      <c r="E339" s="27"/>
      <c r="G339" s="100"/>
    </row>
    <row r="340" spans="1:7" ht="15.75" customHeight="1">
      <c r="A340" s="101">
        <v>44321</v>
      </c>
      <c r="B340" s="27">
        <v>4031.07</v>
      </c>
      <c r="C340" s="27"/>
      <c r="D340" s="27"/>
      <c r="E340" s="27"/>
      <c r="G340" s="100"/>
    </row>
    <row r="341" spans="1:7" ht="15.75" customHeight="1">
      <c r="A341" s="101">
        <v>44322</v>
      </c>
      <c r="B341" s="27">
        <v>4051.79</v>
      </c>
      <c r="C341" s="27"/>
      <c r="D341" s="27"/>
      <c r="E341" s="27"/>
      <c r="G341" s="100"/>
    </row>
    <row r="342" spans="1:7" ht="15.75" customHeight="1">
      <c r="A342" s="101">
        <v>44323</v>
      </c>
      <c r="B342" s="27">
        <v>4086.17</v>
      </c>
      <c r="C342" s="27"/>
      <c r="D342" s="27"/>
      <c r="E342" s="27"/>
      <c r="G342" s="100"/>
    </row>
    <row r="343" spans="1:7" ht="15.75" customHeight="1">
      <c r="A343" s="101">
        <v>44326</v>
      </c>
      <c r="B343" s="27">
        <v>4080.79</v>
      </c>
      <c r="C343" s="27"/>
      <c r="D343" s="27"/>
      <c r="E343" s="27"/>
      <c r="G343" s="100"/>
    </row>
    <row r="344" spans="1:7" ht="15.75" customHeight="1">
      <c r="A344" s="101">
        <v>44327</v>
      </c>
      <c r="B344" s="27">
        <v>3981.12</v>
      </c>
      <c r="C344" s="27"/>
      <c r="D344" s="27"/>
      <c r="E344" s="27"/>
      <c r="G344" s="100"/>
    </row>
    <row r="345" spans="1:7" ht="15.75" customHeight="1">
      <c r="A345" s="101">
        <v>44328</v>
      </c>
      <c r="B345" s="27">
        <v>4005.72</v>
      </c>
      <c r="C345" s="27"/>
      <c r="D345" s="27"/>
      <c r="E345" s="27"/>
      <c r="G345" s="100"/>
    </row>
    <row r="346" spans="1:7" ht="15.75" customHeight="1">
      <c r="A346" s="101">
        <v>44329</v>
      </c>
      <c r="B346" s="27">
        <v>3985.1</v>
      </c>
      <c r="C346" s="27"/>
      <c r="D346" s="27"/>
      <c r="E346" s="27"/>
      <c r="G346" s="100"/>
    </row>
    <row r="347" spans="1:7" ht="15.75" customHeight="1">
      <c r="A347" s="101">
        <v>44330</v>
      </c>
      <c r="B347" s="27">
        <v>4031.45</v>
      </c>
      <c r="C347" s="27"/>
      <c r="D347" s="27"/>
      <c r="E347" s="27"/>
      <c r="G347" s="100"/>
    </row>
    <row r="348" spans="1:7" ht="15.75" customHeight="1">
      <c r="A348" s="101">
        <v>44333</v>
      </c>
      <c r="B348" s="27">
        <v>4022.42</v>
      </c>
      <c r="C348" s="27"/>
      <c r="D348" s="27"/>
      <c r="E348" s="27"/>
      <c r="G348" s="100"/>
    </row>
    <row r="349" spans="1:7" ht="15.75" customHeight="1">
      <c r="A349" s="101">
        <v>44334</v>
      </c>
      <c r="B349" s="27">
        <v>4026.95</v>
      </c>
      <c r="C349" s="27"/>
      <c r="D349" s="27"/>
      <c r="E349" s="27"/>
      <c r="G349" s="100"/>
    </row>
    <row r="350" spans="1:7" ht="15.75" customHeight="1">
      <c r="A350" s="101">
        <v>44335</v>
      </c>
      <c r="B350" s="27">
        <v>3984.36</v>
      </c>
      <c r="C350" s="27"/>
      <c r="D350" s="27"/>
      <c r="E350" s="27"/>
      <c r="G350" s="100"/>
    </row>
    <row r="351" spans="1:7" ht="15.75" customHeight="1">
      <c r="A351" s="101">
        <v>44336</v>
      </c>
      <c r="B351" s="27">
        <v>4022.12</v>
      </c>
      <c r="C351" s="27"/>
      <c r="D351" s="27"/>
      <c r="E351" s="27"/>
      <c r="G351" s="100"/>
    </row>
    <row r="352" spans="1:7" ht="15.75" customHeight="1">
      <c r="A352" s="101">
        <v>44337</v>
      </c>
      <c r="B352" s="27">
        <v>4021.55</v>
      </c>
      <c r="C352" s="27"/>
      <c r="D352" s="27"/>
      <c r="E352" s="27"/>
      <c r="G352" s="100"/>
    </row>
    <row r="353" spans="1:7" ht="15.75" customHeight="1">
      <c r="A353" s="101">
        <v>44340</v>
      </c>
      <c r="B353" s="27">
        <v>4040.02</v>
      </c>
      <c r="C353" s="27"/>
      <c r="D353" s="27"/>
      <c r="E353" s="27"/>
      <c r="G353" s="100"/>
    </row>
    <row r="354" spans="1:7" ht="15.75" customHeight="1">
      <c r="A354" s="101">
        <v>44341</v>
      </c>
      <c r="B354" s="27">
        <v>4028.34</v>
      </c>
      <c r="C354" s="27"/>
      <c r="D354" s="27"/>
      <c r="E354" s="27"/>
      <c r="G354" s="100"/>
    </row>
    <row r="355" spans="1:7" ht="15.75" customHeight="1">
      <c r="A355" s="101">
        <v>44342</v>
      </c>
      <c r="B355" s="27">
        <v>4033.58</v>
      </c>
      <c r="C355" s="27"/>
      <c r="D355" s="27"/>
      <c r="E355" s="27"/>
      <c r="G355" s="100"/>
    </row>
    <row r="356" spans="1:7" ht="15.75" customHeight="1">
      <c r="A356" s="101">
        <v>44343</v>
      </c>
      <c r="B356" s="27">
        <v>4030.8</v>
      </c>
      <c r="C356" s="27"/>
      <c r="D356" s="27"/>
      <c r="E356" s="27"/>
      <c r="G356" s="100"/>
    </row>
    <row r="357" spans="1:7" ht="15.75" customHeight="1">
      <c r="A357" s="101">
        <v>44344</v>
      </c>
      <c r="B357" s="27">
        <v>4032.98</v>
      </c>
      <c r="C357" s="27"/>
      <c r="D357" s="27"/>
      <c r="E357" s="27"/>
      <c r="G357" s="100"/>
    </row>
    <row r="358" spans="1:7" ht="15.75" customHeight="1">
      <c r="A358" s="101">
        <v>44348</v>
      </c>
      <c r="B358" s="27">
        <v>4066.34</v>
      </c>
      <c r="C358" s="27"/>
      <c r="D358" s="27"/>
      <c r="E358" s="27"/>
      <c r="G358" s="100"/>
    </row>
    <row r="359" spans="1:7" ht="15.75" customHeight="1">
      <c r="A359" s="101">
        <v>44349</v>
      </c>
      <c r="B359" s="27">
        <v>4081.16</v>
      </c>
      <c r="C359" s="27"/>
      <c r="D359" s="27"/>
      <c r="E359" s="27"/>
      <c r="G359" s="100"/>
    </row>
    <row r="360" spans="1:7" ht="15.75" customHeight="1">
      <c r="A360" s="101">
        <v>44350</v>
      </c>
      <c r="B360" s="27">
        <v>4056.42</v>
      </c>
      <c r="C360" s="27"/>
      <c r="D360" s="27"/>
      <c r="E360" s="27"/>
      <c r="G360" s="100"/>
    </row>
    <row r="361" spans="1:7" ht="15.75" customHeight="1">
      <c r="A361" s="101">
        <v>44351</v>
      </c>
      <c r="B361" s="27">
        <v>4059.61</v>
      </c>
      <c r="C361" s="27"/>
      <c r="D361" s="27"/>
      <c r="E361" s="27"/>
      <c r="G361" s="100"/>
    </row>
    <row r="362" spans="1:7" ht="15.75" customHeight="1">
      <c r="A362" s="101">
        <v>44354</v>
      </c>
      <c r="B362" s="27">
        <v>4065.88</v>
      </c>
      <c r="C362" s="27"/>
      <c r="D362" s="27"/>
      <c r="E362" s="27"/>
      <c r="G362" s="100"/>
    </row>
    <row r="363" spans="1:7" ht="15.75" customHeight="1">
      <c r="A363" s="101">
        <v>44355</v>
      </c>
      <c r="B363" s="27">
        <v>4073.88</v>
      </c>
      <c r="C363" s="27"/>
      <c r="D363" s="27"/>
      <c r="E363" s="27"/>
      <c r="G363" s="100"/>
    </row>
    <row r="364" spans="1:7" ht="15.75" customHeight="1">
      <c r="A364" s="101">
        <v>44356</v>
      </c>
      <c r="B364" s="27">
        <v>4062.85</v>
      </c>
      <c r="C364" s="27"/>
      <c r="D364" s="27"/>
      <c r="E364" s="27"/>
      <c r="G364" s="100"/>
    </row>
    <row r="365" spans="1:7" ht="15.75" customHeight="1">
      <c r="A365" s="101">
        <v>44357</v>
      </c>
      <c r="B365" s="27">
        <v>4061.37</v>
      </c>
      <c r="C365" s="27"/>
      <c r="D365" s="27"/>
      <c r="E365" s="27"/>
      <c r="G365" s="100"/>
    </row>
    <row r="366" spans="1:7" ht="15.75" customHeight="1">
      <c r="A366" s="101">
        <v>44358</v>
      </c>
      <c r="B366" s="27">
        <v>4086.98</v>
      </c>
      <c r="C366" s="27"/>
      <c r="D366" s="27"/>
      <c r="E366" s="27"/>
      <c r="G366" s="100"/>
    </row>
    <row r="367" spans="1:7" ht="15.75" customHeight="1">
      <c r="A367" s="101">
        <v>44361</v>
      </c>
      <c r="B367" s="27">
        <v>4093.25</v>
      </c>
      <c r="C367" s="27"/>
      <c r="D367" s="27"/>
      <c r="E367" s="27"/>
      <c r="G367" s="100"/>
    </row>
    <row r="368" spans="1:7" ht="15.75" customHeight="1">
      <c r="A368" s="101">
        <v>44362</v>
      </c>
      <c r="B368" s="27">
        <v>4101.74</v>
      </c>
      <c r="C368" s="27"/>
      <c r="D368" s="27"/>
      <c r="E368" s="27"/>
      <c r="G368" s="100"/>
    </row>
    <row r="369" spans="1:7" ht="15.75" customHeight="1">
      <c r="A369" s="101">
        <v>44363</v>
      </c>
      <c r="B369" s="27">
        <v>4107.1499999999996</v>
      </c>
      <c r="C369" s="27"/>
      <c r="D369" s="27"/>
      <c r="E369" s="27"/>
      <c r="G369" s="100"/>
    </row>
    <row r="370" spans="1:7" ht="15.75" customHeight="1">
      <c r="A370" s="101">
        <v>44364</v>
      </c>
      <c r="B370" s="27">
        <v>4089.67</v>
      </c>
      <c r="C370" s="27"/>
      <c r="D370" s="27"/>
      <c r="E370" s="27"/>
      <c r="G370" s="100"/>
    </row>
    <row r="371" spans="1:7" ht="15.75" customHeight="1">
      <c r="A371" s="101">
        <v>44365</v>
      </c>
      <c r="B371" s="27">
        <v>4018.95</v>
      </c>
      <c r="C371" s="27"/>
      <c r="D371" s="27"/>
      <c r="E371" s="27"/>
      <c r="G371" s="100"/>
    </row>
    <row r="372" spans="1:7" ht="15.75" customHeight="1">
      <c r="A372" s="101">
        <v>44368</v>
      </c>
      <c r="B372" s="27">
        <v>4044.31</v>
      </c>
      <c r="C372" s="27"/>
      <c r="D372" s="27"/>
      <c r="E372" s="27"/>
      <c r="G372" s="100"/>
    </row>
    <row r="373" spans="1:7" ht="15.75" customHeight="1">
      <c r="A373" s="101">
        <v>44369</v>
      </c>
      <c r="B373" s="27">
        <v>4064.49</v>
      </c>
      <c r="C373" s="27"/>
      <c r="D373" s="27"/>
      <c r="E373" s="27"/>
      <c r="G373" s="100"/>
    </row>
    <row r="374" spans="1:7" ht="15.75" customHeight="1">
      <c r="A374" s="101">
        <v>44370</v>
      </c>
      <c r="B374" s="27">
        <v>4056.33</v>
      </c>
      <c r="C374" s="27"/>
      <c r="D374" s="27"/>
      <c r="E374" s="27"/>
      <c r="G374" s="100"/>
    </row>
    <row r="375" spans="1:7" ht="15.75" customHeight="1">
      <c r="A375" s="101">
        <v>44371</v>
      </c>
      <c r="B375" s="27">
        <v>4068.46</v>
      </c>
      <c r="C375" s="27"/>
      <c r="D375" s="27"/>
      <c r="E375" s="27"/>
      <c r="G375" s="100"/>
    </row>
    <row r="376" spans="1:7" ht="15.75" customHeight="1">
      <c r="A376" s="101">
        <v>44372</v>
      </c>
      <c r="B376" s="27">
        <v>4085.09</v>
      </c>
      <c r="C376" s="27"/>
      <c r="D376" s="27"/>
      <c r="E376" s="27"/>
      <c r="G376" s="100"/>
    </row>
    <row r="377" spans="1:7" ht="15.75" customHeight="1">
      <c r="A377" s="101">
        <v>44375</v>
      </c>
      <c r="B377" s="27">
        <v>4051.78</v>
      </c>
      <c r="C377" s="27"/>
      <c r="D377" s="27"/>
      <c r="E377" s="27"/>
      <c r="G377" s="100"/>
    </row>
    <row r="378" spans="1:7" ht="15.75" customHeight="1">
      <c r="A378" s="101">
        <v>44376</v>
      </c>
      <c r="B378" s="27">
        <v>4058.92</v>
      </c>
      <c r="C378" s="27"/>
      <c r="D378" s="27"/>
      <c r="E378" s="27"/>
      <c r="G378" s="100"/>
    </row>
    <row r="379" spans="1:7" ht="15.75" customHeight="1">
      <c r="A379" s="101">
        <v>44377</v>
      </c>
      <c r="B379" s="27">
        <v>4030.03</v>
      </c>
      <c r="C379" s="27"/>
      <c r="D379" s="27"/>
      <c r="E379" s="27"/>
      <c r="G379" s="100"/>
    </row>
    <row r="380" spans="1:7" ht="15.75" customHeight="1">
      <c r="A380" s="101">
        <v>44378</v>
      </c>
      <c r="B380" s="27">
        <v>4079.21</v>
      </c>
      <c r="C380" s="27"/>
      <c r="D380" s="27"/>
      <c r="E380" s="27"/>
      <c r="G380" s="100"/>
    </row>
    <row r="381" spans="1:7" ht="15.75" customHeight="1">
      <c r="A381" s="101">
        <v>44379</v>
      </c>
      <c r="B381" s="27">
        <v>4082.3</v>
      </c>
      <c r="C381" s="27"/>
      <c r="D381" s="27"/>
      <c r="E381" s="27"/>
      <c r="G381" s="100"/>
    </row>
    <row r="382" spans="1:7" ht="15.75" customHeight="1">
      <c r="A382" s="101">
        <v>44382</v>
      </c>
      <c r="B382" s="27">
        <v>4110.72</v>
      </c>
      <c r="C382" s="27"/>
      <c r="D382" s="27"/>
      <c r="E382" s="27"/>
      <c r="G382" s="100"/>
    </row>
    <row r="383" spans="1:7" ht="15.75" customHeight="1">
      <c r="A383" s="101">
        <v>44383</v>
      </c>
      <c r="B383" s="27">
        <v>4076.49</v>
      </c>
      <c r="C383" s="27"/>
      <c r="D383" s="27"/>
      <c r="E383" s="27"/>
      <c r="G383" s="100"/>
    </row>
    <row r="384" spans="1:7" ht="15.75" customHeight="1">
      <c r="A384" s="101">
        <v>44384</v>
      </c>
      <c r="B384" s="27">
        <v>4102.51</v>
      </c>
      <c r="C384" s="27"/>
      <c r="D384" s="27"/>
      <c r="E384" s="27"/>
      <c r="G384" s="100"/>
    </row>
    <row r="385" spans="1:7" ht="15.75" customHeight="1">
      <c r="A385" s="101">
        <v>44385</v>
      </c>
      <c r="B385" s="27">
        <v>4035.66</v>
      </c>
      <c r="C385" s="27"/>
      <c r="D385" s="27"/>
      <c r="E385" s="27"/>
      <c r="G385" s="100"/>
    </row>
    <row r="386" spans="1:7" ht="15.75" customHeight="1">
      <c r="A386" s="101">
        <v>44386</v>
      </c>
      <c r="B386" s="27">
        <v>4086.83</v>
      </c>
      <c r="C386" s="27"/>
      <c r="D386" s="27"/>
      <c r="E386" s="27"/>
      <c r="G386" s="100"/>
    </row>
    <row r="387" spans="1:7" ht="15.75" customHeight="1">
      <c r="A387" s="101">
        <v>44389</v>
      </c>
      <c r="B387" s="27">
        <v>4088.07</v>
      </c>
      <c r="C387" s="27"/>
      <c r="D387" s="27"/>
      <c r="E387" s="27"/>
      <c r="G387" s="100"/>
    </row>
    <row r="388" spans="1:7" ht="15.75" customHeight="1">
      <c r="A388" s="101">
        <v>44390</v>
      </c>
      <c r="B388" s="27">
        <v>4088.73</v>
      </c>
      <c r="C388" s="27"/>
      <c r="D388" s="27"/>
      <c r="E388" s="27"/>
      <c r="G388" s="100"/>
    </row>
    <row r="389" spans="1:7" ht="15.75" customHeight="1">
      <c r="A389" s="101">
        <v>44391</v>
      </c>
      <c r="B389" s="27">
        <v>4067.29</v>
      </c>
      <c r="C389" s="27"/>
      <c r="D389" s="27"/>
      <c r="E389" s="27"/>
      <c r="G389" s="100"/>
    </row>
    <row r="390" spans="1:7" ht="15.75" customHeight="1">
      <c r="A390" s="101">
        <v>44392</v>
      </c>
      <c r="B390" s="27">
        <v>4022.04</v>
      </c>
      <c r="C390" s="27"/>
      <c r="D390" s="27"/>
      <c r="E390" s="27"/>
      <c r="G390" s="100"/>
    </row>
    <row r="391" spans="1:7" ht="15.75" customHeight="1">
      <c r="A391" s="101">
        <v>44393</v>
      </c>
      <c r="B391" s="27">
        <v>4019.1</v>
      </c>
      <c r="C391" s="27"/>
      <c r="D391" s="27"/>
      <c r="E391" s="27"/>
      <c r="G391" s="100"/>
    </row>
    <row r="392" spans="1:7" ht="15.75" customHeight="1">
      <c r="A392" s="101">
        <v>44396</v>
      </c>
      <c r="B392" s="27">
        <v>3925.17</v>
      </c>
      <c r="C392" s="27"/>
      <c r="D392" s="27"/>
      <c r="E392" s="27"/>
      <c r="G392" s="100"/>
    </row>
    <row r="393" spans="1:7" ht="15.75" customHeight="1">
      <c r="A393" s="101">
        <v>44397</v>
      </c>
      <c r="B393" s="27">
        <v>3948.19</v>
      </c>
      <c r="C393" s="27"/>
      <c r="D393" s="27"/>
      <c r="E393" s="27"/>
      <c r="G393" s="100"/>
    </row>
    <row r="394" spans="1:7" ht="15.75" customHeight="1">
      <c r="A394" s="101">
        <v>44398</v>
      </c>
      <c r="B394" s="27">
        <v>4016.86</v>
      </c>
      <c r="C394" s="27"/>
      <c r="D394" s="27"/>
      <c r="E394" s="27"/>
      <c r="G394" s="100"/>
    </row>
    <row r="395" spans="1:7" ht="15.75" customHeight="1">
      <c r="A395" s="101">
        <v>44399</v>
      </c>
      <c r="B395" s="27">
        <v>4006.99</v>
      </c>
      <c r="C395" s="27"/>
      <c r="D395" s="27"/>
      <c r="E395" s="27"/>
      <c r="G395" s="100"/>
    </row>
    <row r="396" spans="1:7" ht="15.75" customHeight="1">
      <c r="A396" s="101">
        <v>44400</v>
      </c>
      <c r="B396" s="27">
        <v>4041.5</v>
      </c>
      <c r="C396" s="27"/>
      <c r="D396" s="27"/>
      <c r="E396" s="27"/>
      <c r="G396" s="100"/>
    </row>
    <row r="397" spans="1:7" ht="15.75" customHeight="1">
      <c r="A397" s="101">
        <v>44403</v>
      </c>
      <c r="B397" s="27">
        <v>4042.06</v>
      </c>
      <c r="C397" s="27"/>
      <c r="D397" s="27"/>
      <c r="E397" s="27"/>
      <c r="G397" s="100"/>
    </row>
    <row r="398" spans="1:7" ht="15.75" customHeight="1">
      <c r="A398" s="101">
        <v>44404</v>
      </c>
      <c r="B398" s="27">
        <v>4026.43</v>
      </c>
      <c r="C398" s="27"/>
      <c r="D398" s="27"/>
      <c r="E398" s="27"/>
      <c r="G398" s="100"/>
    </row>
    <row r="399" spans="1:7" ht="15.75" customHeight="1">
      <c r="A399" s="101">
        <v>44405</v>
      </c>
      <c r="B399" s="27">
        <v>4040.22</v>
      </c>
      <c r="C399" s="27"/>
      <c r="D399" s="27"/>
      <c r="E399" s="27"/>
      <c r="G399" s="100"/>
    </row>
    <row r="400" spans="1:7" ht="15.75" customHeight="1">
      <c r="A400" s="101">
        <v>44406</v>
      </c>
      <c r="B400" s="27">
        <v>4070.79</v>
      </c>
      <c r="C400" s="27"/>
      <c r="D400" s="27"/>
      <c r="E400" s="27"/>
      <c r="G400" s="100"/>
    </row>
    <row r="401" spans="1:7" ht="15.75" customHeight="1">
      <c r="A401" s="101">
        <v>44407</v>
      </c>
      <c r="B401" s="27">
        <v>4045.8</v>
      </c>
      <c r="C401" s="27"/>
      <c r="D401" s="27"/>
      <c r="E401" s="27"/>
      <c r="G401" s="100"/>
    </row>
    <row r="402" spans="1:7" ht="15.75" customHeight="1">
      <c r="A402" s="101">
        <v>44410</v>
      </c>
      <c r="B402" s="27">
        <v>4077.35</v>
      </c>
      <c r="C402" s="27"/>
      <c r="D402" s="27"/>
      <c r="E402" s="27"/>
      <c r="G402" s="100"/>
    </row>
    <row r="403" spans="1:7" ht="15.75" customHeight="1">
      <c r="A403" s="101">
        <v>44411</v>
      </c>
      <c r="B403" s="27">
        <v>4091.24</v>
      </c>
      <c r="C403" s="27"/>
      <c r="D403" s="27"/>
      <c r="E403" s="27"/>
      <c r="G403" s="100"/>
    </row>
    <row r="404" spans="1:7" ht="15.75" customHeight="1">
      <c r="A404" s="101">
        <v>44412</v>
      </c>
      <c r="B404" s="27">
        <v>4101.6400000000003</v>
      </c>
      <c r="C404" s="27"/>
      <c r="D404" s="27"/>
      <c r="E404" s="27"/>
      <c r="G404" s="100"/>
    </row>
    <row r="405" spans="1:7" ht="15.75" customHeight="1">
      <c r="A405" s="101">
        <v>44413</v>
      </c>
      <c r="B405" s="27">
        <v>4105.04</v>
      </c>
      <c r="C405" s="27"/>
      <c r="D405" s="27"/>
      <c r="E405" s="27"/>
      <c r="G405" s="100"/>
    </row>
    <row r="406" spans="1:7" ht="15.75" customHeight="1">
      <c r="A406" s="101">
        <v>44414</v>
      </c>
      <c r="B406" s="27">
        <v>4104.66</v>
      </c>
      <c r="C406" s="27"/>
      <c r="D406" s="27"/>
      <c r="E406" s="27"/>
      <c r="G406" s="100"/>
    </row>
    <row r="407" spans="1:7" ht="15.75" customHeight="1">
      <c r="A407" s="101">
        <v>44417</v>
      </c>
      <c r="B407" s="27">
        <v>4108.9799999999996</v>
      </c>
      <c r="C407" s="27"/>
      <c r="D407" s="27"/>
      <c r="E407" s="27"/>
      <c r="G407" s="100"/>
    </row>
    <row r="408" spans="1:7" ht="15.75" customHeight="1">
      <c r="A408" s="101">
        <v>44418</v>
      </c>
      <c r="B408" s="27">
        <v>4126.3</v>
      </c>
      <c r="C408" s="27"/>
      <c r="D408" s="27"/>
      <c r="E408" s="27"/>
      <c r="G408" s="100"/>
    </row>
    <row r="409" spans="1:7" ht="15.75" customHeight="1">
      <c r="A409" s="101">
        <v>44419</v>
      </c>
      <c r="B409" s="27">
        <v>4160.05</v>
      </c>
      <c r="C409" s="27"/>
      <c r="D409" s="27"/>
      <c r="E409" s="27"/>
      <c r="G409" s="100"/>
    </row>
    <row r="410" spans="1:7" ht="15.75" customHeight="1">
      <c r="A410" s="101">
        <v>44420</v>
      </c>
      <c r="B410" s="27">
        <v>4147.0200000000004</v>
      </c>
      <c r="C410" s="27"/>
      <c r="D410" s="27"/>
      <c r="E410" s="27"/>
      <c r="G410" s="100"/>
    </row>
    <row r="411" spans="1:7" ht="15.75" customHeight="1">
      <c r="A411" s="101">
        <v>44421</v>
      </c>
      <c r="B411" s="27">
        <v>4160.37</v>
      </c>
      <c r="C411" s="27"/>
      <c r="D411" s="27"/>
      <c r="E411" s="27"/>
      <c r="G411" s="100"/>
    </row>
    <row r="412" spans="1:7" ht="15.75" customHeight="1">
      <c r="A412" s="101">
        <v>44424</v>
      </c>
      <c r="B412" s="27">
        <v>4127.3900000000003</v>
      </c>
      <c r="C412" s="27"/>
      <c r="D412" s="27"/>
      <c r="E412" s="27"/>
      <c r="G412" s="100"/>
    </row>
    <row r="413" spans="1:7" ht="15.75" customHeight="1">
      <c r="A413" s="101">
        <v>44425</v>
      </c>
      <c r="B413" s="27">
        <v>4139.6099999999997</v>
      </c>
      <c r="C413" s="27"/>
      <c r="D413" s="27"/>
      <c r="E413" s="27"/>
      <c r="G413" s="100"/>
    </row>
    <row r="414" spans="1:7" ht="15.75" customHeight="1">
      <c r="A414" s="101">
        <v>44426</v>
      </c>
      <c r="B414" s="27">
        <v>4138.53</v>
      </c>
      <c r="C414" s="27"/>
      <c r="D414" s="27"/>
      <c r="E414" s="27"/>
      <c r="G414" s="100"/>
    </row>
    <row r="415" spans="1:7" ht="15.75" customHeight="1">
      <c r="A415" s="101">
        <v>44427</v>
      </c>
      <c r="B415" s="27">
        <v>4079.1</v>
      </c>
      <c r="C415" s="27"/>
      <c r="D415" s="27"/>
      <c r="E415" s="27"/>
      <c r="G415" s="100"/>
    </row>
    <row r="416" spans="1:7" ht="15.75" customHeight="1">
      <c r="A416" s="101">
        <v>44428</v>
      </c>
      <c r="B416" s="27">
        <v>4097.3599999999997</v>
      </c>
      <c r="C416" s="27"/>
      <c r="D416" s="27"/>
      <c r="E416" s="27"/>
      <c r="G416" s="100"/>
    </row>
    <row r="417" spans="1:7" ht="15.75" customHeight="1">
      <c r="A417" s="101">
        <v>44431</v>
      </c>
      <c r="B417" s="27">
        <v>4107.01</v>
      </c>
      <c r="C417" s="27"/>
      <c r="D417" s="27"/>
      <c r="E417" s="27"/>
      <c r="G417" s="100"/>
    </row>
    <row r="418" spans="1:7" ht="15.75" customHeight="1">
      <c r="A418" s="101">
        <v>44432</v>
      </c>
      <c r="B418" s="27">
        <v>4119.5200000000004</v>
      </c>
      <c r="C418" s="27"/>
      <c r="D418" s="27"/>
      <c r="E418" s="27"/>
      <c r="G418" s="100"/>
    </row>
    <row r="419" spans="1:7" ht="15.75" customHeight="1">
      <c r="A419" s="101">
        <v>44433</v>
      </c>
      <c r="B419" s="27">
        <v>4134.18</v>
      </c>
      <c r="C419" s="27"/>
      <c r="D419" s="27"/>
      <c r="E419" s="27"/>
      <c r="G419" s="100"/>
    </row>
    <row r="420" spans="1:7" ht="15.75" customHeight="1">
      <c r="A420" s="101">
        <v>44434</v>
      </c>
      <c r="B420" s="27">
        <v>4121.2299999999996</v>
      </c>
      <c r="C420" s="27"/>
      <c r="D420" s="27"/>
      <c r="E420" s="27"/>
      <c r="G420" s="100"/>
    </row>
    <row r="421" spans="1:7" ht="15.75" customHeight="1">
      <c r="A421" s="101">
        <v>44435</v>
      </c>
      <c r="B421" s="27">
        <v>4135.49</v>
      </c>
      <c r="C421" s="27"/>
      <c r="D421" s="27"/>
      <c r="E421" s="27"/>
      <c r="G421" s="100"/>
    </row>
    <row r="422" spans="1:7" ht="15.75" customHeight="1">
      <c r="A422" s="101">
        <v>44439</v>
      </c>
      <c r="B422" s="27">
        <v>4123.45</v>
      </c>
      <c r="C422" s="27"/>
      <c r="D422" s="27"/>
      <c r="E422" s="27"/>
      <c r="G422" s="100"/>
    </row>
    <row r="423" spans="1:7" ht="15.75" customHeight="1">
      <c r="A423" s="101">
        <v>44440</v>
      </c>
      <c r="B423" s="27">
        <v>4142.37</v>
      </c>
      <c r="C423" s="27"/>
      <c r="D423" s="27"/>
      <c r="E423" s="27"/>
      <c r="G423" s="100"/>
    </row>
    <row r="424" spans="1:7" ht="15.75" customHeight="1">
      <c r="A424" s="101">
        <v>44441</v>
      </c>
      <c r="B424" s="27">
        <v>4148.24</v>
      </c>
      <c r="C424" s="27"/>
      <c r="D424" s="27"/>
      <c r="E424" s="27"/>
      <c r="G424" s="100"/>
    </row>
    <row r="425" spans="1:7" ht="15.75" customHeight="1">
      <c r="A425" s="101">
        <v>44442</v>
      </c>
      <c r="B425" s="27">
        <v>4135.18</v>
      </c>
      <c r="C425" s="27"/>
      <c r="D425" s="27"/>
      <c r="E425" s="27"/>
      <c r="G425" s="100"/>
    </row>
    <row r="426" spans="1:7" ht="15.75" customHeight="1">
      <c r="A426" s="101">
        <v>44445</v>
      </c>
      <c r="B426" s="27">
        <v>4159.9399999999996</v>
      </c>
      <c r="C426" s="27"/>
      <c r="D426" s="27"/>
      <c r="E426" s="27"/>
      <c r="G426" s="100"/>
    </row>
    <row r="427" spans="1:7" ht="15.75" customHeight="1">
      <c r="A427" s="101">
        <v>44446</v>
      </c>
      <c r="B427" s="27">
        <v>4137.32</v>
      </c>
      <c r="C427" s="27"/>
      <c r="D427" s="27"/>
      <c r="E427" s="27"/>
      <c r="G427" s="100"/>
    </row>
    <row r="428" spans="1:7" ht="15.75" customHeight="1">
      <c r="A428" s="101">
        <v>44447</v>
      </c>
      <c r="B428" s="27">
        <v>4104.05</v>
      </c>
      <c r="C428" s="27"/>
      <c r="D428" s="27"/>
      <c r="E428" s="27"/>
      <c r="G428" s="100"/>
    </row>
    <row r="429" spans="1:7" ht="15.75" customHeight="1">
      <c r="A429" s="101">
        <v>44448</v>
      </c>
      <c r="B429" s="27">
        <v>4068.81</v>
      </c>
      <c r="C429" s="27"/>
      <c r="D429" s="27"/>
      <c r="E429" s="27"/>
      <c r="G429" s="100"/>
    </row>
    <row r="430" spans="1:7" ht="15.75" customHeight="1">
      <c r="A430" s="101">
        <v>44449</v>
      </c>
      <c r="B430" s="27">
        <v>4069.07</v>
      </c>
      <c r="C430" s="27"/>
      <c r="D430" s="27"/>
      <c r="E430" s="27"/>
      <c r="G430" s="100"/>
    </row>
    <row r="431" spans="1:7" ht="15.75" customHeight="1">
      <c r="A431" s="101">
        <v>44452</v>
      </c>
      <c r="B431" s="27">
        <v>4088.93</v>
      </c>
      <c r="C431" s="27"/>
      <c r="D431" s="27"/>
      <c r="E431" s="27"/>
      <c r="G431" s="100"/>
    </row>
    <row r="432" spans="1:7" ht="15.75" customHeight="1">
      <c r="A432" s="101">
        <v>44453</v>
      </c>
      <c r="B432" s="27">
        <v>4069.91</v>
      </c>
      <c r="C432" s="27"/>
      <c r="D432" s="27"/>
      <c r="E432" s="27"/>
      <c r="G432" s="100"/>
    </row>
    <row r="433" spans="1:7" ht="15.75" customHeight="1">
      <c r="A433" s="101">
        <v>44454</v>
      </c>
      <c r="B433" s="27">
        <v>4053.58</v>
      </c>
      <c r="C433" s="27"/>
      <c r="D433" s="27"/>
      <c r="E433" s="27"/>
      <c r="G433" s="100"/>
    </row>
    <row r="434" spans="1:7" ht="15.75" customHeight="1">
      <c r="A434" s="101">
        <v>44455</v>
      </c>
      <c r="B434" s="27">
        <v>4065.08</v>
      </c>
      <c r="C434" s="27"/>
      <c r="D434" s="27"/>
      <c r="E434" s="27"/>
      <c r="G434" s="100"/>
    </row>
    <row r="435" spans="1:7" ht="15.75" customHeight="1">
      <c r="A435" s="101">
        <v>44456</v>
      </c>
      <c r="B435" s="27">
        <v>4035.76</v>
      </c>
      <c r="C435" s="27"/>
      <c r="D435" s="27"/>
      <c r="E435" s="27"/>
      <c r="G435" s="100"/>
    </row>
    <row r="436" spans="1:7" ht="15.75" customHeight="1">
      <c r="A436" s="101">
        <v>44459</v>
      </c>
      <c r="B436" s="27">
        <v>3999.41</v>
      </c>
      <c r="C436" s="27"/>
      <c r="D436" s="27"/>
      <c r="E436" s="27"/>
      <c r="G436" s="100"/>
    </row>
    <row r="437" spans="1:7" ht="15.75" customHeight="1">
      <c r="A437" s="101">
        <v>44460</v>
      </c>
      <c r="B437" s="27">
        <v>4042.43</v>
      </c>
      <c r="C437" s="27"/>
      <c r="D437" s="27"/>
      <c r="E437" s="27"/>
      <c r="G437" s="100"/>
    </row>
    <row r="438" spans="1:7" ht="15.75" customHeight="1">
      <c r="A438" s="101">
        <v>44461</v>
      </c>
      <c r="B438" s="27">
        <v>4096.2299999999996</v>
      </c>
      <c r="C438" s="27"/>
      <c r="D438" s="27"/>
      <c r="E438" s="27"/>
      <c r="G438" s="100"/>
    </row>
    <row r="439" spans="1:7" ht="15.75" customHeight="1">
      <c r="A439" s="101">
        <v>44462</v>
      </c>
      <c r="B439" s="27">
        <v>4095.31</v>
      </c>
      <c r="C439" s="27"/>
      <c r="D439" s="27"/>
      <c r="E439" s="27"/>
      <c r="G439" s="100"/>
    </row>
    <row r="440" spans="1:7" ht="15.75" customHeight="1">
      <c r="A440" s="101">
        <v>44463</v>
      </c>
      <c r="B440" s="27">
        <v>4075.61</v>
      </c>
      <c r="C440" s="27"/>
      <c r="D440" s="27"/>
      <c r="E440" s="27"/>
      <c r="G440" s="100"/>
    </row>
    <row r="441" spans="1:7" ht="15.75" customHeight="1">
      <c r="A441" s="101">
        <v>44466</v>
      </c>
      <c r="B441" s="27">
        <v>4081.23</v>
      </c>
      <c r="C441" s="27"/>
      <c r="D441" s="27"/>
      <c r="E441" s="27"/>
      <c r="G441" s="100"/>
    </row>
    <row r="442" spans="1:7" ht="15.75" customHeight="1">
      <c r="A442" s="101">
        <v>44467</v>
      </c>
      <c r="B442" s="27">
        <v>4049.38</v>
      </c>
      <c r="C442" s="27"/>
      <c r="D442" s="27"/>
      <c r="E442" s="27"/>
      <c r="G442" s="100"/>
    </row>
    <row r="443" spans="1:7" ht="15.75" customHeight="1">
      <c r="A443" s="101">
        <v>44468</v>
      </c>
      <c r="B443" s="27">
        <v>4087.85</v>
      </c>
      <c r="C443" s="27"/>
      <c r="D443" s="27"/>
      <c r="E443" s="27"/>
      <c r="G443" s="100"/>
    </row>
    <row r="444" spans="1:7" ht="15.75" customHeight="1">
      <c r="A444" s="101">
        <v>44469</v>
      </c>
      <c r="B444" s="27">
        <v>4073.8</v>
      </c>
      <c r="C444" s="27"/>
      <c r="D444" s="27"/>
      <c r="E444" s="27"/>
      <c r="G444" s="100"/>
    </row>
    <row r="445" spans="1:7" ht="15.75" customHeight="1">
      <c r="A445" s="101">
        <v>44470</v>
      </c>
      <c r="B445" s="27">
        <v>4044.03</v>
      </c>
      <c r="C445" s="27"/>
      <c r="D445" s="27"/>
      <c r="E445" s="27"/>
      <c r="G445" s="100"/>
    </row>
    <row r="446" spans="1:7" ht="15.75" customHeight="1">
      <c r="A446" s="101">
        <v>44473</v>
      </c>
      <c r="B446" s="27">
        <v>4026.29</v>
      </c>
      <c r="C446" s="27"/>
      <c r="D446" s="27"/>
      <c r="E446" s="27"/>
      <c r="G446" s="100"/>
    </row>
    <row r="447" spans="1:7" ht="15.75" customHeight="1">
      <c r="A447" s="101">
        <v>44474</v>
      </c>
      <c r="B447" s="27">
        <v>4059.89</v>
      </c>
      <c r="C447" s="27"/>
      <c r="D447" s="27"/>
      <c r="E447" s="27"/>
      <c r="G447" s="100"/>
    </row>
    <row r="448" spans="1:7" ht="15.75" customHeight="1">
      <c r="A448" s="101">
        <v>44475</v>
      </c>
      <c r="B448" s="27">
        <v>4010.66</v>
      </c>
      <c r="C448" s="27"/>
      <c r="D448" s="27"/>
      <c r="E448" s="27"/>
      <c r="G448" s="100"/>
    </row>
    <row r="449" spans="1:7" ht="15.75" customHeight="1">
      <c r="A449" s="101">
        <v>44476</v>
      </c>
      <c r="B449" s="27">
        <v>4054.91</v>
      </c>
      <c r="C449" s="27"/>
      <c r="D449" s="27"/>
      <c r="E449" s="27"/>
      <c r="G449" s="100"/>
    </row>
    <row r="450" spans="1:7" ht="15.75" customHeight="1">
      <c r="A450" s="101">
        <v>44477</v>
      </c>
      <c r="B450" s="27">
        <v>4062.44</v>
      </c>
      <c r="C450" s="27"/>
      <c r="D450" s="27"/>
      <c r="E450" s="27"/>
      <c r="G450" s="100"/>
    </row>
    <row r="451" spans="1:7" ht="15.75" customHeight="1">
      <c r="A451" s="101">
        <v>44480</v>
      </c>
      <c r="B451" s="27">
        <v>4085.11</v>
      </c>
      <c r="C451" s="27"/>
      <c r="D451" s="27"/>
      <c r="E451" s="27"/>
      <c r="G451" s="100"/>
    </row>
    <row r="452" spans="1:7" ht="15.75" customHeight="1">
      <c r="A452" s="101">
        <v>44481</v>
      </c>
      <c r="B452" s="27">
        <v>4076.68</v>
      </c>
      <c r="C452" s="27"/>
      <c r="D452" s="27"/>
      <c r="E452" s="27"/>
      <c r="G452" s="100"/>
    </row>
    <row r="453" spans="1:7" ht="15.75" customHeight="1">
      <c r="A453" s="101">
        <v>44482</v>
      </c>
      <c r="B453" s="27">
        <v>4087.42</v>
      </c>
      <c r="C453" s="27"/>
      <c r="D453" s="27"/>
      <c r="E453" s="27"/>
      <c r="G453" s="100"/>
    </row>
    <row r="454" spans="1:7" ht="15.75" customHeight="1">
      <c r="A454" s="101">
        <v>44483</v>
      </c>
      <c r="B454" s="27">
        <v>4125.6499999999996</v>
      </c>
      <c r="C454" s="27"/>
      <c r="D454" s="27"/>
      <c r="E454" s="27"/>
      <c r="G454" s="100"/>
    </row>
    <row r="455" spans="1:7" ht="15.75" customHeight="1">
      <c r="A455" s="101">
        <v>44484</v>
      </c>
      <c r="B455" s="27">
        <v>4141.99</v>
      </c>
      <c r="C455" s="27"/>
      <c r="D455" s="27"/>
      <c r="E455" s="27"/>
      <c r="G455" s="100"/>
    </row>
    <row r="456" spans="1:7" ht="15.75" customHeight="1">
      <c r="A456" s="101">
        <v>44487</v>
      </c>
      <c r="B456" s="27">
        <v>4127.24</v>
      </c>
      <c r="C456" s="27"/>
      <c r="D456" s="27"/>
      <c r="E456" s="27"/>
      <c r="G456" s="100"/>
    </row>
    <row r="457" spans="1:7" ht="15.75" customHeight="1">
      <c r="A457" s="101">
        <v>44488</v>
      </c>
      <c r="B457" s="27">
        <v>4136.42</v>
      </c>
      <c r="C457" s="27"/>
      <c r="D457" s="27"/>
      <c r="E457" s="27"/>
      <c r="G457" s="100"/>
    </row>
    <row r="458" spans="1:7" ht="15.75" customHeight="1">
      <c r="A458" s="101">
        <v>44489</v>
      </c>
      <c r="B458" s="27">
        <v>4136.2700000000004</v>
      </c>
      <c r="C458" s="27"/>
      <c r="D458" s="27"/>
      <c r="E458" s="27"/>
      <c r="G458" s="100"/>
    </row>
    <row r="459" spans="1:7" ht="15.75" customHeight="1">
      <c r="A459" s="101">
        <v>44490</v>
      </c>
      <c r="B459" s="27">
        <v>4119.22</v>
      </c>
      <c r="C459" s="27"/>
      <c r="D459" s="27"/>
      <c r="E459" s="27"/>
      <c r="G459" s="100"/>
    </row>
    <row r="460" spans="1:7" ht="15.75" customHeight="1">
      <c r="A460" s="101">
        <v>44491</v>
      </c>
      <c r="B460" s="27">
        <v>4126.41</v>
      </c>
      <c r="C460" s="27"/>
      <c r="D460" s="27"/>
      <c r="E460" s="27"/>
      <c r="G460" s="100"/>
    </row>
    <row r="461" spans="1:7" ht="15.75" customHeight="1">
      <c r="A461" s="101">
        <v>44494</v>
      </c>
      <c r="B461" s="27">
        <v>4135.3500000000004</v>
      </c>
      <c r="C461" s="27"/>
      <c r="D461" s="27"/>
      <c r="E461" s="27"/>
      <c r="G461" s="100"/>
    </row>
    <row r="462" spans="1:7" ht="15.75" customHeight="1">
      <c r="A462" s="101">
        <v>44495</v>
      </c>
      <c r="B462" s="27">
        <v>4168.17</v>
      </c>
      <c r="C462" s="27"/>
      <c r="D462" s="27"/>
      <c r="E462" s="27"/>
      <c r="G462" s="100"/>
    </row>
    <row r="463" spans="1:7" ht="15.75" customHeight="1">
      <c r="A463" s="101">
        <v>44496</v>
      </c>
      <c r="B463" s="27">
        <v>4157.0200000000004</v>
      </c>
      <c r="C463" s="27"/>
      <c r="D463" s="27"/>
      <c r="E463" s="27"/>
      <c r="G463" s="100"/>
    </row>
    <row r="464" spans="1:7" ht="15.75" customHeight="1">
      <c r="A464" s="101">
        <v>44497</v>
      </c>
      <c r="B464" s="27">
        <v>4156.1000000000004</v>
      </c>
      <c r="C464" s="27"/>
      <c r="D464" s="27"/>
      <c r="E464" s="27"/>
      <c r="G464" s="100"/>
    </row>
    <row r="465" spans="1:7" ht="15.75" customHeight="1">
      <c r="A465" s="101">
        <v>44498</v>
      </c>
      <c r="B465" s="27">
        <v>4147.54</v>
      </c>
      <c r="C465" s="27"/>
      <c r="D465" s="27"/>
      <c r="E465" s="27"/>
      <c r="G465" s="100"/>
    </row>
    <row r="466" spans="1:7" ht="15.75" customHeight="1">
      <c r="A466" s="101">
        <v>44501</v>
      </c>
      <c r="B466" s="27">
        <v>4174.9399999999996</v>
      </c>
      <c r="C466" s="27"/>
      <c r="D466" s="27"/>
      <c r="E466" s="27"/>
      <c r="G466" s="100"/>
    </row>
    <row r="467" spans="1:7" ht="15.75" customHeight="1">
      <c r="A467" s="101">
        <v>44502</v>
      </c>
      <c r="B467" s="27">
        <v>4166.17</v>
      </c>
      <c r="C467" s="27"/>
      <c r="D467" s="27"/>
      <c r="E467" s="27"/>
      <c r="G467" s="100"/>
    </row>
    <row r="468" spans="1:7" ht="15.75" customHeight="1">
      <c r="A468" s="101">
        <v>44503</v>
      </c>
      <c r="B468" s="27">
        <v>4153.21</v>
      </c>
      <c r="C468" s="27"/>
      <c r="D468" s="27"/>
      <c r="E468" s="27"/>
      <c r="G468" s="100"/>
    </row>
    <row r="469" spans="1:7" ht="15.75" customHeight="1">
      <c r="A469" s="101">
        <v>44504</v>
      </c>
      <c r="B469" s="27">
        <v>4179.07</v>
      </c>
      <c r="C469" s="27"/>
      <c r="D469" s="27"/>
      <c r="E469" s="27"/>
      <c r="G469" s="100"/>
    </row>
    <row r="470" spans="1:7" ht="15.75" customHeight="1">
      <c r="A470" s="101">
        <v>44505</v>
      </c>
      <c r="B470" s="27">
        <v>4194.3999999999996</v>
      </c>
      <c r="C470" s="27"/>
      <c r="D470" s="27"/>
      <c r="E470" s="27"/>
      <c r="G470" s="100"/>
    </row>
    <row r="471" spans="1:7" ht="15.75" customHeight="1">
      <c r="A471" s="101">
        <v>44508</v>
      </c>
      <c r="B471" s="27">
        <v>4190.92</v>
      </c>
      <c r="C471" s="27"/>
      <c r="D471" s="27"/>
      <c r="E471" s="27"/>
      <c r="G471" s="100"/>
    </row>
    <row r="472" spans="1:7" ht="15.75" customHeight="1">
      <c r="A472" s="101">
        <v>44509</v>
      </c>
      <c r="B472" s="27">
        <v>4173</v>
      </c>
      <c r="C472" s="27"/>
      <c r="D472" s="27"/>
      <c r="E472" s="27"/>
      <c r="G472" s="100"/>
    </row>
    <row r="473" spans="1:7" ht="15.75" customHeight="1">
      <c r="A473" s="101">
        <v>44510</v>
      </c>
      <c r="B473" s="27">
        <v>4206.3</v>
      </c>
      <c r="C473" s="27"/>
      <c r="D473" s="27"/>
      <c r="E473" s="27"/>
      <c r="G473" s="100"/>
    </row>
    <row r="474" spans="1:7" ht="15.75" customHeight="1">
      <c r="A474" s="101">
        <v>44511</v>
      </c>
      <c r="B474" s="27">
        <v>4231.53</v>
      </c>
      <c r="C474" s="27"/>
      <c r="D474" s="27"/>
      <c r="E474" s="27"/>
      <c r="G474" s="100"/>
    </row>
    <row r="475" spans="1:7" ht="15.75" customHeight="1">
      <c r="A475" s="101">
        <v>44512</v>
      </c>
      <c r="B475" s="27">
        <v>4213.8900000000003</v>
      </c>
      <c r="C475" s="27"/>
      <c r="D475" s="27"/>
      <c r="E475" s="27"/>
      <c r="G475" s="100"/>
    </row>
    <row r="476" spans="1:7" ht="15.75" customHeight="1">
      <c r="A476" s="101">
        <v>44515</v>
      </c>
      <c r="B476" s="27">
        <v>4217.79</v>
      </c>
      <c r="C476" s="27"/>
      <c r="D476" s="27"/>
      <c r="E476" s="27"/>
      <c r="G476" s="100"/>
    </row>
    <row r="477" spans="1:7" ht="15.75" customHeight="1">
      <c r="A477" s="101">
        <v>44516</v>
      </c>
      <c r="B477" s="27">
        <v>4203.45</v>
      </c>
      <c r="C477" s="27"/>
      <c r="D477" s="27"/>
      <c r="E477" s="27"/>
      <c r="G477" s="100"/>
    </row>
    <row r="478" spans="1:7" ht="15.75" customHeight="1">
      <c r="A478" s="101">
        <v>44517</v>
      </c>
      <c r="B478" s="27">
        <v>4183.22</v>
      </c>
      <c r="C478" s="27"/>
      <c r="D478" s="27"/>
      <c r="E478" s="27"/>
      <c r="G478" s="100"/>
    </row>
    <row r="479" spans="1:7" ht="15.75" customHeight="1">
      <c r="A479" s="101">
        <v>44518</v>
      </c>
      <c r="B479" s="27">
        <v>4171.04</v>
      </c>
      <c r="C479" s="27"/>
      <c r="D479" s="27"/>
      <c r="E479" s="27"/>
      <c r="G479" s="100"/>
    </row>
    <row r="480" spans="1:7" ht="15.75" customHeight="1">
      <c r="A480" s="101">
        <v>44519</v>
      </c>
      <c r="B480" s="27">
        <v>4153.16</v>
      </c>
      <c r="C480" s="27"/>
      <c r="D480" s="27"/>
      <c r="E480" s="27"/>
      <c r="G480" s="100"/>
    </row>
    <row r="481" spans="1:7" ht="15.75" customHeight="1">
      <c r="A481" s="101">
        <v>44522</v>
      </c>
      <c r="B481" s="27">
        <v>4166.21</v>
      </c>
      <c r="C481" s="27"/>
      <c r="D481" s="27"/>
      <c r="E481" s="27"/>
      <c r="G481" s="100"/>
    </row>
    <row r="482" spans="1:7" ht="15.75" customHeight="1">
      <c r="A482" s="101">
        <v>44523</v>
      </c>
      <c r="B482" s="27">
        <v>4164.92</v>
      </c>
      <c r="C482" s="27"/>
      <c r="D482" s="27"/>
      <c r="E482" s="27"/>
      <c r="G482" s="100"/>
    </row>
    <row r="483" spans="1:7" ht="15.75" customHeight="1">
      <c r="A483" s="101">
        <v>44524</v>
      </c>
      <c r="B483" s="27">
        <v>4172.46</v>
      </c>
      <c r="C483" s="27"/>
      <c r="D483" s="27"/>
      <c r="E483" s="27"/>
      <c r="G483" s="100"/>
    </row>
    <row r="484" spans="1:7" ht="15.75" customHeight="1">
      <c r="A484" s="101">
        <v>44525</v>
      </c>
      <c r="B484" s="27">
        <v>4187.3900000000003</v>
      </c>
      <c r="C484" s="27"/>
      <c r="D484" s="27"/>
      <c r="E484" s="27"/>
      <c r="G484" s="100"/>
    </row>
    <row r="485" spans="1:7" ht="15.75" customHeight="1">
      <c r="A485" s="101">
        <v>44526</v>
      </c>
      <c r="B485" s="27">
        <v>4038.19</v>
      </c>
      <c r="C485" s="27"/>
      <c r="D485" s="27"/>
      <c r="E485" s="27"/>
      <c r="G485" s="100"/>
    </row>
    <row r="486" spans="1:7" ht="15.75" customHeight="1">
      <c r="A486" s="101">
        <v>44529</v>
      </c>
      <c r="B486" s="27">
        <v>4076.21</v>
      </c>
      <c r="C486" s="27"/>
      <c r="D486" s="27"/>
      <c r="E486" s="27"/>
      <c r="G486" s="100"/>
    </row>
    <row r="487" spans="1:7" ht="15.75" customHeight="1">
      <c r="A487" s="101">
        <v>44530</v>
      </c>
      <c r="B487" s="27">
        <v>4044.89</v>
      </c>
      <c r="C487" s="27"/>
      <c r="D487" s="27"/>
      <c r="E487" s="27"/>
      <c r="G487" s="100"/>
    </row>
    <row r="488" spans="1:7" ht="15.75" customHeight="1">
      <c r="A488" s="101">
        <v>44531</v>
      </c>
      <c r="B488" s="27">
        <v>4108.8900000000003</v>
      </c>
      <c r="C488" s="27"/>
      <c r="D488" s="27"/>
      <c r="E488" s="27"/>
      <c r="G488" s="100"/>
    </row>
    <row r="489" spans="1:7" ht="15.75" customHeight="1">
      <c r="A489" s="101">
        <v>44532</v>
      </c>
      <c r="B489" s="27">
        <v>4083.04</v>
      </c>
      <c r="C489" s="27"/>
      <c r="D489" s="27"/>
      <c r="E489" s="27"/>
      <c r="G489" s="100"/>
    </row>
    <row r="490" spans="1:7" ht="15.75" customHeight="1">
      <c r="A490" s="101">
        <v>44533</v>
      </c>
      <c r="B490" s="27">
        <v>4078.56</v>
      </c>
      <c r="C490" s="27"/>
      <c r="D490" s="27"/>
      <c r="E490" s="27"/>
      <c r="G490" s="100"/>
    </row>
    <row r="491" spans="1:7" ht="15.75" customHeight="1">
      <c r="A491" s="101">
        <v>44536</v>
      </c>
      <c r="B491" s="27">
        <v>4137.8999999999996</v>
      </c>
      <c r="C491" s="27"/>
      <c r="D491" s="27"/>
      <c r="E491" s="27"/>
      <c r="G491" s="100"/>
    </row>
    <row r="492" spans="1:7" ht="15.75" customHeight="1">
      <c r="A492" s="101">
        <v>44537</v>
      </c>
      <c r="B492" s="27">
        <v>4199.99</v>
      </c>
      <c r="C492" s="27"/>
      <c r="D492" s="27"/>
      <c r="E492" s="27"/>
      <c r="G492" s="100"/>
    </row>
    <row r="493" spans="1:7" ht="15.75" customHeight="1">
      <c r="A493" s="101">
        <v>44538</v>
      </c>
      <c r="B493" s="27">
        <v>4198.53</v>
      </c>
      <c r="C493" s="27"/>
      <c r="D493" s="27"/>
      <c r="E493" s="27"/>
      <c r="G493" s="100"/>
    </row>
    <row r="494" spans="1:7" ht="15.75" customHeight="1">
      <c r="A494" s="101">
        <v>44539</v>
      </c>
      <c r="B494" s="27">
        <v>4188.34</v>
      </c>
      <c r="C494" s="27"/>
      <c r="D494" s="27"/>
      <c r="E494" s="27"/>
      <c r="G494" s="100"/>
    </row>
    <row r="495" spans="1:7" ht="15.75" customHeight="1">
      <c r="A495" s="101">
        <v>44540</v>
      </c>
      <c r="B495" s="27">
        <v>4167.45</v>
      </c>
      <c r="C495" s="27"/>
      <c r="D495" s="27"/>
      <c r="E495" s="27"/>
      <c r="G495" s="100"/>
    </row>
    <row r="496" spans="1:7" ht="15.75" customHeight="1">
      <c r="A496" s="101">
        <v>44543</v>
      </c>
      <c r="B496" s="27">
        <v>4130.09</v>
      </c>
      <c r="C496" s="27"/>
      <c r="D496" s="27"/>
      <c r="E496" s="27"/>
      <c r="G496" s="100"/>
    </row>
    <row r="497" spans="1:7" ht="15.75" customHeight="1">
      <c r="A497" s="101">
        <v>44544</v>
      </c>
      <c r="B497" s="27">
        <v>4121</v>
      </c>
      <c r="C497" s="27"/>
      <c r="D497" s="27"/>
      <c r="E497" s="27"/>
      <c r="G497" s="100"/>
    </row>
    <row r="498" spans="1:7" ht="15.75" customHeight="1">
      <c r="A498" s="101">
        <v>44545</v>
      </c>
      <c r="B498" s="27">
        <v>4094.69</v>
      </c>
      <c r="C498" s="27"/>
      <c r="D498" s="27"/>
      <c r="E498" s="27"/>
      <c r="G498" s="100"/>
    </row>
    <row r="499" spans="1:7" ht="15.75" customHeight="1">
      <c r="A499" s="101">
        <v>44546</v>
      </c>
      <c r="B499" s="27">
        <v>4143.88</v>
      </c>
      <c r="C499" s="27"/>
      <c r="D499" s="27"/>
      <c r="E499" s="27"/>
      <c r="G499" s="100"/>
    </row>
    <row r="500" spans="1:7" ht="15.75" customHeight="1">
      <c r="A500" s="101">
        <v>44547</v>
      </c>
      <c r="B500" s="27">
        <v>4152.47</v>
      </c>
      <c r="C500" s="27"/>
      <c r="D500" s="27"/>
      <c r="E500" s="27"/>
      <c r="G500" s="100"/>
    </row>
    <row r="501" spans="1:7" ht="15.75" customHeight="1">
      <c r="A501" s="101">
        <v>44550</v>
      </c>
      <c r="B501" s="27">
        <v>4111.24</v>
      </c>
      <c r="C501" s="27"/>
      <c r="D501" s="27"/>
      <c r="E501" s="27"/>
      <c r="G501" s="100"/>
    </row>
    <row r="502" spans="1:7" ht="15.75" customHeight="1">
      <c r="A502" s="101">
        <v>44551</v>
      </c>
      <c r="B502" s="27">
        <v>4166.72</v>
      </c>
      <c r="C502" s="27"/>
      <c r="D502" s="27"/>
      <c r="E502" s="27"/>
      <c r="G502" s="100"/>
    </row>
    <row r="503" spans="1:7" ht="15.75" customHeight="1">
      <c r="A503" s="101">
        <v>44552</v>
      </c>
      <c r="B503" s="27">
        <v>4195.82</v>
      </c>
      <c r="C503" s="27"/>
      <c r="D503" s="27"/>
      <c r="E503" s="27"/>
      <c r="G503" s="100"/>
    </row>
    <row r="504" spans="1:7" ht="15.75" customHeight="1">
      <c r="A504" s="101">
        <v>44553</v>
      </c>
      <c r="B504" s="27">
        <v>4216.6499999999996</v>
      </c>
      <c r="C504" s="27"/>
      <c r="D504" s="27"/>
      <c r="E504" s="27"/>
      <c r="G504" s="100"/>
    </row>
    <row r="505" spans="1:7" ht="15.75" customHeight="1">
      <c r="A505" s="101">
        <v>44554</v>
      </c>
      <c r="B505" s="27">
        <v>4216.17</v>
      </c>
      <c r="C505" s="27"/>
      <c r="D505" s="27"/>
      <c r="E505" s="27"/>
      <c r="G505" s="100"/>
    </row>
    <row r="506" spans="1:7" ht="15.75" customHeight="1">
      <c r="A506" s="101">
        <v>44559</v>
      </c>
      <c r="B506" s="27">
        <v>4246.8999999999996</v>
      </c>
      <c r="C506" s="27"/>
      <c r="D506" s="27"/>
      <c r="E506" s="27"/>
      <c r="G506" s="100"/>
    </row>
    <row r="507" spans="1:7" ht="15.75" customHeight="1">
      <c r="A507" s="101">
        <v>44560</v>
      </c>
      <c r="B507" s="27">
        <v>4239.25</v>
      </c>
      <c r="C507" s="27"/>
      <c r="D507" s="27"/>
      <c r="E507" s="27"/>
      <c r="G507" s="100"/>
    </row>
    <row r="508" spans="1:7" ht="15.75" customHeight="1">
      <c r="A508" s="101">
        <v>44561</v>
      </c>
      <c r="B508" s="27">
        <v>4228.67</v>
      </c>
      <c r="C508" s="27"/>
      <c r="D508" s="27"/>
      <c r="E508" s="27"/>
      <c r="G508" s="100"/>
    </row>
    <row r="509" spans="1:7" ht="15.75" customHeight="1">
      <c r="A509" s="101">
        <v>44565</v>
      </c>
      <c r="B509" s="27">
        <v>4298.76</v>
      </c>
      <c r="C509" s="27"/>
      <c r="D509" s="27"/>
      <c r="E509" s="27"/>
      <c r="G509" s="100"/>
    </row>
    <row r="510" spans="1:7" ht="15.75" customHeight="1">
      <c r="A510" s="101">
        <v>44566</v>
      </c>
      <c r="B510" s="27">
        <v>4300.3500000000004</v>
      </c>
      <c r="C510" s="27"/>
      <c r="D510" s="27"/>
      <c r="E510" s="27"/>
      <c r="G510" s="100"/>
    </row>
    <row r="511" spans="1:7" ht="15.75" customHeight="1">
      <c r="A511" s="101">
        <v>44567</v>
      </c>
      <c r="B511" s="27">
        <v>4257.7700000000004</v>
      </c>
      <c r="C511" s="27"/>
      <c r="D511" s="27"/>
      <c r="E511" s="27"/>
      <c r="G511" s="100"/>
    </row>
    <row r="512" spans="1:7" ht="15.75" customHeight="1">
      <c r="A512" s="101">
        <v>44568</v>
      </c>
      <c r="B512" s="27">
        <v>4272.2700000000004</v>
      </c>
      <c r="C512" s="27"/>
      <c r="D512" s="27"/>
      <c r="E512" s="27"/>
      <c r="G512" s="100"/>
    </row>
    <row r="513" spans="1:7" ht="15.75" customHeight="1">
      <c r="A513" s="101">
        <v>44571</v>
      </c>
      <c r="B513" s="27">
        <v>4242.3</v>
      </c>
      <c r="C513" s="27"/>
      <c r="D513" s="27"/>
      <c r="E513" s="27"/>
      <c r="G513" s="100"/>
    </row>
    <row r="514" spans="1:7" ht="15.75" customHeight="1">
      <c r="A514" s="101">
        <v>44572</v>
      </c>
      <c r="B514" s="27">
        <v>4264.93</v>
      </c>
      <c r="C514" s="27"/>
      <c r="D514" s="27"/>
      <c r="E514" s="27"/>
      <c r="G514" s="100"/>
    </row>
    <row r="515" spans="1:7" ht="15.75" customHeight="1">
      <c r="A515" s="101">
        <v>44573</v>
      </c>
      <c r="B515" s="27">
        <v>4294.04</v>
      </c>
      <c r="C515" s="27"/>
      <c r="D515" s="27"/>
      <c r="E515" s="27"/>
      <c r="G515" s="100"/>
    </row>
    <row r="516" spans="1:7" ht="15.75" customHeight="1">
      <c r="A516" s="101">
        <v>44574</v>
      </c>
      <c r="B516" s="27">
        <v>4296.99</v>
      </c>
      <c r="C516" s="27"/>
      <c r="D516" s="27"/>
      <c r="E516" s="27"/>
      <c r="G516" s="100"/>
    </row>
    <row r="517" spans="1:7" ht="15.75" customHeight="1">
      <c r="A517" s="101">
        <v>44575</v>
      </c>
      <c r="B517" s="27">
        <v>4280.34</v>
      </c>
      <c r="C517" s="27"/>
      <c r="D517" s="27"/>
      <c r="E517" s="27"/>
      <c r="G517" s="100"/>
    </row>
    <row r="518" spans="1:7" ht="15.75" customHeight="1">
      <c r="A518" s="101">
        <v>44578</v>
      </c>
      <c r="B518" s="27">
        <v>4316.6400000000003</v>
      </c>
      <c r="C518" s="27"/>
      <c r="D518" s="27"/>
      <c r="E518" s="27"/>
      <c r="G518" s="100"/>
    </row>
    <row r="519" spans="1:7" ht="15.75" customHeight="1">
      <c r="A519" s="101">
        <v>44579</v>
      </c>
      <c r="B519" s="27">
        <v>4287.22</v>
      </c>
      <c r="C519" s="27"/>
      <c r="D519" s="27"/>
      <c r="E519" s="27"/>
      <c r="G519" s="100"/>
    </row>
    <row r="520" spans="1:7" ht="15.75" customHeight="1">
      <c r="A520" s="101">
        <v>44580</v>
      </c>
      <c r="B520" s="27">
        <v>4299.63</v>
      </c>
      <c r="C520" s="27"/>
      <c r="D520" s="27"/>
      <c r="E520" s="27"/>
      <c r="G520" s="100"/>
    </row>
    <row r="521" spans="1:7" ht="15.75" customHeight="1">
      <c r="A521" s="101">
        <v>44581</v>
      </c>
      <c r="B521" s="27">
        <v>4299.32</v>
      </c>
      <c r="C521" s="27"/>
      <c r="D521" s="27"/>
      <c r="E521" s="27"/>
      <c r="G521" s="100"/>
    </row>
    <row r="522" spans="1:7" ht="15.75" customHeight="1">
      <c r="A522" s="101">
        <v>44582</v>
      </c>
      <c r="B522" s="27">
        <v>4242.16</v>
      </c>
      <c r="C522" s="27"/>
      <c r="D522" s="27"/>
      <c r="E522" s="27"/>
      <c r="G522" s="100"/>
    </row>
    <row r="523" spans="1:7" ht="15.75" customHeight="1">
      <c r="A523" s="101">
        <v>44585</v>
      </c>
      <c r="B523" s="27">
        <v>4123.5600000000004</v>
      </c>
      <c r="C523" s="27"/>
      <c r="D523" s="27"/>
      <c r="E523" s="27"/>
      <c r="G523" s="100"/>
    </row>
    <row r="524" spans="1:7" ht="15.75" customHeight="1">
      <c r="A524" s="101">
        <v>44586</v>
      </c>
      <c r="B524" s="27">
        <v>4164.76</v>
      </c>
      <c r="C524" s="27"/>
      <c r="D524" s="27"/>
      <c r="E524" s="27"/>
      <c r="G524" s="100"/>
    </row>
    <row r="525" spans="1:7" ht="15.75" customHeight="1">
      <c r="A525" s="101">
        <v>44587</v>
      </c>
      <c r="B525" s="27">
        <v>4218.37</v>
      </c>
      <c r="C525" s="27"/>
      <c r="D525" s="27"/>
      <c r="E525" s="27"/>
      <c r="G525" s="100"/>
    </row>
    <row r="526" spans="1:7" ht="15.75" customHeight="1">
      <c r="A526" s="101">
        <v>44588</v>
      </c>
      <c r="B526" s="27">
        <v>4257.74</v>
      </c>
      <c r="C526" s="27"/>
      <c r="D526" s="27"/>
      <c r="E526" s="27"/>
      <c r="G526" s="100"/>
    </row>
    <row r="527" spans="1:7" ht="15.75" customHeight="1">
      <c r="A527" s="101">
        <v>44589</v>
      </c>
      <c r="B527" s="27">
        <v>4209.3900000000003</v>
      </c>
      <c r="C527" s="27"/>
      <c r="D527" s="27"/>
      <c r="E527" s="27"/>
      <c r="G527" s="100"/>
    </row>
    <row r="528" spans="1:7" ht="15.75" customHeight="1">
      <c r="A528" s="101">
        <v>44592</v>
      </c>
      <c r="B528" s="27">
        <v>4217.67</v>
      </c>
      <c r="C528" s="27"/>
      <c r="D528" s="27"/>
      <c r="E528" s="27"/>
      <c r="G528" s="100"/>
    </row>
    <row r="529" spans="1:7" ht="15.75" customHeight="1">
      <c r="A529" s="101">
        <v>44593</v>
      </c>
      <c r="B529" s="27">
        <v>4259.03</v>
      </c>
      <c r="C529" s="27"/>
      <c r="D529" s="27"/>
      <c r="E529" s="27"/>
      <c r="G529" s="100"/>
    </row>
    <row r="530" spans="1:7" ht="15.75" customHeight="1">
      <c r="A530" s="101">
        <v>44594</v>
      </c>
      <c r="B530" s="27">
        <v>4283.88</v>
      </c>
      <c r="C530" s="27"/>
      <c r="D530" s="27"/>
      <c r="E530" s="27"/>
      <c r="G530" s="100"/>
    </row>
    <row r="531" spans="1:7" ht="15.75" customHeight="1">
      <c r="A531" s="101">
        <v>44595</v>
      </c>
      <c r="B531" s="27">
        <v>4249.3500000000004</v>
      </c>
      <c r="C531" s="27"/>
      <c r="D531" s="27"/>
      <c r="E531" s="27"/>
      <c r="G531" s="100"/>
    </row>
    <row r="532" spans="1:7" ht="15.75" customHeight="1">
      <c r="A532" s="101">
        <v>44596</v>
      </c>
      <c r="B532" s="27">
        <v>4235.3</v>
      </c>
      <c r="C532" s="27"/>
      <c r="D532" s="27"/>
      <c r="E532" s="27"/>
      <c r="G532" s="100"/>
    </row>
    <row r="533" spans="1:7" ht="15.75" customHeight="1">
      <c r="A533" s="101">
        <v>44599</v>
      </c>
      <c r="B533" s="27">
        <v>4264.8999999999996</v>
      </c>
      <c r="C533" s="27"/>
      <c r="D533" s="27"/>
      <c r="E533" s="27"/>
      <c r="G533" s="100"/>
    </row>
    <row r="534" spans="1:7" ht="15.75" customHeight="1">
      <c r="A534" s="101">
        <v>44600</v>
      </c>
      <c r="B534" s="27">
        <v>4261.57</v>
      </c>
      <c r="C534" s="27"/>
      <c r="D534" s="27"/>
      <c r="E534" s="27"/>
      <c r="G534" s="100"/>
    </row>
    <row r="535" spans="1:7" ht="15.75" customHeight="1">
      <c r="A535" s="101">
        <v>44601</v>
      </c>
      <c r="B535" s="27">
        <v>4310.2299999999996</v>
      </c>
      <c r="C535" s="27"/>
      <c r="D535" s="27"/>
      <c r="E535" s="27"/>
      <c r="G535" s="100"/>
    </row>
    <row r="536" spans="1:7" ht="15.75" customHeight="1">
      <c r="A536" s="101">
        <v>44602</v>
      </c>
      <c r="B536" s="27">
        <v>4324.6400000000003</v>
      </c>
      <c r="C536" s="27"/>
      <c r="D536" s="27"/>
      <c r="E536" s="27"/>
      <c r="G536" s="100"/>
    </row>
    <row r="537" spans="1:7" ht="15.75" customHeight="1">
      <c r="A537" s="101">
        <v>44603</v>
      </c>
      <c r="B537" s="27">
        <v>4314.1899999999996</v>
      </c>
      <c r="C537" s="27"/>
      <c r="D537" s="27"/>
      <c r="E537" s="27"/>
      <c r="G537" s="100"/>
    </row>
    <row r="538" spans="1:7" ht="15.75" customHeight="1">
      <c r="A538" s="101">
        <v>44606</v>
      </c>
      <c r="B538" s="27">
        <v>4239.43</v>
      </c>
      <c r="C538" s="27"/>
      <c r="D538" s="27"/>
      <c r="E538" s="27"/>
      <c r="G538" s="100"/>
    </row>
    <row r="539" spans="1:7" ht="15.75" customHeight="1">
      <c r="A539" s="101">
        <v>44607</v>
      </c>
      <c r="B539" s="27">
        <v>4283.3599999999997</v>
      </c>
      <c r="C539" s="27"/>
      <c r="D539" s="27"/>
      <c r="E539" s="27"/>
      <c r="G539" s="100"/>
    </row>
    <row r="540" spans="1:7" ht="15.75" customHeight="1">
      <c r="A540" s="101">
        <v>44608</v>
      </c>
      <c r="B540" s="27">
        <v>4280.1899999999996</v>
      </c>
      <c r="C540" s="27"/>
      <c r="D540" s="27"/>
      <c r="E540" s="27"/>
      <c r="G540" s="100"/>
    </row>
    <row r="541" spans="1:7" ht="15.75" customHeight="1">
      <c r="A541" s="101">
        <v>44609</v>
      </c>
      <c r="B541" s="27">
        <v>4240.22</v>
      </c>
      <c r="C541" s="27"/>
      <c r="D541" s="27"/>
      <c r="E541" s="27"/>
      <c r="G541" s="100"/>
    </row>
    <row r="542" spans="1:7" ht="15.75" customHeight="1">
      <c r="A542" s="101">
        <v>44610</v>
      </c>
      <c r="B542" s="27">
        <v>4222.78</v>
      </c>
      <c r="C542" s="27"/>
      <c r="D542" s="27"/>
      <c r="E542" s="27"/>
      <c r="G542" s="100"/>
    </row>
    <row r="543" spans="1:7" ht="15.75" customHeight="1">
      <c r="A543" s="101">
        <v>44613</v>
      </c>
      <c r="B543" s="27">
        <v>4200.4799999999996</v>
      </c>
      <c r="C543" s="27"/>
      <c r="D543" s="27"/>
      <c r="E543" s="27"/>
      <c r="G543" s="100"/>
    </row>
    <row r="544" spans="1:7" ht="15.75" customHeight="1">
      <c r="A544" s="101">
        <v>44614</v>
      </c>
      <c r="B544" s="27">
        <v>4201.8</v>
      </c>
      <c r="C544" s="27"/>
      <c r="D544" s="27"/>
      <c r="E544" s="27"/>
      <c r="G544" s="100"/>
    </row>
    <row r="545" spans="1:7" ht="15.75" customHeight="1">
      <c r="A545" s="101">
        <v>44615</v>
      </c>
      <c r="B545" s="27">
        <v>4198.8100000000004</v>
      </c>
      <c r="C545" s="27"/>
      <c r="D545" s="27"/>
      <c r="E545" s="27"/>
      <c r="G545" s="100"/>
    </row>
    <row r="546" spans="1:7" ht="15.75" customHeight="1">
      <c r="A546" s="101">
        <v>44616</v>
      </c>
      <c r="B546" s="27">
        <v>4042.88</v>
      </c>
      <c r="C546" s="27"/>
      <c r="D546" s="27"/>
      <c r="E546" s="27"/>
      <c r="G546" s="100"/>
    </row>
    <row r="547" spans="1:7" ht="15.75" customHeight="1">
      <c r="A547" s="101">
        <v>44617</v>
      </c>
      <c r="B547" s="27">
        <v>4196.79</v>
      </c>
      <c r="C547" s="27"/>
      <c r="D547" s="27"/>
      <c r="E547" s="27"/>
      <c r="G547" s="100"/>
    </row>
    <row r="548" spans="1:7" ht="15.75" customHeight="1">
      <c r="A548" s="101">
        <v>44620</v>
      </c>
      <c r="B548" s="27">
        <v>4187.6899999999996</v>
      </c>
      <c r="C548" s="27"/>
      <c r="D548" s="27"/>
      <c r="E548" s="27"/>
      <c r="G548" s="100"/>
    </row>
    <row r="549" spans="1:7" ht="15.75" customHeight="1">
      <c r="A549" s="101">
        <v>44621</v>
      </c>
      <c r="B549" s="27">
        <v>4108.78</v>
      </c>
      <c r="C549" s="27"/>
      <c r="D549" s="27"/>
      <c r="E549" s="27"/>
      <c r="G549" s="100"/>
    </row>
    <row r="550" spans="1:7" ht="15.75" customHeight="1">
      <c r="A550" s="101">
        <v>44622</v>
      </c>
      <c r="B550" s="27">
        <v>4164.3900000000003</v>
      </c>
      <c r="C550" s="27"/>
      <c r="D550" s="27"/>
      <c r="E550" s="27"/>
      <c r="G550" s="100"/>
    </row>
    <row r="551" spans="1:7" ht="15.75" customHeight="1">
      <c r="A551" s="101">
        <v>44623</v>
      </c>
      <c r="B551" s="27">
        <v>4052.28</v>
      </c>
      <c r="C551" s="27"/>
      <c r="D551" s="27"/>
      <c r="E551" s="27"/>
      <c r="G551" s="100"/>
    </row>
    <row r="552" spans="1:7" ht="15.75" customHeight="1">
      <c r="A552" s="101">
        <v>44624</v>
      </c>
      <c r="B552" s="27">
        <v>3911.57</v>
      </c>
      <c r="C552" s="27"/>
      <c r="D552" s="27"/>
      <c r="E552" s="27"/>
      <c r="G552" s="100"/>
    </row>
    <row r="553" spans="1:7" ht="15.75" customHeight="1">
      <c r="A553" s="101">
        <v>44627</v>
      </c>
      <c r="B553" s="27">
        <v>3891.56</v>
      </c>
      <c r="C553" s="27"/>
      <c r="D553" s="27"/>
      <c r="E553" s="27"/>
      <c r="G553" s="100"/>
    </row>
    <row r="554" spans="1:7" ht="15.75" customHeight="1">
      <c r="A554" s="101">
        <v>44628</v>
      </c>
      <c r="B554" s="27">
        <v>3895.27</v>
      </c>
      <c r="C554" s="27"/>
      <c r="D554" s="27"/>
      <c r="E554" s="27"/>
      <c r="G554" s="100"/>
    </row>
    <row r="555" spans="1:7" ht="15.75" customHeight="1">
      <c r="A555" s="101">
        <v>44629</v>
      </c>
      <c r="B555" s="27">
        <v>4029.28</v>
      </c>
      <c r="C555" s="27"/>
      <c r="D555" s="27"/>
      <c r="E555" s="27"/>
      <c r="G555" s="100"/>
    </row>
    <row r="556" spans="1:7" ht="15.75" customHeight="1">
      <c r="A556" s="101">
        <v>44630</v>
      </c>
      <c r="B556" s="27">
        <v>3982.48</v>
      </c>
      <c r="C556" s="27"/>
      <c r="D556" s="27"/>
      <c r="E556" s="27"/>
      <c r="G556" s="100"/>
    </row>
    <row r="557" spans="1:7" ht="15.75" customHeight="1">
      <c r="A557" s="101">
        <v>44631</v>
      </c>
      <c r="B557" s="27">
        <v>4017.16</v>
      </c>
      <c r="C557" s="27"/>
      <c r="D557" s="27"/>
      <c r="E557" s="27"/>
      <c r="G557" s="100"/>
    </row>
    <row r="558" spans="1:7" ht="15.75" customHeight="1">
      <c r="A558" s="101">
        <v>44634</v>
      </c>
      <c r="B558" s="27">
        <v>4043.45</v>
      </c>
      <c r="C558" s="27"/>
      <c r="D558" s="27"/>
      <c r="E558" s="27"/>
      <c r="G558" s="100"/>
    </row>
    <row r="559" spans="1:7" ht="15.75" customHeight="1">
      <c r="A559" s="101">
        <v>44635</v>
      </c>
      <c r="B559" s="27">
        <v>4028.24</v>
      </c>
      <c r="C559" s="27"/>
      <c r="D559" s="27"/>
      <c r="E559" s="27"/>
      <c r="G559" s="100"/>
    </row>
    <row r="560" spans="1:7" ht="15.75" customHeight="1">
      <c r="A560" s="101">
        <v>44636</v>
      </c>
      <c r="B560" s="27">
        <v>4103.62</v>
      </c>
      <c r="C560" s="27"/>
      <c r="D560" s="27"/>
      <c r="E560" s="27"/>
      <c r="G560" s="100"/>
    </row>
    <row r="561" spans="1:7" ht="15.75" customHeight="1">
      <c r="A561" s="101">
        <v>44637</v>
      </c>
      <c r="B561" s="27">
        <v>4149.97</v>
      </c>
      <c r="C561" s="27"/>
      <c r="D561" s="27"/>
      <c r="E561" s="27"/>
      <c r="G561" s="100"/>
    </row>
    <row r="562" spans="1:7" ht="15.75" customHeight="1">
      <c r="A562" s="101">
        <v>44638</v>
      </c>
      <c r="B562" s="27">
        <v>4164.8999999999996</v>
      </c>
      <c r="C562" s="27"/>
      <c r="D562" s="27"/>
      <c r="E562" s="27"/>
      <c r="G562" s="100"/>
    </row>
    <row r="563" spans="1:7" ht="15.75" customHeight="1">
      <c r="A563" s="101">
        <v>44641</v>
      </c>
      <c r="B563" s="27">
        <v>4177.8999999999996</v>
      </c>
      <c r="C563" s="27"/>
      <c r="D563" s="27"/>
      <c r="E563" s="27"/>
      <c r="G563" s="100"/>
    </row>
    <row r="564" spans="1:7" ht="15.75" customHeight="1">
      <c r="A564" s="101">
        <v>44642</v>
      </c>
      <c r="B564" s="27">
        <v>4197.47</v>
      </c>
      <c r="C564" s="27"/>
      <c r="D564" s="27"/>
      <c r="E564" s="27"/>
      <c r="G564" s="100"/>
    </row>
    <row r="565" spans="1:7" ht="15.75" customHeight="1">
      <c r="A565" s="101">
        <v>44643</v>
      </c>
      <c r="B565" s="27">
        <v>4186.3599999999997</v>
      </c>
      <c r="C565" s="27"/>
      <c r="D565" s="27"/>
      <c r="E565" s="27"/>
      <c r="G565" s="100"/>
    </row>
    <row r="566" spans="1:7" ht="15.75" customHeight="1">
      <c r="A566" s="101">
        <v>44644</v>
      </c>
      <c r="B566" s="27">
        <v>4186.1000000000004</v>
      </c>
      <c r="C566" s="27"/>
      <c r="D566" s="27"/>
      <c r="E566" s="27"/>
      <c r="G566" s="100"/>
    </row>
    <row r="567" spans="1:7" ht="15.75" customHeight="1">
      <c r="A567" s="101">
        <v>44645</v>
      </c>
      <c r="B567" s="27">
        <v>4195.63</v>
      </c>
      <c r="C567" s="27"/>
      <c r="D567" s="27"/>
      <c r="E567" s="27"/>
      <c r="G567" s="100"/>
    </row>
    <row r="568" spans="1:7" ht="15.75" customHeight="1">
      <c r="A568" s="101">
        <v>44648</v>
      </c>
      <c r="B568" s="27">
        <v>4194.43</v>
      </c>
      <c r="C568" s="27"/>
      <c r="D568" s="27"/>
      <c r="E568" s="27"/>
      <c r="G568" s="100"/>
    </row>
    <row r="569" spans="1:7" ht="15.75" customHeight="1">
      <c r="A569" s="101">
        <v>44649</v>
      </c>
      <c r="B569" s="27">
        <v>4238.07</v>
      </c>
      <c r="C569" s="27"/>
      <c r="D569" s="27"/>
      <c r="E569" s="27"/>
      <c r="G569" s="100"/>
    </row>
    <row r="570" spans="1:7" ht="15.75" customHeight="1">
      <c r="A570" s="101">
        <v>44650</v>
      </c>
      <c r="B570" s="27">
        <v>4250.68</v>
      </c>
      <c r="C570" s="27"/>
      <c r="D570" s="27"/>
      <c r="E570" s="27"/>
      <c r="G570" s="100"/>
    </row>
    <row r="571" spans="1:7" ht="15.75" customHeight="1">
      <c r="A571" s="101">
        <v>44651</v>
      </c>
      <c r="B571" s="27">
        <v>4217.3500000000004</v>
      </c>
      <c r="C571" s="27"/>
      <c r="D571" s="27"/>
      <c r="E571" s="27"/>
      <c r="G571" s="100"/>
    </row>
    <row r="572" spans="1:7" ht="15.75" customHeight="1">
      <c r="A572" s="101">
        <v>44652</v>
      </c>
      <c r="B572" s="27">
        <v>4229.67</v>
      </c>
      <c r="C572" s="27"/>
      <c r="D572" s="27"/>
      <c r="E572" s="27"/>
      <c r="G572" s="100"/>
    </row>
    <row r="573" spans="1:7" ht="15.75" customHeight="1">
      <c r="A573" s="101">
        <v>44655</v>
      </c>
      <c r="B573" s="27">
        <v>4243.1400000000003</v>
      </c>
      <c r="C573" s="27"/>
      <c r="D573" s="27"/>
      <c r="E573" s="27"/>
      <c r="G573" s="100"/>
    </row>
    <row r="574" spans="1:7" ht="15.75" customHeight="1">
      <c r="A574" s="101">
        <v>44656</v>
      </c>
      <c r="B574" s="27">
        <v>4269.8599999999997</v>
      </c>
      <c r="C574" s="27"/>
      <c r="D574" s="27"/>
      <c r="E574" s="27"/>
      <c r="G574" s="100"/>
    </row>
    <row r="575" spans="1:7" ht="15.75" customHeight="1">
      <c r="A575" s="101">
        <v>44657</v>
      </c>
      <c r="B575" s="27">
        <v>4249.45</v>
      </c>
      <c r="C575" s="27"/>
      <c r="D575" s="27"/>
      <c r="E575" s="27"/>
      <c r="G575" s="100"/>
    </row>
    <row r="576" spans="1:7" ht="15.75" customHeight="1">
      <c r="A576" s="101">
        <v>44658</v>
      </c>
      <c r="B576" s="27">
        <v>4230.5200000000004</v>
      </c>
      <c r="C576" s="27"/>
      <c r="D576" s="27"/>
      <c r="E576" s="27"/>
      <c r="G576" s="100"/>
    </row>
    <row r="577" spans="1:7" ht="15.75" customHeight="1">
      <c r="A577" s="101">
        <v>44659</v>
      </c>
      <c r="B577" s="27">
        <v>4290.3999999999996</v>
      </c>
      <c r="C577" s="27"/>
      <c r="D577" s="27"/>
      <c r="E577" s="27"/>
      <c r="G577" s="100"/>
    </row>
    <row r="578" spans="1:7" ht="15.75" customHeight="1">
      <c r="A578" s="101">
        <v>44662</v>
      </c>
      <c r="B578" s="27">
        <v>4264.34</v>
      </c>
      <c r="C578" s="27"/>
      <c r="D578" s="27"/>
      <c r="E578" s="27"/>
      <c r="G578" s="100"/>
    </row>
    <row r="579" spans="1:7" ht="15.75" customHeight="1">
      <c r="A579" s="101">
        <v>44663</v>
      </c>
      <c r="B579" s="27">
        <v>4241.3500000000004</v>
      </c>
      <c r="C579" s="27"/>
      <c r="D579" s="27"/>
      <c r="E579" s="27"/>
      <c r="G579" s="100"/>
    </row>
    <row r="580" spans="1:7" ht="15.75" customHeight="1">
      <c r="A580" s="101">
        <v>44664</v>
      </c>
      <c r="B580" s="27">
        <v>4242.5</v>
      </c>
      <c r="C580" s="27"/>
      <c r="D580" s="27"/>
      <c r="E580" s="27"/>
      <c r="G580" s="100"/>
    </row>
    <row r="581" spans="1:7" ht="15.75" customHeight="1">
      <c r="A581" s="101">
        <v>44665</v>
      </c>
      <c r="B581" s="27">
        <v>4263.6400000000003</v>
      </c>
      <c r="C581" s="27"/>
      <c r="D581" s="27"/>
      <c r="E581" s="27"/>
      <c r="G581" s="100"/>
    </row>
    <row r="582" spans="1:7" ht="15.75" customHeight="1">
      <c r="A582" s="101">
        <v>44670</v>
      </c>
      <c r="B582" s="27">
        <v>4251.45</v>
      </c>
      <c r="C582" s="27"/>
      <c r="D582" s="27"/>
      <c r="E582" s="27"/>
      <c r="G582" s="100"/>
    </row>
    <row r="583" spans="1:7" ht="15.75" customHeight="1">
      <c r="A583" s="101">
        <v>44671</v>
      </c>
      <c r="B583" s="27">
        <v>4268.5</v>
      </c>
      <c r="C583" s="27"/>
      <c r="D583" s="27"/>
      <c r="E583" s="27"/>
      <c r="G583" s="100"/>
    </row>
    <row r="584" spans="1:7" ht="15.75" customHeight="1">
      <c r="A584" s="101">
        <v>44672</v>
      </c>
      <c r="B584" s="27">
        <v>4270.3100000000004</v>
      </c>
      <c r="C584" s="27"/>
      <c r="D584" s="27"/>
      <c r="E584" s="27"/>
      <c r="G584" s="100"/>
    </row>
    <row r="585" spans="1:7" ht="15.75" customHeight="1">
      <c r="A585" s="101">
        <v>44673</v>
      </c>
      <c r="B585" s="27">
        <v>4211.3500000000004</v>
      </c>
      <c r="C585" s="27"/>
      <c r="D585" s="27"/>
      <c r="E585" s="27"/>
      <c r="G585" s="100"/>
    </row>
    <row r="586" spans="1:7" ht="15.75" customHeight="1">
      <c r="A586" s="101">
        <v>44676</v>
      </c>
      <c r="B586" s="27">
        <v>4135.79</v>
      </c>
      <c r="C586" s="27"/>
      <c r="D586" s="27"/>
      <c r="E586" s="27"/>
      <c r="G586" s="100"/>
    </row>
    <row r="587" spans="1:7" ht="15.75" customHeight="1">
      <c r="A587" s="101">
        <v>44677</v>
      </c>
      <c r="B587" s="27">
        <v>4135.0600000000004</v>
      </c>
      <c r="C587" s="27"/>
      <c r="D587" s="27"/>
      <c r="E587" s="27"/>
      <c r="G587" s="100"/>
    </row>
    <row r="588" spans="1:7" ht="15.75" customHeight="1">
      <c r="A588" s="101">
        <v>44678</v>
      </c>
      <c r="B588" s="27">
        <v>4151.93</v>
      </c>
      <c r="C588" s="27"/>
      <c r="D588" s="27"/>
      <c r="E588" s="27"/>
      <c r="G588" s="100"/>
    </row>
    <row r="589" spans="1:7" ht="15.75" customHeight="1">
      <c r="A589" s="101">
        <v>44679</v>
      </c>
      <c r="B589" s="27">
        <v>4197.13</v>
      </c>
      <c r="C589" s="27"/>
      <c r="D589" s="27"/>
      <c r="E589" s="27"/>
      <c r="G589" s="100"/>
    </row>
    <row r="590" spans="1:7" ht="15.75" customHeight="1">
      <c r="A590" s="101">
        <v>44680</v>
      </c>
      <c r="B590" s="27">
        <v>4216.6400000000003</v>
      </c>
      <c r="C590" s="27"/>
      <c r="D590" s="27"/>
      <c r="E590" s="27"/>
      <c r="G590" s="100"/>
    </row>
    <row r="591" spans="1:7" ht="15.75" customHeight="1">
      <c r="A591" s="101">
        <v>44684</v>
      </c>
      <c r="B591" s="27">
        <v>4218.6000000000004</v>
      </c>
      <c r="C591" s="27"/>
      <c r="D591" s="27"/>
      <c r="E591" s="27"/>
      <c r="G591" s="100"/>
    </row>
    <row r="592" spans="1:7" ht="15.75" customHeight="1">
      <c r="A592" s="101">
        <v>44685</v>
      </c>
      <c r="B592" s="27">
        <v>4177.0200000000004</v>
      </c>
      <c r="C592" s="27"/>
      <c r="D592" s="27"/>
      <c r="E592" s="27"/>
      <c r="G592" s="100"/>
    </row>
    <row r="593" spans="1:7" ht="15.75" customHeight="1">
      <c r="A593" s="101">
        <v>44686</v>
      </c>
      <c r="B593" s="27">
        <v>4177.55</v>
      </c>
      <c r="C593" s="27"/>
      <c r="D593" s="27"/>
      <c r="E593" s="27"/>
      <c r="G593" s="100"/>
    </row>
    <row r="594" spans="1:7" ht="15.75" customHeight="1">
      <c r="A594" s="101">
        <v>44687</v>
      </c>
      <c r="B594" s="27">
        <v>4114.5600000000004</v>
      </c>
      <c r="C594" s="27"/>
      <c r="D594" s="27"/>
      <c r="E594" s="27"/>
      <c r="G594" s="100"/>
    </row>
    <row r="595" spans="1:7" ht="15.75" customHeight="1">
      <c r="A595" s="101">
        <v>44690</v>
      </c>
      <c r="B595" s="27">
        <v>4017.43</v>
      </c>
      <c r="C595" s="27"/>
      <c r="D595" s="27"/>
      <c r="E595" s="27"/>
      <c r="G595" s="100"/>
    </row>
    <row r="596" spans="1:7" ht="15.75" customHeight="1">
      <c r="A596" s="101">
        <v>44691</v>
      </c>
      <c r="B596" s="27">
        <v>4032.49</v>
      </c>
      <c r="C596" s="27"/>
      <c r="D596" s="27"/>
      <c r="E596" s="27"/>
      <c r="G596" s="100"/>
    </row>
    <row r="597" spans="1:7" ht="15.75" customHeight="1">
      <c r="A597" s="101">
        <v>44692</v>
      </c>
      <c r="B597" s="27">
        <v>4090.08</v>
      </c>
      <c r="C597" s="27"/>
      <c r="D597" s="27"/>
      <c r="E597" s="27"/>
      <c r="G597" s="100"/>
    </row>
    <row r="598" spans="1:7" ht="15.75" customHeight="1">
      <c r="A598" s="101">
        <v>44693</v>
      </c>
      <c r="B598" s="27">
        <v>4030.88</v>
      </c>
      <c r="C598" s="27"/>
      <c r="D598" s="27"/>
      <c r="E598" s="27"/>
      <c r="G598" s="100"/>
    </row>
    <row r="599" spans="1:7" ht="15.75" customHeight="1">
      <c r="A599" s="101">
        <v>44694</v>
      </c>
      <c r="B599" s="27">
        <v>4132.07</v>
      </c>
      <c r="C599" s="27"/>
      <c r="D599" s="27"/>
      <c r="E599" s="27"/>
      <c r="G599" s="100"/>
    </row>
    <row r="600" spans="1:7" ht="15.75" customHeight="1">
      <c r="A600" s="101">
        <v>44697</v>
      </c>
      <c r="B600" s="27">
        <v>4154.12</v>
      </c>
      <c r="C600" s="27"/>
      <c r="D600" s="27"/>
      <c r="E600" s="27"/>
      <c r="G600" s="100"/>
    </row>
    <row r="601" spans="1:7" ht="15.75" customHeight="1">
      <c r="A601" s="101">
        <v>44698</v>
      </c>
      <c r="B601" s="27">
        <v>4183.88</v>
      </c>
      <c r="C601" s="27"/>
      <c r="D601" s="27"/>
      <c r="E601" s="27"/>
      <c r="G601" s="100"/>
    </row>
    <row r="602" spans="1:7" ht="15.75" customHeight="1">
      <c r="A602" s="101">
        <v>44699</v>
      </c>
      <c r="B602" s="27">
        <v>4142.34</v>
      </c>
      <c r="C602" s="27"/>
      <c r="D602" s="27"/>
      <c r="E602" s="27"/>
      <c r="G602" s="100"/>
    </row>
    <row r="603" spans="1:7" ht="15.75" customHeight="1">
      <c r="A603" s="101">
        <v>44700</v>
      </c>
      <c r="B603" s="27">
        <v>4070.24</v>
      </c>
      <c r="C603" s="27"/>
      <c r="D603" s="27"/>
      <c r="E603" s="27"/>
      <c r="G603" s="100"/>
    </row>
    <row r="604" spans="1:7" ht="15.75" customHeight="1">
      <c r="A604" s="101">
        <v>44701</v>
      </c>
      <c r="B604" s="27">
        <v>4116.05</v>
      </c>
      <c r="C604" s="27"/>
      <c r="D604" s="27"/>
      <c r="E604" s="27"/>
      <c r="G604" s="100"/>
    </row>
    <row r="605" spans="1:7" ht="15.75" customHeight="1">
      <c r="A605" s="101">
        <v>44704</v>
      </c>
      <c r="B605" s="27">
        <v>4184.1400000000003</v>
      </c>
      <c r="C605" s="27"/>
      <c r="D605" s="27"/>
      <c r="E605" s="27"/>
      <c r="G605" s="100"/>
    </row>
    <row r="606" spans="1:7" ht="15.75" customHeight="1">
      <c r="A606" s="101">
        <v>44705</v>
      </c>
      <c r="B606" s="27">
        <v>4160.97</v>
      </c>
      <c r="C606" s="27"/>
      <c r="D606" s="27"/>
      <c r="E606" s="27"/>
      <c r="G606" s="100"/>
    </row>
    <row r="607" spans="1:7" ht="15.75" customHeight="1">
      <c r="A607" s="101">
        <v>44706</v>
      </c>
      <c r="B607" s="27">
        <v>4181.75</v>
      </c>
      <c r="C607" s="27"/>
      <c r="D607" s="27"/>
      <c r="E607" s="27"/>
      <c r="G607" s="100"/>
    </row>
    <row r="608" spans="1:7" ht="15.75" customHeight="1">
      <c r="A608" s="101">
        <v>44707</v>
      </c>
      <c r="B608" s="27">
        <v>4211.67</v>
      </c>
      <c r="C608" s="27"/>
      <c r="D608" s="27"/>
      <c r="E608" s="27"/>
      <c r="G608" s="100"/>
    </row>
    <row r="609" spans="1:7" ht="15.75" customHeight="1">
      <c r="A609" s="101">
        <v>44708</v>
      </c>
      <c r="B609" s="27">
        <v>4225.3</v>
      </c>
      <c r="C609" s="27"/>
      <c r="D609" s="27"/>
      <c r="E609" s="27"/>
      <c r="G609" s="100"/>
    </row>
    <row r="610" spans="1:7" ht="15.75" customHeight="1">
      <c r="A610" s="101">
        <v>44711</v>
      </c>
      <c r="B610" s="27">
        <v>4237.75</v>
      </c>
      <c r="C610" s="27"/>
      <c r="D610" s="27"/>
      <c r="E610" s="27"/>
      <c r="G610" s="100"/>
    </row>
    <row r="611" spans="1:7" ht="15.75" customHeight="1">
      <c r="A611" s="101">
        <v>44712</v>
      </c>
      <c r="B611" s="27">
        <v>4237.22</v>
      </c>
      <c r="C611" s="27"/>
      <c r="D611" s="27"/>
      <c r="E611" s="27"/>
      <c r="G611" s="100"/>
    </row>
    <row r="612" spans="1:7" ht="15.75" customHeight="1">
      <c r="A612" s="101">
        <v>44713</v>
      </c>
      <c r="B612" s="27">
        <v>4197.38</v>
      </c>
      <c r="C612" s="27"/>
      <c r="D612" s="27"/>
      <c r="E612" s="27"/>
      <c r="G612" s="100"/>
    </row>
    <row r="613" spans="1:7" ht="15.75" customHeight="1">
      <c r="A613" s="101">
        <v>44718</v>
      </c>
      <c r="B613" s="27">
        <v>4240.32</v>
      </c>
      <c r="C613" s="27"/>
      <c r="D613" s="27"/>
      <c r="E613" s="27"/>
      <c r="G613" s="100"/>
    </row>
    <row r="614" spans="1:7" ht="15.75" customHeight="1">
      <c r="A614" s="101">
        <v>44719</v>
      </c>
      <c r="B614" s="27">
        <v>4232.51</v>
      </c>
      <c r="C614" s="27"/>
      <c r="D614" s="27"/>
      <c r="E614" s="27"/>
      <c r="G614" s="100"/>
    </row>
    <row r="615" spans="1:7" ht="15.75" customHeight="1">
      <c r="A615" s="101">
        <v>44720</v>
      </c>
      <c r="B615" s="27">
        <v>4226.8900000000003</v>
      </c>
      <c r="C615" s="27"/>
      <c r="D615" s="27"/>
      <c r="E615" s="27"/>
      <c r="G615" s="100"/>
    </row>
    <row r="616" spans="1:7" ht="15.75" customHeight="1">
      <c r="A616" s="101">
        <v>44721</v>
      </c>
      <c r="B616" s="27">
        <v>4164.2700000000004</v>
      </c>
      <c r="C616" s="27"/>
      <c r="D616" s="27"/>
      <c r="E616" s="27"/>
      <c r="G616" s="100"/>
    </row>
    <row r="617" spans="1:7" ht="15.75" customHeight="1">
      <c r="A617" s="101">
        <v>44722</v>
      </c>
      <c r="B617" s="27">
        <v>4076.7</v>
      </c>
      <c r="C617" s="27"/>
      <c r="D617" s="27"/>
      <c r="E617" s="27"/>
      <c r="G617" s="100"/>
    </row>
    <row r="618" spans="1:7" ht="15.75" customHeight="1">
      <c r="A618" s="101">
        <v>44725</v>
      </c>
      <c r="B618" s="27">
        <v>4007.68</v>
      </c>
      <c r="C618" s="27"/>
      <c r="D618" s="27"/>
      <c r="E618" s="27"/>
      <c r="G618" s="100"/>
    </row>
    <row r="619" spans="1:7" ht="15.75" customHeight="1">
      <c r="A619" s="101">
        <v>44726</v>
      </c>
      <c r="B619" s="27">
        <v>3995.35</v>
      </c>
      <c r="C619" s="27"/>
      <c r="D619" s="27"/>
      <c r="E619" s="27"/>
      <c r="G619" s="100"/>
    </row>
    <row r="620" spans="1:7" ht="15.75" customHeight="1">
      <c r="A620" s="101">
        <v>44727</v>
      </c>
      <c r="B620" s="27">
        <v>4044.51</v>
      </c>
      <c r="C620" s="27"/>
      <c r="D620" s="27"/>
      <c r="E620" s="27"/>
      <c r="G620" s="100"/>
    </row>
    <row r="621" spans="1:7" ht="15.75" customHeight="1">
      <c r="A621" s="101">
        <v>44728</v>
      </c>
      <c r="B621" s="27">
        <v>3918.07</v>
      </c>
      <c r="C621" s="27"/>
      <c r="D621" s="27"/>
      <c r="E621" s="27"/>
      <c r="G621" s="100"/>
    </row>
    <row r="622" spans="1:7" ht="15.75" customHeight="1">
      <c r="A622" s="101">
        <v>44729</v>
      </c>
      <c r="B622" s="27">
        <v>3910.86</v>
      </c>
      <c r="C622" s="27"/>
      <c r="D622" s="27"/>
      <c r="E622" s="27"/>
      <c r="G622" s="100"/>
    </row>
    <row r="623" spans="1:7" ht="15.75" customHeight="1">
      <c r="A623" s="101">
        <v>44732</v>
      </c>
      <c r="B623" s="27">
        <v>3963.31</v>
      </c>
      <c r="C623" s="27"/>
      <c r="D623" s="27"/>
      <c r="E623" s="27"/>
      <c r="G623" s="100"/>
    </row>
    <row r="624" spans="1:7" ht="15.75" customHeight="1">
      <c r="A624" s="101">
        <v>44733</v>
      </c>
      <c r="B624" s="27">
        <v>3975.58</v>
      </c>
      <c r="C624" s="27"/>
      <c r="D624" s="27"/>
      <c r="E624" s="27"/>
      <c r="G624" s="100"/>
    </row>
    <row r="625" spans="1:7" ht="15.75" customHeight="1">
      <c r="A625" s="101">
        <v>44734</v>
      </c>
      <c r="B625" s="27">
        <v>3944.13</v>
      </c>
      <c r="C625" s="27"/>
      <c r="D625" s="27"/>
      <c r="E625" s="27"/>
      <c r="G625" s="100"/>
    </row>
    <row r="626" spans="1:7" ht="15.75" customHeight="1">
      <c r="A626" s="101">
        <v>44735</v>
      </c>
      <c r="B626" s="27">
        <v>3905.39</v>
      </c>
      <c r="C626" s="27"/>
      <c r="D626" s="27"/>
      <c r="E626" s="27"/>
      <c r="G626" s="100"/>
    </row>
    <row r="627" spans="1:7" ht="15.75" customHeight="1">
      <c r="A627" s="101">
        <v>44736</v>
      </c>
      <c r="B627" s="27">
        <v>4007.91</v>
      </c>
      <c r="C627" s="27"/>
      <c r="D627" s="27"/>
      <c r="E627" s="27"/>
      <c r="G627" s="100"/>
    </row>
    <row r="628" spans="1:7" ht="15.75" customHeight="1">
      <c r="A628" s="101">
        <v>44739</v>
      </c>
      <c r="B628" s="27">
        <v>4037.48</v>
      </c>
      <c r="C628" s="27"/>
      <c r="D628" s="27"/>
      <c r="E628" s="27"/>
      <c r="G628" s="100"/>
    </row>
    <row r="629" spans="1:7" ht="15.75" customHeight="1">
      <c r="A629" s="101">
        <v>44740</v>
      </c>
      <c r="B629" s="27">
        <v>4069.18</v>
      </c>
      <c r="C629" s="27"/>
      <c r="D629" s="27"/>
      <c r="E629" s="27"/>
      <c r="G629" s="100"/>
    </row>
    <row r="630" spans="1:7" ht="15.75" customHeight="1">
      <c r="A630" s="101">
        <v>44741</v>
      </c>
      <c r="B630" s="27">
        <v>4053.98</v>
      </c>
      <c r="C630" s="27"/>
      <c r="D630" s="27"/>
      <c r="E630" s="27"/>
      <c r="G630" s="100"/>
    </row>
    <row r="631" spans="1:7" ht="15.75" customHeight="1">
      <c r="A631" s="101">
        <v>44742</v>
      </c>
      <c r="B631" s="27">
        <v>3974.68</v>
      </c>
      <c r="C631" s="27"/>
      <c r="D631" s="27"/>
      <c r="E631" s="27"/>
      <c r="G631" s="100"/>
    </row>
    <row r="632" spans="1:7" ht="15.75" customHeight="1">
      <c r="A632" s="101">
        <v>44743</v>
      </c>
      <c r="B632" s="27">
        <v>3973.44</v>
      </c>
      <c r="C632" s="27"/>
      <c r="D632" s="27"/>
      <c r="E632" s="27"/>
      <c r="G632" s="100"/>
    </row>
    <row r="633" spans="1:7" ht="15.75" customHeight="1">
      <c r="A633" s="101">
        <v>44746</v>
      </c>
      <c r="B633" s="27">
        <v>4002.19</v>
      </c>
      <c r="C633" s="27"/>
      <c r="D633" s="27"/>
      <c r="E633" s="27"/>
      <c r="G633" s="100"/>
    </row>
    <row r="634" spans="1:7" ht="15.75" customHeight="1">
      <c r="A634" s="101">
        <v>44747</v>
      </c>
      <c r="B634" s="27">
        <v>3895.69</v>
      </c>
      <c r="C634" s="27"/>
      <c r="D634" s="27"/>
      <c r="E634" s="27"/>
      <c r="G634" s="100"/>
    </row>
    <row r="635" spans="1:7" ht="15.75" customHeight="1">
      <c r="A635" s="101">
        <v>44748</v>
      </c>
      <c r="B635" s="27">
        <v>3943.39</v>
      </c>
      <c r="C635" s="27"/>
      <c r="D635" s="27"/>
      <c r="E635" s="27"/>
      <c r="G635" s="100"/>
    </row>
    <row r="636" spans="1:7" ht="15.75" customHeight="1">
      <c r="A636" s="101">
        <v>44749</v>
      </c>
      <c r="B636" s="27">
        <v>3990.68</v>
      </c>
      <c r="C636" s="27"/>
      <c r="D636" s="27"/>
      <c r="E636" s="27"/>
      <c r="G636" s="100"/>
    </row>
    <row r="637" spans="1:7" ht="15.75" customHeight="1">
      <c r="A637" s="101">
        <v>44750</v>
      </c>
      <c r="B637" s="27">
        <v>3995.26</v>
      </c>
      <c r="C637" s="27"/>
      <c r="D637" s="27"/>
      <c r="E637" s="27"/>
      <c r="G637" s="100"/>
    </row>
    <row r="638" spans="1:7" ht="15.75" customHeight="1">
      <c r="A638" s="101">
        <v>44753</v>
      </c>
      <c r="B638" s="27">
        <v>3992.99</v>
      </c>
      <c r="C638" s="27"/>
      <c r="D638" s="27"/>
      <c r="E638" s="27"/>
      <c r="G638" s="100"/>
    </row>
    <row r="639" spans="1:7" ht="15.75" customHeight="1">
      <c r="A639" s="101">
        <v>44754</v>
      </c>
      <c r="B639" s="27">
        <v>3999.81</v>
      </c>
      <c r="C639" s="27"/>
      <c r="D639" s="27"/>
      <c r="E639" s="27"/>
      <c r="G639" s="100"/>
    </row>
    <row r="640" spans="1:7" ht="15.75" customHeight="1">
      <c r="A640" s="101">
        <v>44755</v>
      </c>
      <c r="B640" s="27">
        <v>3970.02</v>
      </c>
      <c r="C640" s="27"/>
      <c r="D640" s="27"/>
      <c r="E640" s="27"/>
      <c r="G640" s="100"/>
    </row>
    <row r="641" spans="1:7" ht="15.75" customHeight="1">
      <c r="A641" s="101">
        <v>44756</v>
      </c>
      <c r="B641" s="27">
        <v>3907.73</v>
      </c>
      <c r="C641" s="27"/>
      <c r="D641" s="27"/>
      <c r="E641" s="27"/>
      <c r="G641" s="100"/>
    </row>
    <row r="642" spans="1:7" ht="15.75" customHeight="1">
      <c r="A642" s="101">
        <v>44757</v>
      </c>
      <c r="B642" s="27">
        <v>3975.18</v>
      </c>
      <c r="C642" s="27"/>
      <c r="D642" s="27"/>
      <c r="E642" s="27"/>
      <c r="G642" s="100"/>
    </row>
    <row r="643" spans="1:7" ht="15.75" customHeight="1">
      <c r="A643" s="101">
        <v>44760</v>
      </c>
      <c r="B643" s="27">
        <v>4011.24</v>
      </c>
      <c r="C643" s="27"/>
      <c r="D643" s="27"/>
      <c r="E643" s="27"/>
      <c r="G643" s="100"/>
    </row>
    <row r="644" spans="1:7" ht="15.75" customHeight="1">
      <c r="A644" s="101">
        <v>44761</v>
      </c>
      <c r="B644" s="27">
        <v>4054.21</v>
      </c>
      <c r="C644" s="27"/>
      <c r="D644" s="27"/>
      <c r="E644" s="27"/>
      <c r="G644" s="100"/>
    </row>
    <row r="645" spans="1:7" ht="15.75" customHeight="1">
      <c r="A645" s="101">
        <v>44762</v>
      </c>
      <c r="B645" s="27">
        <v>4042.91</v>
      </c>
      <c r="C645" s="27"/>
      <c r="D645" s="27"/>
      <c r="E645" s="27"/>
      <c r="G645" s="100"/>
    </row>
    <row r="646" spans="1:7" ht="15.75" customHeight="1">
      <c r="A646" s="101">
        <v>44763</v>
      </c>
      <c r="B646" s="27">
        <v>4055.79</v>
      </c>
      <c r="C646" s="27"/>
      <c r="D646" s="27"/>
      <c r="E646" s="27"/>
      <c r="G646" s="100"/>
    </row>
    <row r="647" spans="1:7" ht="15.75" customHeight="1">
      <c r="A647" s="101">
        <v>44764</v>
      </c>
      <c r="B647" s="27">
        <v>4062.26</v>
      </c>
      <c r="C647" s="27"/>
      <c r="D647" s="27"/>
      <c r="E647" s="27"/>
      <c r="G647" s="100"/>
    </row>
    <row r="648" spans="1:7" ht="15.75" customHeight="1">
      <c r="A648" s="101">
        <v>44767</v>
      </c>
      <c r="B648" s="27">
        <v>4075.64</v>
      </c>
      <c r="C648" s="27"/>
      <c r="D648" s="27"/>
      <c r="E648" s="27"/>
      <c r="G648" s="100"/>
    </row>
    <row r="649" spans="1:7" ht="15.75" customHeight="1">
      <c r="A649" s="101">
        <v>44768</v>
      </c>
      <c r="B649" s="27">
        <v>4068.09</v>
      </c>
      <c r="C649" s="27"/>
      <c r="D649" s="27"/>
      <c r="E649" s="27"/>
      <c r="G649" s="100"/>
    </row>
    <row r="650" spans="1:7" ht="15.75" customHeight="1">
      <c r="A650" s="101">
        <v>44769</v>
      </c>
      <c r="B650" s="27">
        <v>4090.09</v>
      </c>
      <c r="C650" s="27"/>
      <c r="D650" s="27"/>
      <c r="E650" s="27"/>
      <c r="G650" s="100"/>
    </row>
    <row r="651" spans="1:7" ht="15.75" customHeight="1">
      <c r="A651" s="101">
        <v>44770</v>
      </c>
      <c r="B651" s="27">
        <v>4095.65</v>
      </c>
      <c r="C651" s="27"/>
      <c r="D651" s="27"/>
      <c r="E651" s="27"/>
      <c r="G651" s="100"/>
    </row>
    <row r="652" spans="1:7" ht="15.75" customHeight="1">
      <c r="A652" s="101">
        <v>44771</v>
      </c>
      <c r="B652" s="27">
        <v>4142.41</v>
      </c>
      <c r="C652" s="27"/>
      <c r="D652" s="27"/>
      <c r="E652" s="27"/>
      <c r="G652" s="100"/>
    </row>
    <row r="653" spans="1:7" ht="15.75" customHeight="1">
      <c r="A653" s="101">
        <v>44774</v>
      </c>
      <c r="B653" s="27">
        <v>4134.95</v>
      </c>
      <c r="C653" s="27"/>
      <c r="D653" s="27"/>
      <c r="E653" s="27"/>
      <c r="G653" s="100"/>
    </row>
    <row r="654" spans="1:7" ht="15.75" customHeight="1">
      <c r="A654" s="101">
        <v>44775</v>
      </c>
      <c r="B654" s="27">
        <v>4126.34</v>
      </c>
      <c r="C654" s="27"/>
      <c r="D654" s="27"/>
      <c r="E654" s="27"/>
      <c r="G654" s="100"/>
    </row>
    <row r="655" spans="1:7" ht="15.75" customHeight="1">
      <c r="A655" s="101">
        <v>44776</v>
      </c>
      <c r="B655" s="27">
        <v>4148.2</v>
      </c>
      <c r="C655" s="27"/>
      <c r="D655" s="27"/>
      <c r="E655" s="27"/>
      <c r="G655" s="100"/>
    </row>
    <row r="656" spans="1:7" ht="15.75" customHeight="1">
      <c r="A656" s="101">
        <v>44777</v>
      </c>
      <c r="B656" s="27">
        <v>4153.71</v>
      </c>
      <c r="C656" s="27"/>
      <c r="D656" s="27"/>
      <c r="E656" s="27"/>
      <c r="G656" s="100"/>
    </row>
    <row r="657" spans="1:7" ht="15.75" customHeight="1">
      <c r="A657" s="101">
        <v>44778</v>
      </c>
      <c r="B657" s="27">
        <v>4146.45</v>
      </c>
      <c r="C657" s="27"/>
      <c r="D657" s="27"/>
      <c r="E657" s="27"/>
      <c r="G657" s="100"/>
    </row>
    <row r="658" spans="1:7" ht="15.75" customHeight="1">
      <c r="A658" s="101">
        <v>44781</v>
      </c>
      <c r="B658" s="27">
        <v>4168.67</v>
      </c>
      <c r="C658" s="27"/>
      <c r="D658" s="27"/>
      <c r="E658" s="27"/>
      <c r="G658" s="100"/>
    </row>
    <row r="659" spans="1:7" ht="15.75" customHeight="1">
      <c r="A659" s="101">
        <v>44782</v>
      </c>
      <c r="B659" s="27">
        <v>4164.79</v>
      </c>
      <c r="C659" s="27"/>
      <c r="D659" s="27"/>
      <c r="E659" s="27"/>
      <c r="G659" s="100"/>
    </row>
    <row r="660" spans="1:7" ht="15.75" customHeight="1">
      <c r="A660" s="101">
        <v>44783</v>
      </c>
      <c r="B660" s="27">
        <v>4186.07</v>
      </c>
      <c r="C660" s="27"/>
      <c r="D660" s="27"/>
      <c r="E660" s="27"/>
      <c r="G660" s="100"/>
    </row>
    <row r="661" spans="1:7" ht="15.75" customHeight="1">
      <c r="A661" s="101">
        <v>44784</v>
      </c>
      <c r="B661" s="27">
        <v>4164.99</v>
      </c>
      <c r="C661" s="27"/>
      <c r="D661" s="27"/>
      <c r="E661" s="27"/>
      <c r="G661" s="100"/>
    </row>
    <row r="662" spans="1:7" ht="15.75" customHeight="1">
      <c r="A662" s="101">
        <v>44785</v>
      </c>
      <c r="B662" s="27">
        <v>4184.46</v>
      </c>
      <c r="C662" s="27"/>
      <c r="D662" s="27"/>
      <c r="E662" s="27"/>
      <c r="G662" s="100"/>
    </row>
    <row r="663" spans="1:7" ht="15.75" customHeight="1">
      <c r="A663" s="101">
        <v>44788</v>
      </c>
      <c r="B663" s="27">
        <v>4189.75</v>
      </c>
      <c r="C663" s="27"/>
      <c r="D663" s="27"/>
      <c r="E663" s="27"/>
      <c r="G663" s="100"/>
    </row>
    <row r="664" spans="1:7" ht="15.75" customHeight="1">
      <c r="A664" s="101">
        <v>44789</v>
      </c>
      <c r="B664" s="27">
        <v>4200.9399999999996</v>
      </c>
      <c r="C664" s="27"/>
      <c r="D664" s="27"/>
      <c r="E664" s="27"/>
      <c r="G664" s="100"/>
    </row>
    <row r="665" spans="1:7" ht="15.75" customHeight="1">
      <c r="A665" s="101">
        <v>44790</v>
      </c>
      <c r="B665" s="27">
        <v>4181.47</v>
      </c>
      <c r="C665" s="27"/>
      <c r="D665" s="27"/>
      <c r="E665" s="27"/>
      <c r="G665" s="100"/>
    </row>
    <row r="666" spans="1:7" ht="15.75" customHeight="1">
      <c r="A666" s="101">
        <v>44791</v>
      </c>
      <c r="B666" s="27">
        <v>4197.2700000000004</v>
      </c>
      <c r="C666" s="27"/>
      <c r="D666" s="27"/>
      <c r="E666" s="27"/>
      <c r="G666" s="100"/>
    </row>
    <row r="667" spans="1:7" ht="15.75" customHeight="1">
      <c r="A667" s="101">
        <v>44792</v>
      </c>
      <c r="B667" s="27">
        <v>4193.3100000000004</v>
      </c>
      <c r="C667" s="27"/>
      <c r="D667" s="27"/>
      <c r="E667" s="27"/>
      <c r="G667" s="100"/>
    </row>
    <row r="668" spans="1:7" ht="15.75" customHeight="1">
      <c r="A668" s="101">
        <v>44795</v>
      </c>
      <c r="B668" s="27">
        <v>4173.0600000000004</v>
      </c>
      <c r="C668" s="27"/>
      <c r="D668" s="27"/>
      <c r="E668" s="27"/>
      <c r="G668" s="100"/>
    </row>
    <row r="669" spans="1:7" ht="15.75" customHeight="1">
      <c r="A669" s="101">
        <v>44796</v>
      </c>
      <c r="B669" s="27">
        <v>4145.38</v>
      </c>
      <c r="C669" s="27"/>
      <c r="D669" s="27"/>
      <c r="E669" s="27"/>
      <c r="G669" s="100"/>
    </row>
    <row r="670" spans="1:7" ht="15.75" customHeight="1">
      <c r="A670" s="101">
        <v>44797</v>
      </c>
      <c r="B670" s="27">
        <v>4137.5</v>
      </c>
      <c r="C670" s="27"/>
      <c r="D670" s="27"/>
      <c r="E670" s="27"/>
      <c r="G670" s="100"/>
    </row>
    <row r="671" spans="1:7" ht="15.75" customHeight="1">
      <c r="A671" s="101">
        <v>44798</v>
      </c>
      <c r="B671" s="27">
        <v>4139.8599999999997</v>
      </c>
      <c r="C671" s="27"/>
      <c r="D671" s="27"/>
      <c r="E671" s="27"/>
      <c r="G671" s="100"/>
    </row>
    <row r="672" spans="1:7" ht="15.75" customHeight="1">
      <c r="A672" s="101">
        <v>44799</v>
      </c>
      <c r="B672" s="27">
        <v>4112.34</v>
      </c>
      <c r="C672" s="27"/>
      <c r="D672" s="27"/>
      <c r="E672" s="27"/>
      <c r="G672" s="100"/>
    </row>
    <row r="673" spans="1:7" ht="15.75" customHeight="1">
      <c r="A673" s="101">
        <v>44803</v>
      </c>
      <c r="B673" s="27">
        <v>4080.77</v>
      </c>
      <c r="C673" s="27"/>
      <c r="D673" s="27"/>
      <c r="E673" s="27"/>
      <c r="G673" s="100"/>
    </row>
    <row r="674" spans="1:7" ht="15.75" customHeight="1">
      <c r="A674" s="101">
        <v>44804</v>
      </c>
      <c r="B674" s="27">
        <v>4041.53</v>
      </c>
      <c r="C674" s="27"/>
      <c r="D674" s="27"/>
      <c r="E674" s="27"/>
      <c r="G674" s="100"/>
    </row>
    <row r="675" spans="1:7" ht="15.75" customHeight="1">
      <c r="A675" s="101">
        <v>44805</v>
      </c>
      <c r="B675" s="27">
        <v>3959.37</v>
      </c>
      <c r="C675" s="27"/>
      <c r="D675" s="27"/>
      <c r="E675" s="27"/>
      <c r="G675" s="100"/>
    </row>
    <row r="676" spans="1:7" ht="15.75" customHeight="1">
      <c r="A676" s="101">
        <v>44806</v>
      </c>
      <c r="B676" s="27">
        <v>4033.38</v>
      </c>
      <c r="C676" s="27"/>
      <c r="D676" s="27"/>
      <c r="E676" s="27"/>
      <c r="G676" s="100"/>
    </row>
    <row r="677" spans="1:7" ht="15.75" customHeight="1">
      <c r="A677" s="101">
        <v>44809</v>
      </c>
      <c r="B677" s="27">
        <v>4029.14</v>
      </c>
      <c r="C677" s="27"/>
      <c r="D677" s="27"/>
      <c r="E677" s="27"/>
      <c r="G677" s="100"/>
    </row>
    <row r="678" spans="1:7" ht="15.75" customHeight="1">
      <c r="A678" s="101">
        <v>44810</v>
      </c>
      <c r="B678" s="27">
        <v>4041.41</v>
      </c>
      <c r="C678" s="27"/>
      <c r="D678" s="27"/>
      <c r="E678" s="27"/>
      <c r="G678" s="100"/>
    </row>
    <row r="679" spans="1:7" ht="15.75" customHeight="1">
      <c r="A679" s="101">
        <v>44811</v>
      </c>
      <c r="B679" s="27">
        <v>4011.63</v>
      </c>
      <c r="C679" s="27"/>
      <c r="D679" s="27"/>
      <c r="E679" s="27"/>
      <c r="G679" s="100"/>
    </row>
    <row r="680" spans="1:7" ht="15.75" customHeight="1">
      <c r="A680" s="101">
        <v>44812</v>
      </c>
      <c r="B680" s="27">
        <v>4025.18</v>
      </c>
      <c r="C680" s="27"/>
      <c r="D680" s="27"/>
      <c r="E680" s="27"/>
      <c r="G680" s="100"/>
    </row>
    <row r="681" spans="1:7" ht="15.75" customHeight="1">
      <c r="A681" s="101">
        <v>44813</v>
      </c>
      <c r="B681" s="27">
        <v>4077.03</v>
      </c>
      <c r="C681" s="27"/>
      <c r="D681" s="27"/>
      <c r="E681" s="27"/>
      <c r="G681" s="100"/>
    </row>
    <row r="682" spans="1:7" ht="15.75" customHeight="1">
      <c r="A682" s="101">
        <v>44816</v>
      </c>
      <c r="B682" s="27">
        <v>4144.91</v>
      </c>
      <c r="C682" s="27"/>
      <c r="D682" s="27"/>
      <c r="E682" s="27"/>
      <c r="G682" s="100"/>
    </row>
    <row r="683" spans="1:7" ht="15.75" customHeight="1">
      <c r="A683" s="101">
        <v>44817</v>
      </c>
      <c r="B683" s="27">
        <v>4092.77</v>
      </c>
      <c r="C683" s="27"/>
      <c r="D683" s="27"/>
      <c r="E683" s="27"/>
      <c r="G683" s="100"/>
    </row>
    <row r="684" spans="1:7" ht="15.75" customHeight="1">
      <c r="A684" s="101">
        <v>44818</v>
      </c>
      <c r="B684" s="27">
        <v>4031.45</v>
      </c>
      <c r="C684" s="27"/>
      <c r="D684" s="27"/>
      <c r="E684" s="27"/>
      <c r="G684" s="100"/>
    </row>
    <row r="685" spans="1:7" ht="15.75" customHeight="1">
      <c r="A685" s="101">
        <v>44819</v>
      </c>
      <c r="B685" s="27">
        <v>4034.88</v>
      </c>
      <c r="C685" s="27"/>
      <c r="D685" s="27"/>
      <c r="E685" s="27"/>
      <c r="G685" s="100"/>
    </row>
    <row r="686" spans="1:7" ht="15.75" customHeight="1">
      <c r="A686" s="101">
        <v>44820</v>
      </c>
      <c r="B686" s="27">
        <v>4010.65</v>
      </c>
      <c r="C686" s="27"/>
      <c r="D686" s="27"/>
      <c r="E686" s="27"/>
      <c r="G686" s="100"/>
    </row>
    <row r="687" spans="1:7" ht="15.75" customHeight="1">
      <c r="A687" s="101">
        <v>44824</v>
      </c>
      <c r="B687" s="27">
        <v>3981.32</v>
      </c>
      <c r="C687" s="27"/>
      <c r="D687" s="27"/>
      <c r="E687" s="27"/>
      <c r="G687" s="100"/>
    </row>
    <row r="688" spans="1:7" ht="15.75" customHeight="1">
      <c r="A688" s="101">
        <v>44825</v>
      </c>
      <c r="B688" s="27">
        <v>4008.47</v>
      </c>
      <c r="C688" s="27"/>
      <c r="D688" s="27"/>
      <c r="E688" s="27"/>
      <c r="G688" s="100"/>
    </row>
    <row r="689" spans="1:7" ht="15.75" customHeight="1">
      <c r="A689" s="101">
        <v>44826</v>
      </c>
      <c r="B689" s="27">
        <v>3959.43</v>
      </c>
      <c r="C689" s="27"/>
      <c r="D689" s="27"/>
      <c r="E689" s="27"/>
      <c r="G689" s="100"/>
    </row>
    <row r="690" spans="1:7" ht="15.75" customHeight="1">
      <c r="A690" s="101">
        <v>44827</v>
      </c>
      <c r="B690" s="27">
        <v>3881.56</v>
      </c>
      <c r="C690" s="27"/>
      <c r="D690" s="27"/>
      <c r="E690" s="27"/>
      <c r="G690" s="100"/>
    </row>
    <row r="691" spans="1:7" ht="15.75" customHeight="1">
      <c r="A691" s="101">
        <v>44830</v>
      </c>
      <c r="B691" s="27">
        <v>3874.7</v>
      </c>
      <c r="C691" s="27"/>
      <c r="D691" s="27"/>
      <c r="E691" s="27"/>
      <c r="G691" s="100"/>
    </row>
    <row r="692" spans="1:7" ht="15.75" customHeight="1">
      <c r="A692" s="101">
        <v>44831</v>
      </c>
      <c r="B692" s="27">
        <v>3844.23</v>
      </c>
      <c r="C692" s="27"/>
      <c r="D692" s="27"/>
      <c r="E692" s="27"/>
      <c r="G692" s="100"/>
    </row>
    <row r="693" spans="1:7" ht="15.75" customHeight="1">
      <c r="A693" s="101">
        <v>44832</v>
      </c>
      <c r="B693" s="27">
        <v>3854.58</v>
      </c>
      <c r="C693" s="27"/>
      <c r="D693" s="27"/>
      <c r="E693" s="27"/>
      <c r="G693" s="100"/>
    </row>
    <row r="694" spans="1:7" ht="15.75" customHeight="1">
      <c r="A694" s="101">
        <v>44833</v>
      </c>
      <c r="B694" s="27">
        <v>3779.32</v>
      </c>
      <c r="C694" s="27"/>
      <c r="D694" s="27"/>
      <c r="E694" s="27"/>
      <c r="G694" s="100"/>
    </row>
    <row r="695" spans="1:7" ht="15.75" customHeight="1">
      <c r="A695" s="101">
        <v>44834</v>
      </c>
      <c r="B695" s="27">
        <v>3797.1</v>
      </c>
      <c r="C695" s="27"/>
      <c r="D695" s="27"/>
      <c r="E695" s="27"/>
      <c r="G695" s="100"/>
    </row>
    <row r="696" spans="1:7" ht="15.75" customHeight="1">
      <c r="A696" s="101">
        <v>44837</v>
      </c>
      <c r="B696" s="27">
        <v>3807.86</v>
      </c>
      <c r="C696" s="27"/>
      <c r="D696" s="27"/>
      <c r="E696" s="27"/>
      <c r="G696" s="100"/>
    </row>
    <row r="697" spans="1:7" ht="15.75" customHeight="1">
      <c r="A697" s="101">
        <v>44838</v>
      </c>
      <c r="B697" s="27">
        <v>3908.75</v>
      </c>
      <c r="C697" s="27"/>
      <c r="D697" s="27"/>
      <c r="E697" s="27"/>
      <c r="G697" s="100"/>
    </row>
    <row r="698" spans="1:7" ht="15.75" customHeight="1">
      <c r="A698" s="101">
        <v>44839</v>
      </c>
      <c r="B698" s="27">
        <v>3884.53</v>
      </c>
      <c r="C698" s="27"/>
      <c r="D698" s="27"/>
      <c r="E698" s="27"/>
      <c r="G698" s="100"/>
    </row>
    <row r="699" spans="1:7" ht="15.75" customHeight="1">
      <c r="A699" s="101">
        <v>44840</v>
      </c>
      <c r="B699" s="27">
        <v>3860.66</v>
      </c>
      <c r="C699" s="27"/>
      <c r="D699" s="27"/>
      <c r="E699" s="27"/>
      <c r="G699" s="100"/>
    </row>
    <row r="700" spans="1:7" ht="15.75" customHeight="1">
      <c r="A700" s="101">
        <v>44841</v>
      </c>
      <c r="B700" s="27">
        <v>3848.86</v>
      </c>
      <c r="C700" s="27"/>
      <c r="D700" s="27"/>
      <c r="E700" s="27"/>
      <c r="G700" s="100"/>
    </row>
    <row r="701" spans="1:7" ht="15.75" customHeight="1">
      <c r="A701" s="101">
        <v>44844</v>
      </c>
      <c r="B701" s="27">
        <v>3826.63</v>
      </c>
      <c r="C701" s="27"/>
      <c r="D701" s="27"/>
      <c r="E701" s="27"/>
      <c r="G701" s="100"/>
    </row>
    <row r="702" spans="1:7" ht="15.75" customHeight="1">
      <c r="A702" s="101">
        <v>44845</v>
      </c>
      <c r="B702" s="27">
        <v>3784.65</v>
      </c>
      <c r="C702" s="27"/>
      <c r="D702" s="27"/>
      <c r="E702" s="27"/>
      <c r="G702" s="100"/>
    </row>
    <row r="703" spans="1:7" ht="15.75" customHeight="1">
      <c r="A703" s="101">
        <v>44846</v>
      </c>
      <c r="B703" s="27">
        <v>3747.48</v>
      </c>
      <c r="C703" s="27"/>
      <c r="D703" s="27"/>
      <c r="E703" s="27"/>
      <c r="G703" s="100"/>
    </row>
    <row r="704" spans="1:7" ht="15.75" customHeight="1">
      <c r="A704" s="101">
        <v>44847</v>
      </c>
      <c r="B704" s="27">
        <v>3768.96</v>
      </c>
      <c r="C704" s="27"/>
      <c r="D704" s="27"/>
      <c r="E704" s="27"/>
      <c r="G704" s="100"/>
    </row>
    <row r="705" spans="1:7" ht="15.75" customHeight="1">
      <c r="A705" s="101">
        <v>44848</v>
      </c>
      <c r="B705" s="27">
        <v>3776.27</v>
      </c>
      <c r="C705" s="27"/>
      <c r="D705" s="27"/>
      <c r="E705" s="27"/>
      <c r="G705" s="100"/>
    </row>
    <row r="706" spans="1:7" ht="15.75" customHeight="1">
      <c r="A706" s="101">
        <v>44851</v>
      </c>
      <c r="B706" s="27">
        <v>3820.18</v>
      </c>
      <c r="C706" s="27"/>
      <c r="D706" s="27"/>
      <c r="E706" s="27"/>
      <c r="G706" s="100"/>
    </row>
    <row r="707" spans="1:7" ht="15.75" customHeight="1">
      <c r="A707" s="101">
        <v>44852</v>
      </c>
      <c r="B707" s="27">
        <v>3828.81</v>
      </c>
      <c r="C707" s="27"/>
      <c r="D707" s="27"/>
      <c r="E707" s="27"/>
      <c r="G707" s="100"/>
    </row>
    <row r="708" spans="1:7" ht="15.75" customHeight="1">
      <c r="A708" s="101">
        <v>44853</v>
      </c>
      <c r="B708" s="27">
        <v>3814.32</v>
      </c>
      <c r="C708" s="27"/>
      <c r="D708" s="27"/>
      <c r="E708" s="27"/>
      <c r="G708" s="100"/>
    </row>
    <row r="709" spans="1:7" ht="15.75" customHeight="1">
      <c r="A709" s="101">
        <v>44854</v>
      </c>
      <c r="B709" s="27">
        <v>3827.73</v>
      </c>
      <c r="C709" s="27"/>
      <c r="D709" s="27"/>
      <c r="E709" s="27"/>
      <c r="G709" s="100"/>
    </row>
    <row r="710" spans="1:7" ht="15.75" customHeight="1">
      <c r="A710" s="101">
        <v>44855</v>
      </c>
      <c r="B710" s="27">
        <v>3834.12</v>
      </c>
      <c r="C710" s="27"/>
      <c r="D710" s="27"/>
      <c r="E710" s="27"/>
      <c r="G710" s="100"/>
    </row>
    <row r="711" spans="1:7" ht="15.75" customHeight="1">
      <c r="A711" s="101">
        <v>44858</v>
      </c>
      <c r="B711" s="27">
        <v>3859.16</v>
      </c>
      <c r="C711" s="27"/>
      <c r="D711" s="27"/>
      <c r="E711" s="27"/>
      <c r="G711" s="100"/>
    </row>
    <row r="712" spans="1:7" ht="15.75" customHeight="1">
      <c r="A712" s="101">
        <v>44859</v>
      </c>
      <c r="B712" s="27">
        <v>3874.61</v>
      </c>
      <c r="C712" s="27"/>
      <c r="D712" s="27"/>
      <c r="E712" s="27"/>
      <c r="G712" s="100"/>
    </row>
    <row r="713" spans="1:7" ht="15.75" customHeight="1">
      <c r="A713" s="101">
        <v>44860</v>
      </c>
      <c r="B713" s="27">
        <v>3903.4</v>
      </c>
      <c r="C713" s="27"/>
      <c r="D713" s="27"/>
      <c r="E713" s="27"/>
      <c r="G713" s="100"/>
    </row>
    <row r="714" spans="1:7" ht="15.75" customHeight="1">
      <c r="A714" s="101">
        <v>44861</v>
      </c>
      <c r="B714" s="27">
        <v>3910.95</v>
      </c>
      <c r="C714" s="27"/>
      <c r="D714" s="27"/>
      <c r="E714" s="27"/>
      <c r="G714" s="100"/>
    </row>
    <row r="715" spans="1:7" ht="15.75" customHeight="1">
      <c r="A715" s="101">
        <v>44862</v>
      </c>
      <c r="B715" s="27">
        <v>3893.43</v>
      </c>
      <c r="C715" s="27"/>
      <c r="D715" s="27"/>
      <c r="E715" s="27"/>
      <c r="G715" s="100"/>
    </row>
    <row r="716" spans="1:7" ht="15.75" customHeight="1">
      <c r="A716" s="101">
        <v>44865</v>
      </c>
      <c r="B716" s="27">
        <v>3914.69</v>
      </c>
      <c r="C716" s="27"/>
      <c r="D716" s="27"/>
      <c r="E716" s="27"/>
      <c r="G716" s="100"/>
    </row>
    <row r="717" spans="1:7" ht="15.75" customHeight="1">
      <c r="A717" s="101">
        <v>44866</v>
      </c>
      <c r="B717" s="27">
        <v>3967.63</v>
      </c>
      <c r="C717" s="27"/>
      <c r="D717" s="27"/>
      <c r="E717" s="27"/>
      <c r="G717" s="100"/>
    </row>
    <row r="718" spans="1:7" ht="15.75" customHeight="1">
      <c r="A718" s="101">
        <v>44867</v>
      </c>
      <c r="B718" s="27">
        <v>3948.5</v>
      </c>
      <c r="C718" s="27"/>
      <c r="D718" s="27"/>
      <c r="E718" s="27"/>
      <c r="G718" s="100"/>
    </row>
    <row r="719" spans="1:7" ht="15.75" customHeight="1">
      <c r="A719" s="101">
        <v>44868</v>
      </c>
      <c r="B719" s="27">
        <v>3966.05</v>
      </c>
      <c r="C719" s="27"/>
      <c r="D719" s="27"/>
      <c r="E719" s="27"/>
      <c r="G719" s="100"/>
    </row>
    <row r="720" spans="1:7" ht="15.75" customHeight="1">
      <c r="A720" s="101">
        <v>44869</v>
      </c>
      <c r="B720" s="27">
        <v>4042.39</v>
      </c>
      <c r="C720" s="27"/>
      <c r="D720" s="27"/>
      <c r="E720" s="27"/>
      <c r="G720" s="100"/>
    </row>
    <row r="721" spans="1:7" ht="15.75" customHeight="1">
      <c r="A721" s="101">
        <v>44872</v>
      </c>
      <c r="B721" s="27">
        <v>4032.87</v>
      </c>
      <c r="C721" s="27"/>
      <c r="D721" s="27"/>
      <c r="E721" s="27"/>
      <c r="G721" s="100"/>
    </row>
    <row r="722" spans="1:7" ht="15.75" customHeight="1">
      <c r="A722" s="101">
        <v>44873</v>
      </c>
      <c r="B722" s="27">
        <v>4040.16</v>
      </c>
      <c r="C722" s="27"/>
      <c r="D722" s="27"/>
      <c r="E722" s="27"/>
      <c r="G722" s="100"/>
    </row>
    <row r="723" spans="1:7" ht="15.75" customHeight="1">
      <c r="A723" s="101">
        <v>44874</v>
      </c>
      <c r="B723" s="27">
        <v>4033.95</v>
      </c>
      <c r="C723" s="27"/>
      <c r="D723" s="27"/>
      <c r="E723" s="27"/>
      <c r="G723" s="100"/>
    </row>
    <row r="724" spans="1:7" ht="15.75" customHeight="1">
      <c r="A724" s="101">
        <v>44875</v>
      </c>
      <c r="B724" s="27">
        <v>4094.38</v>
      </c>
      <c r="C724" s="27"/>
      <c r="D724" s="27"/>
      <c r="E724" s="27"/>
      <c r="G724" s="100"/>
    </row>
    <row r="725" spans="1:7" ht="15.75" customHeight="1">
      <c r="A725" s="101">
        <v>44876</v>
      </c>
      <c r="B725" s="27">
        <v>4074.95</v>
      </c>
      <c r="C725" s="27"/>
      <c r="D725" s="27"/>
      <c r="E725" s="27"/>
      <c r="G725" s="100"/>
    </row>
    <row r="726" spans="1:7" ht="15.75" customHeight="1">
      <c r="A726" s="101">
        <v>44879</v>
      </c>
      <c r="B726" s="27">
        <v>4106.8</v>
      </c>
      <c r="C726" s="27"/>
      <c r="D726" s="27"/>
      <c r="E726" s="27"/>
      <c r="G726" s="100"/>
    </row>
    <row r="727" spans="1:7" ht="15.75" customHeight="1">
      <c r="A727" s="101">
        <v>44880</v>
      </c>
      <c r="B727" s="27">
        <v>4094.09</v>
      </c>
      <c r="C727" s="27"/>
      <c r="D727" s="27"/>
      <c r="E727" s="27"/>
      <c r="G727" s="100"/>
    </row>
    <row r="728" spans="1:7" ht="15.75" customHeight="1">
      <c r="A728" s="101">
        <v>44881</v>
      </c>
      <c r="B728" s="27">
        <v>4074.57</v>
      </c>
      <c r="C728" s="27"/>
      <c r="D728" s="27"/>
      <c r="E728" s="27"/>
      <c r="G728" s="100"/>
    </row>
    <row r="729" spans="1:7" ht="15.75" customHeight="1">
      <c r="A729" s="101">
        <v>44882</v>
      </c>
      <c r="B729" s="27">
        <v>4072.69</v>
      </c>
      <c r="C729" s="27"/>
      <c r="D729" s="27"/>
      <c r="E729" s="27"/>
      <c r="G729" s="100"/>
    </row>
    <row r="730" spans="1:7" ht="15.75" customHeight="1">
      <c r="A730" s="101">
        <v>44883</v>
      </c>
      <c r="B730" s="27">
        <v>4096.1899999999996</v>
      </c>
      <c r="C730" s="27"/>
      <c r="D730" s="27"/>
      <c r="E730" s="27"/>
      <c r="G730" s="100"/>
    </row>
    <row r="731" spans="1:7" ht="15.75" customHeight="1">
      <c r="A731" s="101">
        <v>44886</v>
      </c>
      <c r="B731" s="27">
        <v>4096.24</v>
      </c>
      <c r="C731" s="27"/>
      <c r="D731" s="27"/>
      <c r="E731" s="27"/>
      <c r="G731" s="100"/>
    </row>
    <row r="732" spans="1:7" ht="15.75" customHeight="1">
      <c r="A732" s="101">
        <v>44887</v>
      </c>
      <c r="B732" s="27">
        <v>4132.3599999999997</v>
      </c>
      <c r="C732" s="27"/>
      <c r="D732" s="27"/>
      <c r="E732" s="27"/>
      <c r="G732" s="100"/>
    </row>
    <row r="733" spans="1:7" ht="15.75" customHeight="1">
      <c r="A733" s="101">
        <v>44888</v>
      </c>
      <c r="B733" s="27">
        <v>4140.6899999999996</v>
      </c>
      <c r="C733" s="27"/>
      <c r="D733" s="27"/>
      <c r="E733" s="27"/>
      <c r="G733" s="100"/>
    </row>
    <row r="734" spans="1:7" ht="15.75" customHeight="1">
      <c r="A734" s="101">
        <v>44889</v>
      </c>
      <c r="B734" s="27">
        <v>4142.6000000000004</v>
      </c>
      <c r="C734" s="27"/>
      <c r="D734" s="27"/>
      <c r="E734" s="27"/>
      <c r="G734" s="100"/>
    </row>
    <row r="735" spans="1:7" ht="15.75" customHeight="1">
      <c r="A735" s="101">
        <v>44890</v>
      </c>
      <c r="B735" s="27">
        <v>4152.24</v>
      </c>
      <c r="C735" s="27"/>
      <c r="D735" s="27"/>
      <c r="E735" s="27"/>
      <c r="G735" s="100"/>
    </row>
    <row r="736" spans="1:7" ht="15.75" customHeight="1">
      <c r="A736" s="101">
        <v>44893</v>
      </c>
      <c r="B736" s="27">
        <v>4138.2299999999996</v>
      </c>
      <c r="C736" s="27"/>
      <c r="D736" s="27"/>
      <c r="E736" s="27"/>
      <c r="G736" s="100"/>
    </row>
    <row r="737" spans="1:7" ht="15.75" customHeight="1">
      <c r="A737" s="101">
        <v>44894</v>
      </c>
      <c r="B737" s="27">
        <v>4152.78</v>
      </c>
      <c r="C737" s="27"/>
      <c r="D737" s="27"/>
      <c r="E737" s="27"/>
      <c r="G737" s="100"/>
    </row>
    <row r="738" spans="1:7" ht="15.75" customHeight="1">
      <c r="A738" s="101">
        <v>44895</v>
      </c>
      <c r="B738" s="27">
        <v>4180.8500000000004</v>
      </c>
      <c r="C738" s="27"/>
      <c r="D738" s="27"/>
      <c r="E738" s="27"/>
      <c r="G738" s="100"/>
    </row>
    <row r="739" spans="1:7" ht="15.75" customHeight="1">
      <c r="A739" s="101">
        <v>44896</v>
      </c>
      <c r="B739" s="27">
        <v>4181.79</v>
      </c>
      <c r="C739" s="27"/>
      <c r="D739" s="27"/>
      <c r="E739" s="27"/>
      <c r="G739" s="100"/>
    </row>
    <row r="740" spans="1:7" ht="15.75" customHeight="1">
      <c r="A740" s="101">
        <v>44897</v>
      </c>
      <c r="B740" s="27">
        <v>4179.26</v>
      </c>
      <c r="C740" s="27"/>
      <c r="D740" s="27"/>
      <c r="E740" s="27"/>
      <c r="G740" s="100"/>
    </row>
    <row r="741" spans="1:7" ht="15.75" customHeight="1">
      <c r="A741" s="101">
        <v>44900</v>
      </c>
      <c r="B741" s="27">
        <v>4183.53</v>
      </c>
      <c r="C741" s="27"/>
      <c r="D741" s="27"/>
      <c r="E741" s="27"/>
      <c r="G741" s="100"/>
    </row>
    <row r="742" spans="1:7" ht="15.75" customHeight="1">
      <c r="A742" s="101">
        <v>44901</v>
      </c>
      <c r="B742" s="27">
        <v>4154.47</v>
      </c>
      <c r="C742" s="27"/>
      <c r="D742" s="27"/>
      <c r="E742" s="27"/>
      <c r="G742" s="100"/>
    </row>
    <row r="743" spans="1:7" ht="15.75" customHeight="1">
      <c r="A743" s="101">
        <v>44902</v>
      </c>
      <c r="B743" s="27">
        <v>4133.91</v>
      </c>
      <c r="C743" s="27"/>
      <c r="D743" s="27"/>
      <c r="E743" s="27"/>
      <c r="G743" s="100"/>
    </row>
    <row r="744" spans="1:7" ht="15.75" customHeight="1">
      <c r="A744" s="101">
        <v>44903</v>
      </c>
      <c r="B744" s="27">
        <v>4122.49</v>
      </c>
      <c r="C744" s="27"/>
      <c r="D744" s="27"/>
      <c r="E744" s="27"/>
      <c r="G744" s="100"/>
    </row>
    <row r="745" spans="1:7" ht="15.75" customHeight="1">
      <c r="A745" s="101">
        <v>44904</v>
      </c>
      <c r="B745" s="27">
        <v>4127.5200000000004</v>
      </c>
      <c r="C745" s="27"/>
      <c r="D745" s="27"/>
      <c r="E745" s="27"/>
      <c r="G745" s="100"/>
    </row>
    <row r="746" spans="1:7" ht="15.75" customHeight="1">
      <c r="A746" s="101">
        <v>44907</v>
      </c>
      <c r="B746" s="27">
        <v>4109.99</v>
      </c>
      <c r="C746" s="27"/>
      <c r="D746" s="27"/>
      <c r="E746" s="27"/>
      <c r="G746" s="100"/>
    </row>
    <row r="747" spans="1:7" ht="15.75" customHeight="1">
      <c r="A747" s="101">
        <v>44908</v>
      </c>
      <c r="B747" s="27">
        <v>4145.3100000000004</v>
      </c>
      <c r="C747" s="27"/>
      <c r="D747" s="27"/>
      <c r="E747" s="27"/>
      <c r="G747" s="100"/>
    </row>
    <row r="748" spans="1:7" ht="15.75" customHeight="1">
      <c r="A748" s="101">
        <v>44909</v>
      </c>
      <c r="B748" s="27">
        <v>4140.49</v>
      </c>
      <c r="C748" s="27"/>
      <c r="D748" s="27"/>
      <c r="E748" s="27"/>
      <c r="G748" s="100"/>
    </row>
    <row r="749" spans="1:7" ht="15.75" customHeight="1">
      <c r="A749" s="101">
        <v>44910</v>
      </c>
      <c r="B749" s="27">
        <v>4103.01</v>
      </c>
      <c r="C749" s="27"/>
      <c r="D749" s="27"/>
      <c r="E749" s="27"/>
      <c r="G749" s="100"/>
    </row>
    <row r="750" spans="1:7" ht="15.75" customHeight="1">
      <c r="A750" s="101">
        <v>44911</v>
      </c>
      <c r="B750" s="27">
        <v>4048.95</v>
      </c>
      <c r="C750" s="27"/>
      <c r="D750" s="27"/>
      <c r="E750" s="27"/>
      <c r="G750" s="100"/>
    </row>
    <row r="751" spans="1:7" ht="15.75" customHeight="1">
      <c r="A751" s="101">
        <v>44914</v>
      </c>
      <c r="B751" s="27">
        <v>4064.64</v>
      </c>
      <c r="C751" s="27"/>
      <c r="D751" s="27"/>
      <c r="E751" s="27"/>
      <c r="G751" s="100"/>
    </row>
    <row r="752" spans="1:7" ht="15.75" customHeight="1">
      <c r="A752" s="101">
        <v>44915</v>
      </c>
      <c r="B752" s="27">
        <v>4065.75</v>
      </c>
      <c r="C752" s="27"/>
      <c r="D752" s="27"/>
      <c r="E752" s="27"/>
      <c r="G752" s="100"/>
    </row>
    <row r="753" spans="1:7" ht="15.75" customHeight="1">
      <c r="A753" s="101">
        <v>44916</v>
      </c>
      <c r="B753" s="27">
        <v>4135.6400000000003</v>
      </c>
      <c r="C753" s="27"/>
      <c r="D753" s="27"/>
      <c r="E753" s="27"/>
      <c r="G753" s="100"/>
    </row>
    <row r="754" spans="1:7" ht="15.75" customHeight="1">
      <c r="A754" s="101">
        <v>44917</v>
      </c>
      <c r="B754" s="27">
        <v>4119.1899999999996</v>
      </c>
      <c r="C754" s="27"/>
      <c r="D754" s="27"/>
      <c r="E754" s="27"/>
      <c r="G754" s="100"/>
    </row>
    <row r="755" spans="1:7" ht="15.75" customHeight="1">
      <c r="A755" s="101">
        <v>44918</v>
      </c>
      <c r="B755" s="27">
        <v>4123.1000000000004</v>
      </c>
      <c r="C755" s="27"/>
      <c r="D755" s="27"/>
      <c r="E755" s="27"/>
      <c r="G755" s="100"/>
    </row>
    <row r="756" spans="1:7" ht="15.75" customHeight="1">
      <c r="A756" s="101">
        <v>44923</v>
      </c>
      <c r="B756" s="27">
        <v>4136.2700000000004</v>
      </c>
      <c r="C756" s="27"/>
      <c r="D756" s="27"/>
      <c r="E756" s="27"/>
      <c r="G756" s="100"/>
    </row>
    <row r="757" spans="1:7" ht="15.75" customHeight="1">
      <c r="A757" s="101">
        <v>44924</v>
      </c>
      <c r="B757" s="27">
        <v>4147.1099999999997</v>
      </c>
      <c r="C757" s="27"/>
      <c r="D757" s="27"/>
      <c r="E757" s="27"/>
      <c r="G757" s="100"/>
    </row>
    <row r="758" spans="1:7" ht="15.75" customHeight="1">
      <c r="A758" s="101">
        <v>44925</v>
      </c>
      <c r="B758" s="27">
        <v>4113.78</v>
      </c>
      <c r="C758" s="27"/>
      <c r="D758" s="27"/>
      <c r="E758" s="27"/>
      <c r="G758" s="100"/>
    </row>
    <row r="759" spans="1:7" ht="15.75" customHeight="1">
      <c r="A759" s="101">
        <v>44929</v>
      </c>
      <c r="B759" s="27">
        <v>4170.99</v>
      </c>
      <c r="C759" s="27"/>
      <c r="D759" s="27"/>
      <c r="E759" s="27"/>
      <c r="G759" s="100"/>
    </row>
    <row r="760" spans="1:7" ht="15.75" customHeight="1">
      <c r="A760" s="101">
        <v>44930</v>
      </c>
      <c r="B760" s="27">
        <v>4193.7299999999996</v>
      </c>
      <c r="C760" s="27"/>
      <c r="D760" s="27"/>
      <c r="E760" s="27"/>
      <c r="G760" s="100"/>
    </row>
    <row r="761" spans="1:7" ht="15.75" customHeight="1">
      <c r="A761" s="101">
        <v>44931</v>
      </c>
      <c r="B761" s="27">
        <v>4218.82</v>
      </c>
      <c r="C761" s="27"/>
      <c r="D761" s="27"/>
      <c r="E761" s="27"/>
      <c r="G761" s="100"/>
    </row>
    <row r="762" spans="1:7" ht="15.75" customHeight="1">
      <c r="A762" s="101">
        <v>44932</v>
      </c>
      <c r="B762" s="27">
        <v>4251.34</v>
      </c>
      <c r="C762" s="27"/>
      <c r="D762" s="27"/>
      <c r="E762" s="27"/>
      <c r="G762" s="100"/>
    </row>
    <row r="763" spans="1:7" ht="15.75" customHeight="1">
      <c r="A763" s="101">
        <v>44935</v>
      </c>
      <c r="B763" s="27">
        <v>4262.58</v>
      </c>
      <c r="C763" s="27"/>
      <c r="D763" s="27"/>
      <c r="E763" s="27"/>
      <c r="G763" s="100"/>
    </row>
    <row r="764" spans="1:7" ht="15.75" customHeight="1">
      <c r="A764" s="101">
        <v>44936</v>
      </c>
      <c r="B764" s="27">
        <v>4245.42</v>
      </c>
      <c r="C764" s="27"/>
      <c r="D764" s="27"/>
      <c r="E764" s="27"/>
      <c r="G764" s="100"/>
    </row>
    <row r="765" spans="1:7" ht="15.75" customHeight="1">
      <c r="A765" s="101">
        <v>44937</v>
      </c>
      <c r="B765" s="27">
        <v>4263.93</v>
      </c>
      <c r="C765" s="27"/>
      <c r="D765" s="27"/>
      <c r="E765" s="27"/>
      <c r="G765" s="100"/>
    </row>
    <row r="766" spans="1:7" ht="15.75" customHeight="1">
      <c r="A766" s="101">
        <v>44938</v>
      </c>
      <c r="B766" s="27">
        <v>4306.58</v>
      </c>
      <c r="C766" s="27"/>
      <c r="D766" s="27"/>
      <c r="E766" s="27"/>
      <c r="G766" s="100"/>
    </row>
    <row r="767" spans="1:7" ht="15.75" customHeight="1">
      <c r="A767" s="101">
        <v>44939</v>
      </c>
      <c r="B767" s="27">
        <v>4333.7299999999996</v>
      </c>
      <c r="C767" s="27"/>
      <c r="D767" s="27"/>
      <c r="E767" s="27"/>
      <c r="G767" s="100"/>
    </row>
    <row r="768" spans="1:7" ht="15.75" customHeight="1">
      <c r="A768" s="101">
        <v>44942</v>
      </c>
      <c r="B768" s="27">
        <v>4345.3500000000004</v>
      </c>
      <c r="C768" s="27"/>
      <c r="D768" s="27"/>
      <c r="E768" s="27"/>
      <c r="G768" s="100"/>
    </row>
    <row r="769" spans="1:7" ht="15.75" customHeight="1">
      <c r="A769" s="101">
        <v>44943</v>
      </c>
      <c r="B769" s="27">
        <v>4336.87</v>
      </c>
      <c r="C769" s="27"/>
      <c r="D769" s="27"/>
      <c r="E769" s="27"/>
      <c r="G769" s="100"/>
    </row>
    <row r="770" spans="1:7" ht="15.75" customHeight="1">
      <c r="A770" s="101">
        <v>44944</v>
      </c>
      <c r="B770" s="27">
        <v>4325.47</v>
      </c>
      <c r="C770" s="27"/>
      <c r="D770" s="27"/>
      <c r="E770" s="27"/>
      <c r="G770" s="100"/>
    </row>
    <row r="771" spans="1:7" ht="15.75" customHeight="1">
      <c r="A771" s="101">
        <v>44945</v>
      </c>
      <c r="B771" s="27">
        <v>4276.1400000000003</v>
      </c>
      <c r="C771" s="27"/>
      <c r="D771" s="27"/>
      <c r="E771" s="27"/>
      <c r="G771" s="100"/>
    </row>
    <row r="772" spans="1:7" ht="15.75" customHeight="1">
      <c r="A772" s="101">
        <v>44946</v>
      </c>
      <c r="B772" s="27">
        <v>4291.17</v>
      </c>
      <c r="C772" s="27"/>
      <c r="D772" s="27"/>
      <c r="E772" s="27"/>
      <c r="G772" s="100"/>
    </row>
    <row r="773" spans="1:7" ht="15.75" customHeight="1">
      <c r="A773" s="101">
        <v>44949</v>
      </c>
      <c r="B773" s="27">
        <v>4300.8999999999996</v>
      </c>
      <c r="C773" s="27"/>
      <c r="D773" s="27"/>
      <c r="E773" s="27"/>
      <c r="G773" s="100"/>
    </row>
    <row r="774" spans="1:7" ht="15.75" customHeight="1">
      <c r="A774" s="101">
        <v>44950</v>
      </c>
      <c r="B774" s="27">
        <v>4289.63</v>
      </c>
      <c r="C774" s="27"/>
      <c r="D774" s="27"/>
      <c r="E774" s="27"/>
      <c r="G774" s="100"/>
    </row>
    <row r="775" spans="1:7" ht="15.75" customHeight="1">
      <c r="A775" s="101">
        <v>44951</v>
      </c>
      <c r="B775" s="27">
        <v>4282.13</v>
      </c>
      <c r="C775" s="27"/>
      <c r="D775" s="27"/>
      <c r="E775" s="27"/>
      <c r="G775" s="100"/>
    </row>
    <row r="776" spans="1:7" ht="15.75" customHeight="1">
      <c r="A776" s="101">
        <v>44952</v>
      </c>
      <c r="B776" s="27">
        <v>4293.2700000000004</v>
      </c>
      <c r="C776" s="27"/>
      <c r="D776" s="27"/>
      <c r="E776" s="27"/>
      <c r="G776" s="100"/>
    </row>
    <row r="777" spans="1:7" ht="15.75" customHeight="1">
      <c r="A777" s="101">
        <v>44953</v>
      </c>
      <c r="B777" s="27">
        <v>4298.8999999999996</v>
      </c>
      <c r="C777" s="27"/>
      <c r="D777" s="27"/>
      <c r="E777" s="27"/>
      <c r="G777" s="100"/>
    </row>
    <row r="778" spans="1:7" ht="15.75" customHeight="1">
      <c r="A778" s="101">
        <v>44956</v>
      </c>
      <c r="B778" s="27">
        <v>4305.2</v>
      </c>
      <c r="C778" s="27"/>
      <c r="D778" s="27"/>
      <c r="E778" s="27"/>
      <c r="G778" s="100"/>
    </row>
    <row r="779" spans="1:7" ht="15.75" customHeight="1">
      <c r="A779" s="101">
        <v>44957</v>
      </c>
      <c r="B779" s="27">
        <v>4296.38</v>
      </c>
      <c r="C779" s="27"/>
      <c r="D779" s="27"/>
      <c r="E779" s="27"/>
      <c r="G779" s="100"/>
    </row>
    <row r="780" spans="1:7" ht="15.75" customHeight="1">
      <c r="A780" s="101">
        <v>44958</v>
      </c>
      <c r="B780" s="27">
        <v>4292.75</v>
      </c>
      <c r="C780" s="27"/>
      <c r="D780" s="27"/>
      <c r="E780" s="27"/>
      <c r="G780" s="100"/>
    </row>
    <row r="781" spans="1:7" ht="15.75" customHeight="1">
      <c r="A781" s="101">
        <v>44959</v>
      </c>
      <c r="B781" s="27">
        <v>4342.8500000000004</v>
      </c>
      <c r="C781" s="27"/>
      <c r="D781" s="27"/>
      <c r="E781" s="27"/>
      <c r="G781" s="100"/>
    </row>
    <row r="782" spans="1:7" ht="15.75" customHeight="1">
      <c r="A782" s="101">
        <v>44960</v>
      </c>
      <c r="B782" s="27">
        <v>4380.88</v>
      </c>
      <c r="C782" s="27"/>
      <c r="D782" s="27"/>
      <c r="E782" s="27"/>
      <c r="G782" s="100"/>
    </row>
    <row r="783" spans="1:7" ht="15.75" customHeight="1">
      <c r="A783" s="101">
        <v>44963</v>
      </c>
      <c r="B783" s="27">
        <v>4344.3500000000004</v>
      </c>
      <c r="C783" s="27"/>
      <c r="D783" s="27"/>
      <c r="E783" s="27"/>
      <c r="G783" s="100"/>
    </row>
    <row r="784" spans="1:7" ht="15.75" customHeight="1">
      <c r="A784" s="101">
        <v>44964</v>
      </c>
      <c r="B784" s="27">
        <v>4350.82</v>
      </c>
      <c r="C784" s="27"/>
      <c r="D784" s="27"/>
      <c r="E784" s="27"/>
      <c r="G784" s="100"/>
    </row>
    <row r="785" spans="1:7" ht="15.75" customHeight="1">
      <c r="A785" s="101">
        <v>44965</v>
      </c>
      <c r="B785" s="27">
        <v>4364.0600000000004</v>
      </c>
      <c r="C785" s="27"/>
      <c r="D785" s="27"/>
      <c r="E785" s="27"/>
      <c r="G785" s="100"/>
    </row>
    <row r="786" spans="1:7" ht="15.75" customHeight="1">
      <c r="A786" s="101">
        <v>44966</v>
      </c>
      <c r="B786" s="27">
        <v>4375.55</v>
      </c>
      <c r="C786" s="27"/>
      <c r="D786" s="27"/>
      <c r="E786" s="27"/>
      <c r="G786" s="100"/>
    </row>
    <row r="787" spans="1:7" ht="15.75" customHeight="1">
      <c r="A787" s="101">
        <v>44967</v>
      </c>
      <c r="B787" s="27">
        <v>4354.32</v>
      </c>
      <c r="C787" s="27"/>
      <c r="D787" s="27"/>
      <c r="E787" s="27"/>
      <c r="G787" s="100"/>
    </row>
    <row r="788" spans="1:7" ht="15.75" customHeight="1">
      <c r="A788" s="101">
        <v>44970</v>
      </c>
      <c r="B788" s="27">
        <v>4388.1099999999997</v>
      </c>
      <c r="C788" s="27"/>
      <c r="D788" s="27"/>
      <c r="E788" s="27"/>
      <c r="G788" s="100"/>
    </row>
    <row r="789" spans="1:7" ht="15.75" customHeight="1">
      <c r="A789" s="101">
        <v>44971</v>
      </c>
      <c r="B789" s="27">
        <v>4387.79</v>
      </c>
      <c r="C789" s="27"/>
      <c r="D789" s="27"/>
      <c r="E789" s="27"/>
      <c r="G789" s="100"/>
    </row>
    <row r="790" spans="1:7" ht="15.75" customHeight="1">
      <c r="A790" s="101">
        <v>44972</v>
      </c>
      <c r="B790" s="27">
        <v>4413.3999999999996</v>
      </c>
      <c r="C790" s="27"/>
      <c r="D790" s="27"/>
      <c r="E790" s="27"/>
      <c r="G790" s="100"/>
    </row>
    <row r="791" spans="1:7" ht="15.75" customHeight="1">
      <c r="A791" s="101">
        <v>44973</v>
      </c>
      <c r="B791" s="27">
        <v>4420.6400000000003</v>
      </c>
      <c r="C791" s="27"/>
      <c r="D791" s="27"/>
      <c r="E791" s="27"/>
      <c r="G791" s="100"/>
    </row>
    <row r="792" spans="1:7" ht="15.75" customHeight="1">
      <c r="A792" s="101">
        <v>44974</v>
      </c>
      <c r="B792" s="27">
        <v>4413.91</v>
      </c>
      <c r="C792" s="27"/>
      <c r="D792" s="27"/>
      <c r="E792" s="27"/>
      <c r="G792" s="100"/>
    </row>
    <row r="793" spans="1:7" ht="15.75" customHeight="1">
      <c r="A793" s="101">
        <v>44977</v>
      </c>
      <c r="B793" s="27">
        <v>4418.92</v>
      </c>
      <c r="C793" s="27"/>
      <c r="D793" s="27"/>
      <c r="E793" s="27"/>
      <c r="G793" s="100"/>
    </row>
    <row r="794" spans="1:7" ht="15.75" customHeight="1">
      <c r="A794" s="101">
        <v>44978</v>
      </c>
      <c r="B794" s="27">
        <v>4393.9399999999996</v>
      </c>
      <c r="C794" s="27"/>
      <c r="D794" s="27"/>
      <c r="E794" s="27"/>
      <c r="G794" s="100"/>
    </row>
    <row r="795" spans="1:7" ht="15.75" customHeight="1">
      <c r="A795" s="101">
        <v>44979</v>
      </c>
      <c r="B795" s="27">
        <v>4366.34</v>
      </c>
      <c r="C795" s="27"/>
      <c r="D795" s="27"/>
      <c r="E795" s="27"/>
      <c r="G795" s="100"/>
    </row>
    <row r="796" spans="1:7" ht="15.75" customHeight="1">
      <c r="A796" s="101">
        <v>44980</v>
      </c>
      <c r="B796" s="27">
        <v>4358.8900000000003</v>
      </c>
      <c r="C796" s="27"/>
      <c r="D796" s="27"/>
      <c r="E796" s="27"/>
      <c r="G796" s="100"/>
    </row>
    <row r="797" spans="1:7" ht="15.75" customHeight="1">
      <c r="A797" s="101">
        <v>44981</v>
      </c>
      <c r="B797" s="27">
        <v>4342.22</v>
      </c>
      <c r="C797" s="27"/>
      <c r="D797" s="27"/>
      <c r="E797" s="27"/>
      <c r="G797" s="100"/>
    </row>
    <row r="798" spans="1:7" ht="15.75" customHeight="1">
      <c r="A798" s="101">
        <v>44984</v>
      </c>
      <c r="B798" s="27">
        <v>4374.83</v>
      </c>
      <c r="C798" s="27"/>
      <c r="D798" s="27"/>
      <c r="E798" s="27"/>
      <c r="G798" s="100"/>
    </row>
    <row r="799" spans="1:7" ht="15.75" customHeight="1">
      <c r="A799" s="101">
        <v>44985</v>
      </c>
      <c r="B799" s="27">
        <v>4347.4799999999996</v>
      </c>
      <c r="C799" s="27"/>
      <c r="D799" s="27"/>
      <c r="E799" s="27"/>
      <c r="G799" s="100"/>
    </row>
    <row r="800" spans="1:7" ht="15.75" customHeight="1">
      <c r="A800" s="101">
        <v>44986</v>
      </c>
      <c r="B800" s="27">
        <v>4364.78</v>
      </c>
      <c r="C800" s="27"/>
      <c r="D800" s="27"/>
      <c r="E800" s="27"/>
      <c r="G800" s="100"/>
    </row>
    <row r="801" spans="1:7" ht="15.75" customHeight="1">
      <c r="A801" s="101">
        <v>44987</v>
      </c>
      <c r="B801" s="27">
        <v>4377.99</v>
      </c>
      <c r="C801" s="27"/>
      <c r="D801" s="27"/>
      <c r="E801" s="27"/>
      <c r="G801" s="100"/>
    </row>
    <row r="802" spans="1:7" ht="15.75" customHeight="1">
      <c r="A802" s="101">
        <v>44988</v>
      </c>
      <c r="B802" s="27">
        <v>4381.74</v>
      </c>
      <c r="C802" s="27"/>
      <c r="D802" s="27"/>
      <c r="E802" s="27"/>
      <c r="G802" s="100"/>
    </row>
    <row r="803" spans="1:7" ht="15.75" customHeight="1">
      <c r="A803" s="101">
        <v>44991</v>
      </c>
      <c r="B803" s="27">
        <v>4377.82</v>
      </c>
      <c r="C803" s="27"/>
      <c r="D803" s="27"/>
      <c r="E803" s="27"/>
      <c r="G803" s="100"/>
    </row>
    <row r="804" spans="1:7" ht="15.75" customHeight="1">
      <c r="A804" s="101">
        <v>44992</v>
      </c>
      <c r="B804" s="27">
        <v>4369.6000000000004</v>
      </c>
      <c r="C804" s="27"/>
      <c r="D804" s="27"/>
      <c r="E804" s="27"/>
      <c r="G804" s="100"/>
    </row>
    <row r="805" spans="1:7" ht="15.75" customHeight="1">
      <c r="A805" s="101">
        <v>44993</v>
      </c>
      <c r="B805" s="27">
        <v>4371.3100000000004</v>
      </c>
      <c r="C805" s="27"/>
      <c r="D805" s="27"/>
      <c r="E805" s="27"/>
      <c r="G805" s="100"/>
    </row>
    <row r="806" spans="1:7" ht="15.75" customHeight="1">
      <c r="A806" s="101">
        <v>44994</v>
      </c>
      <c r="B806" s="27">
        <v>4342.7299999999996</v>
      </c>
      <c r="C806" s="27"/>
      <c r="D806" s="27"/>
      <c r="E806" s="27"/>
      <c r="G806" s="100"/>
    </row>
    <row r="807" spans="1:7" ht="15.75" customHeight="1">
      <c r="A807" s="101">
        <v>44995</v>
      </c>
      <c r="B807" s="27">
        <v>4269.9799999999996</v>
      </c>
      <c r="C807" s="27"/>
      <c r="D807" s="27"/>
      <c r="E807" s="27"/>
      <c r="G807" s="100"/>
    </row>
    <row r="808" spans="1:7" ht="15.75" customHeight="1">
      <c r="A808" s="101">
        <v>44998</v>
      </c>
      <c r="B808" s="27">
        <v>4158.8900000000003</v>
      </c>
      <c r="C808" s="27"/>
      <c r="D808" s="27"/>
      <c r="E808" s="27"/>
      <c r="G808" s="100"/>
    </row>
    <row r="809" spans="1:7" ht="15.75" customHeight="1">
      <c r="A809" s="101">
        <v>44999</v>
      </c>
      <c r="B809" s="27">
        <v>4210.2299999999996</v>
      </c>
      <c r="C809" s="27"/>
      <c r="D809" s="27"/>
      <c r="E809" s="27"/>
      <c r="G809" s="100"/>
    </row>
    <row r="810" spans="1:7" ht="15.75" customHeight="1">
      <c r="A810" s="101">
        <v>45000</v>
      </c>
      <c r="B810" s="27">
        <v>4055.98</v>
      </c>
      <c r="C810" s="27"/>
      <c r="D810" s="27"/>
      <c r="E810" s="27"/>
      <c r="G810" s="100"/>
    </row>
    <row r="811" spans="1:7" ht="15.75" customHeight="1">
      <c r="A811" s="101">
        <v>45001</v>
      </c>
      <c r="B811" s="27">
        <v>4091.16</v>
      </c>
      <c r="C811" s="27"/>
      <c r="D811" s="27"/>
      <c r="E811" s="27"/>
      <c r="G811" s="100"/>
    </row>
    <row r="812" spans="1:7" ht="15.75" customHeight="1">
      <c r="A812" s="101">
        <v>45002</v>
      </c>
      <c r="B812" s="27">
        <v>4046.9</v>
      </c>
      <c r="C812" s="27"/>
      <c r="D812" s="27"/>
      <c r="E812" s="27"/>
      <c r="G812" s="100"/>
    </row>
    <row r="813" spans="1:7" ht="15.75" customHeight="1">
      <c r="A813" s="101">
        <v>45005</v>
      </c>
      <c r="B813" s="27">
        <v>4080.06</v>
      </c>
      <c r="C813" s="27"/>
      <c r="D813" s="27"/>
      <c r="E813" s="27"/>
      <c r="G813" s="100"/>
    </row>
    <row r="814" spans="1:7" ht="15.75" customHeight="1">
      <c r="A814" s="101">
        <v>45006</v>
      </c>
      <c r="B814" s="27">
        <v>4151.5600000000004</v>
      </c>
      <c r="C814" s="27"/>
      <c r="D814" s="27"/>
      <c r="E814" s="27"/>
      <c r="G814" s="100"/>
    </row>
    <row r="815" spans="1:7" ht="15.75" customHeight="1">
      <c r="A815" s="101">
        <v>45007</v>
      </c>
      <c r="B815" s="27">
        <v>4165.3900000000003</v>
      </c>
      <c r="C815" s="27"/>
      <c r="D815" s="27"/>
      <c r="E815" s="27"/>
      <c r="G815" s="100"/>
    </row>
    <row r="816" spans="1:7" ht="15.75" customHeight="1">
      <c r="A816" s="101">
        <v>45008</v>
      </c>
      <c r="B816" s="27">
        <v>4132.7</v>
      </c>
      <c r="C816" s="27"/>
      <c r="D816" s="27"/>
      <c r="E816" s="27"/>
      <c r="G816" s="100"/>
    </row>
    <row r="817" spans="1:7" ht="15.75" customHeight="1">
      <c r="A817" s="101">
        <v>45009</v>
      </c>
      <c r="B817" s="27">
        <v>4080.78</v>
      </c>
      <c r="C817" s="27"/>
      <c r="D817" s="27"/>
      <c r="E817" s="27"/>
      <c r="G817" s="100"/>
    </row>
    <row r="818" spans="1:7" ht="15.75" customHeight="1">
      <c r="A818" s="101">
        <v>45012</v>
      </c>
      <c r="B818" s="27">
        <v>4113.29</v>
      </c>
      <c r="C818" s="27"/>
      <c r="D818" s="27"/>
      <c r="E818" s="27"/>
      <c r="G818" s="100"/>
    </row>
    <row r="819" spans="1:7" ht="15.75" customHeight="1">
      <c r="A819" s="101">
        <v>45013</v>
      </c>
      <c r="B819" s="27">
        <v>4115.04</v>
      </c>
      <c r="C819" s="27"/>
      <c r="D819" s="27"/>
      <c r="E819" s="27"/>
      <c r="G819" s="100"/>
    </row>
    <row r="820" spans="1:7" ht="15.75" customHeight="1">
      <c r="A820" s="101">
        <v>45014</v>
      </c>
      <c r="B820" s="27">
        <v>4160.28</v>
      </c>
      <c r="C820" s="27"/>
      <c r="D820" s="27"/>
      <c r="E820" s="27"/>
      <c r="G820" s="100"/>
    </row>
    <row r="821" spans="1:7" ht="15.75" customHeight="1">
      <c r="A821" s="101">
        <v>45015</v>
      </c>
      <c r="B821" s="27">
        <v>4195.43</v>
      </c>
      <c r="C821" s="27"/>
      <c r="D821" s="27"/>
      <c r="E821" s="27"/>
      <c r="G821" s="100"/>
    </row>
    <row r="822" spans="1:7" ht="15.75" customHeight="1">
      <c r="A822" s="101">
        <v>45016</v>
      </c>
      <c r="B822" s="27">
        <v>4201.42</v>
      </c>
      <c r="C822" s="27"/>
      <c r="D822" s="27"/>
      <c r="E822" s="27"/>
      <c r="G822" s="100"/>
    </row>
    <row r="823" spans="1:7" ht="15.75" customHeight="1">
      <c r="A823" s="101">
        <v>45019</v>
      </c>
      <c r="B823" s="27">
        <v>4219.41</v>
      </c>
      <c r="C823" s="27"/>
      <c r="D823" s="27"/>
      <c r="E823" s="27"/>
      <c r="G823" s="100"/>
    </row>
    <row r="824" spans="1:7" ht="15.75" customHeight="1">
      <c r="A824" s="101">
        <v>45020</v>
      </c>
      <c r="B824" s="27">
        <v>4199.2</v>
      </c>
      <c r="C824" s="27"/>
      <c r="D824" s="27"/>
      <c r="E824" s="27"/>
      <c r="G824" s="100"/>
    </row>
    <row r="825" spans="1:7" ht="15.75" customHeight="1">
      <c r="A825" s="101">
        <v>45021</v>
      </c>
      <c r="B825" s="27">
        <v>4205.97</v>
      </c>
      <c r="C825" s="27"/>
      <c r="D825" s="27"/>
      <c r="E825" s="27"/>
      <c r="G825" s="100"/>
    </row>
    <row r="826" spans="1:7" ht="15.75" customHeight="1">
      <c r="A826" s="101">
        <v>45022</v>
      </c>
      <c r="B826" s="27">
        <v>4249.2700000000004</v>
      </c>
      <c r="C826" s="27"/>
      <c r="D826" s="27"/>
      <c r="E826" s="27"/>
      <c r="G826" s="100"/>
    </row>
    <row r="827" spans="1:7" ht="15.75" customHeight="1">
      <c r="A827" s="101">
        <v>45027</v>
      </c>
      <c r="B827" s="27">
        <v>4275.12</v>
      </c>
      <c r="C827" s="27"/>
      <c r="D827" s="27"/>
      <c r="E827" s="27"/>
      <c r="G827" s="100"/>
    </row>
    <row r="828" spans="1:7" ht="15.75" customHeight="1">
      <c r="A828" s="101">
        <v>45028</v>
      </c>
      <c r="B828" s="27">
        <v>4295.09</v>
      </c>
      <c r="C828" s="27"/>
      <c r="D828" s="27"/>
      <c r="E828" s="27"/>
      <c r="G828" s="100"/>
    </row>
    <row r="829" spans="1:7" ht="15.75" customHeight="1">
      <c r="A829" s="101">
        <v>45029</v>
      </c>
      <c r="B829" s="27">
        <v>4305.96</v>
      </c>
      <c r="C829" s="27"/>
      <c r="D829" s="27"/>
      <c r="E829" s="27"/>
      <c r="G829" s="100"/>
    </row>
    <row r="830" spans="1:7" ht="15.75" customHeight="1">
      <c r="A830" s="101">
        <v>45030</v>
      </c>
      <c r="B830" s="27">
        <v>4324.8500000000004</v>
      </c>
      <c r="C830" s="27"/>
      <c r="D830" s="27"/>
      <c r="E830" s="27"/>
      <c r="G830" s="100"/>
    </row>
    <row r="831" spans="1:7" ht="15.75" customHeight="1">
      <c r="A831" s="101">
        <v>45033</v>
      </c>
      <c r="B831" s="27">
        <v>4329.83</v>
      </c>
      <c r="C831" s="27"/>
      <c r="D831" s="27"/>
      <c r="E831" s="27"/>
      <c r="G831" s="100"/>
    </row>
    <row r="832" spans="1:7" ht="15.75" customHeight="1">
      <c r="A832" s="101">
        <v>45034</v>
      </c>
      <c r="B832" s="27">
        <v>4344.28</v>
      </c>
      <c r="C832" s="27"/>
      <c r="D832" s="27"/>
      <c r="E832" s="27"/>
      <c r="G832" s="100"/>
    </row>
    <row r="833" spans="1:7" ht="15.75" customHeight="1">
      <c r="A833" s="101">
        <v>45035</v>
      </c>
      <c r="B833" s="27">
        <v>4336.25</v>
      </c>
      <c r="C833" s="27"/>
      <c r="D833" s="27"/>
      <c r="E833" s="27"/>
      <c r="G833" s="100"/>
    </row>
    <row r="834" spans="1:7" ht="15.75" customHeight="1">
      <c r="A834" s="101">
        <v>45036</v>
      </c>
      <c r="B834" s="27">
        <v>4336.04</v>
      </c>
      <c r="C834" s="27"/>
      <c r="D834" s="27"/>
      <c r="E834" s="27"/>
      <c r="G834" s="100"/>
    </row>
    <row r="835" spans="1:7" ht="15.75" customHeight="1">
      <c r="A835" s="101">
        <v>45037</v>
      </c>
      <c r="B835" s="27">
        <v>4345.68</v>
      </c>
      <c r="C835" s="27"/>
      <c r="D835" s="27"/>
      <c r="E835" s="27"/>
      <c r="G835" s="100"/>
    </row>
    <row r="836" spans="1:7" ht="15.75" customHeight="1">
      <c r="A836" s="101">
        <v>45040</v>
      </c>
      <c r="B836" s="27">
        <v>4343.42</v>
      </c>
      <c r="C836" s="27"/>
      <c r="D836" s="27"/>
      <c r="E836" s="27"/>
      <c r="G836" s="100"/>
    </row>
    <row r="837" spans="1:7" ht="15.75" customHeight="1">
      <c r="A837" s="101">
        <v>45041</v>
      </c>
      <c r="B837" s="27">
        <v>4333.1000000000004</v>
      </c>
      <c r="C837" s="27"/>
      <c r="D837" s="27"/>
      <c r="E837" s="27"/>
      <c r="G837" s="100"/>
    </row>
    <row r="838" spans="1:7" ht="15.75" customHeight="1">
      <c r="A838" s="101">
        <v>45042</v>
      </c>
      <c r="B838" s="27">
        <v>4314.67</v>
      </c>
      <c r="C838" s="27"/>
      <c r="D838" s="27"/>
      <c r="E838" s="27"/>
      <c r="G838" s="100"/>
    </row>
    <row r="839" spans="1:7" ht="15.75" customHeight="1">
      <c r="A839" s="101">
        <v>45043</v>
      </c>
      <c r="B839" s="27">
        <v>4305.97</v>
      </c>
      <c r="C839" s="27"/>
      <c r="D839" s="27"/>
      <c r="E839" s="27"/>
      <c r="G839" s="100"/>
    </row>
    <row r="840" spans="1:7" ht="15.75" customHeight="1">
      <c r="A840" s="101">
        <v>45044</v>
      </c>
      <c r="B840" s="27">
        <v>4329.96</v>
      </c>
      <c r="C840" s="27"/>
      <c r="D840" s="27"/>
      <c r="E840" s="27"/>
      <c r="G840" s="100"/>
    </row>
    <row r="841" spans="1:7" ht="15.75" customHeight="1">
      <c r="A841" s="101">
        <v>45048</v>
      </c>
      <c r="B841" s="27">
        <v>4280.37</v>
      </c>
      <c r="C841" s="27"/>
      <c r="D841" s="27"/>
      <c r="E841" s="27"/>
      <c r="G841" s="100"/>
    </row>
    <row r="842" spans="1:7" ht="15.75" customHeight="1">
      <c r="A842" s="101">
        <v>45049</v>
      </c>
      <c r="B842" s="27">
        <v>4289.2299999999996</v>
      </c>
      <c r="C842" s="27"/>
      <c r="D842" s="27"/>
      <c r="E842" s="27"/>
      <c r="G842" s="100"/>
    </row>
    <row r="843" spans="1:7" ht="15.75" customHeight="1">
      <c r="A843" s="101">
        <v>45050</v>
      </c>
      <c r="B843" s="27">
        <v>4244.92</v>
      </c>
      <c r="C843" s="27"/>
      <c r="D843" s="27"/>
      <c r="E843" s="27"/>
      <c r="G843" s="100"/>
    </row>
    <row r="844" spans="1:7" ht="15.75" customHeight="1">
      <c r="A844" s="101">
        <v>45051</v>
      </c>
      <c r="B844" s="27">
        <v>4287.24</v>
      </c>
      <c r="C844" s="27"/>
      <c r="D844" s="27"/>
      <c r="E844" s="27"/>
      <c r="G844" s="100"/>
    </row>
    <row r="845" spans="1:7" ht="15.75" customHeight="1">
      <c r="A845" s="101">
        <v>45055</v>
      </c>
      <c r="B845" s="27">
        <v>4274.9799999999996</v>
      </c>
      <c r="C845" s="27"/>
      <c r="D845" s="27"/>
      <c r="E845" s="27"/>
      <c r="G845" s="100"/>
    </row>
    <row r="846" spans="1:7" ht="15.75" customHeight="1">
      <c r="A846" s="101">
        <v>45056</v>
      </c>
      <c r="B846" s="27">
        <v>4264.1000000000004</v>
      </c>
      <c r="C846" s="27"/>
      <c r="D846" s="27"/>
      <c r="E846" s="27"/>
      <c r="G846" s="100"/>
    </row>
    <row r="847" spans="1:7" ht="15.75" customHeight="1">
      <c r="A847" s="101">
        <v>45057</v>
      </c>
      <c r="B847" s="27">
        <v>4258.8</v>
      </c>
      <c r="C847" s="27"/>
      <c r="D847" s="27"/>
      <c r="E847" s="27"/>
      <c r="G847" s="100"/>
    </row>
    <row r="848" spans="1:7" ht="15.75" customHeight="1">
      <c r="A848" s="101">
        <v>45058</v>
      </c>
      <c r="B848" s="27">
        <v>4267.72</v>
      </c>
      <c r="C848" s="27"/>
      <c r="D848" s="27"/>
      <c r="E848" s="27"/>
      <c r="G848" s="100"/>
    </row>
    <row r="849" spans="1:7" ht="15.75" customHeight="1">
      <c r="A849" s="101">
        <v>45061</v>
      </c>
      <c r="B849" s="27">
        <v>4280.84</v>
      </c>
      <c r="C849" s="27"/>
      <c r="D849" s="27"/>
      <c r="E849" s="27"/>
      <c r="G849" s="100"/>
    </row>
    <row r="850" spans="1:7" ht="15.75" customHeight="1">
      <c r="A850" s="101">
        <v>45062</v>
      </c>
      <c r="B850" s="27">
        <v>4268.6899999999996</v>
      </c>
      <c r="C850" s="27"/>
      <c r="D850" s="27"/>
      <c r="E850" s="27"/>
      <c r="G850" s="100"/>
    </row>
    <row r="851" spans="1:7" ht="15.75" customHeight="1">
      <c r="A851" s="101">
        <v>45063</v>
      </c>
      <c r="B851" s="27">
        <v>4253.7299999999996</v>
      </c>
      <c r="C851" s="27"/>
      <c r="D851" s="27"/>
      <c r="E851" s="27"/>
      <c r="G851" s="100"/>
    </row>
    <row r="852" spans="1:7" ht="15.75" customHeight="1">
      <c r="A852" s="101">
        <v>45064</v>
      </c>
      <c r="B852" s="27">
        <v>4265.34</v>
      </c>
      <c r="C852" s="27"/>
      <c r="D852" s="27"/>
      <c r="E852" s="27"/>
      <c r="G852" s="100"/>
    </row>
    <row r="853" spans="1:7" ht="15.75" customHeight="1">
      <c r="A853" s="101">
        <v>45065</v>
      </c>
      <c r="B853" s="27">
        <v>4271.9399999999996</v>
      </c>
      <c r="C853" s="27"/>
      <c r="D853" s="27"/>
      <c r="E853" s="27"/>
      <c r="G853" s="100"/>
    </row>
    <row r="854" spans="1:7" ht="15.75" customHeight="1">
      <c r="A854" s="101">
        <v>45068</v>
      </c>
      <c r="B854" s="27">
        <v>4278.13</v>
      </c>
      <c r="C854" s="27"/>
      <c r="D854" s="27"/>
      <c r="E854" s="27"/>
      <c r="G854" s="100"/>
    </row>
    <row r="855" spans="1:7" ht="15.75" customHeight="1">
      <c r="A855" s="101">
        <v>45069</v>
      </c>
      <c r="B855" s="27">
        <v>4272.29</v>
      </c>
      <c r="C855" s="27"/>
      <c r="D855" s="27"/>
      <c r="E855" s="27"/>
      <c r="G855" s="100"/>
    </row>
    <row r="856" spans="1:7" ht="15.75" customHeight="1">
      <c r="A856" s="101">
        <v>45070</v>
      </c>
      <c r="B856" s="27">
        <v>4199.37</v>
      </c>
      <c r="C856" s="27"/>
      <c r="D856" s="27"/>
      <c r="E856" s="27"/>
      <c r="G856" s="100"/>
    </row>
    <row r="857" spans="1:7" ht="15.75" customHeight="1">
      <c r="A857" s="101">
        <v>45071</v>
      </c>
      <c r="B857" s="27">
        <v>4169.9399999999996</v>
      </c>
      <c r="C857" s="27"/>
      <c r="D857" s="27"/>
      <c r="E857" s="27"/>
      <c r="G857" s="100"/>
    </row>
    <row r="858" spans="1:7" ht="15.75" customHeight="1">
      <c r="A858" s="101">
        <v>45072</v>
      </c>
      <c r="B858" s="27">
        <v>4195.1400000000003</v>
      </c>
      <c r="C858" s="27"/>
      <c r="D858" s="27"/>
      <c r="E858" s="27"/>
      <c r="G858" s="100"/>
    </row>
    <row r="859" spans="1:7" ht="15.75" customHeight="1">
      <c r="A859" s="101">
        <v>45076</v>
      </c>
      <c r="B859" s="27">
        <v>4145.8100000000004</v>
      </c>
      <c r="C859" s="27"/>
      <c r="D859" s="27"/>
      <c r="E859" s="27"/>
      <c r="G859" s="100"/>
    </row>
    <row r="860" spans="1:7" ht="15.75" customHeight="1">
      <c r="A860" s="101">
        <v>45077</v>
      </c>
      <c r="B860" s="27">
        <v>4107.24</v>
      </c>
      <c r="C860" s="27"/>
      <c r="D860" s="27"/>
      <c r="E860" s="27"/>
      <c r="G860" s="100"/>
    </row>
    <row r="861" spans="1:7" ht="15.75" customHeight="1">
      <c r="A861" s="101">
        <v>45078</v>
      </c>
      <c r="B861" s="27">
        <v>4131.3999999999996</v>
      </c>
      <c r="C861" s="27"/>
      <c r="D861" s="27"/>
      <c r="E861" s="27"/>
      <c r="G861" s="100"/>
    </row>
    <row r="862" spans="1:7" ht="15.75" customHeight="1">
      <c r="A862" s="101">
        <v>45079</v>
      </c>
      <c r="B862" s="27">
        <v>4196.79</v>
      </c>
      <c r="C862" s="27"/>
      <c r="D862" s="27"/>
      <c r="E862" s="27"/>
      <c r="G862" s="100"/>
    </row>
    <row r="863" spans="1:7" ht="15.75" customHeight="1">
      <c r="A863" s="101">
        <v>45082</v>
      </c>
      <c r="B863" s="27">
        <v>4192.2299999999996</v>
      </c>
      <c r="C863" s="27"/>
      <c r="D863" s="27"/>
      <c r="E863" s="27"/>
      <c r="G863" s="100"/>
    </row>
    <row r="864" spans="1:7" ht="15.75" customHeight="1">
      <c r="A864" s="101">
        <v>45083</v>
      </c>
      <c r="B864" s="27">
        <v>4208.76</v>
      </c>
      <c r="C864" s="27"/>
      <c r="D864" s="27"/>
      <c r="E864" s="27"/>
      <c r="G864" s="100"/>
    </row>
    <row r="865" spans="1:7" ht="15.75" customHeight="1">
      <c r="A865" s="101">
        <v>45084</v>
      </c>
      <c r="B865" s="27">
        <v>4204.96</v>
      </c>
      <c r="C865" s="27"/>
      <c r="D865" s="27"/>
      <c r="E865" s="27"/>
      <c r="G865" s="100"/>
    </row>
    <row r="866" spans="1:7" ht="15.75" customHeight="1">
      <c r="A866" s="101">
        <v>45085</v>
      </c>
      <c r="B866" s="27">
        <v>4191.92</v>
      </c>
      <c r="C866" s="27"/>
      <c r="D866" s="27"/>
      <c r="E866" s="27"/>
      <c r="G866" s="100"/>
    </row>
    <row r="867" spans="1:7" ht="15.75" customHeight="1">
      <c r="A867" s="101">
        <v>45086</v>
      </c>
      <c r="B867" s="27">
        <v>4173.74</v>
      </c>
      <c r="C867" s="27"/>
      <c r="D867" s="27"/>
      <c r="E867" s="27"/>
      <c r="G867" s="100"/>
    </row>
    <row r="868" spans="1:7" ht="15.75" customHeight="1">
      <c r="A868" s="101">
        <v>45089</v>
      </c>
      <c r="B868" s="27">
        <v>4180.7700000000004</v>
      </c>
      <c r="C868" s="27"/>
      <c r="D868" s="27"/>
      <c r="E868" s="27"/>
      <c r="G868" s="100"/>
    </row>
    <row r="869" spans="1:7" ht="15.75" customHeight="1">
      <c r="A869" s="101">
        <v>45090</v>
      </c>
      <c r="B869" s="27">
        <v>4192.1000000000004</v>
      </c>
      <c r="C869" s="27"/>
      <c r="D869" s="27"/>
      <c r="E869" s="27"/>
      <c r="G869" s="100"/>
    </row>
    <row r="870" spans="1:7" ht="15.75" customHeight="1">
      <c r="A870" s="101">
        <v>45091</v>
      </c>
      <c r="B870" s="27">
        <v>4195.46</v>
      </c>
      <c r="C870" s="27"/>
      <c r="D870" s="27"/>
      <c r="E870" s="27"/>
      <c r="G870" s="100"/>
    </row>
    <row r="871" spans="1:7" ht="15.75" customHeight="1">
      <c r="A871" s="101">
        <v>45092</v>
      </c>
      <c r="B871" s="27">
        <v>4203.29</v>
      </c>
      <c r="C871" s="27"/>
      <c r="D871" s="27"/>
      <c r="E871" s="27"/>
      <c r="G871" s="100"/>
    </row>
    <row r="872" spans="1:7" ht="15.75" customHeight="1">
      <c r="A872" s="101">
        <v>45093</v>
      </c>
      <c r="B872" s="27">
        <v>4209.87</v>
      </c>
      <c r="C872" s="27"/>
      <c r="D872" s="27"/>
      <c r="E872" s="27"/>
      <c r="G872" s="100"/>
    </row>
    <row r="873" spans="1:7" ht="15.75" customHeight="1">
      <c r="A873" s="101">
        <v>45096</v>
      </c>
      <c r="B873" s="27">
        <v>4178.7</v>
      </c>
      <c r="C873" s="27"/>
      <c r="D873" s="27"/>
      <c r="E873" s="27"/>
      <c r="G873" s="100"/>
    </row>
    <row r="874" spans="1:7" ht="15.75" customHeight="1">
      <c r="A874" s="101">
        <v>45097</v>
      </c>
      <c r="B874" s="27">
        <v>4166.25</v>
      </c>
      <c r="C874" s="27"/>
      <c r="D874" s="27"/>
      <c r="E874" s="27"/>
      <c r="G874" s="100"/>
    </row>
    <row r="875" spans="1:7" ht="15.75" customHeight="1">
      <c r="A875" s="101">
        <v>45098</v>
      </c>
      <c r="B875" s="27">
        <v>4156</v>
      </c>
      <c r="C875" s="27"/>
      <c r="D875" s="27"/>
      <c r="E875" s="27"/>
      <c r="G875" s="100"/>
    </row>
    <row r="876" spans="1:7" ht="15.75" customHeight="1">
      <c r="A876" s="101">
        <v>45099</v>
      </c>
      <c r="B876" s="27">
        <v>4121.3599999999997</v>
      </c>
      <c r="C876" s="27"/>
      <c r="D876" s="27"/>
      <c r="E876" s="27"/>
      <c r="G876" s="100"/>
    </row>
    <row r="877" spans="1:7" ht="15.75" customHeight="1">
      <c r="A877" s="101">
        <v>45100</v>
      </c>
      <c r="B877" s="27">
        <v>4094.07</v>
      </c>
      <c r="C877" s="27"/>
      <c r="D877" s="27"/>
      <c r="E877" s="27"/>
      <c r="G877" s="100"/>
    </row>
    <row r="878" spans="1:7" ht="15.75" customHeight="1">
      <c r="A878" s="101">
        <v>45103</v>
      </c>
      <c r="B878" s="27">
        <v>4087.41</v>
      </c>
      <c r="C878" s="27"/>
      <c r="D878" s="27"/>
      <c r="E878" s="27"/>
      <c r="G878" s="100"/>
    </row>
    <row r="879" spans="1:7" ht="15.75" customHeight="1">
      <c r="A879" s="101">
        <v>45104</v>
      </c>
      <c r="B879" s="27">
        <v>4093.64</v>
      </c>
      <c r="C879" s="27"/>
      <c r="D879" s="27"/>
      <c r="E879" s="27"/>
      <c r="G879" s="100"/>
    </row>
    <row r="880" spans="1:7" ht="15.75" customHeight="1">
      <c r="A880" s="101">
        <v>45105</v>
      </c>
      <c r="B880" s="27">
        <v>4123.28</v>
      </c>
      <c r="C880" s="27"/>
      <c r="D880" s="27"/>
      <c r="E880" s="27"/>
      <c r="G880" s="100"/>
    </row>
    <row r="881" spans="1:7" ht="15.75" customHeight="1">
      <c r="A881" s="101">
        <v>45106</v>
      </c>
      <c r="B881" s="27">
        <v>4105.22</v>
      </c>
      <c r="C881" s="27"/>
      <c r="D881" s="27"/>
      <c r="E881" s="27"/>
      <c r="G881" s="100"/>
    </row>
    <row r="882" spans="1:7" ht="15.75" customHeight="1">
      <c r="A882" s="101">
        <v>45107</v>
      </c>
      <c r="B882" s="27">
        <v>4138.09</v>
      </c>
      <c r="C882" s="27"/>
      <c r="D882" s="27"/>
      <c r="E882" s="27"/>
      <c r="G882" s="100"/>
    </row>
    <row r="883" spans="1:7" ht="15.75" customHeight="1">
      <c r="A883" s="101">
        <v>45110</v>
      </c>
      <c r="B883" s="27">
        <v>4138.91</v>
      </c>
      <c r="C883" s="27"/>
      <c r="D883" s="27"/>
      <c r="E883" s="27"/>
      <c r="G883" s="100"/>
    </row>
    <row r="884" spans="1:7" ht="15.75" customHeight="1">
      <c r="A884" s="101">
        <v>45111</v>
      </c>
      <c r="B884" s="27">
        <v>4136.16</v>
      </c>
      <c r="C884" s="27"/>
      <c r="D884" s="27"/>
      <c r="E884" s="27"/>
      <c r="G884" s="100"/>
    </row>
    <row r="885" spans="1:7" ht="15.75" customHeight="1">
      <c r="A885" s="101">
        <v>45112</v>
      </c>
      <c r="B885" s="27">
        <v>4095.05</v>
      </c>
      <c r="C885" s="27"/>
      <c r="D885" s="27"/>
      <c r="E885" s="27"/>
      <c r="G885" s="100"/>
    </row>
    <row r="886" spans="1:7" ht="15.75" customHeight="1">
      <c r="A886" s="101">
        <v>45113</v>
      </c>
      <c r="B886" s="27">
        <v>4003.71</v>
      </c>
      <c r="C886" s="27"/>
      <c r="D886" s="27"/>
      <c r="E886" s="27"/>
      <c r="G886" s="100"/>
    </row>
    <row r="887" spans="1:7" ht="15.75" customHeight="1">
      <c r="A887" s="101">
        <v>45114</v>
      </c>
      <c r="B887" s="27">
        <v>3995.3</v>
      </c>
      <c r="C887" s="27"/>
      <c r="D887" s="27"/>
      <c r="E887" s="27"/>
      <c r="G887" s="100"/>
    </row>
    <row r="888" spans="1:7" ht="15.75" customHeight="1">
      <c r="A888" s="101">
        <v>45117</v>
      </c>
      <c r="B888" s="27">
        <v>4004.02</v>
      </c>
      <c r="C888" s="27"/>
      <c r="D888" s="27"/>
      <c r="E888" s="27"/>
      <c r="G888" s="100"/>
    </row>
    <row r="889" spans="1:7" ht="15.75" customHeight="1">
      <c r="A889" s="101">
        <v>45118</v>
      </c>
      <c r="B889" s="27">
        <v>4011.65</v>
      </c>
      <c r="C889" s="27"/>
      <c r="D889" s="27"/>
      <c r="E889" s="27"/>
      <c r="G889" s="100"/>
    </row>
    <row r="890" spans="1:7" ht="15.75" customHeight="1">
      <c r="A890" s="101">
        <v>45119</v>
      </c>
      <c r="B890" s="27">
        <v>4088.57</v>
      </c>
      <c r="C890" s="27"/>
      <c r="D890" s="27"/>
      <c r="E890" s="27"/>
      <c r="G890" s="100"/>
    </row>
    <row r="891" spans="1:7" ht="15.75" customHeight="1">
      <c r="A891" s="101">
        <v>45120</v>
      </c>
      <c r="B891" s="27">
        <v>4101.6000000000004</v>
      </c>
      <c r="C891" s="27"/>
      <c r="D891" s="27"/>
      <c r="E891" s="27"/>
      <c r="G891" s="100"/>
    </row>
    <row r="892" spans="1:7" ht="15.75" customHeight="1">
      <c r="A892" s="101">
        <v>45121</v>
      </c>
      <c r="B892" s="27">
        <v>4096.91</v>
      </c>
      <c r="C892" s="27"/>
      <c r="D892" s="27"/>
      <c r="E892" s="27"/>
      <c r="G892" s="100"/>
    </row>
    <row r="893" spans="1:7" ht="15.75" customHeight="1">
      <c r="A893" s="101">
        <v>45124</v>
      </c>
      <c r="B893" s="27">
        <v>4078.52</v>
      </c>
      <c r="C893" s="27"/>
      <c r="D893" s="27"/>
      <c r="E893" s="27"/>
      <c r="G893" s="100"/>
    </row>
    <row r="894" spans="1:7" ht="15.75" customHeight="1">
      <c r="A894" s="101">
        <v>45125</v>
      </c>
      <c r="B894" s="27">
        <v>4107.5600000000004</v>
      </c>
      <c r="C894" s="27"/>
      <c r="D894" s="27"/>
      <c r="E894" s="27"/>
      <c r="G894" s="100"/>
    </row>
    <row r="895" spans="1:7" ht="15.75" customHeight="1">
      <c r="A895" s="101">
        <v>45126</v>
      </c>
      <c r="B895" s="27">
        <v>4193.1899999999996</v>
      </c>
      <c r="C895" s="27"/>
      <c r="D895" s="27"/>
      <c r="E895" s="27"/>
      <c r="G895" s="100"/>
    </row>
    <row r="896" spans="1:7" ht="15.75" customHeight="1">
      <c r="A896" s="101">
        <v>45127</v>
      </c>
      <c r="B896" s="27">
        <v>4220.22</v>
      </c>
      <c r="C896" s="27"/>
      <c r="D896" s="27"/>
      <c r="E896" s="27"/>
      <c r="G896" s="100"/>
    </row>
    <row r="897" spans="1:7" ht="15.75" customHeight="1">
      <c r="A897" s="101">
        <v>45128</v>
      </c>
      <c r="B897" s="27">
        <v>4225.1099999999997</v>
      </c>
      <c r="C897" s="27"/>
      <c r="D897" s="27"/>
      <c r="E897" s="27"/>
      <c r="G897" s="100"/>
    </row>
    <row r="898" spans="1:7" ht="15.75" customHeight="1">
      <c r="A898" s="101">
        <v>45131</v>
      </c>
      <c r="B898" s="27">
        <v>4230.3999999999996</v>
      </c>
      <c r="C898" s="27"/>
      <c r="D898" s="27"/>
      <c r="E898" s="27"/>
      <c r="G898" s="100"/>
    </row>
    <row r="899" spans="1:7" ht="15.75" customHeight="1">
      <c r="A899" s="101">
        <v>45132</v>
      </c>
      <c r="B899" s="27">
        <v>4236.8100000000004</v>
      </c>
      <c r="C899" s="27"/>
      <c r="D899" s="27"/>
      <c r="E899" s="27"/>
      <c r="G899" s="100"/>
    </row>
    <row r="900" spans="1:7" ht="15.75" customHeight="1">
      <c r="A900" s="101">
        <v>45133</v>
      </c>
      <c r="B900" s="27">
        <v>4230.8999999999996</v>
      </c>
      <c r="C900" s="27"/>
      <c r="D900" s="27"/>
      <c r="E900" s="27"/>
      <c r="G900" s="100"/>
    </row>
    <row r="901" spans="1:7" ht="15.75" customHeight="1">
      <c r="A901" s="101">
        <v>45134</v>
      </c>
      <c r="B901" s="27">
        <v>4241.12</v>
      </c>
      <c r="C901" s="27"/>
      <c r="D901" s="27"/>
      <c r="E901" s="27"/>
      <c r="G901" s="100"/>
    </row>
    <row r="902" spans="1:7" ht="15.75" customHeight="1">
      <c r="A902" s="101">
        <v>45135</v>
      </c>
      <c r="B902" s="27">
        <v>4237.17</v>
      </c>
      <c r="C902" s="27"/>
      <c r="D902" s="27"/>
      <c r="E902" s="27"/>
      <c r="G902" s="100"/>
    </row>
    <row r="903" spans="1:7" ht="15.75" customHeight="1">
      <c r="A903" s="101">
        <v>45138</v>
      </c>
      <c r="B903" s="27">
        <v>4240.22</v>
      </c>
      <c r="C903" s="27"/>
      <c r="D903" s="27"/>
      <c r="E903" s="27"/>
      <c r="G903" s="100"/>
    </row>
    <row r="904" spans="1:7" ht="15.75" customHeight="1">
      <c r="A904" s="101">
        <v>45139</v>
      </c>
      <c r="B904" s="27">
        <v>4222.1000000000004</v>
      </c>
      <c r="C904" s="27"/>
      <c r="D904" s="27"/>
      <c r="E904" s="27"/>
      <c r="G904" s="100"/>
    </row>
    <row r="905" spans="1:7" ht="15.75" customHeight="1">
      <c r="A905" s="101">
        <v>45140</v>
      </c>
      <c r="B905" s="27">
        <v>4164.7</v>
      </c>
      <c r="C905" s="27"/>
      <c r="D905" s="27"/>
      <c r="E905" s="27"/>
      <c r="G905" s="100"/>
    </row>
    <row r="906" spans="1:7" ht="15.75" customHeight="1">
      <c r="A906" s="101">
        <v>45141</v>
      </c>
      <c r="B906" s="27">
        <v>4149.99</v>
      </c>
      <c r="C906" s="27"/>
      <c r="D906" s="27"/>
      <c r="E906" s="27"/>
      <c r="G906" s="100"/>
    </row>
    <row r="907" spans="1:7" ht="15.75" customHeight="1">
      <c r="A907" s="101">
        <v>45142</v>
      </c>
      <c r="B907" s="27">
        <v>4169.8</v>
      </c>
      <c r="C907" s="27"/>
      <c r="D907" s="27"/>
      <c r="E907" s="27"/>
      <c r="G907" s="100"/>
    </row>
    <row r="908" spans="1:7" ht="15.75" customHeight="1">
      <c r="A908" s="101">
        <v>45145</v>
      </c>
      <c r="B908" s="27">
        <v>4162.8500000000004</v>
      </c>
      <c r="C908" s="27"/>
      <c r="D908" s="27"/>
      <c r="E908" s="27"/>
      <c r="G908" s="100"/>
    </row>
    <row r="909" spans="1:7" ht="15.75" customHeight="1">
      <c r="A909" s="101">
        <v>45146</v>
      </c>
      <c r="B909" s="27">
        <v>4149.41</v>
      </c>
      <c r="C909" s="27"/>
      <c r="D909" s="27"/>
      <c r="E909" s="27"/>
      <c r="G909" s="100"/>
    </row>
    <row r="910" spans="1:7" ht="15.75" customHeight="1">
      <c r="A910" s="101">
        <v>45147</v>
      </c>
      <c r="B910" s="27">
        <v>4180.7299999999996</v>
      </c>
      <c r="C910" s="27"/>
      <c r="D910" s="27"/>
      <c r="E910" s="27"/>
      <c r="G910" s="100"/>
    </row>
    <row r="911" spans="1:7" ht="15.75" customHeight="1">
      <c r="A911" s="101">
        <v>45148</v>
      </c>
      <c r="B911" s="27">
        <v>4197.3</v>
      </c>
      <c r="C911" s="27"/>
      <c r="D911" s="27"/>
      <c r="E911" s="27"/>
      <c r="G911" s="100"/>
    </row>
    <row r="912" spans="1:7" ht="15.75" customHeight="1">
      <c r="A912" s="101">
        <v>45149</v>
      </c>
      <c r="B912" s="27">
        <v>4146.5600000000004</v>
      </c>
      <c r="C912" s="27"/>
      <c r="D912" s="27"/>
      <c r="E912" s="27"/>
      <c r="G912" s="100"/>
    </row>
    <row r="913" spans="1:7" ht="15.75" customHeight="1">
      <c r="A913" s="101">
        <v>45152</v>
      </c>
      <c r="B913" s="27">
        <v>4137.32</v>
      </c>
      <c r="C913" s="27"/>
      <c r="D913" s="27"/>
      <c r="E913" s="27"/>
      <c r="G913" s="100"/>
    </row>
    <row r="914" spans="1:7" ht="15.75" customHeight="1">
      <c r="A914" s="101">
        <v>45153</v>
      </c>
      <c r="B914" s="27">
        <v>4078.56</v>
      </c>
      <c r="C914" s="27"/>
      <c r="D914" s="27"/>
      <c r="E914" s="27"/>
      <c r="G914" s="100"/>
    </row>
    <row r="915" spans="1:7" ht="15.75" customHeight="1">
      <c r="A915" s="101">
        <v>45154</v>
      </c>
      <c r="B915" s="27">
        <v>4060.6</v>
      </c>
      <c r="C915" s="27"/>
      <c r="D915" s="27"/>
      <c r="E915" s="27"/>
      <c r="G915" s="100"/>
    </row>
    <row r="916" spans="1:7" ht="15.75" customHeight="1">
      <c r="A916" s="101">
        <v>45155</v>
      </c>
      <c r="B916" s="27">
        <v>4031.5</v>
      </c>
      <c r="C916" s="27"/>
      <c r="D916" s="27"/>
      <c r="E916" s="27"/>
      <c r="G916" s="100"/>
    </row>
    <row r="917" spans="1:7" ht="15.75" customHeight="1">
      <c r="A917" s="101">
        <v>45156</v>
      </c>
      <c r="B917" s="27">
        <v>4000.79</v>
      </c>
      <c r="C917" s="27"/>
      <c r="D917" s="27"/>
      <c r="E917" s="27"/>
      <c r="G917" s="100"/>
    </row>
    <row r="918" spans="1:7" ht="15.75" customHeight="1">
      <c r="A918" s="101">
        <v>45159</v>
      </c>
      <c r="B918" s="27">
        <v>3992.43</v>
      </c>
      <c r="C918" s="27"/>
      <c r="D918" s="27"/>
      <c r="E918" s="27"/>
      <c r="G918" s="100"/>
    </row>
    <row r="919" spans="1:7" ht="15.75" customHeight="1">
      <c r="A919" s="101">
        <v>45160</v>
      </c>
      <c r="B919" s="27">
        <v>4002.47</v>
      </c>
      <c r="C919" s="27"/>
      <c r="D919" s="27"/>
      <c r="E919" s="27"/>
      <c r="G919" s="100"/>
    </row>
    <row r="920" spans="1:7" ht="15.75" customHeight="1">
      <c r="A920" s="101">
        <v>45161</v>
      </c>
      <c r="B920" s="27">
        <v>4032.33</v>
      </c>
      <c r="C920" s="27"/>
      <c r="D920" s="27"/>
      <c r="E920" s="27"/>
      <c r="G920" s="100"/>
    </row>
    <row r="921" spans="1:7" ht="15.75" customHeight="1">
      <c r="A921" s="101">
        <v>45162</v>
      </c>
      <c r="B921" s="27">
        <v>4037.53</v>
      </c>
      <c r="C921" s="27"/>
      <c r="D921" s="27"/>
      <c r="E921" s="27"/>
      <c r="G921" s="100"/>
    </row>
    <row r="922" spans="1:7" ht="15.75" customHeight="1">
      <c r="A922" s="101">
        <v>45163</v>
      </c>
      <c r="B922" s="27">
        <v>4037.89</v>
      </c>
      <c r="C922" s="27"/>
      <c r="D922" s="27"/>
      <c r="E922" s="27"/>
      <c r="G922" s="100"/>
    </row>
    <row r="923" spans="1:7" ht="15.75" customHeight="1">
      <c r="A923" s="101">
        <v>45167</v>
      </c>
      <c r="B923" s="27">
        <v>4108.2299999999996</v>
      </c>
      <c r="C923" s="27"/>
      <c r="D923" s="27"/>
      <c r="E923" s="27"/>
      <c r="G923" s="100"/>
    </row>
    <row r="924" spans="1:7" ht="15.75" customHeight="1">
      <c r="A924" s="101">
        <v>45168</v>
      </c>
      <c r="B924" s="27">
        <v>4115.33</v>
      </c>
      <c r="C924" s="27"/>
      <c r="D924" s="27"/>
      <c r="E924" s="27"/>
      <c r="G924" s="100"/>
    </row>
    <row r="925" spans="1:7" ht="15.75" customHeight="1">
      <c r="A925" s="101">
        <v>45169</v>
      </c>
      <c r="B925" s="27">
        <v>4100.28</v>
      </c>
      <c r="C925" s="27"/>
      <c r="D925" s="27"/>
      <c r="E925" s="27"/>
      <c r="G925" s="100"/>
    </row>
    <row r="926" spans="1:7" ht="15.75" customHeight="1">
      <c r="A926" s="101">
        <v>45170</v>
      </c>
      <c r="B926" s="27">
        <v>4110.1499999999996</v>
      </c>
      <c r="C926" s="27"/>
      <c r="D926" s="27"/>
      <c r="E926" s="27"/>
      <c r="G926" s="100"/>
    </row>
    <row r="927" spans="1:7" ht="15.75" customHeight="1">
      <c r="A927" s="101">
        <v>45173</v>
      </c>
      <c r="B927" s="27">
        <v>4104.18</v>
      </c>
      <c r="C927" s="27"/>
      <c r="D927" s="27"/>
      <c r="E927" s="27"/>
      <c r="G927" s="100"/>
    </row>
    <row r="928" spans="1:7" ht="15.75" customHeight="1">
      <c r="A928" s="101">
        <v>45174</v>
      </c>
      <c r="B928" s="27">
        <v>4096.1400000000003</v>
      </c>
      <c r="C928" s="27"/>
      <c r="D928" s="27"/>
      <c r="E928" s="27"/>
      <c r="G928" s="100"/>
    </row>
    <row r="929" spans="1:7" ht="15.75" customHeight="1">
      <c r="A929" s="101">
        <v>45175</v>
      </c>
      <c r="B929" s="27">
        <v>4089.33</v>
      </c>
      <c r="C929" s="27"/>
      <c r="D929" s="27"/>
      <c r="E929" s="27"/>
      <c r="G929" s="100"/>
    </row>
    <row r="930" spans="1:7" ht="15.75" customHeight="1">
      <c r="A930" s="101">
        <v>45176</v>
      </c>
      <c r="B930" s="27">
        <v>4094.58</v>
      </c>
      <c r="C930" s="27"/>
      <c r="D930" s="27"/>
      <c r="E930" s="27"/>
      <c r="G930" s="100"/>
    </row>
    <row r="931" spans="1:7" ht="15.75" customHeight="1">
      <c r="A931" s="101">
        <v>45177</v>
      </c>
      <c r="B931" s="27">
        <v>4114.3</v>
      </c>
      <c r="C931" s="27"/>
      <c r="D931" s="27"/>
      <c r="E931" s="27"/>
      <c r="G931" s="100"/>
    </row>
    <row r="932" spans="1:7" ht="15.75" customHeight="1">
      <c r="A932" s="101">
        <v>45180</v>
      </c>
      <c r="B932" s="27">
        <v>4124.99</v>
      </c>
      <c r="C932" s="27"/>
      <c r="D932" s="27"/>
      <c r="E932" s="27"/>
      <c r="G932" s="100"/>
    </row>
    <row r="933" spans="1:7" ht="15.75" customHeight="1">
      <c r="A933" s="101">
        <v>45181</v>
      </c>
      <c r="B933" s="27">
        <v>4140.1099999999997</v>
      </c>
      <c r="C933" s="27"/>
      <c r="D933" s="27"/>
      <c r="E933" s="27"/>
      <c r="G933" s="100"/>
    </row>
    <row r="934" spans="1:7" ht="15.75" customHeight="1">
      <c r="A934" s="101">
        <v>45182</v>
      </c>
      <c r="B934" s="27">
        <v>4139.99</v>
      </c>
      <c r="C934" s="27"/>
      <c r="D934" s="27"/>
      <c r="E934" s="27"/>
      <c r="G934" s="100"/>
    </row>
    <row r="935" spans="1:7" ht="15.75" customHeight="1">
      <c r="A935" s="101">
        <v>45183</v>
      </c>
      <c r="B935" s="27">
        <v>4220.13</v>
      </c>
      <c r="C935" s="27"/>
      <c r="D935" s="27"/>
      <c r="E935" s="27"/>
      <c r="G935" s="100"/>
    </row>
    <row r="936" spans="1:7" ht="15.75" customHeight="1">
      <c r="A936" s="101">
        <v>45184</v>
      </c>
      <c r="B936" s="27">
        <v>4234.82</v>
      </c>
      <c r="C936" s="27"/>
      <c r="D936" s="27"/>
      <c r="E936" s="27"/>
      <c r="G936" s="100"/>
    </row>
    <row r="937" spans="1:7" ht="15.75" customHeight="1">
      <c r="A937" s="101">
        <v>45187</v>
      </c>
      <c r="B937" s="27">
        <v>4196.55</v>
      </c>
      <c r="C937" s="27"/>
      <c r="D937" s="27"/>
      <c r="E937" s="27"/>
      <c r="G937" s="100"/>
    </row>
    <row r="938" spans="1:7" ht="15.75" customHeight="1">
      <c r="A938" s="101">
        <v>45188</v>
      </c>
      <c r="B938" s="27">
        <v>4199.28</v>
      </c>
      <c r="C938" s="27"/>
      <c r="D938" s="27"/>
      <c r="E938" s="27"/>
      <c r="G938" s="100"/>
    </row>
    <row r="939" spans="1:7" ht="15.75" customHeight="1">
      <c r="A939" s="101">
        <v>45189</v>
      </c>
      <c r="B939" s="27">
        <v>4242</v>
      </c>
      <c r="C939" s="27"/>
      <c r="D939" s="27"/>
      <c r="E939" s="27"/>
      <c r="G939" s="100"/>
    </row>
    <row r="940" spans="1:7" ht="15.75" customHeight="1">
      <c r="A940" s="101">
        <v>45190</v>
      </c>
      <c r="B940" s="27">
        <v>4214.6000000000004</v>
      </c>
      <c r="C940" s="27"/>
      <c r="D940" s="27"/>
      <c r="E940" s="27"/>
      <c r="G940" s="100"/>
    </row>
    <row r="941" spans="1:7" ht="15.75" customHeight="1">
      <c r="A941" s="101">
        <v>45191</v>
      </c>
      <c r="B941" s="27">
        <v>4216.1099999999997</v>
      </c>
      <c r="C941" s="27"/>
      <c r="D941" s="27"/>
      <c r="E941" s="27"/>
      <c r="G941" s="100"/>
    </row>
    <row r="942" spans="1:7" ht="15.75" customHeight="1">
      <c r="A942" s="101">
        <v>45194</v>
      </c>
      <c r="B942" s="27">
        <v>4181.78</v>
      </c>
      <c r="C942" s="27"/>
      <c r="D942" s="27"/>
      <c r="E942" s="27"/>
      <c r="G942" s="100"/>
    </row>
    <row r="943" spans="1:7" ht="15.75" customHeight="1">
      <c r="A943" s="101">
        <v>45195</v>
      </c>
      <c r="B943" s="27">
        <v>4180.1499999999996</v>
      </c>
      <c r="C943" s="27"/>
      <c r="D943" s="27"/>
      <c r="E943" s="27"/>
      <c r="G943" s="100"/>
    </row>
    <row r="944" spans="1:7" ht="15.75" customHeight="1">
      <c r="A944" s="101">
        <v>45196</v>
      </c>
      <c r="B944" s="27">
        <v>4161.1400000000003</v>
      </c>
      <c r="C944" s="27"/>
      <c r="D944" s="27"/>
      <c r="E944" s="27"/>
      <c r="G944" s="100"/>
    </row>
    <row r="945" spans="1:7" ht="15.75" customHeight="1">
      <c r="A945" s="101">
        <v>45197</v>
      </c>
      <c r="B945" s="27">
        <v>4161.42</v>
      </c>
      <c r="C945" s="27"/>
      <c r="D945" s="27"/>
      <c r="E945" s="27"/>
      <c r="G945" s="100"/>
    </row>
    <row r="946" spans="1:7" ht="15.75" customHeight="1">
      <c r="A946" s="101">
        <v>45198</v>
      </c>
      <c r="B946" s="27">
        <v>4170.01</v>
      </c>
      <c r="C946" s="27"/>
      <c r="D946" s="27"/>
      <c r="E946" s="27"/>
      <c r="G946" s="100"/>
    </row>
    <row r="947" spans="1:7" ht="15.75" customHeight="1">
      <c r="A947" s="101">
        <v>45201</v>
      </c>
      <c r="B947" s="27">
        <v>4114.5200000000004</v>
      </c>
      <c r="C947" s="27"/>
      <c r="D947" s="27"/>
      <c r="E947" s="27"/>
      <c r="G947" s="100"/>
    </row>
    <row r="948" spans="1:7" ht="15.75" customHeight="1">
      <c r="A948" s="101">
        <v>45202</v>
      </c>
      <c r="B948" s="27">
        <v>4085.97</v>
      </c>
      <c r="C948" s="27"/>
      <c r="D948" s="27"/>
      <c r="E948" s="27"/>
      <c r="G948" s="100"/>
    </row>
    <row r="949" spans="1:7" ht="15.75" customHeight="1">
      <c r="A949" s="101">
        <v>45203</v>
      </c>
      <c r="B949" s="27">
        <v>4052.9</v>
      </c>
      <c r="C949" s="27"/>
      <c r="D949" s="27"/>
      <c r="E949" s="27"/>
      <c r="G949" s="100"/>
    </row>
    <row r="950" spans="1:7" ht="15.75" customHeight="1">
      <c r="A950" s="101">
        <v>45204</v>
      </c>
      <c r="B950" s="27">
        <v>4074.73</v>
      </c>
      <c r="C950" s="27"/>
      <c r="D950" s="27"/>
      <c r="E950" s="27"/>
      <c r="G950" s="100"/>
    </row>
    <row r="951" spans="1:7" ht="15.75" customHeight="1">
      <c r="A951" s="101">
        <v>45205</v>
      </c>
      <c r="B951" s="27">
        <v>4099.2299999999996</v>
      </c>
      <c r="C951" s="27"/>
      <c r="D951" s="27"/>
      <c r="E951" s="27"/>
      <c r="G951" s="100"/>
    </row>
    <row r="952" spans="1:7" ht="15.75" customHeight="1">
      <c r="A952" s="101">
        <v>45208</v>
      </c>
      <c r="B952" s="27">
        <v>4093.1</v>
      </c>
      <c r="C952" s="27"/>
      <c r="D952" s="27"/>
      <c r="E952" s="27"/>
      <c r="G952" s="100"/>
    </row>
    <row r="953" spans="1:7" ht="15.75" customHeight="1">
      <c r="A953" s="101">
        <v>45209</v>
      </c>
      <c r="B953" s="27">
        <v>4169.79</v>
      </c>
      <c r="C953" s="27"/>
      <c r="D953" s="27"/>
      <c r="E953" s="27"/>
      <c r="G953" s="100"/>
    </row>
    <row r="954" spans="1:7" ht="15.75" customHeight="1">
      <c r="A954" s="101">
        <v>45210</v>
      </c>
      <c r="B954" s="27">
        <v>4163.07</v>
      </c>
      <c r="C954" s="27"/>
      <c r="D954" s="27"/>
      <c r="E954" s="27"/>
      <c r="G954" s="100"/>
    </row>
    <row r="955" spans="1:7" ht="15.75" customHeight="1">
      <c r="A955" s="101">
        <v>45211</v>
      </c>
      <c r="B955" s="27">
        <v>4173.51</v>
      </c>
      <c r="C955" s="27"/>
      <c r="D955" s="27"/>
      <c r="E955" s="27"/>
      <c r="G955" s="100"/>
    </row>
    <row r="956" spans="1:7" ht="15.75" customHeight="1">
      <c r="A956" s="101">
        <v>45212</v>
      </c>
      <c r="B956" s="27">
        <v>4140.2299999999996</v>
      </c>
      <c r="C956" s="27"/>
      <c r="D956" s="27"/>
      <c r="E956" s="27"/>
      <c r="G956" s="100"/>
    </row>
    <row r="957" spans="1:7" ht="15.75" customHeight="1">
      <c r="A957" s="101">
        <v>45215</v>
      </c>
      <c r="B957" s="27">
        <v>4156.95</v>
      </c>
      <c r="C957" s="27"/>
      <c r="D957" s="27"/>
      <c r="E957" s="27"/>
      <c r="G957" s="100"/>
    </row>
    <row r="958" spans="1:7" ht="15.75" customHeight="1">
      <c r="A958" s="101">
        <v>45216</v>
      </c>
      <c r="B958" s="27">
        <v>4183.3500000000004</v>
      </c>
      <c r="C958" s="27"/>
      <c r="D958" s="27"/>
      <c r="E958" s="27"/>
      <c r="G958" s="100"/>
    </row>
    <row r="959" spans="1:7" ht="15.75" customHeight="1">
      <c r="A959" s="101">
        <v>45217</v>
      </c>
      <c r="B959" s="27">
        <v>4133.16</v>
      </c>
      <c r="C959" s="27"/>
      <c r="D959" s="27"/>
      <c r="E959" s="27"/>
      <c r="G959" s="100"/>
    </row>
    <row r="960" spans="1:7" ht="15.75" customHeight="1">
      <c r="A960" s="101">
        <v>45218</v>
      </c>
      <c r="B960" s="27">
        <v>4085.36</v>
      </c>
      <c r="C960" s="27"/>
      <c r="D960" s="27"/>
      <c r="E960" s="27"/>
      <c r="G960" s="100"/>
    </row>
    <row r="961" spans="1:7" ht="15.75" customHeight="1">
      <c r="A961" s="101">
        <v>45219</v>
      </c>
      <c r="B961" s="27">
        <v>4033.65</v>
      </c>
      <c r="C961" s="27"/>
      <c r="D961" s="27"/>
      <c r="E961" s="27"/>
      <c r="G961" s="100"/>
    </row>
    <row r="962" spans="1:7" ht="15.75" customHeight="1">
      <c r="A962" s="101">
        <v>45222</v>
      </c>
      <c r="B962" s="27">
        <v>4021.55</v>
      </c>
      <c r="C962" s="27"/>
      <c r="D962" s="27"/>
      <c r="E962" s="27"/>
      <c r="G962" s="100"/>
    </row>
    <row r="963" spans="1:7" ht="15.75" customHeight="1">
      <c r="A963" s="101">
        <v>45223</v>
      </c>
      <c r="B963" s="27">
        <v>4026.56</v>
      </c>
      <c r="C963" s="27"/>
      <c r="D963" s="27"/>
      <c r="E963" s="27"/>
      <c r="G963" s="100"/>
    </row>
    <row r="964" spans="1:7" ht="15.75" customHeight="1">
      <c r="A964" s="101">
        <v>45224</v>
      </c>
      <c r="B964" s="27">
        <v>4034.37</v>
      </c>
      <c r="C964" s="27"/>
      <c r="D964" s="27"/>
      <c r="E964" s="27"/>
      <c r="G964" s="100"/>
    </row>
    <row r="965" spans="1:7" ht="15.75" customHeight="1">
      <c r="A965" s="101">
        <v>45225</v>
      </c>
      <c r="B965" s="27">
        <v>4003.35</v>
      </c>
      <c r="C965" s="27"/>
      <c r="D965" s="27"/>
      <c r="E965" s="27"/>
      <c r="G965" s="100"/>
    </row>
    <row r="966" spans="1:7" ht="15.75" customHeight="1">
      <c r="A966" s="101">
        <v>45226</v>
      </c>
      <c r="B966" s="27">
        <v>3976.01</v>
      </c>
      <c r="C966" s="27"/>
      <c r="D966" s="27"/>
      <c r="E966" s="27"/>
      <c r="G966" s="100"/>
    </row>
    <row r="967" spans="1:7" ht="15.75" customHeight="1">
      <c r="A967" s="101">
        <v>45229</v>
      </c>
      <c r="B967" s="27">
        <v>3997.82</v>
      </c>
      <c r="C967" s="27"/>
      <c r="D967" s="27"/>
      <c r="E967" s="27"/>
      <c r="G967" s="100"/>
    </row>
    <row r="968" spans="1:7" ht="15.75" customHeight="1">
      <c r="A968" s="101">
        <v>45230</v>
      </c>
      <c r="B968" s="27">
        <v>3997.18</v>
      </c>
      <c r="C968" s="27"/>
      <c r="D968" s="27"/>
      <c r="E968" s="27"/>
      <c r="G968" s="100"/>
    </row>
    <row r="969" spans="1:7" ht="15.75" customHeight="1">
      <c r="A969" s="101">
        <v>45231</v>
      </c>
      <c r="B969" s="27">
        <v>4010.19</v>
      </c>
      <c r="C969" s="27"/>
      <c r="D969" s="27"/>
      <c r="E969" s="27"/>
      <c r="G969" s="100"/>
    </row>
    <row r="970" spans="1:7" ht="15.75" customHeight="1">
      <c r="A970" s="101">
        <v>45232</v>
      </c>
      <c r="B970" s="27">
        <v>4077.59</v>
      </c>
      <c r="C970" s="27"/>
      <c r="D970" s="27"/>
      <c r="E970" s="27"/>
      <c r="G970" s="100"/>
    </row>
    <row r="971" spans="1:7" ht="15.75" customHeight="1">
      <c r="A971" s="101">
        <v>45233</v>
      </c>
      <c r="B971" s="27">
        <v>4070.73</v>
      </c>
      <c r="C971" s="27"/>
      <c r="D971" s="27"/>
      <c r="E971" s="27"/>
      <c r="G971" s="100"/>
    </row>
    <row r="972" spans="1:7" ht="15.75" customHeight="1">
      <c r="A972" s="101">
        <v>45236</v>
      </c>
      <c r="B972" s="27">
        <v>4063.36</v>
      </c>
      <c r="C972" s="27"/>
      <c r="D972" s="27"/>
      <c r="E972" s="27"/>
      <c r="G972" s="100"/>
    </row>
    <row r="973" spans="1:7" ht="15.75" customHeight="1">
      <c r="A973" s="101">
        <v>45237</v>
      </c>
      <c r="B973" s="27">
        <v>4060.15</v>
      </c>
      <c r="C973" s="27"/>
      <c r="D973" s="27"/>
      <c r="E973" s="27"/>
      <c r="G973" s="100"/>
    </row>
    <row r="974" spans="1:7" ht="15.75" customHeight="1">
      <c r="A974" s="101">
        <v>45238</v>
      </c>
      <c r="B974" s="27">
        <v>4058.85</v>
      </c>
      <c r="C974" s="27"/>
      <c r="D974" s="27"/>
      <c r="E974" s="27"/>
      <c r="G974" s="100"/>
    </row>
    <row r="975" spans="1:7" ht="15.75" customHeight="1">
      <c r="A975" s="101">
        <v>45239</v>
      </c>
      <c r="B975" s="27">
        <v>4090.36</v>
      </c>
      <c r="C975" s="27"/>
      <c r="D975" s="27"/>
      <c r="E975" s="27"/>
      <c r="G975" s="100"/>
    </row>
    <row r="976" spans="1:7" ht="15.75" customHeight="1">
      <c r="A976" s="101">
        <v>45240</v>
      </c>
      <c r="B976" s="27">
        <v>4039.59</v>
      </c>
      <c r="C976" s="27"/>
      <c r="D976" s="27"/>
      <c r="E976" s="27"/>
      <c r="G976" s="100"/>
    </row>
    <row r="977" spans="1:7" ht="15.75" customHeight="1">
      <c r="A977" s="101">
        <v>45243</v>
      </c>
      <c r="B977" s="27">
        <v>4072.37</v>
      </c>
      <c r="C977" s="27"/>
      <c r="D977" s="27"/>
      <c r="E977" s="27"/>
      <c r="G977" s="100"/>
    </row>
    <row r="978" spans="1:7" ht="15.75" customHeight="1">
      <c r="A978" s="101">
        <v>45244</v>
      </c>
      <c r="B978" s="27">
        <v>4098.7299999999996</v>
      </c>
      <c r="C978" s="27"/>
      <c r="D978" s="27"/>
      <c r="E978" s="27"/>
      <c r="G978" s="100"/>
    </row>
    <row r="979" spans="1:7" ht="15.75" customHeight="1">
      <c r="A979" s="101">
        <v>45245</v>
      </c>
      <c r="B979" s="27">
        <v>4125.08</v>
      </c>
      <c r="C979" s="27"/>
      <c r="D979" s="27"/>
      <c r="E979" s="27"/>
      <c r="G979" s="100"/>
    </row>
    <row r="980" spans="1:7" ht="15.75" customHeight="1">
      <c r="A980" s="101">
        <v>45246</v>
      </c>
      <c r="B980" s="27">
        <v>4079</v>
      </c>
      <c r="C980" s="27"/>
      <c r="D980" s="27"/>
      <c r="E980" s="27"/>
      <c r="G980" s="100"/>
    </row>
    <row r="981" spans="1:7" ht="15.75" customHeight="1">
      <c r="A981" s="101">
        <v>45247</v>
      </c>
      <c r="B981" s="27">
        <v>4129.8900000000003</v>
      </c>
      <c r="C981" s="27"/>
      <c r="D981" s="27"/>
      <c r="E981" s="27"/>
      <c r="G981" s="100"/>
    </row>
    <row r="982" spans="1:7" ht="15.75" customHeight="1">
      <c r="A982" s="101">
        <v>45250</v>
      </c>
      <c r="B982" s="27">
        <v>4127.13</v>
      </c>
      <c r="C982" s="27"/>
      <c r="D982" s="27"/>
      <c r="E982" s="27"/>
      <c r="G982" s="100"/>
    </row>
    <row r="983" spans="1:7" ht="15.75" customHeight="1">
      <c r="A983" s="101">
        <v>45251</v>
      </c>
      <c r="B983" s="27">
        <v>4112.4799999999996</v>
      </c>
      <c r="C983" s="27"/>
      <c r="D983" s="27"/>
      <c r="E983" s="27"/>
      <c r="G983" s="100"/>
    </row>
    <row r="984" spans="1:7" ht="15.75" customHeight="1">
      <c r="A984" s="101">
        <v>45252</v>
      </c>
      <c r="B984" s="27">
        <v>4110.72</v>
      </c>
      <c r="C984" s="27"/>
      <c r="D984" s="27"/>
      <c r="E984" s="27"/>
      <c r="G984" s="100"/>
    </row>
    <row r="985" spans="1:7" ht="15.75" customHeight="1">
      <c r="A985" s="101">
        <v>45253</v>
      </c>
      <c r="B985" s="27">
        <v>4117.3999999999996</v>
      </c>
      <c r="C985" s="27"/>
      <c r="D985" s="27"/>
      <c r="E985" s="27"/>
      <c r="G985" s="100"/>
    </row>
    <row r="986" spans="1:7" ht="15.75" customHeight="1">
      <c r="A986" s="101">
        <v>45254</v>
      </c>
      <c r="B986" s="27">
        <v>4118.87</v>
      </c>
      <c r="C986" s="27"/>
      <c r="D986" s="27"/>
      <c r="E986" s="27"/>
      <c r="G986" s="100"/>
    </row>
    <row r="987" spans="1:7" ht="15.75" customHeight="1">
      <c r="A987" s="101">
        <v>45257</v>
      </c>
      <c r="B987" s="27">
        <v>4105.25</v>
      </c>
      <c r="C987" s="27"/>
      <c r="D987" s="27"/>
      <c r="E987" s="27"/>
      <c r="G987" s="100"/>
    </row>
    <row r="988" spans="1:7" ht="15.75" customHeight="1">
      <c r="A988" s="101">
        <v>45258</v>
      </c>
      <c r="B988" s="27">
        <v>4101.0600000000004</v>
      </c>
      <c r="C988" s="27"/>
      <c r="D988" s="27"/>
      <c r="E988" s="27"/>
      <c r="G988" s="100"/>
    </row>
    <row r="989" spans="1:7" ht="15.75" customHeight="1">
      <c r="A989" s="101">
        <v>45259</v>
      </c>
      <c r="B989" s="27">
        <v>4088.54</v>
      </c>
      <c r="C989" s="27"/>
      <c r="D989" s="27"/>
      <c r="E989" s="27"/>
      <c r="G989" s="100"/>
    </row>
    <row r="990" spans="1:7" ht="15.75" customHeight="1">
      <c r="A990" s="101">
        <v>45260</v>
      </c>
      <c r="B990" s="27">
        <v>4095.56</v>
      </c>
      <c r="C990" s="27"/>
      <c r="D990" s="27"/>
      <c r="E990" s="27"/>
      <c r="G990" s="100"/>
    </row>
    <row r="991" spans="1:7" ht="15.75" customHeight="1">
      <c r="A991" s="101">
        <v>45261</v>
      </c>
      <c r="B991" s="27">
        <v>4136.8</v>
      </c>
      <c r="C991" s="27"/>
      <c r="D991" s="27"/>
      <c r="E991" s="27"/>
      <c r="G991" s="100"/>
    </row>
    <row r="992" spans="1:7" ht="15.75" customHeight="1">
      <c r="A992" s="101">
        <v>45264</v>
      </c>
      <c r="B992" s="27">
        <v>4127.5600000000004</v>
      </c>
      <c r="C992" s="27"/>
      <c r="D992" s="27"/>
      <c r="E992" s="27"/>
      <c r="G992" s="100"/>
    </row>
    <row r="993" spans="1:7" ht="15.75" customHeight="1">
      <c r="A993" s="101">
        <v>45265</v>
      </c>
      <c r="B993" s="27">
        <v>4120.5600000000004</v>
      </c>
      <c r="C993" s="27"/>
      <c r="D993" s="27"/>
      <c r="E993" s="27"/>
      <c r="G993" s="100"/>
    </row>
    <row r="994" spans="1:7" ht="15.75" customHeight="1">
      <c r="A994" s="101">
        <v>45266</v>
      </c>
      <c r="B994" s="27">
        <v>4138.24</v>
      </c>
      <c r="C994" s="27"/>
      <c r="D994" s="27"/>
      <c r="E994" s="27"/>
      <c r="G994" s="100"/>
    </row>
    <row r="995" spans="1:7" ht="15.75" customHeight="1">
      <c r="A995" s="101">
        <v>45267</v>
      </c>
      <c r="B995" s="27">
        <v>4135.96</v>
      </c>
      <c r="C995" s="27"/>
      <c r="D995" s="27"/>
      <c r="E995" s="27"/>
      <c r="G995" s="100"/>
    </row>
    <row r="996" spans="1:7" ht="15.75" customHeight="1">
      <c r="A996" s="101">
        <v>45268</v>
      </c>
      <c r="B996" s="27">
        <v>4157.84</v>
      </c>
      <c r="C996" s="27"/>
      <c r="D996" s="27"/>
      <c r="E996" s="27"/>
      <c r="G996" s="100"/>
    </row>
    <row r="997" spans="1:7" ht="15.75" customHeight="1">
      <c r="A997" s="101">
        <v>45271</v>
      </c>
      <c r="B997" s="27">
        <v>4154.82</v>
      </c>
      <c r="C997" s="27"/>
      <c r="D997" s="27"/>
      <c r="E997" s="27"/>
      <c r="G997" s="100"/>
    </row>
    <row r="998" spans="1:7" ht="15.75" customHeight="1">
      <c r="A998" s="101">
        <v>45272</v>
      </c>
      <c r="B998" s="27">
        <v>4151.0600000000004</v>
      </c>
      <c r="C998" s="27"/>
      <c r="D998" s="27"/>
      <c r="E998" s="27"/>
      <c r="G998" s="100"/>
    </row>
    <row r="999" spans="1:7" ht="15.75" customHeight="1">
      <c r="A999" s="101">
        <v>45273</v>
      </c>
      <c r="B999" s="27">
        <v>4154.79</v>
      </c>
      <c r="C999" s="27"/>
      <c r="D999" s="27"/>
      <c r="E999" s="27"/>
      <c r="G999" s="100"/>
    </row>
    <row r="1000" spans="1:7" ht="15.75" customHeight="1">
      <c r="A1000" s="101">
        <v>45274</v>
      </c>
      <c r="B1000" s="27">
        <v>4219.87</v>
      </c>
      <c r="C1000" s="27"/>
      <c r="D1000" s="27"/>
      <c r="E1000" s="27"/>
      <c r="G1000" s="100"/>
    </row>
    <row r="1001" spans="1:7" ht="15.75" customHeight="1">
      <c r="A1001" s="101">
        <v>45275</v>
      </c>
      <c r="B1001" s="27">
        <v>4184.0200000000004</v>
      </c>
      <c r="C1001" s="27"/>
      <c r="D1001" s="27"/>
      <c r="E1001" s="27"/>
      <c r="G1001" s="100"/>
    </row>
    <row r="1002" spans="1:7" ht="15.75" customHeight="1">
      <c r="A1002" s="101">
        <v>45278</v>
      </c>
      <c r="B1002" s="27">
        <v>4202.42</v>
      </c>
      <c r="C1002" s="27"/>
      <c r="D1002" s="27"/>
      <c r="E1002" s="27"/>
      <c r="G1002" s="100"/>
    </row>
    <row r="1003" spans="1:7" ht="15.75" customHeight="1">
      <c r="A1003" s="101">
        <v>45279</v>
      </c>
      <c r="B1003" s="27">
        <v>4216.54</v>
      </c>
      <c r="C1003" s="27"/>
      <c r="D1003" s="27"/>
      <c r="E1003" s="27"/>
      <c r="G1003" s="100"/>
    </row>
    <row r="1004" spans="1:7" ht="15.75" customHeight="1">
      <c r="A1004" s="101">
        <v>45280</v>
      </c>
      <c r="B1004" s="27">
        <v>4263.04</v>
      </c>
      <c r="C1004" s="27"/>
      <c r="D1004" s="27"/>
      <c r="E1004" s="27"/>
      <c r="G1004" s="100"/>
    </row>
    <row r="1005" spans="1:7" ht="15.75" customHeight="1">
      <c r="A1005" s="101">
        <v>45281</v>
      </c>
      <c r="B1005" s="27">
        <v>4251.32</v>
      </c>
      <c r="C1005" s="27"/>
      <c r="D1005" s="27"/>
      <c r="E1005" s="27"/>
      <c r="G1005" s="100"/>
    </row>
    <row r="1006" spans="1:7" ht="15.75" customHeight="1">
      <c r="A1006" s="101">
        <v>45282</v>
      </c>
      <c r="B1006" s="27">
        <v>4254.5</v>
      </c>
      <c r="C1006" s="27"/>
      <c r="D1006" s="27"/>
      <c r="E1006" s="27"/>
      <c r="G1006" s="100"/>
    </row>
    <row r="1007" spans="1:7" ht="15.75" customHeight="1">
      <c r="A1007" s="101">
        <v>45287</v>
      </c>
      <c r="B1007" s="27">
        <v>4270.28</v>
      </c>
      <c r="C1007" s="27"/>
      <c r="D1007" s="27"/>
      <c r="E1007" s="27"/>
      <c r="G1007" s="100"/>
    </row>
    <row r="1008" spans="1:7" ht="15.75" customHeight="1">
      <c r="A1008" s="101">
        <v>45288</v>
      </c>
      <c r="B1008" s="27">
        <v>4269.1899999999996</v>
      </c>
      <c r="C1008" s="27"/>
      <c r="D1008" s="27"/>
      <c r="E1008" s="27"/>
      <c r="G1008" s="100"/>
    </row>
    <row r="1009" spans="1:7" ht="15.75" customHeight="1">
      <c r="A1009" s="101">
        <v>45289</v>
      </c>
      <c r="B1009" s="27">
        <v>4273.24</v>
      </c>
      <c r="C1009" s="27"/>
      <c r="D1009" s="27"/>
      <c r="E1009" s="27"/>
      <c r="G1009" s="100"/>
    </row>
    <row r="1010" spans="1:7" ht="15.75" customHeight="1">
      <c r="A1010" s="101">
        <v>45293</v>
      </c>
      <c r="B1010" s="27">
        <v>4262.1499999999996</v>
      </c>
      <c r="C1010" s="27"/>
      <c r="D1010" s="27"/>
      <c r="E1010" s="27"/>
      <c r="G1010" s="100"/>
    </row>
    <row r="1011" spans="1:7" ht="15.75" customHeight="1">
      <c r="A1011" s="101">
        <v>45294</v>
      </c>
      <c r="B1011" s="27">
        <v>4237.83</v>
      </c>
      <c r="C1011" s="27"/>
      <c r="D1011" s="27"/>
      <c r="E1011" s="27"/>
      <c r="G1011" s="100"/>
    </row>
    <row r="1012" spans="1:7" ht="15.75" customHeight="1">
      <c r="A1012" s="101">
        <v>45295</v>
      </c>
      <c r="B1012" s="27">
        <v>4258.54</v>
      </c>
      <c r="C1012" s="27"/>
      <c r="D1012" s="27"/>
      <c r="E1012" s="27"/>
      <c r="G1012" s="100"/>
    </row>
    <row r="1013" spans="1:7" ht="15.75" customHeight="1">
      <c r="A1013" s="101">
        <v>45296</v>
      </c>
      <c r="B1013" s="27">
        <v>4237.67</v>
      </c>
      <c r="C1013" s="27"/>
      <c r="D1013" s="27"/>
      <c r="E1013" s="27"/>
      <c r="G1013" s="100"/>
    </row>
    <row r="1014" spans="1:7" ht="15.75" customHeight="1">
      <c r="A1014" s="101">
        <v>45299</v>
      </c>
      <c r="B1014" s="27">
        <v>4245.55</v>
      </c>
      <c r="C1014" s="27"/>
      <c r="D1014" s="27"/>
      <c r="E1014" s="27"/>
      <c r="G1014" s="100"/>
    </row>
    <row r="1015" spans="1:7" ht="15.75" customHeight="1">
      <c r="A1015" s="101">
        <v>45300</v>
      </c>
      <c r="B1015" s="27">
        <v>4237.6000000000004</v>
      </c>
      <c r="C1015" s="27"/>
      <c r="D1015" s="27"/>
      <c r="E1015" s="27"/>
      <c r="G1015" s="100"/>
    </row>
    <row r="1016" spans="1:7" ht="15.75" customHeight="1">
      <c r="A1016" s="101">
        <v>45301</v>
      </c>
      <c r="B1016" s="27">
        <v>4221.92</v>
      </c>
      <c r="C1016" s="27"/>
      <c r="D1016" s="27"/>
      <c r="E1016" s="27"/>
      <c r="G1016" s="100"/>
    </row>
    <row r="1017" spans="1:7" ht="15.75" customHeight="1">
      <c r="A1017" s="101">
        <v>45302</v>
      </c>
      <c r="B1017" s="27">
        <v>4180.9799999999996</v>
      </c>
      <c r="C1017" s="27"/>
      <c r="D1017" s="27"/>
      <c r="E1017" s="27"/>
      <c r="G1017" s="100"/>
    </row>
    <row r="1018" spans="1:7" ht="15.75" customHeight="1">
      <c r="A1018" s="101">
        <v>45303</v>
      </c>
      <c r="B1018" s="27">
        <v>4206.6499999999996</v>
      </c>
      <c r="C1018" s="27"/>
      <c r="D1018" s="27"/>
      <c r="E1018" s="27"/>
      <c r="G1018" s="100"/>
    </row>
    <row r="1019" spans="1:7" ht="15.75" customHeight="1">
      <c r="A1019" s="101">
        <v>45306</v>
      </c>
      <c r="B1019" s="27">
        <v>4192.55</v>
      </c>
      <c r="C1019" s="27"/>
      <c r="D1019" s="27"/>
      <c r="E1019" s="27"/>
      <c r="G1019" s="100"/>
    </row>
    <row r="1020" spans="1:7" ht="15.75" customHeight="1">
      <c r="A1020" s="101">
        <v>45307</v>
      </c>
      <c r="B1020" s="27">
        <v>4174.9799999999996</v>
      </c>
      <c r="C1020" s="27"/>
      <c r="D1020" s="27"/>
      <c r="E1020" s="27"/>
      <c r="G1020" s="100"/>
    </row>
    <row r="1021" spans="1:7" ht="15.75" customHeight="1">
      <c r="A1021" s="101">
        <v>45308</v>
      </c>
      <c r="B1021" s="27">
        <v>4111.71</v>
      </c>
      <c r="C1021" s="27"/>
      <c r="D1021" s="27"/>
      <c r="E1021" s="27"/>
      <c r="G1021" s="100"/>
    </row>
    <row r="1022" spans="1:7" ht="15.75" customHeight="1">
      <c r="A1022" s="101">
        <v>45309</v>
      </c>
      <c r="B1022" s="27">
        <v>4120.3599999999997</v>
      </c>
      <c r="C1022" s="27"/>
      <c r="D1022" s="27"/>
      <c r="E1022" s="27"/>
      <c r="G1022" s="100"/>
    </row>
    <row r="1023" spans="1:7" ht="15.75" customHeight="1">
      <c r="A1023" s="101">
        <v>45310</v>
      </c>
      <c r="B1023" s="27">
        <v>4119.3500000000004</v>
      </c>
      <c r="C1023" s="27"/>
      <c r="D1023" s="27"/>
      <c r="E1023" s="27"/>
      <c r="G1023" s="100"/>
    </row>
    <row r="1024" spans="1:7" ht="15.75" customHeight="1">
      <c r="A1024" s="101">
        <v>45313</v>
      </c>
      <c r="B1024" s="27">
        <v>4137.8599999999997</v>
      </c>
      <c r="C1024" s="27"/>
      <c r="D1024" s="27"/>
      <c r="E1024" s="27"/>
      <c r="G1024" s="100"/>
    </row>
    <row r="1025" spans="1:7" ht="15.75" customHeight="1">
      <c r="A1025" s="101">
        <v>45314</v>
      </c>
      <c r="B1025" s="27">
        <v>4134.3599999999997</v>
      </c>
      <c r="C1025" s="27"/>
      <c r="D1025" s="27"/>
      <c r="E1025" s="27"/>
      <c r="G1025" s="100"/>
    </row>
    <row r="1026" spans="1:7" ht="15.75" customHeight="1">
      <c r="A1026" s="101">
        <v>45315</v>
      </c>
      <c r="B1026" s="27">
        <v>4159.76</v>
      </c>
      <c r="C1026" s="27"/>
      <c r="D1026" s="27"/>
      <c r="E1026" s="27"/>
      <c r="G1026" s="100"/>
    </row>
    <row r="1027" spans="1:7" ht="15.75" customHeight="1">
      <c r="A1027" s="101">
        <v>45316</v>
      </c>
      <c r="B1027" s="27">
        <v>4162.32</v>
      </c>
      <c r="C1027" s="27"/>
      <c r="D1027" s="27"/>
      <c r="E1027" s="27"/>
      <c r="G1027" s="100"/>
    </row>
    <row r="1028" spans="1:7" ht="15.75" customHeight="1">
      <c r="A1028" s="101">
        <v>45317</v>
      </c>
      <c r="B1028" s="27">
        <v>4215.82</v>
      </c>
      <c r="C1028" s="27"/>
      <c r="D1028" s="27"/>
      <c r="E1028" s="27"/>
      <c r="G1028" s="100"/>
    </row>
    <row r="1029" spans="1:7" ht="15.75" customHeight="1">
      <c r="A1029" s="101">
        <v>45320</v>
      </c>
      <c r="B1029" s="27">
        <v>4213.88</v>
      </c>
      <c r="C1029" s="27"/>
      <c r="D1029" s="27"/>
      <c r="E1029" s="27"/>
      <c r="G1029" s="100"/>
    </row>
    <row r="1030" spans="1:7" ht="15.75" customHeight="1">
      <c r="A1030" s="101">
        <v>45321</v>
      </c>
      <c r="B1030" s="27">
        <v>4230.9799999999996</v>
      </c>
      <c r="C1030" s="27"/>
      <c r="D1030" s="27"/>
      <c r="E1030" s="27"/>
      <c r="G1030" s="100"/>
    </row>
    <row r="1031" spans="1:7" ht="15.75" customHeight="1">
      <c r="A1031" s="101">
        <v>45322</v>
      </c>
      <c r="B1031" s="27">
        <v>4214.29</v>
      </c>
      <c r="C1031" s="27"/>
      <c r="D1031" s="27"/>
      <c r="E1031" s="27"/>
      <c r="G1031" s="100"/>
    </row>
    <row r="1032" spans="1:7" ht="15.75" customHeight="1">
      <c r="A1032" s="101">
        <v>45323</v>
      </c>
      <c r="B1032" s="27">
        <v>4203.32</v>
      </c>
      <c r="C1032" s="27"/>
      <c r="D1032" s="27"/>
      <c r="E1032" s="27"/>
      <c r="G1032" s="100"/>
    </row>
    <row r="1033" spans="1:7" ht="15.75" customHeight="1">
      <c r="A1033" s="101">
        <v>45324</v>
      </c>
      <c r="B1033" s="27">
        <v>4201.46</v>
      </c>
      <c r="C1033" s="27"/>
      <c r="D1033" s="27"/>
      <c r="E1033" s="27"/>
      <c r="G1033" s="100"/>
    </row>
    <row r="1034" spans="1:7" ht="15.75" customHeight="1">
      <c r="A1034" s="101">
        <v>45327</v>
      </c>
      <c r="B1034" s="27">
        <v>4195.45</v>
      </c>
      <c r="C1034" s="27"/>
      <c r="D1034" s="27"/>
      <c r="E1034" s="27"/>
      <c r="G1034" s="100"/>
    </row>
    <row r="1035" spans="1:7" ht="15.75" customHeight="1">
      <c r="A1035" s="101">
        <v>45328</v>
      </c>
      <c r="B1035" s="27">
        <v>4232.47</v>
      </c>
      <c r="C1035" s="27"/>
      <c r="D1035" s="27"/>
      <c r="E1035" s="27"/>
      <c r="G1035" s="100"/>
    </row>
    <row r="1036" spans="1:7" ht="15.75" customHeight="1">
      <c r="A1036" s="101">
        <v>45329</v>
      </c>
      <c r="B1036" s="27">
        <v>4205.63</v>
      </c>
      <c r="C1036" s="27"/>
      <c r="D1036" s="27"/>
      <c r="E1036" s="27"/>
      <c r="G1036" s="100"/>
    </row>
    <row r="1037" spans="1:7" ht="15.75" customHeight="1">
      <c r="A1037" s="101">
        <v>45330</v>
      </c>
      <c r="B1037" s="27">
        <v>4189.79</v>
      </c>
      <c r="C1037" s="27"/>
      <c r="D1037" s="27"/>
      <c r="E1037" s="27"/>
      <c r="G1037" s="100"/>
    </row>
    <row r="1038" spans="1:7" ht="15.75" customHeight="1">
      <c r="A1038" s="101">
        <v>45331</v>
      </c>
      <c r="B1038" s="27">
        <v>4177.6899999999996</v>
      </c>
      <c r="C1038" s="27"/>
      <c r="D1038" s="27"/>
      <c r="E1038" s="27"/>
      <c r="G1038" s="100"/>
    </row>
    <row r="1039" spans="1:7" ht="15.75" customHeight="1">
      <c r="A1039" s="101">
        <v>45334</v>
      </c>
      <c r="B1039" s="27">
        <v>4182.58</v>
      </c>
      <c r="C1039" s="27"/>
      <c r="D1039" s="27"/>
      <c r="E1039" s="27"/>
      <c r="G1039" s="100"/>
    </row>
    <row r="1040" spans="1:7" ht="15.75" customHeight="1">
      <c r="A1040" s="101">
        <v>45335</v>
      </c>
      <c r="B1040" s="27">
        <v>4144.84</v>
      </c>
      <c r="C1040" s="27"/>
      <c r="D1040" s="27"/>
      <c r="E1040" s="27"/>
      <c r="G1040" s="100"/>
    </row>
    <row r="1041" spans="1:7" ht="15.75" customHeight="1">
      <c r="A1041" s="101">
        <v>45336</v>
      </c>
      <c r="B1041" s="27">
        <v>4173.91</v>
      </c>
      <c r="C1041" s="27"/>
      <c r="D1041" s="27"/>
      <c r="E1041" s="27"/>
      <c r="G1041" s="100"/>
    </row>
    <row r="1042" spans="1:7" ht="15.75" customHeight="1">
      <c r="A1042" s="101">
        <v>45337</v>
      </c>
      <c r="B1042" s="27">
        <v>4190.67</v>
      </c>
      <c r="C1042" s="27"/>
      <c r="D1042" s="27"/>
      <c r="E1042" s="27"/>
      <c r="G1042" s="100"/>
    </row>
    <row r="1043" spans="1:7" ht="15.75" customHeight="1">
      <c r="A1043" s="101">
        <v>45338</v>
      </c>
      <c r="B1043" s="27">
        <v>4247.66</v>
      </c>
      <c r="C1043" s="27"/>
      <c r="D1043" s="27"/>
      <c r="E1043" s="27"/>
      <c r="G1043" s="100"/>
    </row>
    <row r="1044" spans="1:7" ht="15.75" customHeight="1">
      <c r="A1044" s="101">
        <v>45341</v>
      </c>
      <c r="B1044" s="27">
        <v>4256.3900000000003</v>
      </c>
      <c r="C1044" s="27"/>
      <c r="D1044" s="27"/>
      <c r="E1044" s="27"/>
      <c r="G1044" s="100"/>
    </row>
    <row r="1045" spans="1:7" ht="15.75" customHeight="1">
      <c r="A1045" s="101">
        <v>45342</v>
      </c>
      <c r="B1045" s="27">
        <v>4248.6899999999996</v>
      </c>
      <c r="C1045" s="27"/>
      <c r="D1045" s="27"/>
      <c r="E1045" s="27"/>
      <c r="G1045" s="100"/>
    </row>
    <row r="1046" spans="1:7" ht="15.75" customHeight="1">
      <c r="A1046" s="101">
        <v>45343</v>
      </c>
      <c r="B1046" s="27">
        <v>4222.09</v>
      </c>
      <c r="C1046" s="27"/>
      <c r="D1046" s="27"/>
      <c r="E1046" s="27"/>
      <c r="G1046" s="100"/>
    </row>
    <row r="1047" spans="1:7" ht="15.75" customHeight="1">
      <c r="A1047" s="101">
        <v>45344</v>
      </c>
      <c r="B1047" s="27">
        <v>4236.95</v>
      </c>
      <c r="C1047" s="27"/>
      <c r="D1047" s="27"/>
      <c r="E1047" s="27"/>
      <c r="G1047" s="100"/>
    </row>
    <row r="1048" spans="1:7" ht="15.75" customHeight="1">
      <c r="A1048" s="101">
        <v>45345</v>
      </c>
      <c r="B1048" s="27">
        <v>4244.71</v>
      </c>
      <c r="C1048" s="27"/>
      <c r="D1048" s="27"/>
      <c r="E1048" s="27"/>
      <c r="G1048" s="100"/>
    </row>
    <row r="1049" spans="1:7" ht="15.75" customHeight="1">
      <c r="A1049" s="101">
        <v>45348</v>
      </c>
      <c r="B1049" s="27">
        <v>4232.66</v>
      </c>
      <c r="C1049" s="27"/>
      <c r="D1049" s="27"/>
      <c r="E1049" s="27"/>
      <c r="G1049" s="100"/>
    </row>
    <row r="1050" spans="1:7" ht="15.75" customHeight="1">
      <c r="A1050" s="101">
        <v>45349</v>
      </c>
      <c r="B1050" s="27">
        <v>4233.18</v>
      </c>
      <c r="C1050" s="27"/>
      <c r="D1050" s="27"/>
      <c r="E1050" s="27"/>
      <c r="G1050" s="100"/>
    </row>
    <row r="1051" spans="1:7" ht="15.75" customHeight="1">
      <c r="A1051" s="101">
        <v>45350</v>
      </c>
      <c r="B1051" s="27">
        <v>4201.04</v>
      </c>
      <c r="C1051" s="27"/>
      <c r="D1051" s="27"/>
      <c r="E1051" s="27"/>
      <c r="G1051" s="100"/>
    </row>
    <row r="1052" spans="1:7" ht="15.75" customHeight="1">
      <c r="A1052" s="101">
        <v>45351</v>
      </c>
      <c r="B1052" s="27">
        <v>4204.7</v>
      </c>
      <c r="C1052" s="27"/>
      <c r="D1052" s="27"/>
      <c r="E1052" s="27"/>
      <c r="G1052" s="100"/>
    </row>
    <row r="1053" spans="1:7" ht="15.75" customHeight="1">
      <c r="A1053" s="101">
        <v>45352</v>
      </c>
      <c r="B1053" s="27">
        <v>4238.8100000000004</v>
      </c>
      <c r="C1053" s="27"/>
      <c r="D1053" s="27"/>
      <c r="E1053" s="27"/>
      <c r="G1053" s="100"/>
    </row>
    <row r="1054" spans="1:7" ht="15.75" customHeight="1">
      <c r="A1054" s="101">
        <v>45355</v>
      </c>
      <c r="B1054" s="27">
        <v>4215.57</v>
      </c>
      <c r="C1054" s="27"/>
      <c r="D1054" s="27"/>
      <c r="E1054" s="27"/>
      <c r="G1054" s="100"/>
    </row>
    <row r="1055" spans="1:7" ht="15.75" customHeight="1">
      <c r="A1055" s="101">
        <v>45356</v>
      </c>
      <c r="B1055" s="27">
        <v>4219.01</v>
      </c>
      <c r="C1055" s="27"/>
      <c r="D1055" s="27"/>
      <c r="E1055" s="27"/>
      <c r="G1055" s="100"/>
    </row>
    <row r="1056" spans="1:7" ht="15.75" customHeight="1">
      <c r="A1056" s="101">
        <v>45357</v>
      </c>
      <c r="B1056" s="27">
        <v>4240.95</v>
      </c>
      <c r="C1056" s="27"/>
      <c r="D1056" s="27"/>
      <c r="E1056" s="27"/>
      <c r="G1056" s="100"/>
    </row>
    <row r="1057" spans="1:7" ht="15.75" customHeight="1">
      <c r="A1057" s="101">
        <v>45358</v>
      </c>
      <c r="B1057" s="27">
        <v>4250.6000000000004</v>
      </c>
      <c r="C1057" s="27"/>
      <c r="D1057" s="27"/>
      <c r="E1057" s="27"/>
      <c r="G1057" s="100"/>
    </row>
    <row r="1058" spans="1:7" ht="15.75" customHeight="1">
      <c r="A1058" s="101">
        <v>45359</v>
      </c>
      <c r="B1058" s="27">
        <v>4235.63</v>
      </c>
      <c r="C1058" s="27"/>
      <c r="D1058" s="27"/>
      <c r="E1058" s="27"/>
      <c r="G1058" s="100"/>
    </row>
    <row r="1059" spans="1:7" ht="15.75" customHeight="1">
      <c r="A1059" s="101">
        <v>45362</v>
      </c>
      <c r="B1059" s="27">
        <v>4237.93</v>
      </c>
      <c r="C1059" s="27"/>
      <c r="D1059" s="27"/>
      <c r="E1059" s="27"/>
      <c r="G1059" s="100"/>
    </row>
    <row r="1060" spans="1:7" ht="15.75" customHeight="1">
      <c r="A1060" s="101">
        <v>45363</v>
      </c>
      <c r="B1060" s="27">
        <v>4276.2700000000004</v>
      </c>
      <c r="C1060" s="27"/>
      <c r="D1060" s="27"/>
      <c r="E1060" s="27"/>
      <c r="G1060" s="100"/>
    </row>
    <row r="1061" spans="1:7" ht="15.75" customHeight="1">
      <c r="A1061" s="101">
        <v>45364</v>
      </c>
      <c r="B1061" s="27">
        <v>4287.78</v>
      </c>
      <c r="C1061" s="27"/>
      <c r="D1061" s="27"/>
      <c r="E1061" s="27"/>
      <c r="G1061" s="100"/>
    </row>
    <row r="1062" spans="1:7" ht="15.75" customHeight="1">
      <c r="A1062" s="101">
        <v>45365</v>
      </c>
      <c r="B1062" s="27">
        <v>4271.62</v>
      </c>
      <c r="C1062" s="27"/>
      <c r="D1062" s="27"/>
      <c r="E1062" s="27"/>
      <c r="G1062" s="100"/>
    </row>
    <row r="1063" spans="1:7" ht="15.75" customHeight="1">
      <c r="A1063" s="101">
        <v>45366</v>
      </c>
      <c r="B1063" s="27">
        <v>4264.99</v>
      </c>
      <c r="C1063" s="27"/>
      <c r="D1063" s="27"/>
      <c r="E1063" s="27"/>
      <c r="G1063" s="100"/>
    </row>
    <row r="1064" spans="1:7" ht="15.75" customHeight="1">
      <c r="A1064" s="101">
        <v>45369</v>
      </c>
      <c r="B1064" s="27">
        <v>4261.87</v>
      </c>
      <c r="C1064" s="27"/>
      <c r="D1064" s="27"/>
      <c r="E1064" s="27"/>
      <c r="G1064" s="100"/>
    </row>
    <row r="1065" spans="1:7" ht="15.75" customHeight="1">
      <c r="A1065" s="101">
        <v>45370</v>
      </c>
      <c r="B1065" s="27">
        <v>4267.68</v>
      </c>
      <c r="C1065" s="27"/>
      <c r="D1065" s="27"/>
      <c r="E1065" s="27"/>
      <c r="G1065" s="100"/>
    </row>
    <row r="1066" spans="1:7" ht="15.75" customHeight="1">
      <c r="A1066" s="101">
        <v>45371</v>
      </c>
      <c r="B1066" s="27">
        <v>4268.83</v>
      </c>
      <c r="C1066" s="27"/>
      <c r="D1066" s="27"/>
      <c r="E1066" s="27"/>
      <c r="G1066" s="100"/>
    </row>
    <row r="1067" spans="1:7" ht="15.75" customHeight="1">
      <c r="A1067" s="101">
        <v>45372</v>
      </c>
      <c r="B1067" s="27">
        <v>4345.58</v>
      </c>
      <c r="C1067" s="27"/>
      <c r="D1067" s="27"/>
      <c r="E1067" s="27"/>
      <c r="G1067" s="100"/>
    </row>
    <row r="1068" spans="1:7" ht="15.75" customHeight="1">
      <c r="A1068" s="101">
        <v>45373</v>
      </c>
      <c r="B1068" s="27">
        <v>4367.9799999999996</v>
      </c>
      <c r="C1068" s="27"/>
      <c r="D1068" s="27"/>
      <c r="E1068" s="27"/>
      <c r="G1068" s="100"/>
    </row>
    <row r="1069" spans="1:7" ht="15.75" customHeight="1">
      <c r="A1069" s="101">
        <v>45376</v>
      </c>
      <c r="B1069" s="27">
        <v>4358.2299999999996</v>
      </c>
      <c r="C1069" s="27"/>
      <c r="D1069" s="27"/>
      <c r="E1069" s="27"/>
      <c r="G1069" s="100"/>
    </row>
    <row r="1070" spans="1:7" ht="15.75" customHeight="1">
      <c r="A1070" s="101">
        <v>45377</v>
      </c>
      <c r="B1070" s="27">
        <v>4369.6400000000003</v>
      </c>
      <c r="C1070" s="27"/>
      <c r="D1070" s="27"/>
      <c r="E1070" s="27"/>
      <c r="G1070" s="100"/>
    </row>
    <row r="1071" spans="1:7" ht="15.75" customHeight="1">
      <c r="A1071" s="101">
        <v>45378</v>
      </c>
      <c r="B1071" s="27">
        <v>4371.1400000000003</v>
      </c>
      <c r="C1071" s="27"/>
      <c r="D1071" s="27"/>
      <c r="E1071" s="27"/>
      <c r="G1071" s="100"/>
    </row>
    <row r="1072" spans="1:7" ht="15.75" customHeight="1">
      <c r="A1072" s="101">
        <v>45379</v>
      </c>
      <c r="B1072" s="27">
        <v>4383.21</v>
      </c>
      <c r="C1072" s="27"/>
      <c r="D1072" s="27"/>
      <c r="E1072" s="27"/>
      <c r="G1072" s="100"/>
    </row>
    <row r="1073" spans="1:7" ht="15.75" customHeight="1">
      <c r="A1073" s="101">
        <v>45384</v>
      </c>
      <c r="B1073" s="27">
        <v>4369.63</v>
      </c>
      <c r="C1073" s="27"/>
      <c r="D1073" s="27"/>
      <c r="E1073" s="27"/>
      <c r="G1073" s="100"/>
    </row>
    <row r="1074" spans="1:7" ht="15.75" customHeight="1">
      <c r="A1074" s="101">
        <v>45385</v>
      </c>
      <c r="B1074" s="27">
        <v>4371.97</v>
      </c>
      <c r="C1074" s="27"/>
      <c r="D1074" s="27"/>
      <c r="E1074" s="27"/>
      <c r="G1074" s="100"/>
    </row>
    <row r="1075" spans="1:7" ht="15.75" customHeight="1">
      <c r="A1075" s="101">
        <v>45386</v>
      </c>
      <c r="B1075" s="27">
        <v>4393.88</v>
      </c>
      <c r="C1075" s="27"/>
      <c r="D1075" s="27"/>
      <c r="E1075" s="27"/>
      <c r="G1075" s="100"/>
    </row>
    <row r="1076" spans="1:7" ht="15.75" customHeight="1">
      <c r="A1076" s="101">
        <v>45387</v>
      </c>
      <c r="B1076" s="27">
        <v>4358.6499999999996</v>
      </c>
      <c r="C1076" s="27"/>
      <c r="D1076" s="27"/>
      <c r="E1076" s="27"/>
      <c r="G1076" s="100"/>
    </row>
    <row r="1077" spans="1:7" ht="15.75" customHeight="1">
      <c r="A1077" s="101">
        <v>45390</v>
      </c>
      <c r="B1077" s="27">
        <v>4377.9399999999996</v>
      </c>
      <c r="C1077" s="27"/>
      <c r="D1077" s="27"/>
      <c r="E1077" s="27"/>
      <c r="G1077" s="100"/>
    </row>
    <row r="1078" spans="1:7" ht="15.75" customHeight="1">
      <c r="A1078" s="101">
        <v>45391</v>
      </c>
      <c r="B1078" s="27">
        <v>4371.01</v>
      </c>
      <c r="C1078" s="27"/>
      <c r="D1078" s="27"/>
      <c r="E1078" s="27"/>
      <c r="G1078" s="100"/>
    </row>
    <row r="1079" spans="1:7" ht="15.75" customHeight="1">
      <c r="A1079" s="101">
        <v>45392</v>
      </c>
      <c r="B1079" s="27">
        <v>4384.72</v>
      </c>
      <c r="C1079" s="27"/>
      <c r="D1079" s="27"/>
      <c r="E1079" s="27"/>
      <c r="G1079" s="100"/>
    </row>
    <row r="1080" spans="1:7" ht="15.75" customHeight="1">
      <c r="A1080" s="101">
        <v>45393</v>
      </c>
      <c r="B1080" s="27">
        <v>4366.53</v>
      </c>
      <c r="C1080" s="27"/>
      <c r="D1080" s="27"/>
      <c r="E1080" s="27"/>
      <c r="G1080" s="100"/>
    </row>
    <row r="1081" spans="1:7" ht="15.75" customHeight="1">
      <c r="A1081" s="101">
        <v>45394</v>
      </c>
      <c r="B1081" s="27">
        <v>4398.53</v>
      </c>
      <c r="C1081" s="27"/>
      <c r="D1081" s="27"/>
      <c r="E1081" s="27"/>
      <c r="G1081" s="100"/>
    </row>
    <row r="1082" spans="1:7" ht="15.75" customHeight="1">
      <c r="A1082" s="101">
        <v>45397</v>
      </c>
      <c r="B1082" s="27">
        <v>4383.6000000000004</v>
      </c>
      <c r="C1082" s="27"/>
      <c r="D1082" s="27"/>
      <c r="E1082" s="27"/>
      <c r="G1082" s="100"/>
    </row>
    <row r="1083" spans="1:7" ht="15.75" customHeight="1">
      <c r="A1083" s="101">
        <v>45398</v>
      </c>
      <c r="B1083" s="27">
        <v>4303.8500000000004</v>
      </c>
      <c r="C1083" s="27"/>
      <c r="D1083" s="27"/>
      <c r="E1083" s="27"/>
      <c r="G1083" s="100"/>
    </row>
    <row r="1084" spans="1:7" ht="15.75" customHeight="1">
      <c r="A1084" s="101">
        <v>45399</v>
      </c>
      <c r="B1084" s="27">
        <v>4316.8100000000004</v>
      </c>
      <c r="C1084" s="27"/>
      <c r="D1084" s="27"/>
      <c r="E1084" s="27"/>
      <c r="G1084" s="100"/>
    </row>
    <row r="1085" spans="1:7" ht="15.75" customHeight="1">
      <c r="A1085" s="101">
        <v>45400</v>
      </c>
      <c r="B1085" s="27">
        <v>4334</v>
      </c>
      <c r="C1085" s="27"/>
      <c r="D1085" s="27"/>
      <c r="E1085" s="27"/>
      <c r="G1085" s="100"/>
    </row>
    <row r="1086" spans="1:7" ht="15.75" customHeight="1">
      <c r="A1086" s="101">
        <v>45401</v>
      </c>
      <c r="B1086" s="27">
        <v>4341.08</v>
      </c>
      <c r="C1086" s="27"/>
      <c r="D1086" s="27"/>
      <c r="E1086" s="27"/>
      <c r="G1086" s="100"/>
    </row>
    <row r="1087" spans="1:7" ht="15.75" customHeight="1">
      <c r="A1087" s="101">
        <v>45404</v>
      </c>
      <c r="B1087" s="27">
        <v>4408.1899999999996</v>
      </c>
      <c r="C1087" s="27"/>
      <c r="D1087" s="27"/>
      <c r="E1087" s="27"/>
      <c r="G1087" s="100"/>
    </row>
    <row r="1088" spans="1:7" ht="15.75" customHeight="1">
      <c r="A1088" s="101">
        <v>45405</v>
      </c>
      <c r="B1088" s="27">
        <v>4424.29</v>
      </c>
      <c r="C1088" s="27"/>
      <c r="D1088" s="27"/>
      <c r="E1088" s="27"/>
      <c r="G1088" s="100"/>
    </row>
    <row r="1089" spans="1:7" ht="15.75" customHeight="1">
      <c r="A1089" s="101">
        <v>45406</v>
      </c>
      <c r="B1089" s="27">
        <v>4419.71</v>
      </c>
      <c r="C1089" s="27"/>
      <c r="D1089" s="27"/>
      <c r="E1089" s="27"/>
      <c r="G1089" s="100"/>
    </row>
    <row r="1090" spans="1:7" ht="15.75" customHeight="1">
      <c r="A1090" s="101">
        <v>45407</v>
      </c>
      <c r="B1090" s="27">
        <v>4434.34</v>
      </c>
      <c r="C1090" s="27"/>
      <c r="D1090" s="27"/>
      <c r="E1090" s="27"/>
      <c r="G1090" s="100"/>
    </row>
    <row r="1091" spans="1:7" ht="15.75" customHeight="1">
      <c r="A1091" s="101">
        <v>45408</v>
      </c>
      <c r="B1091" s="27">
        <v>4470.09</v>
      </c>
      <c r="C1091" s="27"/>
      <c r="D1091" s="27"/>
      <c r="E1091" s="27"/>
      <c r="G1091" s="100"/>
    </row>
    <row r="1092" spans="1:7" ht="15.75" customHeight="1">
      <c r="A1092" s="101">
        <v>45411</v>
      </c>
      <c r="B1092" s="27">
        <v>4481.53</v>
      </c>
      <c r="C1092" s="27"/>
      <c r="D1092" s="27"/>
      <c r="E1092" s="27"/>
      <c r="G1092" s="100"/>
    </row>
    <row r="1093" spans="1:7" ht="15.75" customHeight="1">
      <c r="A1093" s="101">
        <v>45412</v>
      </c>
      <c r="B1093" s="27">
        <v>4476.4799999999996</v>
      </c>
      <c r="C1093" s="27"/>
      <c r="D1093" s="27"/>
      <c r="E1093" s="27"/>
      <c r="G1093" s="100"/>
    </row>
    <row r="1094" spans="1:7" ht="15.75" customHeight="1">
      <c r="A1094" s="101">
        <v>45413</v>
      </c>
      <c r="B1094" s="27">
        <v>4464.43</v>
      </c>
      <c r="C1094" s="27"/>
      <c r="D1094" s="27"/>
      <c r="E1094" s="27"/>
      <c r="G1094" s="100"/>
    </row>
    <row r="1095" spans="1:7" ht="15.75" customHeight="1">
      <c r="A1095" s="101">
        <v>45414</v>
      </c>
      <c r="B1095" s="27">
        <v>4492.4399999999996</v>
      </c>
      <c r="C1095" s="27"/>
      <c r="D1095" s="27"/>
      <c r="E1095" s="27"/>
      <c r="G1095" s="100"/>
    </row>
    <row r="1096" spans="1:7" ht="15.75" customHeight="1">
      <c r="A1096" s="101">
        <v>45415</v>
      </c>
      <c r="B1096" s="27">
        <v>4515.5</v>
      </c>
      <c r="C1096" s="27"/>
      <c r="D1096" s="27"/>
      <c r="E1096" s="27"/>
      <c r="G1096" s="100"/>
    </row>
    <row r="1097" spans="1:7" ht="15.75" customHeight="1">
      <c r="A1097" s="101">
        <v>45419</v>
      </c>
      <c r="B1097" s="27">
        <v>4570.66</v>
      </c>
      <c r="C1097" s="27"/>
      <c r="D1097" s="27"/>
      <c r="E1097" s="27"/>
      <c r="G1097" s="100"/>
    </row>
    <row r="1098" spans="1:7" ht="15.75" customHeight="1">
      <c r="A1098" s="101">
        <v>45420</v>
      </c>
      <c r="B1098" s="27">
        <v>4592.2299999999996</v>
      </c>
      <c r="C1098" s="27"/>
      <c r="D1098" s="27"/>
      <c r="E1098" s="27"/>
      <c r="G1098" s="100"/>
    </row>
    <row r="1099" spans="1:7" ht="15.75" customHeight="1">
      <c r="A1099" s="101">
        <v>45421</v>
      </c>
      <c r="B1099" s="27">
        <v>4606.3900000000003</v>
      </c>
      <c r="C1099" s="27"/>
      <c r="D1099" s="27"/>
      <c r="E1099" s="27"/>
      <c r="G1099" s="100"/>
    </row>
    <row r="1100" spans="1:7" ht="15.75" customHeight="1">
      <c r="A1100" s="101">
        <v>45422</v>
      </c>
      <c r="B1100" s="27">
        <v>4634.75</v>
      </c>
      <c r="C1100" s="27"/>
      <c r="D1100" s="27"/>
      <c r="E1100" s="27"/>
      <c r="G1100" s="100"/>
    </row>
    <row r="1101" spans="1:7" ht="15.75" customHeight="1">
      <c r="A1101" s="101">
        <v>45425</v>
      </c>
      <c r="B1101" s="27">
        <v>4623.2299999999996</v>
      </c>
      <c r="C1101" s="27"/>
      <c r="D1101" s="27"/>
      <c r="E1101" s="27"/>
      <c r="G1101" s="100"/>
    </row>
    <row r="1102" spans="1:7" ht="15.75" customHeight="1">
      <c r="A1102" s="101">
        <v>45426</v>
      </c>
      <c r="B1102" s="27">
        <v>4631.25</v>
      </c>
      <c r="C1102" s="27"/>
      <c r="D1102" s="27"/>
      <c r="E1102" s="27"/>
      <c r="G1102" s="100"/>
    </row>
    <row r="1103" spans="1:7" ht="15.75" customHeight="1">
      <c r="A1103" s="101">
        <v>45427</v>
      </c>
      <c r="B1103" s="27">
        <v>4644.47</v>
      </c>
      <c r="C1103" s="27"/>
      <c r="D1103" s="27"/>
      <c r="E1103" s="27"/>
      <c r="G1103" s="100"/>
    </row>
    <row r="1104" spans="1:7" ht="15.75" customHeight="1">
      <c r="A1104" s="101">
        <v>45428</v>
      </c>
      <c r="B1104" s="27">
        <v>4642.54</v>
      </c>
      <c r="C1104" s="27"/>
      <c r="D1104" s="27"/>
      <c r="E1104" s="27"/>
      <c r="G1104" s="100"/>
    </row>
    <row r="1105" spans="1:7" ht="15.75" customHeight="1">
      <c r="A1105" s="101">
        <v>45429</v>
      </c>
      <c r="B1105" s="27">
        <v>4631.57</v>
      </c>
      <c r="C1105" s="27"/>
      <c r="D1105" s="27"/>
      <c r="E1105" s="27"/>
      <c r="G1105" s="100"/>
    </row>
    <row r="1106" spans="1:7" ht="15.75" customHeight="1">
      <c r="A1106" s="101">
        <v>45432</v>
      </c>
      <c r="B1106" s="27">
        <v>4637.24</v>
      </c>
      <c r="C1106" s="27"/>
      <c r="D1106" s="27"/>
      <c r="E1106" s="27"/>
      <c r="G1106" s="100"/>
    </row>
    <row r="1107" spans="1:7" ht="15.75" customHeight="1">
      <c r="A1107" s="101">
        <v>45433</v>
      </c>
      <c r="B1107" s="27">
        <v>4630.8</v>
      </c>
      <c r="C1107" s="27"/>
      <c r="D1107" s="27"/>
      <c r="E1107" s="27"/>
      <c r="G1107" s="100"/>
    </row>
    <row r="1108" spans="1:7" ht="15.75" customHeight="1">
      <c r="A1108" s="101">
        <v>45434</v>
      </c>
      <c r="B1108" s="27">
        <v>4606.67</v>
      </c>
      <c r="C1108" s="27"/>
      <c r="D1108" s="27"/>
      <c r="E1108" s="27"/>
      <c r="G1108" s="100"/>
    </row>
    <row r="1109" spans="1:7" ht="15.75" customHeight="1">
      <c r="A1109" s="101">
        <v>45435</v>
      </c>
      <c r="B1109" s="27">
        <v>4589.5</v>
      </c>
      <c r="C1109" s="27"/>
      <c r="D1109" s="27"/>
      <c r="E1109" s="27"/>
      <c r="G1109" s="100"/>
    </row>
    <row r="1110" spans="1:7" ht="15.75" customHeight="1">
      <c r="A1110" s="101">
        <v>45436</v>
      </c>
      <c r="B1110" s="27">
        <v>4583.5200000000004</v>
      </c>
      <c r="C1110" s="27"/>
      <c r="D1110" s="27"/>
      <c r="E1110" s="27"/>
      <c r="G1110" s="100"/>
    </row>
    <row r="1111" spans="1:7" ht="15.75" customHeight="1">
      <c r="A1111" s="101">
        <v>45440</v>
      </c>
      <c r="B1111" s="27">
        <v>4551.43</v>
      </c>
      <c r="C1111" s="27"/>
      <c r="D1111" s="27"/>
      <c r="E1111" s="27"/>
      <c r="G1111" s="100"/>
    </row>
    <row r="1112" spans="1:7" ht="15.75" customHeight="1">
      <c r="A1112" s="101">
        <v>45441</v>
      </c>
      <c r="B1112" s="27">
        <v>4509.43</v>
      </c>
      <c r="C1112" s="27"/>
      <c r="D1112" s="27"/>
      <c r="E1112" s="27"/>
      <c r="G1112" s="100"/>
    </row>
    <row r="1113" spans="1:7" ht="15.75" customHeight="1">
      <c r="A1113" s="101">
        <v>45442</v>
      </c>
      <c r="B1113" s="27">
        <v>4539.3999999999996</v>
      </c>
      <c r="C1113" s="27"/>
      <c r="D1113" s="27"/>
      <c r="E1113" s="27"/>
      <c r="G1113" s="100"/>
    </row>
    <row r="1114" spans="1:7" ht="15.75" customHeight="1">
      <c r="A1114" s="101">
        <v>45443</v>
      </c>
      <c r="B1114" s="27">
        <v>4562.25</v>
      </c>
      <c r="C1114" s="27"/>
      <c r="D1114" s="27"/>
      <c r="E1114" s="27"/>
      <c r="G1114" s="100"/>
    </row>
    <row r="1115" spans="1:7" ht="15.75" customHeight="1">
      <c r="A1115" s="101">
        <v>45446</v>
      </c>
      <c r="B1115" s="27">
        <v>4561.46</v>
      </c>
      <c r="C1115" s="27"/>
      <c r="D1115" s="27"/>
      <c r="E1115" s="27"/>
      <c r="G1115" s="100"/>
    </row>
    <row r="1116" spans="1:7" ht="15.75" customHeight="1">
      <c r="A1116" s="101">
        <v>45447</v>
      </c>
      <c r="B1116" s="27">
        <v>4541.3</v>
      </c>
      <c r="C1116" s="27"/>
      <c r="D1116" s="27"/>
      <c r="E1116" s="27"/>
      <c r="G1116" s="100"/>
    </row>
    <row r="1117" spans="1:7" ht="15.75" customHeight="1">
      <c r="A1117" s="101">
        <v>45448</v>
      </c>
      <c r="B1117" s="27">
        <v>4547.01</v>
      </c>
      <c r="C1117" s="27"/>
      <c r="D1117" s="27"/>
      <c r="E1117" s="27"/>
      <c r="G1117" s="100"/>
    </row>
    <row r="1118" spans="1:7" ht="15.75" customHeight="1">
      <c r="A1118" s="101">
        <v>45449</v>
      </c>
      <c r="B1118" s="27">
        <v>4566.54</v>
      </c>
      <c r="C1118" s="27"/>
      <c r="D1118" s="27"/>
      <c r="E1118" s="27"/>
      <c r="G1118" s="100"/>
    </row>
    <row r="1119" spans="1:7" ht="15.75" customHeight="1">
      <c r="A1119" s="101">
        <v>45450</v>
      </c>
      <c r="B1119" s="27">
        <v>4542.66</v>
      </c>
      <c r="C1119" s="27"/>
      <c r="D1119" s="27"/>
      <c r="E1119" s="27"/>
      <c r="G1119" s="100"/>
    </row>
    <row r="1120" spans="1:7" ht="15.75" customHeight="1">
      <c r="A1120" s="101">
        <v>45453</v>
      </c>
      <c r="B1120" s="27">
        <v>4531.29</v>
      </c>
      <c r="C1120" s="27"/>
      <c r="D1120" s="27"/>
      <c r="E1120" s="27"/>
      <c r="G1120" s="100"/>
    </row>
    <row r="1121" spans="1:7" ht="15.75" customHeight="1">
      <c r="A1121" s="101">
        <v>45454</v>
      </c>
      <c r="B1121" s="27">
        <v>4487.5200000000004</v>
      </c>
      <c r="C1121" s="27"/>
      <c r="D1121" s="27"/>
      <c r="E1121" s="27"/>
      <c r="G1121" s="100"/>
    </row>
    <row r="1122" spans="1:7" ht="15.75" customHeight="1">
      <c r="A1122" s="101">
        <v>45455</v>
      </c>
      <c r="B1122" s="27">
        <v>4526.6899999999996</v>
      </c>
      <c r="C1122" s="27"/>
      <c r="D1122" s="27"/>
      <c r="E1122" s="27"/>
      <c r="G1122" s="100"/>
    </row>
    <row r="1123" spans="1:7" ht="15.75" customHeight="1">
      <c r="A1123" s="101">
        <v>45456</v>
      </c>
      <c r="B1123" s="27">
        <v>4492.88</v>
      </c>
      <c r="C1123" s="27"/>
      <c r="D1123" s="27"/>
      <c r="E1123" s="27"/>
      <c r="G1123" s="100"/>
    </row>
    <row r="1124" spans="1:7" ht="15.75" customHeight="1">
      <c r="A1124" s="101">
        <v>45457</v>
      </c>
      <c r="B1124" s="27">
        <v>4482.59</v>
      </c>
      <c r="C1124" s="27"/>
      <c r="D1124" s="27"/>
      <c r="E1124" s="27"/>
      <c r="G1124" s="100"/>
    </row>
    <row r="1125" spans="1:7" ht="15.75" customHeight="1">
      <c r="A1125" s="101">
        <v>45460</v>
      </c>
      <c r="B1125" s="27">
        <v>4481.5600000000004</v>
      </c>
      <c r="C1125" s="27"/>
      <c r="D1125" s="27"/>
      <c r="E1125" s="27"/>
      <c r="G1125" s="100"/>
    </row>
    <row r="1126" spans="1:7" ht="15.75" customHeight="1">
      <c r="A1126" s="101">
        <v>45461</v>
      </c>
      <c r="B1126" s="27">
        <v>4512.53</v>
      </c>
      <c r="C1126" s="27"/>
      <c r="D1126" s="27"/>
      <c r="E1126" s="27"/>
      <c r="G1126" s="100"/>
    </row>
    <row r="1127" spans="1:7" ht="15.75" customHeight="1">
      <c r="A1127" s="101">
        <v>45462</v>
      </c>
      <c r="B1127" s="27">
        <v>4518.21</v>
      </c>
      <c r="C1127" s="27"/>
      <c r="D1127" s="27"/>
      <c r="E1127" s="27"/>
      <c r="G1127" s="100"/>
    </row>
    <row r="1128" spans="1:7" ht="15.75" customHeight="1">
      <c r="A1128" s="101">
        <v>45463</v>
      </c>
      <c r="B1128" s="27">
        <v>4553.78</v>
      </c>
      <c r="C1128" s="27"/>
      <c r="D1128" s="27"/>
      <c r="E1128" s="27"/>
      <c r="G1128" s="100"/>
    </row>
    <row r="1129" spans="1:7" ht="15.75" customHeight="1">
      <c r="A1129" s="101">
        <v>45464</v>
      </c>
      <c r="B1129" s="27">
        <v>4535.57</v>
      </c>
      <c r="C1129" s="27"/>
      <c r="D1129" s="27"/>
      <c r="E1129" s="27"/>
      <c r="G1129" s="100"/>
    </row>
    <row r="1130" spans="1:7" ht="15.75" customHeight="1">
      <c r="A1130" s="101">
        <v>45467</v>
      </c>
      <c r="B1130" s="27">
        <v>4560.05</v>
      </c>
      <c r="C1130" s="27"/>
      <c r="D1130" s="27"/>
      <c r="E1130" s="27"/>
      <c r="G1130" s="100"/>
    </row>
    <row r="1131" spans="1:7" ht="15.75" customHeight="1">
      <c r="A1131" s="101">
        <v>45468</v>
      </c>
      <c r="B1131" s="27">
        <v>4537.93</v>
      </c>
      <c r="C1131" s="27"/>
      <c r="D1131" s="27"/>
      <c r="E1131" s="27"/>
      <c r="G1131" s="100"/>
    </row>
    <row r="1132" spans="1:7" ht="15.75" customHeight="1">
      <c r="A1132" s="101">
        <v>45469</v>
      </c>
      <c r="B1132" s="27">
        <v>4525.26</v>
      </c>
      <c r="C1132" s="27"/>
      <c r="D1132" s="27"/>
      <c r="E1132" s="27"/>
      <c r="G1132" s="100"/>
    </row>
    <row r="1133" spans="1:7" ht="15.75" customHeight="1">
      <c r="A1133" s="101">
        <v>45470</v>
      </c>
      <c r="B1133" s="27">
        <v>4504.6400000000003</v>
      </c>
      <c r="C1133" s="27"/>
      <c r="D1133" s="27"/>
      <c r="E1133" s="27"/>
      <c r="G1133" s="100"/>
    </row>
    <row r="1134" spans="1:7" ht="15.75" customHeight="1">
      <c r="A1134" s="101">
        <v>45471</v>
      </c>
      <c r="B1134" s="27">
        <v>4495.8500000000004</v>
      </c>
      <c r="C1134" s="27"/>
      <c r="D1134" s="27"/>
      <c r="E1134" s="27"/>
      <c r="G1134" s="100"/>
    </row>
    <row r="1135" spans="1:7" ht="15.75" customHeight="1">
      <c r="A1135" s="101">
        <v>45474</v>
      </c>
      <c r="B1135" s="27">
        <v>4495.1400000000003</v>
      </c>
      <c r="C1135" s="27"/>
      <c r="D1135" s="27"/>
      <c r="E1135" s="27"/>
      <c r="G1135" s="100"/>
    </row>
    <row r="1136" spans="1:7" ht="15.75" customHeight="1">
      <c r="A1136" s="101">
        <v>45475</v>
      </c>
      <c r="B1136" s="27">
        <v>4472.68</v>
      </c>
      <c r="C1136" s="27"/>
      <c r="D1136" s="27"/>
      <c r="E1136" s="27"/>
      <c r="G1136" s="100"/>
    </row>
    <row r="1137" spans="1:7" ht="15.75" customHeight="1">
      <c r="A1137" s="101">
        <v>45476</v>
      </c>
      <c r="B1137" s="27">
        <v>4506.63</v>
      </c>
      <c r="C1137" s="27"/>
      <c r="D1137" s="27"/>
      <c r="E1137" s="27"/>
      <c r="G1137" s="100"/>
    </row>
    <row r="1138" spans="1:7" ht="15.75" customHeight="1">
      <c r="A1138" s="101">
        <v>45477</v>
      </c>
      <c r="B1138" s="27">
        <v>4542.3900000000003</v>
      </c>
      <c r="C1138" s="27"/>
      <c r="D1138" s="27"/>
      <c r="E1138" s="27"/>
      <c r="G1138" s="100"/>
    </row>
    <row r="1139" spans="1:7" ht="15.75" customHeight="1">
      <c r="A1139" s="101">
        <v>45478</v>
      </c>
      <c r="B1139" s="27">
        <v>4530.08</v>
      </c>
      <c r="C1139" s="27"/>
      <c r="D1139" s="27"/>
      <c r="E1139" s="27"/>
      <c r="G1139" s="100"/>
    </row>
    <row r="1140" spans="1:7" ht="15.75" customHeight="1">
      <c r="A1140" s="101">
        <v>45481</v>
      </c>
      <c r="B1140" s="27">
        <v>4525.4799999999996</v>
      </c>
      <c r="C1140" s="27"/>
      <c r="D1140" s="27"/>
      <c r="E1140" s="27"/>
      <c r="G1140" s="100"/>
    </row>
    <row r="1141" spans="1:7" ht="15.75" customHeight="1">
      <c r="A1141" s="101">
        <v>45482</v>
      </c>
      <c r="B1141" s="27">
        <v>4495.3100000000004</v>
      </c>
      <c r="C1141" s="27"/>
      <c r="D1141" s="27"/>
      <c r="E1141" s="27"/>
      <c r="G1141" s="100"/>
    </row>
    <row r="1142" spans="1:7" ht="15.75" customHeight="1">
      <c r="A1142" s="101">
        <v>45483</v>
      </c>
      <c r="B1142" s="27">
        <v>4529.43</v>
      </c>
      <c r="C1142" s="27"/>
      <c r="D1142" s="27"/>
      <c r="E1142" s="27"/>
      <c r="G1142" s="100"/>
    </row>
    <row r="1143" spans="1:7" ht="15.75" customHeight="1">
      <c r="A1143" s="101">
        <v>45484</v>
      </c>
      <c r="B1143" s="27">
        <v>4551.55</v>
      </c>
      <c r="C1143" s="27"/>
      <c r="D1143" s="27"/>
      <c r="E1143" s="27"/>
      <c r="G1143" s="100"/>
    </row>
    <row r="1144" spans="1:7" ht="15.75" customHeight="1">
      <c r="A1144" s="101">
        <v>45485</v>
      </c>
      <c r="B1144" s="27">
        <v>4566.03</v>
      </c>
      <c r="C1144" s="27"/>
      <c r="D1144" s="27"/>
      <c r="E1144" s="27"/>
      <c r="G1144" s="100"/>
    </row>
    <row r="1145" spans="1:7" ht="15.75" customHeight="1">
      <c r="A1145" s="101">
        <v>45488</v>
      </c>
      <c r="B1145" s="27">
        <v>4532.3900000000003</v>
      </c>
      <c r="C1145" s="27"/>
      <c r="D1145" s="27"/>
      <c r="E1145" s="27"/>
      <c r="G1145" s="100"/>
    </row>
    <row r="1146" spans="1:7" ht="15.75" customHeight="1">
      <c r="A1146" s="101">
        <v>45489</v>
      </c>
      <c r="B1146" s="27">
        <v>4524.5600000000004</v>
      </c>
      <c r="C1146" s="27"/>
      <c r="D1146" s="27"/>
      <c r="E1146" s="27"/>
      <c r="G1146" s="100"/>
    </row>
    <row r="1147" spans="1:7" ht="15.75" customHeight="1">
      <c r="A1147" s="101">
        <v>45490</v>
      </c>
      <c r="B1147" s="27">
        <v>4531.6000000000004</v>
      </c>
      <c r="C1147" s="27"/>
      <c r="D1147" s="27"/>
      <c r="E1147" s="27"/>
      <c r="G1147" s="100"/>
    </row>
    <row r="1148" spans="1:7" ht="15.75" customHeight="1">
      <c r="A1148" s="101">
        <v>45491</v>
      </c>
      <c r="B1148" s="27">
        <v>4544.17</v>
      </c>
      <c r="C1148" s="27"/>
      <c r="D1148" s="27"/>
      <c r="E1148" s="27"/>
      <c r="G1148" s="100"/>
    </row>
    <row r="1149" spans="1:7" ht="15.75" customHeight="1">
      <c r="A1149" s="101">
        <v>45492</v>
      </c>
      <c r="B1149" s="27">
        <v>4515.75</v>
      </c>
      <c r="C1149" s="27"/>
      <c r="D1149" s="27"/>
      <c r="E1149" s="27"/>
      <c r="G1149" s="100"/>
    </row>
    <row r="1150" spans="1:7" ht="15.75" customHeight="1">
      <c r="A1150" s="101">
        <v>45495</v>
      </c>
      <c r="B1150" s="27">
        <v>4538.3599999999997</v>
      </c>
      <c r="C1150" s="27"/>
      <c r="D1150" s="27"/>
      <c r="E1150" s="27"/>
      <c r="G1150" s="100"/>
    </row>
    <row r="1151" spans="1:7" ht="15.75" customHeight="1">
      <c r="A1151" s="101">
        <v>45496</v>
      </c>
      <c r="B1151" s="27">
        <v>4522</v>
      </c>
      <c r="C1151" s="27"/>
      <c r="D1151" s="27"/>
      <c r="E1151" s="27"/>
      <c r="G1151" s="100"/>
    </row>
    <row r="1152" spans="1:7" ht="15.75" customHeight="1">
      <c r="A1152" s="101">
        <v>45497</v>
      </c>
      <c r="B1152" s="27">
        <v>4511.22</v>
      </c>
      <c r="C1152" s="27"/>
      <c r="D1152" s="27"/>
      <c r="E1152" s="27"/>
      <c r="G1152" s="100"/>
    </row>
    <row r="1153" spans="1:7" ht="15.75" customHeight="1">
      <c r="A1153" s="101">
        <v>45498</v>
      </c>
      <c r="B1153" s="27">
        <v>4524.71</v>
      </c>
      <c r="C1153" s="27"/>
      <c r="D1153" s="27"/>
      <c r="E1153" s="27"/>
      <c r="G1153" s="100"/>
    </row>
    <row r="1154" spans="1:7" ht="15.75" customHeight="1">
      <c r="A1154" s="101">
        <v>45499</v>
      </c>
      <c r="B1154" s="27">
        <v>4586.28</v>
      </c>
      <c r="C1154" s="27"/>
      <c r="D1154" s="27"/>
      <c r="E1154" s="27"/>
      <c r="G1154" s="100"/>
    </row>
    <row r="1155" spans="1:7" ht="15.75" customHeight="1">
      <c r="A1155" s="101">
        <v>45502</v>
      </c>
      <c r="B1155" s="27">
        <v>4586.2700000000004</v>
      </c>
      <c r="C1155" s="27"/>
      <c r="D1155" s="27"/>
      <c r="E1155" s="27"/>
      <c r="G1155" s="100"/>
    </row>
    <row r="1156" spans="1:7" ht="15.75" customHeight="1">
      <c r="A1156" s="101">
        <v>45503</v>
      </c>
      <c r="B1156" s="27">
        <v>4583.2299999999996</v>
      </c>
      <c r="C1156" s="27"/>
      <c r="D1156" s="27"/>
      <c r="E1156" s="27"/>
      <c r="G1156" s="100"/>
    </row>
    <row r="1157" spans="1:7" ht="15.75" customHeight="1">
      <c r="A1157" s="101">
        <v>45504</v>
      </c>
      <c r="B1157" s="27">
        <v>4632.8</v>
      </c>
      <c r="C1157" s="27"/>
      <c r="D1157" s="27"/>
      <c r="E1157" s="27"/>
      <c r="G1157" s="100"/>
    </row>
    <row r="1158" spans="1:7" ht="15.75" customHeight="1">
      <c r="A1158" s="101">
        <v>45505</v>
      </c>
      <c r="B1158" s="27">
        <v>4588.3</v>
      </c>
      <c r="C1158" s="27"/>
      <c r="D1158" s="27"/>
      <c r="E1158" s="27"/>
      <c r="G1158" s="100"/>
    </row>
    <row r="1159" spans="1:7" ht="15.75" customHeight="1">
      <c r="A1159" s="101">
        <v>45506</v>
      </c>
      <c r="B1159" s="27">
        <v>4517.43</v>
      </c>
      <c r="C1159" s="27"/>
      <c r="D1159" s="27"/>
      <c r="E1159" s="27"/>
      <c r="G1159" s="100"/>
    </row>
    <row r="1160" spans="1:7" ht="15.75" customHeight="1">
      <c r="A1160" s="101">
        <v>45509</v>
      </c>
      <c r="B1160" s="27">
        <v>4420.3999999999996</v>
      </c>
      <c r="C1160" s="27"/>
      <c r="D1160" s="27"/>
      <c r="E1160" s="27"/>
      <c r="G1160" s="100"/>
    </row>
    <row r="1161" spans="1:7" ht="15.75" customHeight="1">
      <c r="A1161" s="101">
        <v>45510</v>
      </c>
      <c r="B1161" s="27">
        <v>4433.1499999999996</v>
      </c>
      <c r="C1161" s="27"/>
      <c r="D1161" s="27"/>
      <c r="E1161" s="27"/>
      <c r="G1161" s="100"/>
    </row>
    <row r="1162" spans="1:7" ht="15.75" customHeight="1">
      <c r="A1162" s="101">
        <v>45511</v>
      </c>
      <c r="B1162" s="27">
        <v>4506.1000000000004</v>
      </c>
      <c r="C1162" s="27"/>
      <c r="D1162" s="27"/>
      <c r="E1162" s="27"/>
      <c r="G1162" s="100"/>
    </row>
    <row r="1163" spans="1:7" ht="15.75" customHeight="1">
      <c r="A1163" s="101">
        <v>45512</v>
      </c>
      <c r="B1163" s="27">
        <v>4493.6400000000003</v>
      </c>
      <c r="C1163" s="27"/>
      <c r="D1163" s="27"/>
      <c r="E1163" s="27"/>
      <c r="G1163" s="100"/>
    </row>
    <row r="1164" spans="1:7" ht="15.75" customHeight="1">
      <c r="A1164" s="101">
        <v>45513</v>
      </c>
      <c r="B1164" s="27">
        <v>4508.17</v>
      </c>
      <c r="C1164" s="27"/>
      <c r="D1164" s="27"/>
      <c r="E1164" s="27"/>
      <c r="G1164" s="100"/>
    </row>
    <row r="1165" spans="1:7" ht="15.75" customHeight="1">
      <c r="A1165" s="101">
        <v>45516</v>
      </c>
      <c r="B1165" s="27">
        <v>4529.78</v>
      </c>
      <c r="C1165" s="27"/>
      <c r="D1165" s="27"/>
      <c r="E1165" s="27"/>
      <c r="G1165" s="100"/>
    </row>
    <row r="1166" spans="1:7" ht="15.75" customHeight="1">
      <c r="A1166" s="101">
        <v>45517</v>
      </c>
      <c r="B1166" s="27">
        <v>4543.68</v>
      </c>
      <c r="C1166" s="27"/>
      <c r="D1166" s="27"/>
      <c r="E1166" s="27"/>
      <c r="G1166" s="100"/>
    </row>
    <row r="1167" spans="1:7" ht="15.75" customHeight="1">
      <c r="A1167" s="101">
        <v>45518</v>
      </c>
      <c r="B1167" s="27">
        <v>4571.78</v>
      </c>
      <c r="C1167" s="27"/>
      <c r="D1167" s="27"/>
      <c r="E1167" s="27"/>
      <c r="G1167" s="100"/>
    </row>
    <row r="1168" spans="1:7" ht="15.75" customHeight="1">
      <c r="A1168" s="101">
        <v>45519</v>
      </c>
      <c r="B1168" s="27">
        <v>4607.6000000000004</v>
      </c>
      <c r="C1168" s="27"/>
      <c r="D1168" s="27"/>
      <c r="E1168" s="27"/>
      <c r="G1168" s="100"/>
    </row>
    <row r="1169" spans="1:7" ht="15.75" customHeight="1">
      <c r="A1169" s="101">
        <v>45520</v>
      </c>
      <c r="B1169" s="27">
        <v>4589.1499999999996</v>
      </c>
      <c r="C1169" s="27"/>
      <c r="D1169" s="27"/>
      <c r="E1169" s="27"/>
      <c r="G1169" s="100"/>
    </row>
    <row r="1170" spans="1:7" ht="15.75" customHeight="1">
      <c r="A1170" s="101">
        <v>45523</v>
      </c>
      <c r="B1170" s="27">
        <v>4614.08</v>
      </c>
      <c r="C1170" s="27"/>
      <c r="D1170" s="27"/>
      <c r="E1170" s="27"/>
      <c r="G1170" s="100"/>
    </row>
    <row r="1171" spans="1:7" ht="15.75" customHeight="1">
      <c r="A1171" s="101">
        <v>45524</v>
      </c>
      <c r="B1171" s="27">
        <v>4569.1400000000003</v>
      </c>
      <c r="C1171" s="27"/>
      <c r="D1171" s="27"/>
      <c r="E1171" s="27"/>
      <c r="G1171" s="100"/>
    </row>
    <row r="1172" spans="1:7" ht="15.75" customHeight="1">
      <c r="A1172" s="101">
        <v>45525</v>
      </c>
      <c r="B1172" s="27">
        <v>4580.0600000000004</v>
      </c>
      <c r="C1172" s="27"/>
      <c r="D1172" s="27"/>
      <c r="E1172" s="27"/>
      <c r="G1172" s="100"/>
    </row>
    <row r="1173" spans="1:7" ht="15.75" customHeight="1">
      <c r="A1173" s="101">
        <v>45526</v>
      </c>
      <c r="B1173" s="27">
        <v>4579.7299999999996</v>
      </c>
      <c r="C1173" s="27"/>
      <c r="D1173" s="27"/>
      <c r="E1173" s="27"/>
      <c r="G1173" s="100"/>
    </row>
    <row r="1174" spans="1:7" ht="15.75" customHeight="1">
      <c r="A1174" s="101">
        <v>45527</v>
      </c>
      <c r="B1174" s="27">
        <v>4601.22</v>
      </c>
      <c r="C1174" s="27"/>
      <c r="D1174" s="27"/>
      <c r="E1174" s="27"/>
      <c r="G1174" s="100"/>
    </row>
    <row r="1175" spans="1:7" ht="15.75" customHeight="1">
      <c r="A1175" s="101">
        <v>45531</v>
      </c>
      <c r="B1175" s="27">
        <v>4608.79</v>
      </c>
      <c r="C1175" s="27"/>
      <c r="D1175" s="27"/>
      <c r="E1175" s="27"/>
      <c r="G1175" s="100"/>
    </row>
    <row r="1176" spans="1:7" ht="15.75" customHeight="1">
      <c r="A1176" s="101">
        <v>45532</v>
      </c>
      <c r="B1176" s="27">
        <v>4605.1499999999996</v>
      </c>
      <c r="C1176" s="27"/>
      <c r="D1176" s="27"/>
      <c r="E1176" s="27"/>
      <c r="G1176" s="100"/>
    </row>
    <row r="1177" spans="1:7" ht="15.75" customHeight="1">
      <c r="A1177" s="101">
        <v>45533</v>
      </c>
      <c r="B1177" s="27">
        <v>4621.09</v>
      </c>
      <c r="C1177" s="27"/>
      <c r="D1177" s="27"/>
      <c r="E1177" s="27"/>
      <c r="G1177" s="100"/>
    </row>
    <row r="1178" spans="1:7" ht="15.75" customHeight="1">
      <c r="A1178" s="101">
        <v>45534</v>
      </c>
      <c r="B1178" s="27">
        <v>4621.33</v>
      </c>
      <c r="C1178" s="27"/>
      <c r="D1178" s="27"/>
      <c r="E1178" s="27"/>
      <c r="G1178" s="100"/>
    </row>
    <row r="1179" spans="1:7" ht="15.75" customHeight="1">
      <c r="A1179" s="101">
        <v>45537</v>
      </c>
      <c r="B1179" s="27">
        <v>4612.05</v>
      </c>
      <c r="C1179" s="27"/>
      <c r="D1179" s="27"/>
      <c r="E1179" s="27"/>
      <c r="G1179" s="100"/>
    </row>
    <row r="1180" spans="1:7" ht="15.75" customHeight="1">
      <c r="A1180" s="101">
        <v>45538</v>
      </c>
      <c r="B1180" s="27">
        <v>4575.75</v>
      </c>
      <c r="C1180" s="27"/>
      <c r="D1180" s="27"/>
      <c r="E1180" s="27"/>
      <c r="G1180" s="100"/>
    </row>
    <row r="1181" spans="1:7" ht="15.75" customHeight="1">
      <c r="A1181" s="101">
        <v>45539</v>
      </c>
      <c r="B1181" s="27">
        <v>4562.03</v>
      </c>
      <c r="C1181" s="27"/>
      <c r="D1181" s="27"/>
      <c r="E1181" s="27"/>
      <c r="G1181" s="100"/>
    </row>
    <row r="1182" spans="1:7" ht="15.75" customHeight="1">
      <c r="A1182" s="101">
        <v>45540</v>
      </c>
      <c r="B1182" s="27">
        <v>4547.37</v>
      </c>
      <c r="C1182" s="27"/>
      <c r="D1182" s="27"/>
      <c r="E1182" s="27"/>
      <c r="G1182" s="100"/>
    </row>
    <row r="1183" spans="1:7" ht="15.75" customHeight="1">
      <c r="A1183" s="101">
        <v>45541</v>
      </c>
      <c r="B1183" s="27">
        <v>4510.6099999999997</v>
      </c>
      <c r="C1183" s="27"/>
      <c r="D1183" s="27"/>
      <c r="E1183" s="27"/>
      <c r="G1183" s="100"/>
    </row>
    <row r="1184" spans="1:7" ht="15.75" customHeight="1">
      <c r="A1184" s="101">
        <v>45544</v>
      </c>
      <c r="B1184" s="27">
        <v>4557.8500000000004</v>
      </c>
      <c r="C1184" s="27"/>
      <c r="D1184" s="27"/>
      <c r="E1184" s="27"/>
      <c r="G1184" s="100"/>
    </row>
    <row r="1185" spans="1:7" ht="15.75" customHeight="1">
      <c r="A1185" s="101">
        <v>45545</v>
      </c>
      <c r="B1185" s="27">
        <v>4527.16</v>
      </c>
      <c r="C1185" s="27"/>
      <c r="D1185" s="27"/>
      <c r="E1185" s="27"/>
      <c r="G1185" s="100"/>
    </row>
    <row r="1186" spans="1:7" ht="15.75" customHeight="1">
      <c r="A1186" s="101">
        <v>45546</v>
      </c>
      <c r="B1186" s="27">
        <v>4517.84</v>
      </c>
      <c r="C1186" s="27"/>
      <c r="D1186" s="27"/>
      <c r="E1186" s="27"/>
      <c r="G1186" s="100"/>
    </row>
    <row r="1187" spans="1:7" ht="15.75" customHeight="1">
      <c r="A1187" s="101">
        <v>45547</v>
      </c>
      <c r="B1187" s="27">
        <v>4545</v>
      </c>
      <c r="C1187" s="27"/>
      <c r="D1187" s="27"/>
      <c r="E1187" s="27"/>
      <c r="G1187" s="100"/>
    </row>
    <row r="1188" spans="1:7" ht="15.75" customHeight="1">
      <c r="A1188" s="101">
        <v>45548</v>
      </c>
      <c r="B1188" s="27">
        <v>4566.32</v>
      </c>
      <c r="C1188" s="27"/>
      <c r="D1188" s="27"/>
      <c r="E1188" s="27"/>
      <c r="G1188" s="100"/>
    </row>
    <row r="1189" spans="1:7" ht="15.75" customHeight="1">
      <c r="A1189" s="101">
        <v>45551</v>
      </c>
      <c r="B1189" s="27">
        <v>4569.8900000000003</v>
      </c>
      <c r="C1189" s="27"/>
      <c r="D1189" s="27"/>
      <c r="E1189" s="27"/>
      <c r="G1189" s="100"/>
    </row>
    <row r="1190" spans="1:7" ht="15.75" customHeight="1">
      <c r="A1190" s="101">
        <v>45552</v>
      </c>
      <c r="B1190" s="27">
        <v>4585.3</v>
      </c>
      <c r="C1190" s="27"/>
      <c r="D1190" s="27"/>
      <c r="E1190" s="27"/>
      <c r="G1190" s="100"/>
    </row>
    <row r="1191" spans="1:7" ht="15.75" customHeight="1">
      <c r="A1191" s="101">
        <v>45553</v>
      </c>
      <c r="B1191" s="27">
        <v>4555.2700000000004</v>
      </c>
      <c r="C1191" s="27"/>
      <c r="D1191" s="27"/>
      <c r="E1191" s="27"/>
      <c r="G1191" s="100"/>
    </row>
    <row r="1192" spans="1:7" ht="15.75" customHeight="1">
      <c r="A1192" s="101">
        <v>45554</v>
      </c>
      <c r="B1192" s="27">
        <v>4600.84</v>
      </c>
      <c r="C1192" s="27"/>
      <c r="D1192" s="27"/>
      <c r="E1192" s="27"/>
      <c r="G1192" s="100"/>
    </row>
    <row r="1193" spans="1:7" ht="15.75" customHeight="1">
      <c r="A1193" s="101">
        <v>45555</v>
      </c>
      <c r="B1193" s="27">
        <v>4543.8900000000003</v>
      </c>
      <c r="C1193" s="27"/>
      <c r="D1193" s="27"/>
      <c r="E1193" s="27"/>
      <c r="G1193" s="100"/>
    </row>
    <row r="1194" spans="1:7" ht="15.75" customHeight="1">
      <c r="A1194" s="101">
        <v>45558</v>
      </c>
      <c r="B1194" s="27">
        <v>4558.45</v>
      </c>
      <c r="C1194" s="27"/>
      <c r="D1194" s="27"/>
      <c r="E1194" s="27"/>
      <c r="G1194" s="100"/>
    </row>
    <row r="1195" spans="1:7" ht="15.75" customHeight="1">
      <c r="A1195" s="101">
        <v>45559</v>
      </c>
      <c r="B1195" s="27">
        <v>4567.1899999999996</v>
      </c>
      <c r="C1195" s="27"/>
      <c r="D1195" s="27"/>
      <c r="E1195" s="27"/>
      <c r="G1195" s="100"/>
    </row>
    <row r="1196" spans="1:7" ht="15.75" customHeight="1">
      <c r="A1196" s="101">
        <v>45560</v>
      </c>
      <c r="B1196" s="27">
        <v>4560.05</v>
      </c>
      <c r="C1196" s="27"/>
      <c r="D1196" s="27"/>
      <c r="E1196" s="27"/>
      <c r="G1196" s="100"/>
    </row>
    <row r="1197" spans="1:7" ht="15.75" customHeight="1">
      <c r="A1197" s="101">
        <v>45561</v>
      </c>
      <c r="B1197" s="27">
        <v>4575.3999999999996</v>
      </c>
      <c r="C1197" s="27"/>
      <c r="D1197" s="27"/>
      <c r="E1197" s="27"/>
      <c r="G1197" s="100"/>
    </row>
    <row r="1198" spans="1:7" ht="15.75" customHeight="1">
      <c r="A1198" s="101">
        <v>45562</v>
      </c>
      <c r="B1198" s="27">
        <v>4599.3599999999997</v>
      </c>
      <c r="C1198" s="27"/>
      <c r="D1198" s="27"/>
      <c r="E1198" s="27"/>
      <c r="G1198" s="100"/>
    </row>
    <row r="1199" spans="1:7" ht="15.75" customHeight="1">
      <c r="A1199" s="101">
        <v>45565</v>
      </c>
      <c r="B1199" s="27">
        <v>4553.82</v>
      </c>
      <c r="C1199" s="27"/>
      <c r="D1199" s="27"/>
      <c r="E1199" s="27"/>
      <c r="G1199" s="100"/>
    </row>
    <row r="1200" spans="1:7" ht="15.75" customHeight="1">
      <c r="A1200" s="101">
        <v>45566</v>
      </c>
      <c r="B1200" s="27">
        <v>4568.7</v>
      </c>
    </row>
    <row r="1201" spans="1:2" ht="15.75" customHeight="1">
      <c r="A1201" s="101">
        <v>45567</v>
      </c>
      <c r="B1201" s="27">
        <v>4571.63</v>
      </c>
    </row>
    <row r="1202" spans="1:2" ht="15.75" customHeight="1">
      <c r="A1202" s="101">
        <v>45568</v>
      </c>
      <c r="B1202" s="27">
        <v>4566.3599999999997</v>
      </c>
    </row>
    <row r="1203" spans="1:2" ht="15.75" customHeight="1">
      <c r="A1203" s="101">
        <v>45569</v>
      </c>
      <c r="B1203" s="27">
        <v>4570.17</v>
      </c>
    </row>
    <row r="1204" spans="1:2" ht="15.75" customHeight="1">
      <c r="A1204" s="101">
        <v>45572</v>
      </c>
      <c r="B1204" s="27">
        <v>4579.7700000000004</v>
      </c>
    </row>
    <row r="1205" spans="1:2" ht="15.75" customHeight="1">
      <c r="A1205" s="101">
        <v>45573</v>
      </c>
      <c r="B1205" s="27">
        <v>4519.26</v>
      </c>
    </row>
    <row r="1206" spans="1:2" ht="15.75" customHeight="1">
      <c r="A1206" s="101">
        <v>45574</v>
      </c>
      <c r="B1206" s="27">
        <v>4550.26</v>
      </c>
    </row>
    <row r="1207" spans="1:2" ht="15.75" customHeight="1">
      <c r="A1207" s="101">
        <v>45575</v>
      </c>
      <c r="B1207" s="27">
        <v>4544.04</v>
      </c>
    </row>
    <row r="1208" spans="1:2" ht="15.75" customHeight="1">
      <c r="A1208" s="101">
        <v>45576</v>
      </c>
      <c r="B1208" s="27">
        <v>4553.3100000000004</v>
      </c>
    </row>
    <row r="1209" spans="1:2" ht="15.75" customHeight="1">
      <c r="A1209" s="101">
        <v>45579</v>
      </c>
      <c r="B1209" s="27">
        <v>4573.4799999999996</v>
      </c>
    </row>
    <row r="1210" spans="1:2" ht="15.75" customHeight="1">
      <c r="A1210" s="101">
        <v>45580</v>
      </c>
      <c r="B1210" s="27">
        <v>4552.08</v>
      </c>
    </row>
    <row r="1211" spans="1:2" ht="15.75" customHeight="1">
      <c r="A1211" s="101">
        <v>45581</v>
      </c>
      <c r="B1211" s="27">
        <v>4595.6400000000003</v>
      </c>
    </row>
    <row r="1212" spans="1:2" ht="15.75" customHeight="1">
      <c r="A1212" s="101">
        <v>45582</v>
      </c>
      <c r="B1212" s="27">
        <v>4625.99</v>
      </c>
    </row>
    <row r="1213" spans="1:2" ht="15.75" customHeight="1">
      <c r="A1213" s="101">
        <v>45583</v>
      </c>
      <c r="B1213" s="27">
        <v>4614.58</v>
      </c>
    </row>
    <row r="1214" spans="1:2" ht="15.75" customHeight="1">
      <c r="A1214" s="101">
        <v>45586</v>
      </c>
      <c r="B1214" s="27">
        <v>4588.33</v>
      </c>
    </row>
    <row r="1215" spans="1:2" ht="15.75" customHeight="1">
      <c r="A1215" s="101">
        <v>45587</v>
      </c>
      <c r="B1215" s="27">
        <v>4584</v>
      </c>
    </row>
    <row r="1216" spans="1:2" ht="15.75" customHeight="1">
      <c r="A1216" s="101">
        <v>45588</v>
      </c>
      <c r="B1216" s="27">
        <v>4557.6000000000004</v>
      </c>
    </row>
    <row r="1217" spans="1:2" ht="15.75" customHeight="1">
      <c r="A1217" s="101">
        <v>45589</v>
      </c>
      <c r="B1217" s="27">
        <v>4561.58</v>
      </c>
    </row>
    <row r="1218" spans="1:2" ht="15.75" customHeight="1">
      <c r="A1218" s="101">
        <v>45590</v>
      </c>
      <c r="B1218" s="27">
        <v>4552.62</v>
      </c>
    </row>
    <row r="1219" spans="1:2" ht="15.75" customHeight="1">
      <c r="A1219" s="101">
        <v>45593</v>
      </c>
      <c r="B1219" s="27">
        <v>4570.6400000000003</v>
      </c>
    </row>
    <row r="1220" spans="1:2" ht="15.75" customHeight="1">
      <c r="A1220" s="101">
        <v>45594</v>
      </c>
      <c r="B1220" s="27">
        <v>4532.87</v>
      </c>
    </row>
    <row r="1221" spans="1:2" ht="15.75" customHeight="1">
      <c r="A1221" s="101">
        <v>45595</v>
      </c>
      <c r="B1221" s="27">
        <v>4506.3100000000004</v>
      </c>
    </row>
    <row r="1222" spans="1:2" ht="15.75" customHeight="1">
      <c r="A1222" s="101">
        <v>45596</v>
      </c>
      <c r="B1222" s="27">
        <v>4473.68</v>
      </c>
    </row>
    <row r="1223" spans="1:2" ht="15.75" customHeight="1">
      <c r="A1223" s="101">
        <v>45597</v>
      </c>
      <c r="B1223" s="27">
        <v>4508.38</v>
      </c>
    </row>
    <row r="1224" spans="1:2" ht="15.75" customHeight="1">
      <c r="A1224" s="101">
        <v>45600</v>
      </c>
      <c r="B1224" s="27">
        <v>4511.2299999999996</v>
      </c>
    </row>
    <row r="1225" spans="1:2" ht="15.75" customHeight="1">
      <c r="A1225" s="101">
        <v>45601</v>
      </c>
      <c r="B1225" s="27">
        <v>4502.88</v>
      </c>
    </row>
    <row r="1226" spans="1:2" ht="15.75" customHeight="1">
      <c r="A1226" s="101">
        <v>45602</v>
      </c>
      <c r="B1226" s="27">
        <v>4502.41</v>
      </c>
    </row>
    <row r="1227" spans="1:2" ht="15.75" customHeight="1">
      <c r="A1227" s="101">
        <v>45603</v>
      </c>
      <c r="B1227" s="27">
        <v>4495.5600000000004</v>
      </c>
    </row>
    <row r="1228" spans="1:2" ht="15.75" customHeight="1">
      <c r="A1228" s="101">
        <v>45604</v>
      </c>
      <c r="B1228" s="27">
        <v>4459.45</v>
      </c>
    </row>
    <row r="1229" spans="1:2" ht="15.75" customHeight="1">
      <c r="A1229" s="101">
        <v>45607</v>
      </c>
      <c r="B1229" s="27">
        <v>4490.72</v>
      </c>
    </row>
    <row r="1230" spans="1:2" ht="15.75" customHeight="1">
      <c r="A1230" s="101">
        <v>45608</v>
      </c>
      <c r="B1230" s="27">
        <v>4434.53</v>
      </c>
    </row>
    <row r="1231" spans="1:2" ht="15.75" customHeight="1">
      <c r="A1231" s="101">
        <v>45609</v>
      </c>
      <c r="B1231" s="27">
        <v>4434.7</v>
      </c>
    </row>
    <row r="1232" spans="1:2" ht="15.75" customHeight="1">
      <c r="A1232" s="101">
        <v>45610</v>
      </c>
      <c r="B1232" s="27">
        <v>4459.0200000000004</v>
      </c>
    </row>
    <row r="1233" spans="1:2" ht="15.75" customHeight="1">
      <c r="A1233" s="101">
        <v>45611</v>
      </c>
      <c r="B1233" s="27">
        <v>4454.04</v>
      </c>
    </row>
    <row r="1234" spans="1:2" ht="15.75" customHeight="1">
      <c r="A1234" s="101">
        <v>45614</v>
      </c>
      <c r="B1234" s="27">
        <v>4473.5</v>
      </c>
    </row>
    <row r="1235" spans="1:2" ht="15.75" customHeight="1">
      <c r="A1235" s="101">
        <v>45615</v>
      </c>
      <c r="B1235" s="27">
        <v>4469.5200000000004</v>
      </c>
    </row>
    <row r="1236" spans="1:2" ht="15.75" customHeight="1">
      <c r="A1236" s="101">
        <v>45616</v>
      </c>
      <c r="B1236" s="27">
        <v>4457.49</v>
      </c>
    </row>
    <row r="1237" spans="1:2" ht="15.75" customHeight="1">
      <c r="A1237" s="101">
        <v>45617</v>
      </c>
      <c r="B1237" s="27">
        <v>4491.25</v>
      </c>
    </row>
    <row r="1238" spans="1:2" ht="15.75" customHeight="1">
      <c r="A1238" s="101">
        <v>45618</v>
      </c>
      <c r="B1238" s="27">
        <v>4551.96</v>
      </c>
    </row>
    <row r="1239" spans="1:2" ht="15.75" customHeight="1">
      <c r="A1239" s="101">
        <v>45621</v>
      </c>
      <c r="B1239" s="27">
        <v>4571.01</v>
      </c>
    </row>
    <row r="1240" spans="1:2" ht="15.75" customHeight="1">
      <c r="A1240" s="101">
        <v>45622</v>
      </c>
      <c r="B1240" s="27">
        <v>4549.92</v>
      </c>
    </row>
    <row r="1241" spans="1:2" ht="15.75" customHeight="1">
      <c r="A1241" s="101">
        <v>45623</v>
      </c>
      <c r="B1241" s="27">
        <v>4558.6000000000004</v>
      </c>
    </row>
    <row r="1242" spans="1:2" ht="15.75" customHeight="1">
      <c r="A1242" s="101">
        <v>45624</v>
      </c>
      <c r="B1242" s="27">
        <v>4566.41</v>
      </c>
    </row>
    <row r="1243" spans="1:2" ht="15.75" customHeight="1">
      <c r="A1243" s="101">
        <v>45625</v>
      </c>
      <c r="B1243" s="27">
        <v>4569.57</v>
      </c>
    </row>
    <row r="1244" spans="1:2" ht="15.75" customHeight="1">
      <c r="A1244" s="101">
        <v>45628</v>
      </c>
      <c r="B1244" s="27">
        <v>4581.7299999999996</v>
      </c>
    </row>
    <row r="1245" spans="1:2" ht="15.75" customHeight="1">
      <c r="A1245" s="101">
        <v>45629</v>
      </c>
      <c r="B1245" s="27">
        <v>4607.59</v>
      </c>
    </row>
    <row r="1246" spans="1:2" ht="15.75" customHeight="1">
      <c r="A1246" s="101">
        <v>45630</v>
      </c>
      <c r="B1246" s="27">
        <v>4599.6000000000004</v>
      </c>
    </row>
    <row r="1247" spans="1:2" ht="15.75" customHeight="1">
      <c r="A1247" s="101">
        <v>45631</v>
      </c>
      <c r="B1247" s="27">
        <v>4605.97</v>
      </c>
    </row>
    <row r="1248" spans="1:2" ht="15.75" customHeight="1">
      <c r="A1248" s="101">
        <v>45632</v>
      </c>
      <c r="B1248" s="27">
        <v>4588.17</v>
      </c>
    </row>
    <row r="1249" spans="1:2" ht="15.75" customHeight="1">
      <c r="A1249" s="101">
        <v>45635</v>
      </c>
      <c r="B1249" s="27">
        <v>4608.66</v>
      </c>
    </row>
    <row r="1250" spans="1:2" ht="15.75" customHeight="1">
      <c r="A1250" s="101">
        <v>45636</v>
      </c>
      <c r="B1250" s="27">
        <v>4572.17</v>
      </c>
    </row>
    <row r="1251" spans="1:2" ht="15.75" customHeight="1">
      <c r="A1251" s="101">
        <v>45637</v>
      </c>
      <c r="B1251" s="27">
        <v>4582.32</v>
      </c>
    </row>
    <row r="1252" spans="1:2" ht="15.75" customHeight="1">
      <c r="A1252" s="101">
        <v>45638</v>
      </c>
      <c r="B1252" s="27">
        <v>4586.46</v>
      </c>
    </row>
    <row r="1253" spans="1:2" ht="15.75" customHeight="1">
      <c r="A1253" s="101">
        <v>45639</v>
      </c>
      <c r="B1253" s="27">
        <v>4579.24</v>
      </c>
    </row>
    <row r="1254" spans="1:2" ht="15.75" customHeight="1">
      <c r="A1254" s="101">
        <v>45642</v>
      </c>
      <c r="B1254" s="27">
        <v>4558.72</v>
      </c>
    </row>
    <row r="1255" spans="1:2" ht="15.75" customHeight="1">
      <c r="A1255" s="101">
        <v>45643</v>
      </c>
      <c r="B1255" s="27">
        <v>4518.8500000000004</v>
      </c>
    </row>
    <row r="1256" spans="1:2" ht="15.75" customHeight="1">
      <c r="A1256" s="101">
        <v>45644</v>
      </c>
      <c r="B1256" s="27">
        <v>4522.45</v>
      </c>
    </row>
    <row r="1257" spans="1:2" ht="15.75" customHeight="1">
      <c r="A1257" s="101">
        <v>45645</v>
      </c>
      <c r="B1257" s="27">
        <v>4471.6899999999996</v>
      </c>
    </row>
    <row r="1258" spans="1:2" ht="15.75" customHeight="1">
      <c r="A1258" s="101">
        <v>45646</v>
      </c>
      <c r="B1258" s="27">
        <v>4463.29</v>
      </c>
    </row>
    <row r="1259" spans="1:2" ht="15.75" customHeight="1">
      <c r="A1259" s="101">
        <v>45649</v>
      </c>
      <c r="B1259" s="27">
        <v>4471.0600000000004</v>
      </c>
    </row>
    <row r="1260" spans="1:2" ht="15.75" customHeight="1">
      <c r="A1260" s="101">
        <v>45650</v>
      </c>
      <c r="B1260" s="27">
        <v>4491.87</v>
      </c>
    </row>
    <row r="1261" spans="1:2" ht="15.75" customHeight="1">
      <c r="A1261" s="101">
        <v>45653</v>
      </c>
      <c r="B1261" s="27">
        <v>4495.62</v>
      </c>
    </row>
    <row r="1262" spans="1:2" ht="15.75" customHeight="1">
      <c r="A1262" s="101">
        <v>45656</v>
      </c>
      <c r="B1262" s="27">
        <v>4479.42</v>
      </c>
    </row>
    <row r="1263" spans="1:2" ht="15.75" customHeight="1">
      <c r="A1263" s="101"/>
      <c r="B1263" s="27"/>
    </row>
    <row r="1264" spans="1:2" ht="15.75" customHeight="1">
      <c r="B1264" s="2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000"/>
  <sheetViews>
    <sheetView zoomScale="188" zoomScaleNormal="188" workbookViewId="0">
      <selection activeCell="C6" sqref="C6"/>
    </sheetView>
  </sheetViews>
  <sheetFormatPr defaultColWidth="12.5703125" defaultRowHeight="15" customHeight="1"/>
  <cols>
    <col min="1" max="1" width="8.5703125" customWidth="1"/>
    <col min="2" max="2" width="28" customWidth="1"/>
    <col min="3" max="3" width="15.140625" customWidth="1"/>
    <col min="4" max="4" width="15" customWidth="1"/>
    <col min="5" max="5" width="12.5703125" customWidth="1"/>
    <col min="6" max="6" width="8.5703125" customWidth="1"/>
    <col min="7" max="7" width="12.7109375" customWidth="1"/>
    <col min="8" max="16" width="8.5703125" customWidth="1"/>
    <col min="17" max="19" width="9.140625" customWidth="1"/>
    <col min="20" max="20" width="9.42578125" customWidth="1"/>
    <col min="21" max="26" width="8.5703125" customWidth="1"/>
  </cols>
  <sheetData>
    <row r="1" spans="1:28" ht="15.75" thickBot="1">
      <c r="B1" s="386" t="s">
        <v>405</v>
      </c>
      <c r="C1" s="387"/>
      <c r="D1" s="387"/>
      <c r="E1" s="388"/>
    </row>
    <row r="2" spans="1:28" ht="15.75" thickBot="1">
      <c r="A2" s="194"/>
      <c r="B2" s="302"/>
      <c r="C2" s="310" t="s">
        <v>406</v>
      </c>
      <c r="D2" s="318" t="s">
        <v>237</v>
      </c>
      <c r="E2" s="314" t="s">
        <v>239</v>
      </c>
    </row>
    <row r="3" spans="1:28">
      <c r="A3" s="194"/>
      <c r="B3" s="303" t="s">
        <v>407</v>
      </c>
      <c r="C3" s="311">
        <f>AVERAGE(Ret_data!B2:B783)</f>
        <v>-2.1590878496172616E-3</v>
      </c>
      <c r="D3" s="311">
        <f>AVERAGE(Ret_data!D2:D783)</f>
        <v>8.253820529865602E-5</v>
      </c>
      <c r="E3" s="315">
        <f>AVERAGE(Ret_data!C2:C783)</f>
        <v>-1.4817205370739543E-3</v>
      </c>
    </row>
    <row r="4" spans="1:28">
      <c r="A4" s="194"/>
      <c r="B4" s="304" t="s">
        <v>408</v>
      </c>
      <c r="C4" s="312">
        <f>STDEV(Ret_data!B2:B783)</f>
        <v>3.5796840593617638E-2</v>
      </c>
      <c r="D4" s="312">
        <f>STDEV(Ret_data!D2:D783)</f>
        <v>7.959032127053161E-3</v>
      </c>
      <c r="E4" s="316">
        <f>STDEV(Ret_data!C2:C783)</f>
        <v>2.3658622067292166E-2</v>
      </c>
      <c r="AB4" t="s">
        <v>949</v>
      </c>
    </row>
    <row r="5" spans="1:28" ht="19.5" customHeight="1" thickBot="1">
      <c r="A5" s="194"/>
      <c r="B5" s="305" t="s">
        <v>409</v>
      </c>
      <c r="C5" s="313">
        <f>C3*252*3</f>
        <v>-1.6322704143106497</v>
      </c>
      <c r="D5" s="313">
        <f>D3*252*3</f>
        <v>6.2398883205783955E-2</v>
      </c>
      <c r="E5" s="317">
        <f>E3*252*3</f>
        <v>-1.1201807260279093</v>
      </c>
      <c r="I5" t="s">
        <v>953</v>
      </c>
      <c r="AB5" t="s">
        <v>950</v>
      </c>
    </row>
    <row r="6" spans="1:28">
      <c r="A6" s="389" t="s">
        <v>410</v>
      </c>
      <c r="B6" s="306">
        <v>2022</v>
      </c>
      <c r="C6" s="379">
        <f>AVERAGE(Ret_data!B2:B261)*252</f>
        <v>-1.0068667425610298</v>
      </c>
      <c r="D6" s="382">
        <f>AVERAGE(Ret_data!D2:D261)*252</f>
        <v>-2.6697664058039947E-2</v>
      </c>
      <c r="E6" s="383">
        <f>AVERAGE(Ret_data!C2:C261)*252</f>
        <v>-0.48819737908665861</v>
      </c>
      <c r="I6" t="s">
        <v>954</v>
      </c>
      <c r="AB6" t="s">
        <v>951</v>
      </c>
    </row>
    <row r="7" spans="1:28">
      <c r="A7" s="390"/>
      <c r="B7" s="307">
        <v>2023</v>
      </c>
      <c r="C7" s="312">
        <f>AVERAGE(Ret_data!B262:B521)*252</f>
        <v>-0.16656255671353137</v>
      </c>
      <c r="D7" s="312">
        <f>AVERAGE(Ret_data!D262:D521)*252</f>
        <v>3.6859853759608749E-2</v>
      </c>
      <c r="E7" s="316">
        <f>AVERAGE(Ret_data!C262:C521)*252</f>
        <v>-0.3087363604879419</v>
      </c>
    </row>
    <row r="8" spans="1:28" ht="15.75" thickBot="1">
      <c r="A8" s="390"/>
      <c r="B8" s="308">
        <v>2024</v>
      </c>
      <c r="C8" s="380">
        <f>AVERAGE(Ret_data!B522:B783)*252</f>
        <v>-0.45949187093736915</v>
      </c>
      <c r="D8" s="380">
        <f>AVERAGE(Ret_data!D522:D783)*252</f>
        <v>5.1996715902925497E-2</v>
      </c>
      <c r="E8" s="384">
        <f>AVERAGE(Ret_data!C522:C783)*252</f>
        <v>-0.32362978484177723</v>
      </c>
    </row>
    <row r="9" spans="1:28">
      <c r="A9" s="389" t="s">
        <v>411</v>
      </c>
      <c r="B9" s="309">
        <v>2022</v>
      </c>
      <c r="C9" s="381">
        <f>STDEV(Ret_data!B2:B261)*SQRT(252)</f>
        <v>0.63817623186015837</v>
      </c>
      <c r="D9" s="381">
        <f>STDEV(Ret_data!D2:D261)*SQRT(252)</f>
        <v>0.16267515056409931</v>
      </c>
      <c r="E9" s="385">
        <f>STDEV(Ret_data!C2:C261)*SQRT(252)</f>
        <v>0.41185255250336933</v>
      </c>
      <c r="AB9" t="s">
        <v>952</v>
      </c>
    </row>
    <row r="10" spans="1:28">
      <c r="A10" s="390"/>
      <c r="B10" s="307">
        <v>2023</v>
      </c>
      <c r="C10" s="312">
        <f>STDEV(Ret_data!B262:B521)*SQRT(252)</f>
        <v>0.47956891804343899</v>
      </c>
      <c r="D10" s="312">
        <f>STDEV(Ret_data!D262:D521)*SQRT(252)</f>
        <v>0.11455636142306089</v>
      </c>
      <c r="E10" s="316">
        <f>STDEV(Ret_data!C262:C521)*SQRT(252)</f>
        <v>0.31637224771228672</v>
      </c>
    </row>
    <row r="11" spans="1:28" ht="15.75" thickBot="1">
      <c r="A11" s="390"/>
      <c r="B11" s="308">
        <v>2024</v>
      </c>
      <c r="C11" s="380">
        <f>STDEV(Ret_data!B522:B783)*SQRT(252)</f>
        <v>0.57659672936036999</v>
      </c>
      <c r="D11" s="380">
        <f>STDEV(Ret_data!D522:D783)*SQRT(252)</f>
        <v>9.2035658356905289E-2</v>
      </c>
      <c r="E11" s="384">
        <f>STDEV(Ret_data!C522:C783)*SQRT(252)</f>
        <v>0.3928736182869601</v>
      </c>
    </row>
    <row r="13" spans="1:28" ht="15.75" thickBot="1">
      <c r="A13" s="98" t="s">
        <v>412</v>
      </c>
    </row>
    <row r="14" spans="1:28" ht="15.75" thickBot="1">
      <c r="B14" s="302"/>
      <c r="C14" s="321"/>
      <c r="D14" s="310" t="s">
        <v>406</v>
      </c>
      <c r="E14" s="320" t="s">
        <v>239</v>
      </c>
    </row>
    <row r="15" spans="1:28" ht="15.75" thickBot="1">
      <c r="B15" s="327" t="s">
        <v>413</v>
      </c>
      <c r="C15" s="322"/>
      <c r="D15" s="366">
        <v>1.4</v>
      </c>
      <c r="E15" s="367">
        <v>1.24</v>
      </c>
    </row>
    <row r="16" spans="1:28" ht="15.75" thickBot="1">
      <c r="B16" s="325" t="s">
        <v>414</v>
      </c>
      <c r="C16" s="323">
        <v>2022</v>
      </c>
      <c r="D16" s="368">
        <v>-22.31</v>
      </c>
      <c r="E16" s="369">
        <v>67.83</v>
      </c>
    </row>
    <row r="17" spans="3:20" ht="15" customHeight="1" thickBot="1">
      <c r="C17" s="322">
        <v>2023</v>
      </c>
      <c r="D17" s="370">
        <v>-11.24</v>
      </c>
      <c r="E17" s="371">
        <v>54.05</v>
      </c>
      <c r="F17" s="194"/>
    </row>
    <row r="18" spans="3:20" ht="15" customHeight="1" thickBot="1">
      <c r="C18" s="324">
        <v>2024</v>
      </c>
      <c r="D18" s="372">
        <v>-7.91</v>
      </c>
      <c r="E18" s="373">
        <v>168.09</v>
      </c>
      <c r="F18" s="194"/>
    </row>
    <row r="19" spans="3:20">
      <c r="F19" s="326"/>
      <c r="G19" s="114"/>
      <c r="H19" s="114"/>
      <c r="I19" s="114"/>
      <c r="J19" s="114"/>
      <c r="K19" s="114"/>
      <c r="L19" s="114"/>
      <c r="M19" s="114"/>
      <c r="N19" s="114"/>
      <c r="O19" s="114"/>
      <c r="P19" s="114"/>
      <c r="Q19" s="114"/>
      <c r="R19" s="114"/>
      <c r="S19" s="114"/>
      <c r="T19" s="114"/>
    </row>
    <row r="20" spans="3:20">
      <c r="F20" s="114"/>
      <c r="G20" s="114"/>
      <c r="H20" s="114"/>
      <c r="I20" s="114"/>
      <c r="J20" s="114"/>
      <c r="K20" s="114"/>
      <c r="L20" s="114"/>
      <c r="M20" s="114"/>
      <c r="N20" s="114"/>
      <c r="O20" s="114"/>
      <c r="P20" s="114"/>
      <c r="Q20" s="114"/>
      <c r="R20" s="114"/>
      <c r="S20" s="114"/>
      <c r="T20" s="114"/>
    </row>
    <row r="21" spans="3:20" ht="15.75" customHeight="1">
      <c r="F21" s="114"/>
      <c r="G21" s="114"/>
      <c r="H21" s="114"/>
      <c r="I21" s="114"/>
      <c r="J21" s="114"/>
      <c r="K21" s="114"/>
      <c r="L21" s="114"/>
      <c r="M21" s="114"/>
      <c r="N21" s="114"/>
      <c r="O21" s="114"/>
      <c r="P21" s="114"/>
      <c r="Q21" s="114"/>
      <c r="R21" s="114"/>
      <c r="S21" s="114"/>
      <c r="T21" s="114"/>
    </row>
    <row r="22" spans="3:20" ht="15.75" customHeight="1"/>
    <row r="23" spans="3:20" ht="15.75" customHeight="1"/>
    <row r="24" spans="3:20" ht="15.75" customHeight="1"/>
    <row r="25" spans="3:20" ht="15.75" customHeight="1"/>
    <row r="26" spans="3:20" ht="15.75" customHeight="1"/>
    <row r="27" spans="3:20" ht="15.75" customHeight="1"/>
    <row r="28" spans="3:20" ht="15.75" customHeight="1"/>
    <row r="29" spans="3:20" ht="15.75" customHeight="1"/>
    <row r="30" spans="3:20" ht="15.75" customHeight="1"/>
    <row r="31" spans="3:20" ht="15.75" customHeight="1"/>
    <row r="32" spans="3: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E1"/>
    <mergeCell ref="A6:A8"/>
    <mergeCell ref="A9:A1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8941E-0C81-4618-AF8A-758EE1124B02}">
  <dimension ref="A1:O77"/>
  <sheetViews>
    <sheetView tabSelected="1" topLeftCell="E1" zoomScale="130" zoomScaleNormal="130" workbookViewId="0">
      <selection activeCell="N5" sqref="N5"/>
    </sheetView>
  </sheetViews>
  <sheetFormatPr defaultRowHeight="15"/>
  <cols>
    <col min="1" max="1" width="18.85546875" style="328" customWidth="1"/>
    <col min="2" max="3" width="15.85546875" style="328" customWidth="1"/>
    <col min="4" max="6" width="14.28515625" style="328" customWidth="1"/>
    <col min="7" max="7" width="18.85546875" style="328" customWidth="1"/>
    <col min="8" max="9" width="15.85546875" style="328" customWidth="1"/>
    <col min="10" max="12" width="14.28515625" style="328" customWidth="1"/>
    <col min="13" max="13" width="18.85546875" style="328" customWidth="1"/>
    <col min="14" max="15" width="15.85546875" style="328" customWidth="1"/>
    <col min="16" max="19" width="14.28515625" style="328" customWidth="1"/>
    <col min="20" max="16384" width="9.140625" style="328"/>
  </cols>
  <sheetData>
    <row r="1" spans="1:15">
      <c r="B1" s="335"/>
      <c r="C1" s="335"/>
      <c r="D1" s="335"/>
      <c r="E1" s="335"/>
      <c r="F1" s="335"/>
      <c r="G1" s="335"/>
    </row>
    <row r="2" spans="1:15">
      <c r="B2" s="335"/>
      <c r="E2" s="334"/>
      <c r="F2" s="334"/>
      <c r="G2" s="334"/>
    </row>
    <row r="3" spans="1:15">
      <c r="A3" s="396" t="s">
        <v>967</v>
      </c>
      <c r="B3" s="396"/>
      <c r="C3" s="396"/>
      <c r="G3" s="397" t="s">
        <v>970</v>
      </c>
      <c r="H3" s="398"/>
      <c r="I3" s="399"/>
      <c r="M3" s="396" t="s">
        <v>968</v>
      </c>
      <c r="N3" s="396"/>
      <c r="O3" s="396"/>
    </row>
    <row r="4" spans="1:15" s="338" customFormat="1" ht="30" customHeight="1">
      <c r="A4" s="336"/>
      <c r="B4" s="337" t="s">
        <v>406</v>
      </c>
      <c r="C4" s="337" t="s">
        <v>239</v>
      </c>
      <c r="G4" s="336"/>
      <c r="H4" s="337" t="s">
        <v>406</v>
      </c>
      <c r="I4" s="337" t="s">
        <v>239</v>
      </c>
      <c r="M4" s="336"/>
      <c r="N4" s="337" t="s">
        <v>406</v>
      </c>
      <c r="O4" s="337" t="s">
        <v>239</v>
      </c>
    </row>
    <row r="5" spans="1:15">
      <c r="A5" s="341">
        <v>2022</v>
      </c>
      <c r="B5" s="344">
        <f>('IS data'!D15 / 'IS data'!D5)</f>
        <v>-0.49585857212630224</v>
      </c>
      <c r="C5" s="344">
        <f>('IS data'!L15 / 'IS data'!L5)</f>
        <v>8.3249073137849683E-2</v>
      </c>
      <c r="G5" s="341">
        <v>2022</v>
      </c>
      <c r="H5" s="342">
        <f>'IS data'!D5 / 'SoFP data'!D57</f>
        <v>0.27531821924758582</v>
      </c>
      <c r="I5" s="342">
        <f>'IS data'!L5 / 'SoFP data'!L57</f>
        <v>0.68474498038310638</v>
      </c>
      <c r="M5" s="340">
        <v>2022</v>
      </c>
      <c r="N5" s="343">
        <f>ABS('SoFP data'!D75) / (ABS('SoFP data'!D75) + ABS('SoFP data'!D90))</f>
        <v>3.8541195911045559E-2</v>
      </c>
      <c r="O5" s="343">
        <f>ABS('SoFP data'!L75) / (ABS('SoFP data'!L75) + ABS('SoFP data'!L90))</f>
        <v>0.33983383337179784</v>
      </c>
    </row>
    <row r="6" spans="1:15">
      <c r="A6" s="341">
        <v>2023</v>
      </c>
      <c r="B6" s="344">
        <f>('IS data'!C15 / 'IS data'!C5)</f>
        <v>-0.9937583987552161</v>
      </c>
      <c r="C6" s="344">
        <f>('IS data'!K15 / 'IS data'!K5)</f>
        <v>5.8721183123097001E-2</v>
      </c>
      <c r="G6" s="341">
        <v>2023</v>
      </c>
      <c r="H6" s="342">
        <f>'IS data'!C5 / 'SoFP data'!C57</f>
        <v>0.24665958192256307</v>
      </c>
      <c r="I6" s="342">
        <f>'IS data'!K5 / 'SoFP data'!K57</f>
        <v>0.80169708241311166</v>
      </c>
      <c r="M6" s="340">
        <v>2023</v>
      </c>
      <c r="N6" s="343">
        <f>ABS('SoFP data'!C75) / (ABS('SoFP data'!C75) + ABS('SoFP data'!C90))</f>
        <v>6.3983671167078329E-2</v>
      </c>
      <c r="O6" s="343">
        <f>ABS('SoFP data'!K75) / (ABS('SoFP data'!K75) + ABS('SoFP data'!K90))</f>
        <v>0.34069510635824712</v>
      </c>
    </row>
    <row r="7" spans="1:15">
      <c r="A7" s="341">
        <v>2024</v>
      </c>
      <c r="B7" s="344">
        <f>('IS data'!B15 / 'IS data'!B5)</f>
        <v>-0.83155286012959151</v>
      </c>
      <c r="C7" s="344">
        <f>('IS data'!J15 / 'IS data'!J5)</f>
        <v>9.5693779904306216E-3</v>
      </c>
      <c r="G7" s="341">
        <v>2024</v>
      </c>
      <c r="H7" s="342">
        <f>'IS data'!B5 / 'SoFP data'!B57</f>
        <v>0.29052112408018271</v>
      </c>
      <c r="I7" s="342">
        <f>'IS data'!J5 / 'SoFP data'!J57</f>
        <v>0.76147102356825691</v>
      </c>
      <c r="M7" s="340">
        <v>2024</v>
      </c>
      <c r="N7" s="343">
        <f>ABS('SoFP data'!B75) / (ABS('SoFP data'!B75) + ABS('SoFP data'!B90))</f>
        <v>7.0131311849784314E-2</v>
      </c>
      <c r="O7" s="343">
        <f>ABS('SoFP data'!J75) / (ABS('SoFP data'!J75) + ABS('SoFP data'!J90))</f>
        <v>0.38073551178412846</v>
      </c>
    </row>
    <row r="8" spans="1:15">
      <c r="E8" s="333"/>
      <c r="F8" s="333"/>
      <c r="G8" s="333"/>
    </row>
    <row r="14" spans="1:15">
      <c r="E14" s="333"/>
      <c r="F14" s="333"/>
      <c r="G14" s="333"/>
    </row>
    <row r="15" spans="1:15">
      <c r="E15" s="333"/>
      <c r="F15" s="333"/>
    </row>
    <row r="16" spans="1:15">
      <c r="E16" s="333"/>
      <c r="F16" s="333"/>
    </row>
    <row r="17" spans="1:9">
      <c r="E17" s="333"/>
      <c r="F17" s="333"/>
    </row>
    <row r="18" spans="1:9">
      <c r="D18" s="333"/>
      <c r="E18" s="333"/>
    </row>
    <row r="19" spans="1:9">
      <c r="E19" s="334"/>
      <c r="F19" s="334"/>
      <c r="G19" s="334"/>
    </row>
    <row r="20" spans="1:9">
      <c r="E20" s="333"/>
      <c r="F20" s="333"/>
      <c r="G20" s="333"/>
    </row>
    <row r="21" spans="1:9">
      <c r="E21" s="333"/>
      <c r="F21" s="333"/>
      <c r="G21" s="333"/>
    </row>
    <row r="22" spans="1:9">
      <c r="E22" s="333"/>
      <c r="F22" s="333"/>
      <c r="G22" s="333"/>
    </row>
    <row r="23" spans="1:9">
      <c r="E23" s="333"/>
      <c r="F23" s="333"/>
      <c r="G23" s="333"/>
    </row>
    <row r="24" spans="1:9">
      <c r="E24" s="333"/>
      <c r="F24" s="333"/>
      <c r="G24" s="333"/>
    </row>
    <row r="25" spans="1:9">
      <c r="E25" s="333"/>
      <c r="F25" s="333"/>
      <c r="G25" s="333"/>
    </row>
    <row r="26" spans="1:9">
      <c r="E26" s="333"/>
      <c r="F26" s="333"/>
      <c r="G26" s="333"/>
    </row>
    <row r="27" spans="1:9">
      <c r="A27" s="396" t="s">
        <v>971</v>
      </c>
      <c r="B27" s="396"/>
      <c r="C27" s="396"/>
      <c r="G27" s="397" t="s">
        <v>969</v>
      </c>
      <c r="H27" s="398"/>
      <c r="I27" s="399"/>
    </row>
    <row r="28" spans="1:9" ht="30" customHeight="1">
      <c r="A28" s="336"/>
      <c r="B28" s="337" t="s">
        <v>406</v>
      </c>
      <c r="C28" s="337" t="s">
        <v>239</v>
      </c>
      <c r="G28" s="339"/>
      <c r="H28" s="337" t="s">
        <v>406</v>
      </c>
      <c r="I28" s="337" t="s">
        <v>239</v>
      </c>
    </row>
    <row r="29" spans="1:9">
      <c r="A29" s="341">
        <v>2022</v>
      </c>
      <c r="B29" s="345">
        <f>('IS data'!D31 / 'SoFP data'!D90)</f>
        <v>-0.12026570312995634</v>
      </c>
      <c r="C29" s="343">
        <f>('IS data'!L31 / 'SoFP data'!L90)</f>
        <v>8.4600594301695503E-2</v>
      </c>
      <c r="G29" s="341">
        <v>2022</v>
      </c>
      <c r="H29" s="342">
        <f>'SoFP data'!D33 / ABS('SoFP data'!D51)</f>
        <v>6.2224476261069714</v>
      </c>
      <c r="I29" s="342">
        <f>'SoFP data'!L33 / ABS('SoFP data'!L51)</f>
        <v>1.7019167217448776</v>
      </c>
    </row>
    <row r="30" spans="1:9">
      <c r="A30" s="341">
        <v>2023</v>
      </c>
      <c r="B30" s="343">
        <f>('IS data'!C31 / 'SoFP data'!C90)</f>
        <v>-0.2326128250169682</v>
      </c>
      <c r="C30" s="343">
        <f>('IS data'!K31 / 'SoFP data'!K90)</f>
        <v>6.9464033850493656E-2</v>
      </c>
      <c r="G30" s="341">
        <v>2023</v>
      </c>
      <c r="H30" s="342">
        <f>'SoFP data'!C33 / ABS('SoFP data'!C51)</f>
        <v>5.0133185349611544</v>
      </c>
      <c r="I30" s="342">
        <f>'SoFP data'!K33 / ABS('SoFP data'!K51)</f>
        <v>1.7595108695652173</v>
      </c>
    </row>
    <row r="31" spans="1:9">
      <c r="A31" s="341">
        <v>2024</v>
      </c>
      <c r="B31" s="343">
        <f>('IS data'!B31 / 'SoFP data'!B90)</f>
        <v>-0.23870361463865553</v>
      </c>
      <c r="C31" s="343">
        <f>('IS data'!J31 / 'SoFP data'!J90)</f>
        <v>1.0112152969295827E-2</v>
      </c>
      <c r="G31" s="341">
        <v>2024</v>
      </c>
      <c r="H31" s="342">
        <f>'SoFP data'!B33 / ABS('SoFP data'!B51)</f>
        <v>4.6649475289263611</v>
      </c>
      <c r="I31" s="342">
        <f>'SoFP data'!J33 / ABS('SoFP data'!J51)</f>
        <v>1.800132802124834</v>
      </c>
    </row>
    <row r="34" spans="5:7">
      <c r="E34" s="333"/>
      <c r="F34" s="333"/>
      <c r="G34" s="333"/>
    </row>
    <row r="35" spans="5:7">
      <c r="E35" s="333"/>
      <c r="F35" s="333"/>
      <c r="G35" s="333"/>
    </row>
    <row r="36" spans="5:7">
      <c r="E36" s="333"/>
      <c r="F36" s="333"/>
      <c r="G36" s="333"/>
    </row>
    <row r="37" spans="5:7">
      <c r="E37" s="333"/>
      <c r="F37" s="333"/>
      <c r="G37" s="333"/>
    </row>
    <row r="38" spans="5:7">
      <c r="E38" s="333"/>
      <c r="F38" s="333"/>
      <c r="G38" s="333"/>
    </row>
    <row r="39" spans="5:7">
      <c r="E39" s="333"/>
      <c r="F39" s="333"/>
      <c r="G39" s="333"/>
    </row>
    <row r="40" spans="5:7">
      <c r="E40" s="333"/>
      <c r="F40" s="333"/>
      <c r="G40" s="333"/>
    </row>
    <row r="41" spans="5:7">
      <c r="E41" s="333"/>
      <c r="F41" s="333"/>
      <c r="G41" s="333"/>
    </row>
    <row r="42" spans="5:7">
      <c r="E42" s="333"/>
      <c r="F42" s="333"/>
      <c r="G42" s="333"/>
    </row>
    <row r="43" spans="5:7">
      <c r="E43" s="333"/>
      <c r="F43" s="333"/>
      <c r="G43" s="333"/>
    </row>
    <row r="44" spans="5:7">
      <c r="E44" s="333"/>
      <c r="F44" s="333"/>
      <c r="G44" s="333"/>
    </row>
    <row r="45" spans="5:7">
      <c r="E45" s="333"/>
      <c r="F45" s="333"/>
      <c r="G45" s="333"/>
    </row>
    <row r="46" spans="5:7">
      <c r="E46" s="333"/>
      <c r="F46" s="333"/>
      <c r="G46" s="333"/>
    </row>
    <row r="47" spans="5:7">
      <c r="E47" s="333"/>
      <c r="F47" s="333"/>
      <c r="G47" s="333"/>
    </row>
    <row r="48" spans="5:7">
      <c r="E48" s="333"/>
      <c r="F48" s="333"/>
      <c r="G48" s="333"/>
    </row>
    <row r="49" spans="4:7">
      <c r="E49" s="333"/>
      <c r="F49" s="333"/>
      <c r="G49" s="333"/>
    </row>
    <row r="50" spans="4:7">
      <c r="E50" s="333"/>
      <c r="F50" s="333"/>
      <c r="G50" s="333"/>
    </row>
    <row r="51" spans="4:7">
      <c r="E51" s="333"/>
      <c r="F51" s="333"/>
      <c r="G51" s="333"/>
    </row>
    <row r="52" spans="4:7">
      <c r="E52" s="333"/>
      <c r="F52" s="333"/>
      <c r="G52" s="333"/>
    </row>
    <row r="53" spans="4:7">
      <c r="E53" s="333"/>
      <c r="F53" s="333"/>
      <c r="G53" s="333"/>
    </row>
    <row r="54" spans="4:7">
      <c r="E54" s="333"/>
      <c r="F54" s="333"/>
      <c r="G54" s="333"/>
    </row>
    <row r="55" spans="4:7">
      <c r="E55" s="333"/>
      <c r="F55" s="333"/>
      <c r="G55" s="333"/>
    </row>
    <row r="56" spans="4:7">
      <c r="E56" s="333"/>
      <c r="F56" s="333"/>
      <c r="G56" s="333"/>
    </row>
    <row r="57" spans="4:7">
      <c r="E57" s="333"/>
      <c r="F57" s="333"/>
      <c r="G57" s="333"/>
    </row>
    <row r="58" spans="4:7">
      <c r="E58" s="333"/>
      <c r="F58" s="333"/>
      <c r="G58" s="333"/>
    </row>
    <row r="59" spans="4:7">
      <c r="E59" s="333"/>
      <c r="F59" s="333"/>
      <c r="G59" s="333"/>
    </row>
    <row r="60" spans="4:7">
      <c r="D60" s="333"/>
      <c r="E60" s="333"/>
      <c r="F60" s="333"/>
    </row>
    <row r="61" spans="4:7">
      <c r="D61" s="333"/>
      <c r="E61" s="333"/>
      <c r="F61" s="333"/>
    </row>
    <row r="62" spans="4:7">
      <c r="D62" s="333"/>
      <c r="E62" s="333"/>
      <c r="F62" s="333"/>
    </row>
    <row r="63" spans="4:7">
      <c r="D63" s="333"/>
      <c r="E63" s="333"/>
      <c r="F63" s="333"/>
    </row>
    <row r="64" spans="4:7">
      <c r="D64" s="333"/>
      <c r="E64" s="333"/>
      <c r="F64" s="333"/>
    </row>
    <row r="65" spans="2:7">
      <c r="D65" s="333"/>
      <c r="E65" s="333"/>
      <c r="F65" s="333"/>
    </row>
    <row r="66" spans="2:7">
      <c r="D66" s="333"/>
      <c r="E66" s="333"/>
      <c r="F66" s="333"/>
    </row>
    <row r="67" spans="2:7">
      <c r="D67" s="333"/>
      <c r="E67" s="333"/>
      <c r="F67" s="333"/>
    </row>
    <row r="68" spans="2:7">
      <c r="D68" s="332"/>
      <c r="E68" s="332"/>
      <c r="F68" s="332"/>
      <c r="G68" s="332"/>
    </row>
    <row r="69" spans="2:7">
      <c r="B69" s="331"/>
      <c r="C69" s="331"/>
      <c r="D69" s="330"/>
      <c r="E69" s="330"/>
      <c r="F69" s="330"/>
      <c r="G69" s="330"/>
    </row>
    <row r="70" spans="2:7">
      <c r="D70" s="330"/>
      <c r="E70" s="330"/>
      <c r="F70" s="330"/>
      <c r="G70" s="330"/>
    </row>
    <row r="71" spans="2:7" hidden="1">
      <c r="D71" s="329"/>
      <c r="E71" s="329"/>
      <c r="F71" s="329"/>
      <c r="G71" s="329"/>
    </row>
    <row r="72" spans="2:7">
      <c r="D72" s="329"/>
      <c r="E72" s="329"/>
      <c r="F72" s="329"/>
      <c r="G72" s="329"/>
    </row>
    <row r="73" spans="2:7">
      <c r="D73" s="329"/>
      <c r="E73" s="329"/>
      <c r="F73" s="329"/>
      <c r="G73" s="329"/>
    </row>
    <row r="74" spans="2:7">
      <c r="D74" s="330"/>
      <c r="E74" s="330"/>
      <c r="F74" s="330"/>
      <c r="G74" s="330"/>
    </row>
    <row r="75" spans="2:7">
      <c r="D75" s="330"/>
      <c r="E75" s="330"/>
      <c r="F75" s="330"/>
      <c r="G75" s="330"/>
    </row>
    <row r="77" spans="2:7">
      <c r="D77" s="329"/>
      <c r="E77" s="329"/>
      <c r="F77" s="329"/>
      <c r="G77" s="329"/>
    </row>
  </sheetData>
  <mergeCells count="5">
    <mergeCell ref="A3:C3"/>
    <mergeCell ref="M3:O3"/>
    <mergeCell ref="A27:C27"/>
    <mergeCell ref="G3:I3"/>
    <mergeCell ref="G27:I2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3210-1F19-4A87-9753-7070A9FAAA0C}">
  <dimension ref="A3:K56"/>
  <sheetViews>
    <sheetView topLeftCell="A27" workbookViewId="0">
      <selection activeCell="D36" sqref="D36"/>
    </sheetView>
  </sheetViews>
  <sheetFormatPr defaultRowHeight="15"/>
  <cols>
    <col min="1" max="1" width="40" customWidth="1"/>
    <col min="2" max="4" width="20.28515625" customWidth="1"/>
    <col min="8" max="8" width="40" style="353" customWidth="1"/>
    <col min="9" max="11" width="20.28515625" style="353" customWidth="1"/>
  </cols>
  <sheetData>
    <row r="3" spans="1:11" s="359" customFormat="1"/>
    <row r="4" spans="1:11" s="359" customFormat="1">
      <c r="A4" s="71" t="s">
        <v>9</v>
      </c>
      <c r="H4" s="28" t="s">
        <v>240</v>
      </c>
    </row>
    <row r="5" spans="1:11">
      <c r="H5"/>
      <c r="I5"/>
      <c r="J5"/>
      <c r="K5"/>
    </row>
    <row r="6" spans="1:11">
      <c r="H6"/>
      <c r="I6"/>
      <c r="J6"/>
      <c r="K6"/>
    </row>
    <row r="7" spans="1:11" ht="15.75" thickBot="1">
      <c r="H7"/>
      <c r="I7"/>
      <c r="J7"/>
      <c r="K7"/>
    </row>
    <row r="8" spans="1:11">
      <c r="A8" s="356"/>
      <c r="B8" s="357" t="s">
        <v>972</v>
      </c>
      <c r="C8" s="357" t="s">
        <v>974</v>
      </c>
      <c r="D8" s="358" t="s">
        <v>975</v>
      </c>
      <c r="H8" s="360"/>
      <c r="I8" s="357" t="s">
        <v>1009</v>
      </c>
      <c r="J8" s="357" t="s">
        <v>1010</v>
      </c>
      <c r="K8" s="358" t="s">
        <v>1011</v>
      </c>
    </row>
    <row r="9" spans="1:11" ht="15.75" thickBot="1">
      <c r="A9" s="361"/>
      <c r="B9" s="362" t="s">
        <v>973</v>
      </c>
      <c r="C9" s="362" t="s">
        <v>973</v>
      </c>
      <c r="D9" s="363" t="s">
        <v>973</v>
      </c>
      <c r="H9" s="364"/>
      <c r="I9" s="362" t="s">
        <v>973</v>
      </c>
      <c r="J9" s="362" t="s">
        <v>973</v>
      </c>
      <c r="K9" s="363" t="s">
        <v>973</v>
      </c>
    </row>
    <row r="10" spans="1:11" ht="15.75" thickBot="1">
      <c r="A10" s="351" t="s">
        <v>976</v>
      </c>
      <c r="B10" s="349"/>
      <c r="C10" s="349"/>
      <c r="D10" s="349"/>
      <c r="H10" s="351" t="s">
        <v>976</v>
      </c>
      <c r="I10" s="352"/>
      <c r="J10" s="352"/>
      <c r="K10" s="352"/>
    </row>
    <row r="11" spans="1:11" ht="45" customHeight="1" thickBot="1">
      <c r="A11" s="346" t="s">
        <v>977</v>
      </c>
      <c r="B11" s="365">
        <v>-23.87</v>
      </c>
      <c r="C11" s="365">
        <v>-23.26</v>
      </c>
      <c r="D11" s="365">
        <v>-12.03</v>
      </c>
      <c r="H11" s="346" t="s">
        <v>977</v>
      </c>
      <c r="I11" s="365">
        <v>1.01</v>
      </c>
      <c r="J11" s="365">
        <v>6.95</v>
      </c>
      <c r="K11" s="365">
        <v>8.4600000000000009</v>
      </c>
    </row>
    <row r="12" spans="1:11" ht="45" customHeight="1" thickBot="1">
      <c r="A12" s="346" t="s">
        <v>978</v>
      </c>
      <c r="B12" s="365">
        <v>-22.2</v>
      </c>
      <c r="C12" s="365">
        <v>-21.77</v>
      </c>
      <c r="D12" s="365">
        <v>-11.56</v>
      </c>
      <c r="H12" s="354" t="s">
        <v>978</v>
      </c>
      <c r="I12" s="365">
        <v>0.63</v>
      </c>
      <c r="J12" s="365">
        <v>4.58</v>
      </c>
      <c r="K12" s="365">
        <v>5.59</v>
      </c>
    </row>
    <row r="13" spans="1:11" ht="45" customHeight="1" thickBot="1">
      <c r="A13" s="346" t="s">
        <v>979</v>
      </c>
      <c r="B13" s="365">
        <v>-18.86</v>
      </c>
      <c r="C13" s="365">
        <v>-19.27</v>
      </c>
      <c r="D13" s="365">
        <v>-10.119999999999999</v>
      </c>
      <c r="H13" s="354" t="s">
        <v>979</v>
      </c>
      <c r="I13" s="365">
        <v>0.53</v>
      </c>
      <c r="J13" s="365">
        <v>3.91</v>
      </c>
      <c r="K13" s="365">
        <v>4.75</v>
      </c>
    </row>
    <row r="14" spans="1:11" ht="45" customHeight="1" thickBot="1">
      <c r="A14" s="346" t="s">
        <v>980</v>
      </c>
      <c r="B14" s="365">
        <v>-76.400000000000006</v>
      </c>
      <c r="C14" s="365">
        <v>-88.27</v>
      </c>
      <c r="D14" s="365">
        <v>-42</v>
      </c>
      <c r="H14" s="354" t="s">
        <v>980</v>
      </c>
      <c r="I14" s="365">
        <v>0.82</v>
      </c>
      <c r="J14" s="365">
        <v>5.71</v>
      </c>
      <c r="K14" s="365">
        <v>8.16</v>
      </c>
    </row>
    <row r="15" spans="1:11" ht="45" customHeight="1" thickBot="1">
      <c r="A15" s="346" t="s">
        <v>981</v>
      </c>
      <c r="B15" s="365">
        <v>57.53</v>
      </c>
      <c r="C15" s="365">
        <v>53.33</v>
      </c>
      <c r="D15" s="365">
        <v>62.34</v>
      </c>
      <c r="H15" s="354" t="s">
        <v>981</v>
      </c>
      <c r="I15" s="365"/>
      <c r="J15" s="365"/>
      <c r="K15" s="365"/>
    </row>
    <row r="16" spans="1:11" ht="45" customHeight="1" thickBot="1">
      <c r="A16" s="346" t="s">
        <v>982</v>
      </c>
      <c r="B16" s="365">
        <v>0.41</v>
      </c>
      <c r="C16" s="365">
        <v>0.35</v>
      </c>
      <c r="D16" s="365">
        <v>0.56000000000000005</v>
      </c>
      <c r="H16" s="354" t="s">
        <v>982</v>
      </c>
      <c r="I16" s="365"/>
      <c r="J16" s="365"/>
      <c r="K16" s="365"/>
    </row>
    <row r="17" spans="1:11" ht="45" customHeight="1" thickBot="1">
      <c r="A17" s="346" t="s">
        <v>983</v>
      </c>
      <c r="B17" s="365">
        <v>-83.16</v>
      </c>
      <c r="C17" s="365">
        <v>-99.38</v>
      </c>
      <c r="D17" s="365">
        <v>-49.59</v>
      </c>
      <c r="H17" s="354" t="s">
        <v>983</v>
      </c>
      <c r="I17" s="365">
        <v>0.96</v>
      </c>
      <c r="J17" s="365">
        <v>5.87</v>
      </c>
      <c r="K17" s="365">
        <v>8.32</v>
      </c>
    </row>
    <row r="18" spans="1:11" ht="45" customHeight="1" thickBot="1">
      <c r="A18" s="346" t="s">
        <v>984</v>
      </c>
      <c r="B18" s="365">
        <v>-59.53</v>
      </c>
      <c r="C18" s="365">
        <v>-74.84</v>
      </c>
      <c r="D18" s="365">
        <v>-33.54</v>
      </c>
      <c r="H18" s="354" t="s">
        <v>984</v>
      </c>
      <c r="I18" s="365">
        <v>8.24</v>
      </c>
      <c r="J18" s="365">
        <v>12.19</v>
      </c>
      <c r="K18" s="365">
        <v>15.05</v>
      </c>
    </row>
    <row r="19" spans="1:11" ht="15.75" thickBot="1">
      <c r="A19" s="350"/>
      <c r="B19" s="365"/>
      <c r="C19" s="365"/>
      <c r="D19" s="365"/>
      <c r="H19" s="355"/>
      <c r="I19" s="365"/>
      <c r="J19" s="365"/>
      <c r="K19" s="365"/>
    </row>
    <row r="20" spans="1:11" ht="15.75" thickBot="1">
      <c r="A20" s="351" t="s">
        <v>985</v>
      </c>
      <c r="B20" s="365"/>
      <c r="C20" s="365"/>
      <c r="D20" s="365"/>
      <c r="H20" s="351" t="s">
        <v>985</v>
      </c>
      <c r="I20" s="365"/>
      <c r="J20" s="365"/>
      <c r="K20" s="365"/>
    </row>
    <row r="21" spans="1:11" ht="45" customHeight="1" thickBot="1">
      <c r="A21" s="346" t="s">
        <v>986</v>
      </c>
      <c r="B21" s="365">
        <v>0.28999999999999998</v>
      </c>
      <c r="C21" s="365">
        <v>0.25</v>
      </c>
      <c r="D21" s="365">
        <v>0.28000000000000003</v>
      </c>
      <c r="H21" s="354" t="s">
        <v>986</v>
      </c>
      <c r="I21" s="365">
        <v>0.76</v>
      </c>
      <c r="J21" s="365">
        <v>0.8</v>
      </c>
      <c r="K21" s="365">
        <v>0.68</v>
      </c>
    </row>
    <row r="22" spans="1:11" ht="45" customHeight="1" thickBot="1">
      <c r="A22" s="346" t="s">
        <v>987</v>
      </c>
      <c r="B22" s="365">
        <v>0.83</v>
      </c>
      <c r="C22" s="365">
        <v>0.51</v>
      </c>
      <c r="D22" s="365">
        <v>1.07</v>
      </c>
      <c r="H22" s="354" t="s">
        <v>987</v>
      </c>
      <c r="I22" s="365">
        <v>0.88</v>
      </c>
      <c r="J22" s="365">
        <v>0.92</v>
      </c>
      <c r="K22" s="365">
        <v>0.78</v>
      </c>
    </row>
    <row r="23" spans="1:11" ht="45" customHeight="1" thickBot="1">
      <c r="A23" s="346" t="s">
        <v>988</v>
      </c>
      <c r="B23" s="365">
        <v>-38.26</v>
      </c>
      <c r="C23" s="365">
        <v>-66.89</v>
      </c>
      <c r="D23" s="365">
        <v>-50.24</v>
      </c>
      <c r="H23" s="354" t="s">
        <v>988</v>
      </c>
      <c r="I23" s="365">
        <v>1.25</v>
      </c>
      <c r="J23" s="365">
        <v>3.56</v>
      </c>
      <c r="K23" s="365">
        <v>8.33</v>
      </c>
    </row>
    <row r="24" spans="1:11" ht="45" customHeight="1" thickBot="1">
      <c r="A24" s="346" t="s">
        <v>989</v>
      </c>
      <c r="B24" s="365">
        <v>1.84</v>
      </c>
      <c r="C24" s="365">
        <v>1.67</v>
      </c>
      <c r="D24" s="365">
        <v>2.2599999999999998</v>
      </c>
      <c r="H24" s="354" t="s">
        <v>989</v>
      </c>
      <c r="I24" s="365">
        <v>11.71</v>
      </c>
      <c r="J24" s="365">
        <v>11.25</v>
      </c>
      <c r="K24" s="365">
        <v>11.66</v>
      </c>
    </row>
    <row r="25" spans="1:11" ht="45" customHeight="1" thickBot="1">
      <c r="A25" s="346" t="s">
        <v>990</v>
      </c>
      <c r="B25" s="365">
        <v>4.88</v>
      </c>
      <c r="C25" s="365">
        <v>5.0199999999999996</v>
      </c>
      <c r="D25" s="365">
        <v>4.82</v>
      </c>
      <c r="H25" s="354" t="s">
        <v>990</v>
      </c>
      <c r="I25" s="365">
        <v>5.81</v>
      </c>
      <c r="J25" s="365">
        <v>6.06</v>
      </c>
      <c r="K25" s="365">
        <v>5.46</v>
      </c>
    </row>
    <row r="26" spans="1:11" ht="45" customHeight="1" thickBot="1">
      <c r="A26" s="346" t="s">
        <v>991</v>
      </c>
      <c r="B26" s="365">
        <v>74.790000000000006</v>
      </c>
      <c r="C26" s="365">
        <v>72.78</v>
      </c>
      <c r="D26" s="365">
        <v>75.680000000000007</v>
      </c>
      <c r="H26" s="354" t="s">
        <v>991</v>
      </c>
      <c r="I26" s="365">
        <v>62.87</v>
      </c>
      <c r="J26" s="365">
        <v>60.28</v>
      </c>
      <c r="K26" s="365">
        <v>66.86</v>
      </c>
    </row>
    <row r="27" spans="1:11" ht="45" customHeight="1" thickBot="1">
      <c r="A27" s="346" t="s">
        <v>992</v>
      </c>
      <c r="B27" s="365">
        <v>103.54</v>
      </c>
      <c r="C27" s="365">
        <v>86.78</v>
      </c>
      <c r="D27" s="365">
        <v>42.46</v>
      </c>
      <c r="H27" s="354" t="s">
        <v>992</v>
      </c>
      <c r="I27" s="365">
        <v>22.98</v>
      </c>
      <c r="J27" s="365">
        <v>18.420000000000002</v>
      </c>
      <c r="K27" s="365">
        <v>22.14</v>
      </c>
    </row>
    <row r="28" spans="1:11" ht="15.75" thickBot="1">
      <c r="A28" s="350"/>
      <c r="B28" s="365"/>
      <c r="C28" s="365"/>
      <c r="D28" s="365"/>
      <c r="H28" s="355"/>
      <c r="I28" s="365"/>
      <c r="J28" s="365"/>
      <c r="K28" s="365"/>
    </row>
    <row r="29" spans="1:11" ht="15.75" thickBot="1">
      <c r="A29" s="351" t="s">
        <v>993</v>
      </c>
      <c r="B29" s="365"/>
      <c r="C29" s="365"/>
      <c r="D29" s="365"/>
      <c r="H29" s="351" t="s">
        <v>993</v>
      </c>
      <c r="I29" s="365"/>
      <c r="J29" s="365"/>
      <c r="K29" s="365"/>
    </row>
    <row r="30" spans="1:11" ht="45.75" customHeight="1" thickBot="1">
      <c r="A30" s="346" t="s">
        <v>994</v>
      </c>
      <c r="B30" s="365">
        <v>4.66</v>
      </c>
      <c r="C30" s="365">
        <v>5.01</v>
      </c>
      <c r="D30" s="365">
        <v>6.22</v>
      </c>
      <c r="H30" s="354" t="s">
        <v>994</v>
      </c>
      <c r="I30" s="365">
        <v>1.8</v>
      </c>
      <c r="J30" s="365">
        <v>1.76</v>
      </c>
      <c r="K30" s="365">
        <v>1.7</v>
      </c>
    </row>
    <row r="31" spans="1:11" ht="45" customHeight="1" thickBot="1">
      <c r="A31" s="346" t="s">
        <v>995</v>
      </c>
      <c r="B31" s="365">
        <v>3.77</v>
      </c>
      <c r="C31" s="365">
        <v>3.87</v>
      </c>
      <c r="D31" s="365">
        <v>5.37</v>
      </c>
      <c r="H31" s="354" t="s">
        <v>995</v>
      </c>
      <c r="I31" s="365">
        <v>1.42</v>
      </c>
      <c r="J31" s="365">
        <v>1.34</v>
      </c>
      <c r="K31" s="365">
        <v>1.37</v>
      </c>
    </row>
    <row r="32" spans="1:11" ht="45" customHeight="1" thickBot="1">
      <c r="A32" s="346" t="s">
        <v>996</v>
      </c>
      <c r="B32" s="365">
        <v>13.26</v>
      </c>
      <c r="C32" s="365">
        <v>14.63</v>
      </c>
      <c r="D32" s="365">
        <v>24.95</v>
      </c>
      <c r="H32" s="354" t="s">
        <v>996</v>
      </c>
      <c r="I32" s="365">
        <v>1.63</v>
      </c>
      <c r="J32" s="365">
        <v>1.94</v>
      </c>
      <c r="K32" s="365">
        <v>1.94</v>
      </c>
    </row>
    <row r="33" spans="1:11" ht="45" customHeight="1" thickBot="1">
      <c r="A33" s="346" t="s">
        <v>997</v>
      </c>
      <c r="B33" s="365">
        <v>79.02</v>
      </c>
      <c r="C33" s="365">
        <v>82.86</v>
      </c>
      <c r="D33" s="365">
        <v>84.18</v>
      </c>
      <c r="H33" s="354" t="s">
        <v>997</v>
      </c>
      <c r="I33" s="365">
        <v>52.86</v>
      </c>
      <c r="J33" s="365">
        <v>56.3</v>
      </c>
      <c r="K33" s="365">
        <v>56.2</v>
      </c>
    </row>
    <row r="34" spans="1:11" ht="45" customHeight="1" thickBot="1">
      <c r="A34" s="354" t="s">
        <v>998</v>
      </c>
      <c r="B34" s="365" t="s">
        <v>966</v>
      </c>
      <c r="C34" s="365" t="s">
        <v>966</v>
      </c>
      <c r="D34" s="365" t="s">
        <v>966</v>
      </c>
      <c r="H34" s="354" t="s">
        <v>998</v>
      </c>
      <c r="I34" s="365" t="s">
        <v>966</v>
      </c>
      <c r="J34" s="365" t="s">
        <v>966</v>
      </c>
      <c r="K34" s="365" t="s">
        <v>966</v>
      </c>
    </row>
    <row r="35" spans="1:11" ht="45" customHeight="1" thickBot="1">
      <c r="A35" s="346" t="s">
        <v>999</v>
      </c>
      <c r="B35" s="365"/>
      <c r="C35" s="365"/>
      <c r="D35" s="365">
        <v>43.25</v>
      </c>
      <c r="H35" s="354" t="s">
        <v>999</v>
      </c>
      <c r="I35" s="365">
        <v>4.51</v>
      </c>
      <c r="J35" s="365">
        <v>4.62</v>
      </c>
      <c r="K35" s="365">
        <v>4.93</v>
      </c>
    </row>
    <row r="36" spans="1:11" ht="45" customHeight="1" thickBot="1">
      <c r="A36" s="346" t="s">
        <v>1000</v>
      </c>
      <c r="B36" s="365">
        <v>7.54</v>
      </c>
      <c r="C36" s="365">
        <v>6.84</v>
      </c>
      <c r="D36" s="365">
        <v>6.32</v>
      </c>
      <c r="H36" s="354" t="s">
        <v>1000</v>
      </c>
      <c r="I36" s="365">
        <v>62.38</v>
      </c>
      <c r="J36" s="365">
        <v>54.18</v>
      </c>
      <c r="K36" s="365">
        <v>54.48</v>
      </c>
    </row>
    <row r="37" spans="1:11" ht="15.75" thickBot="1">
      <c r="A37" s="350"/>
      <c r="B37" s="365"/>
      <c r="C37" s="365"/>
      <c r="D37" s="365"/>
      <c r="H37" s="355"/>
      <c r="I37" s="365"/>
      <c r="J37" s="365"/>
      <c r="K37" s="365"/>
    </row>
    <row r="38" spans="1:11" ht="15.75" thickBot="1">
      <c r="A38" s="351" t="s">
        <v>1001</v>
      </c>
      <c r="B38" s="365"/>
      <c r="C38" s="365"/>
      <c r="D38" s="365"/>
      <c r="H38" s="351" t="s">
        <v>1001</v>
      </c>
      <c r="I38" s="365"/>
      <c r="J38" s="365"/>
      <c r="K38" s="365"/>
    </row>
    <row r="39" spans="1:11" ht="45" customHeight="1" thickBot="1">
      <c r="A39" s="346" t="s">
        <v>1002</v>
      </c>
      <c r="B39" s="365">
        <v>-106434</v>
      </c>
      <c r="C39" s="365">
        <v>-132187</v>
      </c>
      <c r="D39" s="365">
        <v>-90467</v>
      </c>
      <c r="H39" s="354" t="s">
        <v>1002</v>
      </c>
      <c r="I39" s="365">
        <v>1536</v>
      </c>
      <c r="J39" s="365">
        <v>10860</v>
      </c>
      <c r="K39" s="365">
        <v>13868</v>
      </c>
    </row>
    <row r="40" spans="1:11" ht="45" customHeight="1" thickBot="1">
      <c r="A40" s="346" t="s">
        <v>1003</v>
      </c>
      <c r="B40" s="365">
        <v>139309</v>
      </c>
      <c r="C40" s="365">
        <v>149751</v>
      </c>
      <c r="D40" s="365">
        <v>215405</v>
      </c>
      <c r="H40" s="354" t="s">
        <v>1003</v>
      </c>
      <c r="I40" s="365">
        <v>186763</v>
      </c>
      <c r="J40" s="365">
        <v>190105</v>
      </c>
      <c r="K40" s="365">
        <v>170029</v>
      </c>
    </row>
    <row r="41" spans="1:11" ht="45" customHeight="1" thickBot="1">
      <c r="A41" s="346" t="s">
        <v>1004</v>
      </c>
      <c r="B41" s="365">
        <v>82.34</v>
      </c>
      <c r="C41" s="365">
        <v>89.31</v>
      </c>
      <c r="D41" s="365">
        <v>72.55</v>
      </c>
      <c r="H41" s="354" t="s">
        <v>1004</v>
      </c>
      <c r="I41" s="365">
        <v>35.200000000000003</v>
      </c>
      <c r="J41" s="365">
        <v>33.299999999999997</v>
      </c>
      <c r="K41" s="365">
        <v>33.229999999999997</v>
      </c>
    </row>
    <row r="42" spans="1:11" ht="45" customHeight="1" thickBot="1">
      <c r="A42" s="346" t="s">
        <v>1005</v>
      </c>
      <c r="B42" s="365">
        <v>114710</v>
      </c>
      <c r="C42" s="365">
        <v>133738</v>
      </c>
      <c r="D42" s="365">
        <v>156278</v>
      </c>
      <c r="H42" s="354" t="s">
        <v>1005</v>
      </c>
      <c r="I42" s="365">
        <v>65736</v>
      </c>
      <c r="J42" s="365">
        <v>63313</v>
      </c>
      <c r="K42" s="365">
        <v>56504</v>
      </c>
    </row>
    <row r="43" spans="1:11" ht="45" customHeight="1" thickBot="1">
      <c r="A43" s="354" t="s">
        <v>1006</v>
      </c>
      <c r="B43" s="365" t="s">
        <v>966</v>
      </c>
      <c r="C43" s="365" t="s">
        <v>966</v>
      </c>
      <c r="D43" s="365" t="s">
        <v>966</v>
      </c>
      <c r="H43" s="354" t="s">
        <v>1006</v>
      </c>
      <c r="I43" s="365">
        <v>151885</v>
      </c>
      <c r="J43" s="365">
        <v>156340</v>
      </c>
      <c r="K43" s="365">
        <v>163926</v>
      </c>
    </row>
    <row r="44" spans="1:11" ht="45" customHeight="1" thickBot="1">
      <c r="A44" s="346" t="s">
        <v>1007</v>
      </c>
      <c r="B44" s="365">
        <v>64657</v>
      </c>
      <c r="C44" s="365">
        <v>83882</v>
      </c>
      <c r="D44" s="365">
        <v>114725</v>
      </c>
      <c r="H44" s="354" t="s">
        <v>1007</v>
      </c>
      <c r="I44" s="365">
        <v>36359</v>
      </c>
      <c r="J44" s="365">
        <v>38699</v>
      </c>
      <c r="K44" s="365">
        <v>35415</v>
      </c>
    </row>
    <row r="45" spans="1:11" ht="45" customHeight="1" thickBot="1">
      <c r="A45" s="346" t="s">
        <v>1008</v>
      </c>
      <c r="B45" s="365">
        <v>564297</v>
      </c>
      <c r="C45" s="365">
        <v>685845</v>
      </c>
      <c r="D45" s="365">
        <v>893590</v>
      </c>
      <c r="H45" s="354" t="s">
        <v>1008</v>
      </c>
      <c r="I45" s="365">
        <v>287322</v>
      </c>
      <c r="J45" s="365">
        <v>277701</v>
      </c>
      <c r="K45" s="365">
        <v>291662</v>
      </c>
    </row>
    <row r="47" spans="1:11" ht="51" customHeight="1"/>
    <row r="48" spans="1:11">
      <c r="A48" s="347"/>
    </row>
    <row r="56" spans="1:1">
      <c r="A56" s="34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34E65-4014-4831-AAE2-35391F4E8BAC}">
  <dimension ref="A1:O77"/>
  <sheetViews>
    <sheetView workbookViewId="0">
      <selection activeCell="I29" sqref="I29"/>
    </sheetView>
  </sheetViews>
  <sheetFormatPr defaultRowHeight="15"/>
  <cols>
    <col min="1" max="1" width="18.85546875" style="328" customWidth="1"/>
    <col min="2" max="3" width="15.85546875" style="328" customWidth="1"/>
    <col min="4" max="6" width="14.28515625" style="328" customWidth="1"/>
    <col min="7" max="7" width="18.85546875" style="328" customWidth="1"/>
    <col min="8" max="9" width="15.85546875" style="328" customWidth="1"/>
    <col min="10" max="12" width="14.28515625" style="328" customWidth="1"/>
    <col min="13" max="13" width="18.85546875" style="328" customWidth="1"/>
    <col min="14" max="15" width="15.85546875" style="328" customWidth="1"/>
    <col min="16" max="19" width="14.28515625" style="328" customWidth="1"/>
    <col min="20" max="16384" width="9.140625" style="328"/>
  </cols>
  <sheetData>
    <row r="1" spans="1:15">
      <c r="B1" s="335"/>
      <c r="C1" s="335"/>
      <c r="D1" s="335"/>
      <c r="E1" s="335"/>
      <c r="F1" s="335"/>
      <c r="G1" s="335"/>
    </row>
    <row r="2" spans="1:15">
      <c r="B2" s="335"/>
      <c r="E2" s="334"/>
      <c r="F2" s="334"/>
      <c r="G2" s="334"/>
    </row>
    <row r="3" spans="1:15">
      <c r="A3" s="396" t="s">
        <v>967</v>
      </c>
      <c r="B3" s="396"/>
      <c r="C3" s="396"/>
      <c r="G3" s="397" t="s">
        <v>970</v>
      </c>
      <c r="H3" s="398"/>
      <c r="I3" s="399"/>
      <c r="M3" s="396" t="s">
        <v>968</v>
      </c>
      <c r="N3" s="396"/>
      <c r="O3" s="396"/>
    </row>
    <row r="4" spans="1:15" s="338" customFormat="1" ht="30" customHeight="1">
      <c r="A4" s="336"/>
      <c r="B4" s="337" t="s">
        <v>406</v>
      </c>
      <c r="C4" s="337" t="s">
        <v>239</v>
      </c>
      <c r="G4" s="336"/>
      <c r="H4" s="337" t="s">
        <v>406</v>
      </c>
      <c r="I4" s="337" t="s">
        <v>239</v>
      </c>
      <c r="M4" s="336"/>
      <c r="N4" s="337" t="s">
        <v>406</v>
      </c>
      <c r="O4" s="337" t="s">
        <v>239</v>
      </c>
    </row>
    <row r="5" spans="1:15">
      <c r="A5" s="341">
        <v>2022</v>
      </c>
      <c r="B5" s="344">
        <v>-0.42</v>
      </c>
      <c r="C5" s="344">
        <v>8.1600000000000006E-2</v>
      </c>
      <c r="G5" s="341">
        <v>2022</v>
      </c>
      <c r="H5" s="342">
        <v>0.28000000000000003</v>
      </c>
      <c r="I5" s="342">
        <v>0.68</v>
      </c>
      <c r="M5" s="340">
        <v>2022</v>
      </c>
      <c r="N5" s="343">
        <v>6.3200000000000006E-2</v>
      </c>
      <c r="O5" s="343">
        <v>0.54479999999999995</v>
      </c>
    </row>
    <row r="6" spans="1:15">
      <c r="A6" s="341">
        <v>2023</v>
      </c>
      <c r="B6" s="344">
        <v>-0.88270000000000004</v>
      </c>
      <c r="C6" s="344">
        <v>5.7099999999999998E-2</v>
      </c>
      <c r="G6" s="341">
        <v>2023</v>
      </c>
      <c r="H6" s="342">
        <v>0.25</v>
      </c>
      <c r="I6" s="342">
        <v>0.8</v>
      </c>
      <c r="M6" s="340">
        <v>2023</v>
      </c>
      <c r="N6" s="343">
        <v>6.8400000000000002E-2</v>
      </c>
      <c r="O6" s="343">
        <v>0.54179999999999995</v>
      </c>
    </row>
    <row r="7" spans="1:15">
      <c r="A7" s="341">
        <v>2024</v>
      </c>
      <c r="B7" s="344">
        <v>-0.76400000000000001</v>
      </c>
      <c r="C7" s="344">
        <v>8.2000000000000007E-3</v>
      </c>
      <c r="G7" s="341">
        <v>2024</v>
      </c>
      <c r="H7" s="342">
        <v>0.28999999999999998</v>
      </c>
      <c r="I7" s="342">
        <v>0.76</v>
      </c>
      <c r="M7" s="340">
        <v>2024</v>
      </c>
      <c r="N7" s="343">
        <v>7.5399999999999995E-2</v>
      </c>
      <c r="O7" s="343">
        <v>0.62380000000000002</v>
      </c>
    </row>
    <row r="8" spans="1:15">
      <c r="E8" s="333"/>
      <c r="F8" s="333"/>
      <c r="G8" s="333"/>
    </row>
    <row r="14" spans="1:15">
      <c r="E14" s="333"/>
      <c r="F14" s="333"/>
      <c r="G14" s="333"/>
    </row>
    <row r="15" spans="1:15">
      <c r="E15" s="333"/>
      <c r="F15" s="333"/>
    </row>
    <row r="16" spans="1:15">
      <c r="E16" s="333"/>
      <c r="F16" s="333"/>
    </row>
    <row r="17" spans="1:9">
      <c r="E17" s="333"/>
      <c r="F17" s="333"/>
    </row>
    <row r="18" spans="1:9">
      <c r="D18" s="333"/>
      <c r="E18" s="333"/>
    </row>
    <row r="19" spans="1:9">
      <c r="E19" s="334"/>
      <c r="F19" s="334"/>
      <c r="G19" s="334"/>
    </row>
    <row r="20" spans="1:9">
      <c r="E20" s="333"/>
      <c r="F20" s="333"/>
      <c r="G20" s="333"/>
    </row>
    <row r="21" spans="1:9">
      <c r="E21" s="333"/>
      <c r="F21" s="333"/>
      <c r="G21" s="333"/>
    </row>
    <row r="22" spans="1:9">
      <c r="E22" s="333"/>
      <c r="F22" s="333"/>
      <c r="G22" s="333"/>
    </row>
    <row r="23" spans="1:9">
      <c r="E23" s="333"/>
      <c r="F23" s="333"/>
      <c r="G23" s="333"/>
    </row>
    <row r="24" spans="1:9">
      <c r="E24" s="333"/>
      <c r="F24" s="333"/>
      <c r="G24" s="333"/>
    </row>
    <row r="25" spans="1:9">
      <c r="E25" s="333"/>
      <c r="F25" s="333"/>
      <c r="G25" s="333"/>
    </row>
    <row r="26" spans="1:9">
      <c r="E26" s="333"/>
      <c r="F26" s="333"/>
      <c r="G26" s="333"/>
    </row>
    <row r="27" spans="1:9">
      <c r="A27" s="396" t="s">
        <v>971</v>
      </c>
      <c r="B27" s="396"/>
      <c r="C27" s="396"/>
      <c r="G27" s="397" t="s">
        <v>969</v>
      </c>
      <c r="H27" s="398"/>
      <c r="I27" s="399"/>
    </row>
    <row r="28" spans="1:9" ht="30" customHeight="1">
      <c r="A28" s="336"/>
      <c r="B28" s="337" t="s">
        <v>406</v>
      </c>
      <c r="C28" s="337" t="s">
        <v>239</v>
      </c>
      <c r="G28" s="339"/>
      <c r="H28" s="337" t="s">
        <v>406</v>
      </c>
      <c r="I28" s="337" t="s">
        <v>239</v>
      </c>
    </row>
    <row r="29" spans="1:9">
      <c r="A29" s="341">
        <v>2022</v>
      </c>
      <c r="B29" s="345">
        <v>-0.1203</v>
      </c>
      <c r="C29" s="343">
        <v>8.4599999999999995E-2</v>
      </c>
      <c r="G29" s="341">
        <v>2022</v>
      </c>
      <c r="H29" s="342">
        <v>6.22</v>
      </c>
      <c r="I29" s="342">
        <v>1.7</v>
      </c>
    </row>
    <row r="30" spans="1:9">
      <c r="A30" s="341">
        <v>2023</v>
      </c>
      <c r="B30" s="343">
        <v>-0.2326</v>
      </c>
      <c r="C30" s="343">
        <v>6.9500000000000006E-2</v>
      </c>
      <c r="G30" s="341">
        <v>2023</v>
      </c>
      <c r="H30" s="342">
        <v>5.01</v>
      </c>
      <c r="I30" s="342">
        <v>1.76</v>
      </c>
    </row>
    <row r="31" spans="1:9">
      <c r="A31" s="341">
        <v>2024</v>
      </c>
      <c r="B31" s="343">
        <v>-0.2387</v>
      </c>
      <c r="C31" s="343">
        <v>1.01E-2</v>
      </c>
      <c r="G31" s="341">
        <v>2024</v>
      </c>
      <c r="H31" s="342">
        <v>4.66</v>
      </c>
      <c r="I31" s="342">
        <v>1.8</v>
      </c>
    </row>
    <row r="34" spans="5:7">
      <c r="E34" s="333"/>
      <c r="F34" s="333"/>
      <c r="G34" s="333"/>
    </row>
    <row r="35" spans="5:7">
      <c r="E35" s="333"/>
      <c r="F35" s="333"/>
      <c r="G35" s="333"/>
    </row>
    <row r="36" spans="5:7">
      <c r="E36" s="333"/>
      <c r="F36" s="333"/>
      <c r="G36" s="333"/>
    </row>
    <row r="37" spans="5:7">
      <c r="E37" s="333"/>
      <c r="F37" s="333"/>
      <c r="G37" s="333"/>
    </row>
    <row r="38" spans="5:7">
      <c r="E38" s="333"/>
      <c r="F38" s="333"/>
      <c r="G38" s="333"/>
    </row>
    <row r="39" spans="5:7">
      <c r="E39" s="333"/>
      <c r="F39" s="333"/>
      <c r="G39" s="333"/>
    </row>
    <row r="40" spans="5:7">
      <c r="E40" s="333"/>
      <c r="F40" s="333"/>
      <c r="G40" s="333"/>
    </row>
    <row r="41" spans="5:7">
      <c r="E41" s="333"/>
      <c r="F41" s="333"/>
      <c r="G41" s="333"/>
    </row>
    <row r="42" spans="5:7">
      <c r="E42" s="333"/>
      <c r="F42" s="333"/>
      <c r="G42" s="333"/>
    </row>
    <row r="43" spans="5:7">
      <c r="E43" s="333"/>
      <c r="F43" s="333"/>
      <c r="G43" s="333"/>
    </row>
    <row r="44" spans="5:7">
      <c r="E44" s="333"/>
      <c r="F44" s="333"/>
      <c r="G44" s="333"/>
    </row>
    <row r="45" spans="5:7">
      <c r="E45" s="333"/>
      <c r="F45" s="333"/>
      <c r="G45" s="333"/>
    </row>
    <row r="46" spans="5:7">
      <c r="E46" s="333"/>
      <c r="F46" s="333"/>
      <c r="G46" s="333"/>
    </row>
    <row r="47" spans="5:7">
      <c r="E47" s="333"/>
      <c r="F47" s="333"/>
      <c r="G47" s="333"/>
    </row>
    <row r="48" spans="5:7">
      <c r="E48" s="333"/>
      <c r="F48" s="333"/>
      <c r="G48" s="333"/>
    </row>
    <row r="49" spans="4:7">
      <c r="E49" s="333"/>
      <c r="F49" s="333"/>
      <c r="G49" s="333"/>
    </row>
    <row r="50" spans="4:7">
      <c r="E50" s="333"/>
      <c r="F50" s="333"/>
      <c r="G50" s="333"/>
    </row>
    <row r="51" spans="4:7">
      <c r="E51" s="333"/>
      <c r="F51" s="333"/>
      <c r="G51" s="333"/>
    </row>
    <row r="52" spans="4:7">
      <c r="E52" s="333"/>
      <c r="F52" s="333"/>
      <c r="G52" s="333"/>
    </row>
    <row r="53" spans="4:7">
      <c r="E53" s="333"/>
      <c r="F53" s="333"/>
      <c r="G53" s="333"/>
    </row>
    <row r="54" spans="4:7">
      <c r="E54" s="333"/>
      <c r="F54" s="333"/>
      <c r="G54" s="333"/>
    </row>
    <row r="55" spans="4:7">
      <c r="E55" s="333"/>
      <c r="F55" s="333"/>
      <c r="G55" s="333"/>
    </row>
    <row r="56" spans="4:7">
      <c r="E56" s="333"/>
      <c r="F56" s="333"/>
      <c r="G56" s="333"/>
    </row>
    <row r="57" spans="4:7">
      <c r="E57" s="333"/>
      <c r="F57" s="333"/>
      <c r="G57" s="333"/>
    </row>
    <row r="58" spans="4:7">
      <c r="E58" s="333"/>
      <c r="F58" s="333"/>
      <c r="G58" s="333"/>
    </row>
    <row r="59" spans="4:7">
      <c r="E59" s="333"/>
      <c r="F59" s="333"/>
      <c r="G59" s="333"/>
    </row>
    <row r="60" spans="4:7">
      <c r="D60" s="333"/>
      <c r="E60" s="333"/>
      <c r="F60" s="333"/>
    </row>
    <row r="61" spans="4:7">
      <c r="D61" s="333"/>
      <c r="E61" s="333"/>
      <c r="F61" s="333"/>
    </row>
    <row r="62" spans="4:7">
      <c r="D62" s="333"/>
      <c r="E62" s="333"/>
      <c r="F62" s="333"/>
    </row>
    <row r="63" spans="4:7">
      <c r="D63" s="333"/>
      <c r="E63" s="333"/>
      <c r="F63" s="333"/>
    </row>
    <row r="64" spans="4:7">
      <c r="D64" s="333"/>
      <c r="E64" s="333"/>
      <c r="F64" s="333"/>
    </row>
    <row r="65" spans="2:7">
      <c r="D65" s="333"/>
      <c r="E65" s="333"/>
      <c r="F65" s="333"/>
    </row>
    <row r="66" spans="2:7">
      <c r="D66" s="333"/>
      <c r="E66" s="333"/>
      <c r="F66" s="333"/>
    </row>
    <row r="67" spans="2:7">
      <c r="D67" s="333"/>
      <c r="E67" s="333"/>
      <c r="F67" s="333"/>
    </row>
    <row r="68" spans="2:7">
      <c r="D68" s="332"/>
      <c r="E68" s="332"/>
      <c r="F68" s="332"/>
      <c r="G68" s="332"/>
    </row>
    <row r="69" spans="2:7">
      <c r="B69" s="331"/>
      <c r="C69" s="331"/>
      <c r="D69" s="330"/>
      <c r="E69" s="330"/>
      <c r="F69" s="330"/>
      <c r="G69" s="330"/>
    </row>
    <row r="70" spans="2:7">
      <c r="D70" s="330"/>
      <c r="E70" s="330"/>
      <c r="F70" s="330"/>
      <c r="G70" s="330"/>
    </row>
    <row r="71" spans="2:7" hidden="1">
      <c r="D71" s="329"/>
      <c r="E71" s="329"/>
      <c r="F71" s="329"/>
      <c r="G71" s="329"/>
    </row>
    <row r="72" spans="2:7">
      <c r="D72" s="329"/>
      <c r="E72" s="329"/>
      <c r="F72" s="329"/>
      <c r="G72" s="329"/>
    </row>
    <row r="73" spans="2:7">
      <c r="D73" s="329"/>
      <c r="E73" s="329"/>
      <c r="F73" s="329"/>
      <c r="G73" s="329"/>
    </row>
    <row r="74" spans="2:7">
      <c r="D74" s="330"/>
      <c r="E74" s="330"/>
      <c r="F74" s="330"/>
      <c r="G74" s="330"/>
    </row>
    <row r="75" spans="2:7">
      <c r="D75" s="330"/>
      <c r="E75" s="330"/>
      <c r="F75" s="330"/>
      <c r="G75" s="330"/>
    </row>
    <row r="77" spans="2:7">
      <c r="D77" s="329"/>
      <c r="E77" s="329"/>
      <c r="F77" s="329"/>
      <c r="G77" s="329"/>
    </row>
  </sheetData>
  <mergeCells count="5">
    <mergeCell ref="A3:C3"/>
    <mergeCell ref="G3:I3"/>
    <mergeCell ref="M3:O3"/>
    <mergeCell ref="A27:C27"/>
    <mergeCell ref="G27:I2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topLeftCell="A5" zoomScale="170" workbookViewId="0">
      <selection activeCell="B6" sqref="B6"/>
    </sheetView>
  </sheetViews>
  <sheetFormatPr defaultColWidth="12.5703125" defaultRowHeight="15" customHeight="1"/>
  <cols>
    <col min="1" max="1" width="9.5703125" customWidth="1"/>
    <col min="2" max="2" width="51.140625" customWidth="1"/>
    <col min="3" max="10" width="13.140625" customWidth="1"/>
    <col min="11" max="26" width="8.5703125" customWidth="1"/>
  </cols>
  <sheetData>
    <row r="1" spans="1:10">
      <c r="A1" s="26" t="s">
        <v>12</v>
      </c>
      <c r="B1" s="95" t="s">
        <v>13</v>
      </c>
    </row>
    <row r="2" spans="1:10">
      <c r="A2" s="26" t="s">
        <v>392</v>
      </c>
      <c r="B2" s="96" t="s">
        <v>9</v>
      </c>
    </row>
    <row r="3" spans="1:10">
      <c r="A3" s="26" t="s">
        <v>16</v>
      </c>
      <c r="B3" s="96" t="s">
        <v>17</v>
      </c>
    </row>
    <row r="6" spans="1:10" ht="15.75" thickBot="1">
      <c r="A6" s="26" t="s">
        <v>393</v>
      </c>
      <c r="B6" t="s">
        <v>1017</v>
      </c>
      <c r="F6" s="97"/>
      <c r="G6" s="97"/>
      <c r="H6" s="97"/>
      <c r="I6" s="97"/>
      <c r="J6" s="98"/>
    </row>
    <row r="7" spans="1:10" ht="19.5" thickBot="1">
      <c r="B7" s="374" t="s">
        <v>1012</v>
      </c>
      <c r="C7" s="375">
        <v>2022</v>
      </c>
      <c r="D7" s="375">
        <v>2023</v>
      </c>
      <c r="E7" s="375">
        <v>2024</v>
      </c>
      <c r="F7" s="99"/>
      <c r="G7" s="99"/>
      <c r="H7" s="99"/>
      <c r="I7" s="99"/>
    </row>
    <row r="8" spans="1:10" ht="19.5" thickBot="1">
      <c r="B8" s="376" t="s">
        <v>1013</v>
      </c>
      <c r="C8" s="377">
        <v>-0.49590000000000001</v>
      </c>
      <c r="D8" s="377">
        <v>-0.99380000000000002</v>
      </c>
      <c r="E8" s="377">
        <v>-0.83160000000000001</v>
      </c>
      <c r="F8" s="100"/>
      <c r="G8" s="100"/>
      <c r="H8" s="100"/>
      <c r="I8" s="100"/>
      <c r="J8" s="100"/>
    </row>
    <row r="9" spans="1:10" ht="19.5" thickBot="1">
      <c r="B9" s="376" t="s">
        <v>1014</v>
      </c>
      <c r="C9" s="377">
        <v>-0.1203</v>
      </c>
      <c r="D9" s="377">
        <v>-0.2326</v>
      </c>
      <c r="E9" s="377">
        <v>-0.2387</v>
      </c>
      <c r="F9" s="100"/>
      <c r="G9" s="100"/>
      <c r="H9" s="100"/>
      <c r="I9" s="100"/>
      <c r="J9" s="100"/>
    </row>
    <row r="10" spans="1:10" ht="15" customHeight="1" thickBot="1">
      <c r="B10" s="376" t="s">
        <v>1015</v>
      </c>
      <c r="C10" s="378">
        <v>0.28000000000000003</v>
      </c>
      <c r="D10" s="378">
        <v>0.25</v>
      </c>
      <c r="E10" s="378">
        <v>0.28999999999999998</v>
      </c>
    </row>
    <row r="11" spans="1:10" ht="19.5" thickBot="1">
      <c r="B11" s="376" t="s">
        <v>1016</v>
      </c>
      <c r="C11" s="377">
        <v>4.1799999999999997E-2</v>
      </c>
      <c r="D11" s="377">
        <v>7.3400000000000007E-2</v>
      </c>
      <c r="E11" s="377">
        <v>8.1600000000000006E-2</v>
      </c>
      <c r="F11" s="102"/>
      <c r="G11" s="102"/>
      <c r="H11" s="102"/>
      <c r="I11" s="102"/>
    </row>
    <row r="12" spans="1:10">
      <c r="F12" s="102"/>
      <c r="G12" s="102"/>
      <c r="H12" s="102"/>
      <c r="I12" s="102"/>
    </row>
    <row r="13" spans="1:10">
      <c r="A13" s="26" t="s">
        <v>395</v>
      </c>
      <c r="B13" s="26" t="s">
        <v>394</v>
      </c>
      <c r="F13" s="100"/>
      <c r="G13" s="100"/>
      <c r="H13" s="100"/>
      <c r="I13" s="100"/>
    </row>
    <row r="14" spans="1:10">
      <c r="F14" s="100"/>
      <c r="G14" s="100"/>
      <c r="H14" s="100"/>
      <c r="I14" s="100"/>
      <c r="J14" s="100"/>
    </row>
    <row r="16" spans="1:10">
      <c r="F16" s="102"/>
      <c r="G16" s="102"/>
      <c r="H16" s="102"/>
      <c r="I16" s="102"/>
    </row>
    <row r="17" spans="1:9">
      <c r="F17" s="100"/>
      <c r="G17" s="100"/>
      <c r="H17" s="100"/>
      <c r="I17" s="100"/>
    </row>
    <row r="19" spans="1:9">
      <c r="F19" s="98"/>
      <c r="G19" s="98"/>
    </row>
    <row r="20" spans="1:9">
      <c r="A20" s="26" t="s">
        <v>396</v>
      </c>
      <c r="B20" s="26" t="s">
        <v>394</v>
      </c>
      <c r="F20" s="100"/>
      <c r="G20" s="100"/>
    </row>
    <row r="21" spans="1:9" ht="15.75" customHeight="1">
      <c r="F21" s="100"/>
      <c r="G21" s="100"/>
    </row>
    <row r="22" spans="1:9" ht="15.75" customHeight="1"/>
    <row r="23" spans="1:9" ht="15.75" customHeight="1"/>
    <row r="24" spans="1:9" ht="15.75" customHeight="1"/>
    <row r="25" spans="1:9" ht="15.75" customHeight="1"/>
    <row r="26" spans="1:9" ht="15.75" customHeight="1"/>
    <row r="27" spans="1:9" ht="15.75" customHeight="1">
      <c r="A27" s="26" t="s">
        <v>397</v>
      </c>
      <c r="B27" s="26" t="s">
        <v>394</v>
      </c>
    </row>
    <row r="28" spans="1:9" ht="15.75" customHeight="1"/>
    <row r="29" spans="1:9" ht="15.75" customHeight="1"/>
    <row r="30" spans="1:9" ht="15.75" customHeight="1"/>
    <row r="31" spans="1:9" ht="15.75" customHeight="1"/>
    <row r="32" spans="1:9" ht="15.75" customHeight="1"/>
    <row r="33" spans="1:7" ht="15.75" customHeight="1"/>
    <row r="34" spans="1:7" ht="15.75" customHeight="1">
      <c r="A34" s="26" t="s">
        <v>398</v>
      </c>
      <c r="B34" s="26" t="s">
        <v>394</v>
      </c>
    </row>
    <row r="35" spans="1:7" ht="15.75" customHeight="1"/>
    <row r="36" spans="1:7" ht="15.75" customHeight="1"/>
    <row r="37" spans="1:7" ht="15.75" customHeight="1"/>
    <row r="38" spans="1:7" ht="15.75" customHeight="1"/>
    <row r="39" spans="1:7" ht="15.75" customHeight="1"/>
    <row r="40" spans="1:7" ht="15.75" customHeight="1"/>
    <row r="41" spans="1:7" ht="15.75" customHeight="1">
      <c r="A41" s="26" t="s">
        <v>399</v>
      </c>
      <c r="B41" s="26" t="s">
        <v>394</v>
      </c>
    </row>
    <row r="42" spans="1:7" ht="15.75" customHeight="1">
      <c r="F42" s="103"/>
      <c r="G42" s="103"/>
    </row>
    <row r="43" spans="1:7" ht="15.75" customHeight="1"/>
    <row r="44" spans="1:7" ht="15.75" customHeight="1"/>
    <row r="45" spans="1:7" ht="15.75" customHeight="1"/>
    <row r="46" spans="1:7" ht="15.75" customHeight="1"/>
    <row r="47" spans="1:7" ht="15.75" customHeight="1"/>
    <row r="48" spans="1:7" ht="15.75" customHeight="1">
      <c r="A48" s="26" t="s">
        <v>400</v>
      </c>
      <c r="B48" s="26" t="s">
        <v>394</v>
      </c>
    </row>
    <row r="49" spans="1:2" ht="15.75" customHeight="1"/>
    <row r="50" spans="1:2" ht="15.75" customHeight="1"/>
    <row r="51" spans="1:2" ht="15.75" customHeight="1"/>
    <row r="52" spans="1:2" ht="15.75" customHeight="1"/>
    <row r="53" spans="1:2" ht="15.75" customHeight="1"/>
    <row r="54" spans="1:2" ht="15.75" customHeight="1"/>
    <row r="55" spans="1:2" ht="15.75" customHeight="1">
      <c r="A55" s="26" t="s">
        <v>401</v>
      </c>
      <c r="B55" s="26" t="s">
        <v>394</v>
      </c>
    </row>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1F9A-5AAE-4735-A636-4ABBE8BCCE1E}">
  <dimension ref="A1:I1086"/>
  <sheetViews>
    <sheetView showGridLines="0" topLeftCell="A1009" workbookViewId="0">
      <selection activeCell="E1022" sqref="E1022"/>
    </sheetView>
  </sheetViews>
  <sheetFormatPr defaultRowHeight="15"/>
  <cols>
    <col min="1" max="1" width="20.42578125" style="293" customWidth="1"/>
    <col min="2" max="5" width="8.140625" style="293" customWidth="1"/>
    <col min="6" max="6" width="16.28515625" style="293" customWidth="1"/>
    <col min="7" max="7" width="22.42578125" style="293" customWidth="1"/>
    <col min="8" max="8" width="10.140625" style="293" customWidth="1"/>
    <col min="9" max="9" width="6.140625" style="293" customWidth="1"/>
    <col min="10" max="16384" width="9.140625" style="292"/>
  </cols>
  <sheetData>
    <row r="1" spans="1:9" ht="22.9" customHeight="1">
      <c r="A1" s="402" t="s">
        <v>965</v>
      </c>
      <c r="B1" s="403"/>
      <c r="C1" s="403"/>
      <c r="D1" s="403"/>
      <c r="E1" s="403"/>
      <c r="F1" s="403"/>
      <c r="G1" s="403"/>
      <c r="H1" s="403"/>
    </row>
    <row r="2" spans="1:9" ht="27.6" customHeight="1">
      <c r="A2" s="402" t="s">
        <v>964</v>
      </c>
      <c r="B2" s="403"/>
      <c r="C2" s="403"/>
      <c r="D2" s="403"/>
      <c r="E2" s="403"/>
      <c r="F2" s="403"/>
      <c r="G2" s="403"/>
    </row>
    <row r="3" spans="1:9" ht="27.6" customHeight="1">
      <c r="A3" s="301"/>
      <c r="B3" s="300" t="s">
        <v>963</v>
      </c>
      <c r="C3" s="300" t="s">
        <v>962</v>
      </c>
      <c r="D3" s="300" t="s">
        <v>961</v>
      </c>
      <c r="E3" s="300" t="s">
        <v>960</v>
      </c>
      <c r="F3" s="300" t="s">
        <v>959</v>
      </c>
      <c r="G3" s="300" t="s">
        <v>958</v>
      </c>
      <c r="H3" s="404" t="s">
        <v>957</v>
      </c>
      <c r="I3" s="405"/>
    </row>
    <row r="4" spans="1:9" ht="25.15" customHeight="1">
      <c r="A4" s="299">
        <v>46057</v>
      </c>
      <c r="B4" s="298">
        <v>1.54</v>
      </c>
      <c r="C4" s="298">
        <v>1.5649999999999999</v>
      </c>
      <c r="D4" s="298">
        <v>1.4870000000000001</v>
      </c>
      <c r="E4" s="298">
        <v>1.526</v>
      </c>
      <c r="F4" s="297">
        <v>2321058</v>
      </c>
      <c r="G4" s="297">
        <v>966907658</v>
      </c>
      <c r="H4" s="400">
        <v>1475.50110823876</v>
      </c>
      <c r="I4" s="401"/>
    </row>
    <row r="5" spans="1:9" ht="25.15" customHeight="1">
      <c r="A5" s="299">
        <v>46056</v>
      </c>
      <c r="B5" s="298">
        <v>1.5609999999999999</v>
      </c>
      <c r="C5" s="298">
        <v>1.5820000000000001</v>
      </c>
      <c r="D5" s="298">
        <v>1.524</v>
      </c>
      <c r="E5" s="298">
        <v>1.536</v>
      </c>
      <c r="F5" s="297">
        <v>1122349</v>
      </c>
      <c r="G5" s="297">
        <v>966907658</v>
      </c>
      <c r="H5" s="400">
        <v>1485.1701755976101</v>
      </c>
      <c r="I5" s="401"/>
    </row>
    <row r="6" spans="1:9" ht="25.15" customHeight="1">
      <c r="A6" s="299">
        <v>46055</v>
      </c>
      <c r="B6" s="298">
        <v>1.5349999999999999</v>
      </c>
      <c r="C6" s="298">
        <v>1.5649999999999999</v>
      </c>
      <c r="D6" s="298">
        <v>1.53</v>
      </c>
      <c r="E6" s="298">
        <v>1.5569999999999999</v>
      </c>
      <c r="F6" s="297">
        <v>1022095</v>
      </c>
      <c r="G6" s="297">
        <v>966907658</v>
      </c>
      <c r="H6" s="400">
        <v>1505.47514789257</v>
      </c>
      <c r="I6" s="401"/>
    </row>
    <row r="7" spans="1:9" ht="25.15" customHeight="1">
      <c r="A7" s="299">
        <v>46052</v>
      </c>
      <c r="B7" s="298">
        <v>1.573</v>
      </c>
      <c r="C7" s="298">
        <v>1.5880000000000001</v>
      </c>
      <c r="D7" s="298">
        <v>1.55</v>
      </c>
      <c r="E7" s="298">
        <v>1.55</v>
      </c>
      <c r="F7" s="297">
        <v>1404190</v>
      </c>
      <c r="G7" s="297">
        <v>966057025</v>
      </c>
      <c r="H7" s="400">
        <v>1497.3883426848099</v>
      </c>
      <c r="I7" s="401"/>
    </row>
    <row r="8" spans="1:9" ht="25.15" customHeight="1">
      <c r="A8" s="299">
        <v>46051</v>
      </c>
      <c r="B8" s="298">
        <v>1.63</v>
      </c>
      <c r="C8" s="298">
        <v>1.6339999999999999</v>
      </c>
      <c r="D8" s="298">
        <v>1.5649999999999999</v>
      </c>
      <c r="E8" s="298">
        <v>1.58</v>
      </c>
      <c r="F8" s="297">
        <v>5640856</v>
      </c>
      <c r="G8" s="297">
        <v>966057025</v>
      </c>
      <c r="H8" s="400">
        <v>1526.3701409586699</v>
      </c>
      <c r="I8" s="401"/>
    </row>
    <row r="9" spans="1:9" ht="25.15" customHeight="1">
      <c r="A9" s="299">
        <v>46050</v>
      </c>
      <c r="B9" s="298">
        <v>1.7230000000000001</v>
      </c>
      <c r="C9" s="298">
        <v>1.7230000000000001</v>
      </c>
      <c r="D9" s="298">
        <v>1.599</v>
      </c>
      <c r="E9" s="298">
        <v>1.6279999999999999</v>
      </c>
      <c r="F9" s="297">
        <v>1603423</v>
      </c>
      <c r="G9" s="297">
        <v>966057025</v>
      </c>
      <c r="H9" s="400">
        <v>1572.74085696868</v>
      </c>
      <c r="I9" s="401"/>
    </row>
    <row r="10" spans="1:9" ht="25.15" customHeight="1">
      <c r="A10" s="299">
        <v>46049</v>
      </c>
      <c r="B10" s="298">
        <v>1.7</v>
      </c>
      <c r="C10" s="298">
        <v>1.73</v>
      </c>
      <c r="D10" s="298">
        <v>1.6859999999999999</v>
      </c>
      <c r="E10" s="298">
        <v>1.712</v>
      </c>
      <c r="F10" s="297">
        <v>1108106</v>
      </c>
      <c r="G10" s="297">
        <v>966057025</v>
      </c>
      <c r="H10" s="400">
        <v>1653.8896387769501</v>
      </c>
      <c r="I10" s="401"/>
    </row>
    <row r="11" spans="1:9" ht="25.15" customHeight="1">
      <c r="A11" s="299">
        <v>46048</v>
      </c>
      <c r="B11" s="298">
        <v>1.708</v>
      </c>
      <c r="C11" s="298">
        <v>1.714</v>
      </c>
      <c r="D11" s="298">
        <v>1.67</v>
      </c>
      <c r="E11" s="298">
        <v>1.7050000000000001</v>
      </c>
      <c r="F11" s="297">
        <v>1538070</v>
      </c>
      <c r="G11" s="297">
        <v>966057025</v>
      </c>
      <c r="H11" s="400">
        <v>1647.1272690836699</v>
      </c>
      <c r="I11" s="401"/>
    </row>
    <row r="12" spans="1:9" ht="25.15" customHeight="1">
      <c r="A12" s="299">
        <v>46045</v>
      </c>
      <c r="B12" s="298">
        <v>1.736</v>
      </c>
      <c r="C12" s="298">
        <v>1.74</v>
      </c>
      <c r="D12" s="298">
        <v>1.6779999999999999</v>
      </c>
      <c r="E12" s="298">
        <v>1.71</v>
      </c>
      <c r="F12" s="297">
        <v>2064976</v>
      </c>
      <c r="G12" s="297">
        <v>966057025</v>
      </c>
      <c r="H12" s="400">
        <v>1651.95754960215</v>
      </c>
      <c r="I12" s="401"/>
    </row>
    <row r="13" spans="1:9" ht="25.15" customHeight="1">
      <c r="A13" s="299">
        <v>46044</v>
      </c>
      <c r="B13" s="298">
        <v>1.61</v>
      </c>
      <c r="C13" s="298">
        <v>1.7450000000000001</v>
      </c>
      <c r="D13" s="298">
        <v>1.6</v>
      </c>
      <c r="E13" s="298">
        <v>1.7290000000000001</v>
      </c>
      <c r="F13" s="297">
        <v>2831392</v>
      </c>
      <c r="G13" s="297">
        <v>966057025</v>
      </c>
      <c r="H13" s="400">
        <v>1670.3125695071899</v>
      </c>
      <c r="I13" s="401"/>
    </row>
    <row r="14" spans="1:9" ht="25.15" customHeight="1">
      <c r="A14" s="299">
        <v>46043</v>
      </c>
      <c r="B14" s="298">
        <v>1.5229999999999999</v>
      </c>
      <c r="C14" s="298">
        <v>1.61</v>
      </c>
      <c r="D14" s="298">
        <v>1.51</v>
      </c>
      <c r="E14" s="298">
        <v>1.609</v>
      </c>
      <c r="F14" s="297">
        <v>1576709</v>
      </c>
      <c r="G14" s="297">
        <v>966057025</v>
      </c>
      <c r="H14" s="400">
        <v>1554.38572190067</v>
      </c>
      <c r="I14" s="401"/>
    </row>
    <row r="15" spans="1:9" ht="25.15" customHeight="1">
      <c r="A15" s="299">
        <v>46042</v>
      </c>
      <c r="B15" s="298">
        <v>1.48</v>
      </c>
      <c r="C15" s="298">
        <v>1.514</v>
      </c>
      <c r="D15" s="298">
        <v>1.454</v>
      </c>
      <c r="E15" s="298">
        <v>1.5049999999999999</v>
      </c>
      <c r="F15" s="297">
        <v>2034886</v>
      </c>
      <c r="G15" s="297">
        <v>966057025</v>
      </c>
      <c r="H15" s="400">
        <v>1453.91581801848</v>
      </c>
      <c r="I15" s="401"/>
    </row>
    <row r="16" spans="1:9" ht="25.15" customHeight="1">
      <c r="A16" s="299">
        <v>46041</v>
      </c>
      <c r="B16" s="298">
        <v>1.5329999999999999</v>
      </c>
      <c r="C16" s="298">
        <v>1.538</v>
      </c>
      <c r="D16" s="298">
        <v>1.4770000000000001</v>
      </c>
      <c r="E16" s="298">
        <v>1.5069999999999999</v>
      </c>
      <c r="F16" s="297">
        <v>632859</v>
      </c>
      <c r="G16" s="297">
        <v>966057025</v>
      </c>
      <c r="H16" s="400">
        <v>1455.84790719328</v>
      </c>
      <c r="I16" s="401"/>
    </row>
    <row r="17" spans="1:9" ht="25.15" customHeight="1">
      <c r="A17" s="299">
        <v>46038</v>
      </c>
      <c r="B17" s="298">
        <v>1.5449999999999999</v>
      </c>
      <c r="C17" s="298">
        <v>1.5720000000000001</v>
      </c>
      <c r="D17" s="298">
        <v>1.53</v>
      </c>
      <c r="E17" s="298">
        <v>1.54</v>
      </c>
      <c r="F17" s="297">
        <v>637796</v>
      </c>
      <c r="G17" s="297">
        <v>966057025</v>
      </c>
      <c r="H17" s="400">
        <v>1487.72778164785</v>
      </c>
      <c r="I17" s="401"/>
    </row>
    <row r="18" spans="1:9" ht="25.15" customHeight="1">
      <c r="A18" s="299">
        <v>46037</v>
      </c>
      <c r="B18" s="298">
        <v>1.55</v>
      </c>
      <c r="C18" s="298">
        <v>1.58</v>
      </c>
      <c r="D18" s="298">
        <v>1.538</v>
      </c>
      <c r="E18" s="298">
        <v>1.56</v>
      </c>
      <c r="F18" s="297">
        <v>2195343</v>
      </c>
      <c r="G18" s="297">
        <v>966057025</v>
      </c>
      <c r="H18" s="400">
        <v>1507.0489037217701</v>
      </c>
      <c r="I18" s="401"/>
    </row>
    <row r="19" spans="1:9" ht="25.15" customHeight="1">
      <c r="A19" s="299">
        <v>46036</v>
      </c>
      <c r="B19" s="298">
        <v>1.538</v>
      </c>
      <c r="C19" s="298">
        <v>1.571</v>
      </c>
      <c r="D19" s="298">
        <v>1.506</v>
      </c>
      <c r="E19" s="298">
        <v>1.5249999999999999</v>
      </c>
      <c r="F19" s="297">
        <v>1458416</v>
      </c>
      <c r="G19" s="297">
        <v>966057025</v>
      </c>
      <c r="H19" s="400">
        <v>1473.2369400924099</v>
      </c>
      <c r="I19" s="401"/>
    </row>
    <row r="20" spans="1:9" ht="25.15" customHeight="1">
      <c r="A20" s="299">
        <v>46035</v>
      </c>
      <c r="B20" s="298">
        <v>1.5509999999999999</v>
      </c>
      <c r="C20" s="298">
        <v>1.587</v>
      </c>
      <c r="D20" s="298">
        <v>1.5109999999999999</v>
      </c>
      <c r="E20" s="298">
        <v>1.5189999999999999</v>
      </c>
      <c r="F20" s="297">
        <v>1456238</v>
      </c>
      <c r="G20" s="297">
        <v>966057025</v>
      </c>
      <c r="H20" s="400">
        <v>1467.44055740504</v>
      </c>
      <c r="I20" s="401"/>
    </row>
    <row r="21" spans="1:9" ht="25.15" customHeight="1">
      <c r="A21" s="299">
        <v>46034</v>
      </c>
      <c r="B21" s="298">
        <v>1.5</v>
      </c>
      <c r="C21" s="298">
        <v>1.5780000000000001</v>
      </c>
      <c r="D21" s="298">
        <v>1.488</v>
      </c>
      <c r="E21" s="298">
        <v>1.54</v>
      </c>
      <c r="F21" s="297">
        <v>3201502</v>
      </c>
      <c r="G21" s="297">
        <v>966057025</v>
      </c>
      <c r="H21" s="400">
        <v>1487.72778164785</v>
      </c>
      <c r="I21" s="401"/>
    </row>
    <row r="22" spans="1:9" ht="25.15" customHeight="1">
      <c r="A22" s="299">
        <v>46031</v>
      </c>
      <c r="B22" s="298">
        <v>1.39</v>
      </c>
      <c r="C22" s="298">
        <v>1.4390000000000001</v>
      </c>
      <c r="D22" s="298">
        <v>1.38</v>
      </c>
      <c r="E22" s="298">
        <v>1.4079999999999999</v>
      </c>
      <c r="F22" s="297">
        <v>2924866</v>
      </c>
      <c r="G22" s="297">
        <v>966057025</v>
      </c>
      <c r="H22" s="400">
        <v>1360.2082838295701</v>
      </c>
      <c r="I22" s="401"/>
    </row>
    <row r="23" spans="1:9" ht="25.15" customHeight="1">
      <c r="A23" s="299">
        <v>46030</v>
      </c>
      <c r="B23" s="298">
        <v>1.431</v>
      </c>
      <c r="C23" s="298">
        <v>1.4419999999999999</v>
      </c>
      <c r="D23" s="298">
        <v>1.401</v>
      </c>
      <c r="E23" s="298">
        <v>1.4159999999999999</v>
      </c>
      <c r="F23" s="297">
        <v>1033060</v>
      </c>
      <c r="G23" s="297">
        <v>966057025</v>
      </c>
      <c r="H23" s="400">
        <v>1367.93675569173</v>
      </c>
      <c r="I23" s="401"/>
    </row>
    <row r="24" spans="1:9" ht="25.15" customHeight="1">
      <c r="A24" s="299">
        <v>46029</v>
      </c>
      <c r="B24" s="298">
        <v>1.413</v>
      </c>
      <c r="C24" s="298">
        <v>1.431</v>
      </c>
      <c r="D24" s="298">
        <v>1.3740000000000001</v>
      </c>
      <c r="E24" s="298">
        <v>1.425</v>
      </c>
      <c r="F24" s="297">
        <v>1298547</v>
      </c>
      <c r="G24" s="297">
        <v>966057025</v>
      </c>
      <c r="H24" s="400">
        <v>1376.6312145598099</v>
      </c>
      <c r="I24" s="401"/>
    </row>
    <row r="25" spans="1:9" ht="25.15" customHeight="1">
      <c r="A25" s="299">
        <v>46028</v>
      </c>
      <c r="B25" s="298">
        <v>1.325</v>
      </c>
      <c r="C25" s="298">
        <v>1.3939999999999999</v>
      </c>
      <c r="D25" s="298">
        <v>1.296</v>
      </c>
      <c r="E25" s="298">
        <v>1.389</v>
      </c>
      <c r="F25" s="297">
        <v>1356071</v>
      </c>
      <c r="G25" s="297">
        <v>966057025</v>
      </c>
      <c r="H25" s="400">
        <v>1341.8531487615601</v>
      </c>
      <c r="I25" s="401"/>
    </row>
    <row r="26" spans="1:9" ht="25.15" customHeight="1">
      <c r="A26" s="299">
        <v>46027</v>
      </c>
      <c r="B26" s="298">
        <v>1.286</v>
      </c>
      <c r="C26" s="298">
        <v>1.306</v>
      </c>
      <c r="D26" s="298">
        <v>1.2589999999999999</v>
      </c>
      <c r="E26" s="298">
        <v>1.3</v>
      </c>
      <c r="F26" s="297">
        <v>894296</v>
      </c>
      <c r="G26" s="297">
        <v>966057025</v>
      </c>
      <c r="H26" s="400">
        <v>1255.8740864348099</v>
      </c>
      <c r="I26" s="401"/>
    </row>
    <row r="27" spans="1:9" ht="25.15" customHeight="1">
      <c r="A27" s="299">
        <v>46024</v>
      </c>
      <c r="B27" s="298">
        <v>1.284</v>
      </c>
      <c r="C27" s="298">
        <v>1.3009999999999999</v>
      </c>
      <c r="D27" s="298">
        <v>1.2649999999999999</v>
      </c>
      <c r="E27" s="298">
        <v>1.28</v>
      </c>
      <c r="F27" s="297">
        <v>1187307</v>
      </c>
      <c r="G27" s="297">
        <v>966057025</v>
      </c>
      <c r="H27" s="400">
        <v>1236.55296436089</v>
      </c>
      <c r="I27" s="401"/>
    </row>
    <row r="28" spans="1:9" ht="25.15" customHeight="1">
      <c r="A28" s="299">
        <v>46022</v>
      </c>
      <c r="B28" s="298">
        <v>1.2609999999999999</v>
      </c>
      <c r="C28" s="298">
        <v>1.284</v>
      </c>
      <c r="D28" s="298">
        <v>1.2609999999999999</v>
      </c>
      <c r="E28" s="298">
        <v>1.284</v>
      </c>
      <c r="F28" s="297">
        <v>358760</v>
      </c>
      <c r="G28" s="297">
        <v>966057025</v>
      </c>
      <c r="H28" s="400">
        <v>1240.41714271048</v>
      </c>
      <c r="I28" s="401"/>
    </row>
    <row r="29" spans="1:9" ht="25.15" customHeight="1">
      <c r="A29" s="299">
        <v>46021</v>
      </c>
      <c r="B29" s="298">
        <v>1.292</v>
      </c>
      <c r="C29" s="298">
        <v>1.2949999999999999</v>
      </c>
      <c r="D29" s="298">
        <v>1.27</v>
      </c>
      <c r="E29" s="298">
        <v>1.2809999999999999</v>
      </c>
      <c r="F29" s="297">
        <v>424780</v>
      </c>
      <c r="G29" s="297">
        <v>965866329</v>
      </c>
      <c r="H29" s="400">
        <v>1237.2747849503201</v>
      </c>
      <c r="I29" s="401"/>
    </row>
    <row r="30" spans="1:9" ht="25.15" customHeight="1">
      <c r="A30" s="299">
        <v>46020</v>
      </c>
      <c r="B30" s="298">
        <v>1.274</v>
      </c>
      <c r="C30" s="298">
        <v>1.3120000000000001</v>
      </c>
      <c r="D30" s="298">
        <v>1.2729999999999999</v>
      </c>
      <c r="E30" s="298">
        <v>1.2969999999999999</v>
      </c>
      <c r="F30" s="297">
        <v>798144</v>
      </c>
      <c r="G30" s="297">
        <v>965866329</v>
      </c>
      <c r="H30" s="400">
        <v>1252.7285623922201</v>
      </c>
      <c r="I30" s="401"/>
    </row>
    <row r="31" spans="1:9" ht="25.15" customHeight="1">
      <c r="A31" s="299">
        <v>46015</v>
      </c>
      <c r="B31" s="298">
        <v>1.3049999999999999</v>
      </c>
      <c r="C31" s="298">
        <v>1.3049999999999999</v>
      </c>
      <c r="D31" s="298">
        <v>1.2749999999999999</v>
      </c>
      <c r="E31" s="298">
        <v>1.2789999999999999</v>
      </c>
      <c r="F31" s="297">
        <v>182289</v>
      </c>
      <c r="G31" s="297">
        <v>965866329</v>
      </c>
      <c r="H31" s="400">
        <v>1235.3430771626099</v>
      </c>
      <c r="I31" s="401"/>
    </row>
    <row r="32" spans="1:9" ht="25.15" customHeight="1">
      <c r="A32" s="299">
        <v>46014</v>
      </c>
      <c r="B32" s="298">
        <v>1.29</v>
      </c>
      <c r="C32" s="298">
        <v>1.33</v>
      </c>
      <c r="D32" s="298">
        <v>1.29</v>
      </c>
      <c r="E32" s="298">
        <v>1.2949999999999999</v>
      </c>
      <c r="F32" s="297">
        <v>986979</v>
      </c>
      <c r="G32" s="297">
        <v>965866329</v>
      </c>
      <c r="H32" s="400">
        <v>1250.7968546045099</v>
      </c>
      <c r="I32" s="401"/>
    </row>
    <row r="33" spans="1:9" ht="25.15" customHeight="1">
      <c r="A33" s="299">
        <v>46013</v>
      </c>
      <c r="B33" s="298">
        <v>1.232</v>
      </c>
      <c r="C33" s="298">
        <v>1.294</v>
      </c>
      <c r="D33" s="298">
        <v>1.232</v>
      </c>
      <c r="E33" s="298">
        <v>1.294</v>
      </c>
      <c r="F33" s="297">
        <v>1401401</v>
      </c>
      <c r="G33" s="297">
        <v>965866329</v>
      </c>
      <c r="H33" s="400">
        <v>1249.8309431405401</v>
      </c>
      <c r="I33" s="401"/>
    </row>
    <row r="34" spans="1:9" ht="25.15" customHeight="1">
      <c r="A34" s="299">
        <v>46010</v>
      </c>
      <c r="B34" s="298">
        <v>1.27</v>
      </c>
      <c r="C34" s="298">
        <v>1.286</v>
      </c>
      <c r="D34" s="298">
        <v>1.2350000000000001</v>
      </c>
      <c r="E34" s="298">
        <v>1.262</v>
      </c>
      <c r="F34" s="297">
        <v>989331</v>
      </c>
      <c r="G34" s="297">
        <v>965866329</v>
      </c>
      <c r="H34" s="400">
        <v>1218.92327311649</v>
      </c>
      <c r="I34" s="401"/>
    </row>
    <row r="35" spans="1:9" ht="25.15" customHeight="1">
      <c r="A35" s="299">
        <v>46009</v>
      </c>
      <c r="B35" s="298">
        <v>1.232</v>
      </c>
      <c r="C35" s="298">
        <v>1.2849999999999999</v>
      </c>
      <c r="D35" s="298">
        <v>1.232</v>
      </c>
      <c r="E35" s="298">
        <v>1.2669999999999999</v>
      </c>
      <c r="F35" s="297">
        <v>1228194</v>
      </c>
      <c r="G35" s="297">
        <v>965866329</v>
      </c>
      <c r="H35" s="400">
        <v>1223.7526001558799</v>
      </c>
      <c r="I35" s="401"/>
    </row>
    <row r="36" spans="1:9" ht="25.15" customHeight="1">
      <c r="A36" s="299">
        <v>46007</v>
      </c>
      <c r="B36" s="298">
        <v>1.216</v>
      </c>
      <c r="C36" s="298">
        <v>1.2729999999999999</v>
      </c>
      <c r="D36" s="298">
        <v>1.2110000000000001</v>
      </c>
      <c r="E36" s="298">
        <v>1.256</v>
      </c>
      <c r="F36" s="297">
        <v>1117803</v>
      </c>
      <c r="G36" s="297">
        <v>965866329</v>
      </c>
      <c r="H36" s="400">
        <v>1213.12814975336</v>
      </c>
      <c r="I36" s="401"/>
    </row>
    <row r="37" spans="1:9" ht="25.15" customHeight="1">
      <c r="A37" s="299">
        <v>46003</v>
      </c>
      <c r="B37" s="298">
        <v>1.29</v>
      </c>
      <c r="C37" s="298">
        <v>1.3129999999999999</v>
      </c>
      <c r="D37" s="298">
        <v>1.2430000000000001</v>
      </c>
      <c r="E37" s="298">
        <v>1.248</v>
      </c>
      <c r="F37" s="297">
        <v>1328715</v>
      </c>
      <c r="G37" s="297">
        <v>965866329</v>
      </c>
      <c r="H37" s="400">
        <v>1205.4012034622899</v>
      </c>
      <c r="I37" s="401"/>
    </row>
    <row r="38" spans="1:9" ht="25.15" customHeight="1">
      <c r="A38" s="299">
        <v>46001</v>
      </c>
      <c r="B38" s="298">
        <v>1.2829999999999999</v>
      </c>
      <c r="C38" s="298">
        <v>1.3029999999999999</v>
      </c>
      <c r="D38" s="298">
        <v>1.2549999999999999</v>
      </c>
      <c r="E38" s="298">
        <v>1.3009999999999999</v>
      </c>
      <c r="F38" s="297">
        <v>1440434</v>
      </c>
      <c r="G38" s="297">
        <v>965866329</v>
      </c>
      <c r="H38" s="400">
        <v>1256.59220824812</v>
      </c>
      <c r="I38" s="401"/>
    </row>
    <row r="39" spans="1:9" ht="25.15" customHeight="1">
      <c r="A39" s="299">
        <v>46000</v>
      </c>
      <c r="B39" s="298">
        <v>1.31</v>
      </c>
      <c r="C39" s="298">
        <v>1.333</v>
      </c>
      <c r="D39" s="298">
        <v>1.2649999999999999</v>
      </c>
      <c r="E39" s="298">
        <v>1.3049999999999999</v>
      </c>
      <c r="F39" s="297">
        <v>4100903</v>
      </c>
      <c r="G39" s="297">
        <v>965866329</v>
      </c>
      <c r="H39" s="400">
        <v>1260.45550868329</v>
      </c>
      <c r="I39" s="401"/>
    </row>
    <row r="40" spans="1:9" ht="25.15" customHeight="1">
      <c r="A40" s="299">
        <v>45989</v>
      </c>
      <c r="B40" s="298">
        <v>1.395</v>
      </c>
      <c r="C40" s="298">
        <v>1.427</v>
      </c>
      <c r="D40" s="298">
        <v>1.395</v>
      </c>
      <c r="E40" s="298">
        <v>1.409</v>
      </c>
      <c r="F40" s="297">
        <v>1165122</v>
      </c>
      <c r="G40" s="297">
        <v>965484532</v>
      </c>
      <c r="H40" s="400">
        <v>1360.36762824434</v>
      </c>
      <c r="I40" s="401"/>
    </row>
    <row r="41" spans="1:9" ht="25.15" customHeight="1">
      <c r="A41" s="299">
        <v>45988</v>
      </c>
      <c r="B41" s="298">
        <v>1.35</v>
      </c>
      <c r="C41" s="298">
        <v>1.389</v>
      </c>
      <c r="D41" s="298">
        <v>1.35</v>
      </c>
      <c r="E41" s="298">
        <v>1.389</v>
      </c>
      <c r="F41" s="297">
        <v>749311</v>
      </c>
      <c r="G41" s="297">
        <v>965484532</v>
      </c>
      <c r="H41" s="400">
        <v>1341.0579560194999</v>
      </c>
      <c r="I41" s="401"/>
    </row>
    <row r="42" spans="1:9" ht="25.15" customHeight="1">
      <c r="A42" s="299">
        <v>45987</v>
      </c>
      <c r="B42" s="298">
        <v>1.456</v>
      </c>
      <c r="C42" s="298">
        <v>1.47</v>
      </c>
      <c r="D42" s="298">
        <v>1.367</v>
      </c>
      <c r="E42" s="298">
        <v>1.3680000000000001</v>
      </c>
      <c r="F42" s="297">
        <v>1670205</v>
      </c>
      <c r="G42" s="297">
        <v>965484532</v>
      </c>
      <c r="H42" s="400">
        <v>1320.78286924025</v>
      </c>
      <c r="I42" s="401"/>
    </row>
    <row r="43" spans="1:9" ht="25.15" customHeight="1">
      <c r="A43" s="299">
        <v>45986</v>
      </c>
      <c r="B43" s="298">
        <v>1.377</v>
      </c>
      <c r="C43" s="298">
        <v>1.5</v>
      </c>
      <c r="D43" s="298">
        <v>1.3520000000000001</v>
      </c>
      <c r="E43" s="298">
        <v>1.4450000000000001</v>
      </c>
      <c r="F43" s="297">
        <v>13639958</v>
      </c>
      <c r="G43" s="297">
        <v>965484532</v>
      </c>
      <c r="H43" s="400">
        <v>1395.12519938168</v>
      </c>
      <c r="I43" s="401"/>
    </row>
    <row r="44" spans="1:9" ht="25.15" customHeight="1">
      <c r="A44" s="299">
        <v>45985</v>
      </c>
      <c r="B44" s="298">
        <v>1.3260000000000001</v>
      </c>
      <c r="C44" s="298">
        <v>1.37</v>
      </c>
      <c r="D44" s="298">
        <v>1.3</v>
      </c>
      <c r="E44" s="298">
        <v>1.37</v>
      </c>
      <c r="F44" s="297">
        <v>4336499</v>
      </c>
      <c r="G44" s="297">
        <v>965484532</v>
      </c>
      <c r="H44" s="400">
        <v>1322.7138134437901</v>
      </c>
      <c r="I44" s="401"/>
    </row>
    <row r="45" spans="1:9" ht="25.15" customHeight="1">
      <c r="A45" s="299">
        <v>45982</v>
      </c>
      <c r="B45" s="298">
        <v>1.21</v>
      </c>
      <c r="C45" s="298">
        <v>1.323</v>
      </c>
      <c r="D45" s="298">
        <v>1.21</v>
      </c>
      <c r="E45" s="298">
        <v>1.321</v>
      </c>
      <c r="F45" s="297">
        <v>2391850</v>
      </c>
      <c r="G45" s="297">
        <v>965484532</v>
      </c>
      <c r="H45" s="400">
        <v>1275.40516253081</v>
      </c>
      <c r="I45" s="401"/>
    </row>
    <row r="46" spans="1:9" ht="25.15" customHeight="1">
      <c r="A46" s="299">
        <v>45981</v>
      </c>
      <c r="B46" s="298">
        <v>1.238</v>
      </c>
      <c r="C46" s="298">
        <v>1.2549999999999999</v>
      </c>
      <c r="D46" s="298">
        <v>1.216</v>
      </c>
      <c r="E46" s="298">
        <v>1.2410000000000001</v>
      </c>
      <c r="F46" s="297">
        <v>1351003</v>
      </c>
      <c r="G46" s="297">
        <v>965484532</v>
      </c>
      <c r="H46" s="400">
        <v>1198.16624344199</v>
      </c>
      <c r="I46" s="401"/>
    </row>
    <row r="47" spans="1:9" ht="25.15" customHeight="1">
      <c r="A47" s="299">
        <v>45980</v>
      </c>
      <c r="B47" s="298">
        <v>1.236</v>
      </c>
      <c r="C47" s="298">
        <v>1.254</v>
      </c>
      <c r="D47" s="298">
        <v>1.2290000000000001</v>
      </c>
      <c r="E47" s="298">
        <v>1.232</v>
      </c>
      <c r="F47" s="297">
        <v>716382</v>
      </c>
      <c r="G47" s="297">
        <v>965484532</v>
      </c>
      <c r="H47" s="400">
        <v>1189.47693697869</v>
      </c>
      <c r="I47" s="401"/>
    </row>
    <row r="48" spans="1:9" ht="25.15" customHeight="1">
      <c r="A48" s="299">
        <v>45979</v>
      </c>
      <c r="B48" s="298">
        <v>1.25</v>
      </c>
      <c r="C48" s="298">
        <v>1.258</v>
      </c>
      <c r="D48" s="298">
        <v>1.2230000000000001</v>
      </c>
      <c r="E48" s="298">
        <v>1.236</v>
      </c>
      <c r="F48" s="297">
        <v>939581</v>
      </c>
      <c r="G48" s="297">
        <v>965484532</v>
      </c>
      <c r="H48" s="400">
        <v>1193.33882538577</v>
      </c>
      <c r="I48" s="401"/>
    </row>
    <row r="49" spans="1:9" ht="25.15" customHeight="1">
      <c r="A49" s="299">
        <v>45978</v>
      </c>
      <c r="B49" s="298">
        <v>1.29</v>
      </c>
      <c r="C49" s="298">
        <v>1.3169999999999999</v>
      </c>
      <c r="D49" s="298">
        <v>1.266</v>
      </c>
      <c r="E49" s="298">
        <v>1.2769999999999999</v>
      </c>
      <c r="F49" s="297">
        <v>864503</v>
      </c>
      <c r="G49" s="297">
        <v>965484532</v>
      </c>
      <c r="H49" s="400">
        <v>1232.9236994845901</v>
      </c>
      <c r="I49" s="401"/>
    </row>
    <row r="50" spans="1:9" ht="25.15" customHeight="1">
      <c r="A50" s="299">
        <v>45975</v>
      </c>
      <c r="B50" s="298">
        <v>1.325</v>
      </c>
      <c r="C50" s="298">
        <v>1.327</v>
      </c>
      <c r="D50" s="298">
        <v>1.29</v>
      </c>
      <c r="E50" s="298">
        <v>1.304</v>
      </c>
      <c r="F50" s="297">
        <v>1609784</v>
      </c>
      <c r="G50" s="297">
        <v>965484532</v>
      </c>
      <c r="H50" s="400">
        <v>1258.9917339691899</v>
      </c>
      <c r="I50" s="401"/>
    </row>
    <row r="51" spans="1:9" ht="25.15" customHeight="1">
      <c r="A51" s="299">
        <v>45974</v>
      </c>
      <c r="B51" s="298">
        <v>1.36</v>
      </c>
      <c r="C51" s="298">
        <v>1.39</v>
      </c>
      <c r="D51" s="298">
        <v>1.3360000000000001</v>
      </c>
      <c r="E51" s="298">
        <v>1.343</v>
      </c>
      <c r="F51" s="297">
        <v>1239405</v>
      </c>
      <c r="G51" s="297">
        <v>965484532</v>
      </c>
      <c r="H51" s="400">
        <v>1296.64577895919</v>
      </c>
      <c r="I51" s="401"/>
    </row>
    <row r="52" spans="1:9" ht="25.15" customHeight="1">
      <c r="A52" s="299">
        <v>45973</v>
      </c>
      <c r="B52" s="298">
        <v>1.4079999999999999</v>
      </c>
      <c r="C52" s="298">
        <v>1.4079999999999999</v>
      </c>
      <c r="D52" s="298">
        <v>1.363</v>
      </c>
      <c r="E52" s="298">
        <v>1.363</v>
      </c>
      <c r="F52" s="297">
        <v>1257456</v>
      </c>
      <c r="G52" s="297">
        <v>965484532</v>
      </c>
      <c r="H52" s="400">
        <v>1315.9554511840399</v>
      </c>
      <c r="I52" s="401"/>
    </row>
    <row r="53" spans="1:9" ht="25.15" customHeight="1">
      <c r="A53" s="299">
        <v>45972</v>
      </c>
      <c r="B53" s="298">
        <v>1.385</v>
      </c>
      <c r="C53" s="298">
        <v>1.41</v>
      </c>
      <c r="D53" s="298">
        <v>1.379</v>
      </c>
      <c r="E53" s="298">
        <v>1.4039999999999999</v>
      </c>
      <c r="F53" s="297">
        <v>2124599</v>
      </c>
      <c r="G53" s="297">
        <v>965484532</v>
      </c>
      <c r="H53" s="400">
        <v>1355.54021018813</v>
      </c>
      <c r="I53" s="401"/>
    </row>
    <row r="54" spans="1:9" ht="25.15" customHeight="1">
      <c r="A54" s="299">
        <v>45971</v>
      </c>
      <c r="B54" s="298">
        <v>1.43</v>
      </c>
      <c r="C54" s="298">
        <v>1.44</v>
      </c>
      <c r="D54" s="298">
        <v>1.375</v>
      </c>
      <c r="E54" s="298">
        <v>1.381</v>
      </c>
      <c r="F54" s="297">
        <v>1680218</v>
      </c>
      <c r="G54" s="297">
        <v>965484532</v>
      </c>
      <c r="H54" s="400">
        <v>1333.33417920534</v>
      </c>
      <c r="I54" s="401"/>
    </row>
    <row r="55" spans="1:9" ht="25.15" customHeight="1">
      <c r="A55" s="299">
        <v>45968</v>
      </c>
      <c r="B55" s="298">
        <v>1.3360000000000001</v>
      </c>
      <c r="C55" s="298">
        <v>1.482</v>
      </c>
      <c r="D55" s="298">
        <v>1.3360000000000001</v>
      </c>
      <c r="E55" s="298">
        <v>1.4</v>
      </c>
      <c r="F55" s="297">
        <v>5220157</v>
      </c>
      <c r="G55" s="297">
        <v>965484532</v>
      </c>
      <c r="H55" s="400">
        <v>1351.67832178105</v>
      </c>
      <c r="I55" s="401"/>
    </row>
    <row r="56" spans="1:9" ht="25.15" customHeight="1">
      <c r="A56" s="299">
        <v>45967</v>
      </c>
      <c r="B56" s="298">
        <v>1.3560000000000001</v>
      </c>
      <c r="C56" s="298">
        <v>1.36</v>
      </c>
      <c r="D56" s="298">
        <v>1.33</v>
      </c>
      <c r="E56" s="298">
        <v>1.337</v>
      </c>
      <c r="F56" s="297">
        <v>5293354</v>
      </c>
      <c r="G56" s="297">
        <v>965484532</v>
      </c>
      <c r="H56" s="400">
        <v>1290.8528312538499</v>
      </c>
      <c r="I56" s="401"/>
    </row>
    <row r="57" spans="1:9" ht="25.15" customHeight="1">
      <c r="A57" s="299">
        <v>45966</v>
      </c>
      <c r="B57" s="298">
        <v>1.349</v>
      </c>
      <c r="C57" s="298">
        <v>1.363</v>
      </c>
      <c r="D57" s="298">
        <v>1.3280000000000001</v>
      </c>
      <c r="E57" s="298">
        <v>1.3520000000000001</v>
      </c>
      <c r="F57" s="297">
        <v>2135042</v>
      </c>
      <c r="G57" s="297">
        <v>965484532</v>
      </c>
      <c r="H57" s="400">
        <v>1305.33508542248</v>
      </c>
      <c r="I57" s="401"/>
    </row>
    <row r="58" spans="1:9" ht="25.15" customHeight="1">
      <c r="A58" s="299">
        <v>45965</v>
      </c>
      <c r="B58" s="298">
        <v>1.3360000000000001</v>
      </c>
      <c r="C58" s="298">
        <v>1.369</v>
      </c>
      <c r="D58" s="298">
        <v>1.3360000000000001</v>
      </c>
      <c r="E58" s="298">
        <v>1.363</v>
      </c>
      <c r="F58" s="297">
        <v>712417</v>
      </c>
      <c r="G58" s="297">
        <v>965484532</v>
      </c>
      <c r="H58" s="400">
        <v>1315.9554511840399</v>
      </c>
      <c r="I58" s="401"/>
    </row>
    <row r="59" spans="1:9" ht="25.15" customHeight="1">
      <c r="A59" s="299">
        <v>45964</v>
      </c>
      <c r="B59" s="298">
        <v>1.38</v>
      </c>
      <c r="C59" s="298">
        <v>1.395</v>
      </c>
      <c r="D59" s="298">
        <v>1.3480000000000001</v>
      </c>
      <c r="E59" s="298">
        <v>1.355</v>
      </c>
      <c r="F59" s="297">
        <v>828797</v>
      </c>
      <c r="G59" s="297">
        <v>965484532</v>
      </c>
      <c r="H59" s="400">
        <v>1308.23155927516</v>
      </c>
      <c r="I59" s="401"/>
    </row>
    <row r="60" spans="1:9" ht="25.15" customHeight="1">
      <c r="A60" s="299">
        <v>45961</v>
      </c>
      <c r="B60" s="298">
        <v>1.38</v>
      </c>
      <c r="C60" s="298">
        <v>1.38</v>
      </c>
      <c r="D60" s="298">
        <v>1.349</v>
      </c>
      <c r="E60" s="298">
        <v>1.37</v>
      </c>
      <c r="F60" s="297">
        <v>1607581</v>
      </c>
      <c r="G60" s="297">
        <v>965484532</v>
      </c>
      <c r="H60" s="400">
        <v>1322.7138134437901</v>
      </c>
      <c r="I60" s="401"/>
    </row>
    <row r="61" spans="1:9" ht="25.15" customHeight="1">
      <c r="A61" s="299">
        <v>45960</v>
      </c>
      <c r="B61" s="298">
        <v>1.367</v>
      </c>
      <c r="C61" s="298">
        <v>1.39</v>
      </c>
      <c r="D61" s="298">
        <v>1.349</v>
      </c>
      <c r="E61" s="298">
        <v>1.365</v>
      </c>
      <c r="F61" s="297">
        <v>843926</v>
      </c>
      <c r="G61" s="297">
        <v>963779781</v>
      </c>
      <c r="H61" s="400">
        <v>1315.55941025632</v>
      </c>
      <c r="I61" s="401"/>
    </row>
    <row r="62" spans="1:9" ht="25.15" customHeight="1">
      <c r="A62" s="299">
        <v>45959</v>
      </c>
      <c r="B62" s="298">
        <v>1.327</v>
      </c>
      <c r="C62" s="298">
        <v>1.3819999999999999</v>
      </c>
      <c r="D62" s="298">
        <v>1.327</v>
      </c>
      <c r="E62" s="298">
        <v>1.3819999999999999</v>
      </c>
      <c r="F62" s="297">
        <v>1517319</v>
      </c>
      <c r="G62" s="297">
        <v>963779781</v>
      </c>
      <c r="H62" s="400">
        <v>1331.94362792978</v>
      </c>
      <c r="I62" s="401"/>
    </row>
    <row r="63" spans="1:9" ht="25.15" customHeight="1">
      <c r="A63" s="299">
        <v>45958</v>
      </c>
      <c r="B63" s="298">
        <v>1.367</v>
      </c>
      <c r="C63" s="298">
        <v>1.385</v>
      </c>
      <c r="D63" s="298">
        <v>1.347</v>
      </c>
      <c r="E63" s="298">
        <v>1.347</v>
      </c>
      <c r="F63" s="297">
        <v>961422</v>
      </c>
      <c r="G63" s="297">
        <v>963779781</v>
      </c>
      <c r="H63" s="400">
        <v>1298.2113677643999</v>
      </c>
      <c r="I63" s="401"/>
    </row>
    <row r="64" spans="1:9" ht="25.15" customHeight="1">
      <c r="A64" s="299">
        <v>45957</v>
      </c>
      <c r="B64" s="298">
        <v>1.4319999999999999</v>
      </c>
      <c r="C64" s="298">
        <v>1.4319999999999999</v>
      </c>
      <c r="D64" s="298">
        <v>1.369</v>
      </c>
      <c r="E64" s="298">
        <v>1.3819999999999999</v>
      </c>
      <c r="F64" s="297">
        <v>1004451</v>
      </c>
      <c r="G64" s="297">
        <v>963779781</v>
      </c>
      <c r="H64" s="400">
        <v>1331.94362792978</v>
      </c>
      <c r="I64" s="401"/>
    </row>
    <row r="65" spans="1:9" ht="25.15" customHeight="1">
      <c r="A65" s="299">
        <v>45954</v>
      </c>
      <c r="B65" s="298">
        <v>1.4330000000000001</v>
      </c>
      <c r="C65" s="298">
        <v>1.4630000000000001</v>
      </c>
      <c r="D65" s="298">
        <v>1.4139999999999999</v>
      </c>
      <c r="E65" s="298">
        <v>1.4339999999999999</v>
      </c>
      <c r="F65" s="297">
        <v>911984</v>
      </c>
      <c r="G65" s="297">
        <v>963779781</v>
      </c>
      <c r="H65" s="400">
        <v>1382.0601057686099</v>
      </c>
      <c r="I65" s="401"/>
    </row>
    <row r="66" spans="1:9" ht="25.15" customHeight="1">
      <c r="A66" s="299">
        <v>45953</v>
      </c>
      <c r="B66" s="298">
        <v>1.419</v>
      </c>
      <c r="C66" s="298">
        <v>1.4450000000000001</v>
      </c>
      <c r="D66" s="298">
        <v>1.4159999999999999</v>
      </c>
      <c r="E66" s="298">
        <v>1.4430000000000001</v>
      </c>
      <c r="F66" s="297">
        <v>491613</v>
      </c>
      <c r="G66" s="297">
        <v>963779781</v>
      </c>
      <c r="H66" s="400">
        <v>1390.73429935183</v>
      </c>
      <c r="I66" s="401"/>
    </row>
    <row r="67" spans="1:9" ht="25.15" customHeight="1">
      <c r="A67" s="299">
        <v>45952</v>
      </c>
      <c r="B67" s="298">
        <v>1.4279999999999999</v>
      </c>
      <c r="C67" s="298">
        <v>1.4550000000000001</v>
      </c>
      <c r="D67" s="298">
        <v>1.4159999999999999</v>
      </c>
      <c r="E67" s="298">
        <v>1.43</v>
      </c>
      <c r="F67" s="297">
        <v>751483</v>
      </c>
      <c r="G67" s="297">
        <v>963779781</v>
      </c>
      <c r="H67" s="400">
        <v>1378.20503627774</v>
      </c>
      <c r="I67" s="401"/>
    </row>
    <row r="68" spans="1:9" ht="25.15" customHeight="1">
      <c r="A68" s="299">
        <v>45951</v>
      </c>
      <c r="B68" s="298">
        <v>1.4139999999999999</v>
      </c>
      <c r="C68" s="298">
        <v>1.4390000000000001</v>
      </c>
      <c r="D68" s="298">
        <v>1.383</v>
      </c>
      <c r="E68" s="298">
        <v>1.4390000000000001</v>
      </c>
      <c r="F68" s="297">
        <v>567988</v>
      </c>
      <c r="G68" s="297">
        <v>963779781</v>
      </c>
      <c r="H68" s="400">
        <v>1386.87900007795</v>
      </c>
      <c r="I68" s="401"/>
    </row>
    <row r="69" spans="1:9" ht="25.15" customHeight="1">
      <c r="A69" s="299">
        <v>45950</v>
      </c>
      <c r="B69" s="298">
        <v>1.395</v>
      </c>
      <c r="C69" s="298">
        <v>1.4330000000000001</v>
      </c>
      <c r="D69" s="298">
        <v>1.3819999999999999</v>
      </c>
      <c r="E69" s="298">
        <v>1.4119999999999999</v>
      </c>
      <c r="F69" s="297">
        <v>1045765</v>
      </c>
      <c r="G69" s="297">
        <v>963779781</v>
      </c>
      <c r="H69" s="400">
        <v>1360.8569937858199</v>
      </c>
      <c r="I69" s="401"/>
    </row>
    <row r="70" spans="1:9" ht="25.15" customHeight="1">
      <c r="A70" s="299">
        <v>45947</v>
      </c>
      <c r="B70" s="298">
        <v>1.42</v>
      </c>
      <c r="C70" s="298">
        <v>1.4359999999999999</v>
      </c>
      <c r="D70" s="298">
        <v>1.4</v>
      </c>
      <c r="E70" s="298">
        <v>1.413</v>
      </c>
      <c r="F70" s="297">
        <v>730880</v>
      </c>
      <c r="G70" s="297">
        <v>963779781</v>
      </c>
      <c r="H70" s="400">
        <v>1361.82081860428</v>
      </c>
      <c r="I70" s="401"/>
    </row>
    <row r="71" spans="1:9" ht="25.15" customHeight="1">
      <c r="A71" s="299">
        <v>45946</v>
      </c>
      <c r="B71" s="298">
        <v>1.405</v>
      </c>
      <c r="C71" s="298">
        <v>1.44</v>
      </c>
      <c r="D71" s="298">
        <v>1.3819999999999999</v>
      </c>
      <c r="E71" s="298">
        <v>1.42</v>
      </c>
      <c r="F71" s="297">
        <v>1065806</v>
      </c>
      <c r="G71" s="297">
        <v>963779781</v>
      </c>
      <c r="H71" s="400">
        <v>1368.5672476590601</v>
      </c>
      <c r="I71" s="401"/>
    </row>
    <row r="72" spans="1:9" ht="25.15" customHeight="1">
      <c r="A72" s="299">
        <v>45945</v>
      </c>
      <c r="B72" s="298">
        <v>1.4019999999999999</v>
      </c>
      <c r="C72" s="298">
        <v>1.4319999999999999</v>
      </c>
      <c r="D72" s="298">
        <v>1.3859999999999999</v>
      </c>
      <c r="E72" s="298">
        <v>1.3859999999999999</v>
      </c>
      <c r="F72" s="297">
        <v>1040603</v>
      </c>
      <c r="G72" s="297">
        <v>963779781</v>
      </c>
      <c r="H72" s="400">
        <v>1335.7988123121499</v>
      </c>
      <c r="I72" s="401"/>
    </row>
    <row r="73" spans="1:9" ht="25.15" customHeight="1">
      <c r="A73" s="299">
        <v>45944</v>
      </c>
      <c r="B73" s="298">
        <v>1.4379999999999999</v>
      </c>
      <c r="C73" s="298">
        <v>1.44</v>
      </c>
      <c r="D73" s="298">
        <v>1.4079999999999999</v>
      </c>
      <c r="E73" s="298">
        <v>1.419</v>
      </c>
      <c r="F73" s="297">
        <v>1299579</v>
      </c>
      <c r="G73" s="297">
        <v>963779781</v>
      </c>
      <c r="H73" s="400">
        <v>1367.6034228405899</v>
      </c>
      <c r="I73" s="401"/>
    </row>
    <row r="74" spans="1:9" ht="25.15" customHeight="1">
      <c r="A74" s="299">
        <v>45943</v>
      </c>
      <c r="B74" s="298">
        <v>1.47</v>
      </c>
      <c r="C74" s="298">
        <v>1.4750000000000001</v>
      </c>
      <c r="D74" s="298">
        <v>1.411</v>
      </c>
      <c r="E74" s="298">
        <v>1.458</v>
      </c>
      <c r="F74" s="297">
        <v>1373434</v>
      </c>
      <c r="G74" s="297">
        <v>963779781</v>
      </c>
      <c r="H74" s="400">
        <v>1405.19098227985</v>
      </c>
      <c r="I74" s="401"/>
    </row>
    <row r="75" spans="1:9" ht="25.15" customHeight="1">
      <c r="A75" s="299">
        <v>45940</v>
      </c>
      <c r="B75" s="298">
        <v>1.49</v>
      </c>
      <c r="C75" s="298">
        <v>1.5069999999999999</v>
      </c>
      <c r="D75" s="298">
        <v>1.458</v>
      </c>
      <c r="E75" s="298">
        <v>1.466</v>
      </c>
      <c r="F75" s="297">
        <v>3891947</v>
      </c>
      <c r="G75" s="297">
        <v>963779781</v>
      </c>
      <c r="H75" s="400">
        <v>1412.9012361530899</v>
      </c>
      <c r="I75" s="401"/>
    </row>
    <row r="76" spans="1:9" ht="25.15" customHeight="1">
      <c r="A76" s="299">
        <v>45939</v>
      </c>
      <c r="B76" s="298">
        <v>1.49</v>
      </c>
      <c r="C76" s="298">
        <v>1.5069999999999999</v>
      </c>
      <c r="D76" s="298">
        <v>1.47</v>
      </c>
      <c r="E76" s="298">
        <v>1.5049999999999999</v>
      </c>
      <c r="F76" s="297">
        <v>1019783</v>
      </c>
      <c r="G76" s="297">
        <v>963779781</v>
      </c>
      <c r="H76" s="400">
        <v>1450.4885658093399</v>
      </c>
      <c r="I76" s="401"/>
    </row>
    <row r="77" spans="1:9" ht="25.15" customHeight="1">
      <c r="A77" s="299">
        <v>45938</v>
      </c>
      <c r="B77" s="298">
        <v>1.5</v>
      </c>
      <c r="C77" s="298">
        <v>1.5109999999999999</v>
      </c>
      <c r="D77" s="298">
        <v>1.47</v>
      </c>
      <c r="E77" s="298">
        <v>1.4930000000000001</v>
      </c>
      <c r="F77" s="297">
        <v>1147570</v>
      </c>
      <c r="G77" s="297">
        <v>963779781</v>
      </c>
      <c r="H77" s="400">
        <v>1438.92324244523</v>
      </c>
      <c r="I77" s="401"/>
    </row>
    <row r="78" spans="1:9" ht="25.15" customHeight="1">
      <c r="A78" s="299">
        <v>45937</v>
      </c>
      <c r="B78" s="298">
        <v>1.51</v>
      </c>
      <c r="C78" s="298">
        <v>1.5529999999999999</v>
      </c>
      <c r="D78" s="298">
        <v>1.4990000000000001</v>
      </c>
      <c r="E78" s="298">
        <v>1.524</v>
      </c>
      <c r="F78" s="297">
        <v>843493</v>
      </c>
      <c r="G78" s="297">
        <v>963779781</v>
      </c>
      <c r="H78" s="400">
        <v>1468.80031822823</v>
      </c>
      <c r="I78" s="401"/>
    </row>
    <row r="79" spans="1:9" ht="25.15" customHeight="1">
      <c r="A79" s="299">
        <v>45936</v>
      </c>
      <c r="B79" s="298">
        <v>1.569</v>
      </c>
      <c r="C79" s="298">
        <v>1.5960000000000001</v>
      </c>
      <c r="D79" s="298">
        <v>1.532</v>
      </c>
      <c r="E79" s="298">
        <v>1.534</v>
      </c>
      <c r="F79" s="297">
        <v>1744635</v>
      </c>
      <c r="G79" s="297">
        <v>963779781</v>
      </c>
      <c r="H79" s="400">
        <v>1478.4381068469099</v>
      </c>
      <c r="I79" s="401"/>
    </row>
    <row r="80" spans="1:9" ht="25.15" customHeight="1">
      <c r="A80" s="299">
        <v>45933</v>
      </c>
      <c r="B80" s="298">
        <v>1.53</v>
      </c>
      <c r="C80" s="298">
        <v>1.5620000000000001</v>
      </c>
      <c r="D80" s="298">
        <v>1.4910000000000001</v>
      </c>
      <c r="E80" s="298">
        <v>1.5620000000000001</v>
      </c>
      <c r="F80" s="297">
        <v>1384304</v>
      </c>
      <c r="G80" s="297">
        <v>963779781</v>
      </c>
      <c r="H80" s="400">
        <v>1505.4239379575099</v>
      </c>
      <c r="I80" s="401"/>
    </row>
    <row r="81" spans="1:9" ht="25.15" customHeight="1">
      <c r="A81" s="299">
        <v>45932</v>
      </c>
      <c r="B81" s="298">
        <v>1.55</v>
      </c>
      <c r="C81" s="298">
        <v>1.607</v>
      </c>
      <c r="D81" s="298">
        <v>1.518</v>
      </c>
      <c r="E81" s="298">
        <v>1.53</v>
      </c>
      <c r="F81" s="297">
        <v>1258030</v>
      </c>
      <c r="G81" s="297">
        <v>963779781</v>
      </c>
      <c r="H81" s="400">
        <v>1474.58303735604</v>
      </c>
      <c r="I81" s="401"/>
    </row>
    <row r="82" spans="1:9" ht="25.15" customHeight="1">
      <c r="A82" s="299">
        <v>45931</v>
      </c>
      <c r="B82" s="298">
        <v>1.5609999999999999</v>
      </c>
      <c r="C82" s="298">
        <v>1.5720000000000001</v>
      </c>
      <c r="D82" s="298">
        <v>1.5189999999999999</v>
      </c>
      <c r="E82" s="298">
        <v>1.5720000000000001</v>
      </c>
      <c r="F82" s="297">
        <v>1064512</v>
      </c>
      <c r="G82" s="297">
        <v>963779781</v>
      </c>
      <c r="H82" s="400">
        <v>1515.0618414677001</v>
      </c>
      <c r="I82" s="401"/>
    </row>
    <row r="83" spans="1:9" ht="25.15" customHeight="1">
      <c r="A83" s="299">
        <v>45930</v>
      </c>
      <c r="B83" s="298">
        <v>1.5009999999999999</v>
      </c>
      <c r="C83" s="298">
        <v>1.5289999999999999</v>
      </c>
      <c r="D83" s="298">
        <v>1.494</v>
      </c>
      <c r="E83" s="298">
        <v>1.5229999999999999</v>
      </c>
      <c r="F83" s="297">
        <v>692422</v>
      </c>
      <c r="G83" s="297">
        <v>963779781</v>
      </c>
      <c r="H83" s="400">
        <v>1467.83660830126</v>
      </c>
      <c r="I83" s="401"/>
    </row>
    <row r="84" spans="1:9" ht="25.15" customHeight="1">
      <c r="A84" s="299">
        <v>45929</v>
      </c>
      <c r="B84" s="298">
        <v>1.4970000000000001</v>
      </c>
      <c r="C84" s="298">
        <v>1.5189999999999999</v>
      </c>
      <c r="D84" s="298">
        <v>1.4870000000000001</v>
      </c>
      <c r="E84" s="298">
        <v>1.51</v>
      </c>
      <c r="F84" s="297">
        <v>808612</v>
      </c>
      <c r="G84" s="297">
        <v>963149508</v>
      </c>
      <c r="H84" s="400">
        <v>1454.35574789469</v>
      </c>
      <c r="I84" s="401"/>
    </row>
    <row r="85" spans="1:9" ht="25.15" customHeight="1">
      <c r="A85" s="299">
        <v>45926</v>
      </c>
      <c r="B85" s="298">
        <v>1.4870000000000001</v>
      </c>
      <c r="C85" s="298">
        <v>1.4930000000000001</v>
      </c>
      <c r="D85" s="298">
        <v>1.46</v>
      </c>
      <c r="E85" s="298">
        <v>1.4930000000000001</v>
      </c>
      <c r="F85" s="297">
        <v>998901</v>
      </c>
      <c r="G85" s="297">
        <v>963149508</v>
      </c>
      <c r="H85" s="400">
        <v>1437.98224483699</v>
      </c>
      <c r="I85" s="401"/>
    </row>
    <row r="86" spans="1:9" ht="25.15" customHeight="1">
      <c r="A86" s="299">
        <v>45925</v>
      </c>
      <c r="B86" s="298">
        <v>1.54</v>
      </c>
      <c r="C86" s="298">
        <v>1.542</v>
      </c>
      <c r="D86" s="298">
        <v>1.47</v>
      </c>
      <c r="E86" s="298">
        <v>1.478</v>
      </c>
      <c r="F86" s="297">
        <v>1604425</v>
      </c>
      <c r="G86" s="297">
        <v>963149508</v>
      </c>
      <c r="H86" s="400">
        <v>1423.5350159949601</v>
      </c>
      <c r="I86" s="401"/>
    </row>
    <row r="87" spans="1:9" ht="25.15" customHeight="1">
      <c r="A87" s="299">
        <v>45924</v>
      </c>
      <c r="B87" s="298">
        <v>1.56</v>
      </c>
      <c r="C87" s="298">
        <v>1.5760000000000001</v>
      </c>
      <c r="D87" s="298">
        <v>1.54</v>
      </c>
      <c r="E87" s="298">
        <v>1.5449999999999999</v>
      </c>
      <c r="F87" s="297">
        <v>699839</v>
      </c>
      <c r="G87" s="297">
        <v>963149508</v>
      </c>
      <c r="H87" s="400">
        <v>1488.0659485261101</v>
      </c>
      <c r="I87" s="401"/>
    </row>
    <row r="88" spans="1:9" ht="25.15" customHeight="1">
      <c r="A88" s="299">
        <v>45923</v>
      </c>
      <c r="B88" s="298">
        <v>1.6</v>
      </c>
      <c r="C88" s="298">
        <v>1.6080000000000001</v>
      </c>
      <c r="D88" s="298">
        <v>1.5569999999999999</v>
      </c>
      <c r="E88" s="298">
        <v>1.5680000000000001</v>
      </c>
      <c r="F88" s="297">
        <v>1269535</v>
      </c>
      <c r="G88" s="297">
        <v>963149508</v>
      </c>
      <c r="H88" s="400">
        <v>1510.21850386354</v>
      </c>
      <c r="I88" s="401"/>
    </row>
    <row r="89" spans="1:9" ht="25.15" customHeight="1">
      <c r="A89" s="299">
        <v>45922</v>
      </c>
      <c r="B89" s="298">
        <v>1.581</v>
      </c>
      <c r="C89" s="298">
        <v>1.6240000000000001</v>
      </c>
      <c r="D89" s="298">
        <v>1.579</v>
      </c>
      <c r="E89" s="298">
        <v>1.613</v>
      </c>
      <c r="F89" s="297">
        <v>1205664</v>
      </c>
      <c r="G89" s="297">
        <v>963149508</v>
      </c>
      <c r="H89" s="400">
        <v>1553.56019038965</v>
      </c>
      <c r="I89" s="401"/>
    </row>
    <row r="90" spans="1:9" ht="25.15" customHeight="1">
      <c r="A90" s="299">
        <v>45919</v>
      </c>
      <c r="B90" s="298">
        <v>1.6</v>
      </c>
      <c r="C90" s="298">
        <v>1.6080000000000001</v>
      </c>
      <c r="D90" s="298">
        <v>1.573</v>
      </c>
      <c r="E90" s="298">
        <v>1.581</v>
      </c>
      <c r="F90" s="297">
        <v>2367172</v>
      </c>
      <c r="G90" s="297">
        <v>963149508</v>
      </c>
      <c r="H90" s="400">
        <v>1522.73945848991</v>
      </c>
      <c r="I90" s="401"/>
    </row>
    <row r="91" spans="1:9" ht="25.15" customHeight="1">
      <c r="A91" s="299">
        <v>45918</v>
      </c>
      <c r="B91" s="298">
        <v>1.6319999999999999</v>
      </c>
      <c r="C91" s="298">
        <v>1.6319999999999999</v>
      </c>
      <c r="D91" s="298">
        <v>1.581</v>
      </c>
      <c r="E91" s="298">
        <v>1.6080000000000001</v>
      </c>
      <c r="F91" s="297">
        <v>1057902</v>
      </c>
      <c r="G91" s="297">
        <v>963149508</v>
      </c>
      <c r="H91" s="400">
        <v>1548.7444474423</v>
      </c>
      <c r="I91" s="401"/>
    </row>
    <row r="92" spans="1:9" ht="25.15" customHeight="1">
      <c r="A92" s="299">
        <v>45917</v>
      </c>
      <c r="B92" s="298">
        <v>1.595</v>
      </c>
      <c r="C92" s="298">
        <v>1.63</v>
      </c>
      <c r="D92" s="298">
        <v>1.5660000000000001</v>
      </c>
      <c r="E92" s="298">
        <v>1.623</v>
      </c>
      <c r="F92" s="297">
        <v>5273842</v>
      </c>
      <c r="G92" s="297">
        <v>963149508</v>
      </c>
      <c r="H92" s="400">
        <v>1563.19167628434</v>
      </c>
      <c r="I92" s="401"/>
    </row>
    <row r="93" spans="1:9" ht="25.15" customHeight="1">
      <c r="A93" s="299">
        <v>45916</v>
      </c>
      <c r="B93" s="298">
        <v>1.63</v>
      </c>
      <c r="C93" s="298">
        <v>1.63</v>
      </c>
      <c r="D93" s="298">
        <v>1.5760000000000001</v>
      </c>
      <c r="E93" s="298">
        <v>1.5760000000000001</v>
      </c>
      <c r="F93" s="297">
        <v>1435473</v>
      </c>
      <c r="G93" s="297">
        <v>963149508</v>
      </c>
      <c r="H93" s="400">
        <v>1517.9237155425601</v>
      </c>
      <c r="I93" s="401"/>
    </row>
    <row r="94" spans="1:9" ht="25.15" customHeight="1">
      <c r="A94" s="299">
        <v>45915</v>
      </c>
      <c r="B94" s="298">
        <v>1.633</v>
      </c>
      <c r="C94" s="298">
        <v>1.671</v>
      </c>
      <c r="D94" s="298">
        <v>1.6160000000000001</v>
      </c>
      <c r="E94" s="298">
        <v>1.623</v>
      </c>
      <c r="F94" s="297">
        <v>1125553</v>
      </c>
      <c r="G94" s="297">
        <v>963149508</v>
      </c>
      <c r="H94" s="400">
        <v>1563.19167628434</v>
      </c>
      <c r="I94" s="401"/>
    </row>
    <row r="95" spans="1:9" ht="25.15" customHeight="1">
      <c r="A95" s="299">
        <v>45912</v>
      </c>
      <c r="B95" s="298">
        <v>1.694</v>
      </c>
      <c r="C95" s="298">
        <v>1.704</v>
      </c>
      <c r="D95" s="298">
        <v>1.641</v>
      </c>
      <c r="E95" s="298">
        <v>1.641</v>
      </c>
      <c r="F95" s="297">
        <v>1482299</v>
      </c>
      <c r="G95" s="297">
        <v>963149508</v>
      </c>
      <c r="H95" s="400">
        <v>1580.5283738580499</v>
      </c>
      <c r="I95" s="401"/>
    </row>
    <row r="96" spans="1:9" ht="25.15" customHeight="1">
      <c r="A96" s="299">
        <v>45911</v>
      </c>
      <c r="B96" s="298">
        <v>1.7490000000000001</v>
      </c>
      <c r="C96" s="298">
        <v>1.7669999999999999</v>
      </c>
      <c r="D96" s="298">
        <v>1.6930000000000001</v>
      </c>
      <c r="E96" s="298">
        <v>1.7</v>
      </c>
      <c r="F96" s="297">
        <v>2946192</v>
      </c>
      <c r="G96" s="297">
        <v>963149508</v>
      </c>
      <c r="H96" s="400">
        <v>1637.35420952655</v>
      </c>
      <c r="I96" s="401"/>
    </row>
    <row r="97" spans="1:9" ht="25.15" customHeight="1">
      <c r="A97" s="299">
        <v>45910</v>
      </c>
      <c r="B97" s="298">
        <v>1.6779999999999999</v>
      </c>
      <c r="C97" s="298">
        <v>1.7430000000000001</v>
      </c>
      <c r="D97" s="298">
        <v>1.675</v>
      </c>
      <c r="E97" s="298">
        <v>1.7430000000000001</v>
      </c>
      <c r="F97" s="297">
        <v>1453463</v>
      </c>
      <c r="G97" s="297">
        <v>963149508</v>
      </c>
      <c r="H97" s="400">
        <v>1678.7696218369899</v>
      </c>
      <c r="I97" s="401"/>
    </row>
    <row r="98" spans="1:9" ht="25.15" customHeight="1">
      <c r="A98" s="299">
        <v>45909</v>
      </c>
      <c r="B98" s="298">
        <v>1.69</v>
      </c>
      <c r="C98" s="298">
        <v>1.732</v>
      </c>
      <c r="D98" s="298">
        <v>1.673</v>
      </c>
      <c r="E98" s="298">
        <v>1.7</v>
      </c>
      <c r="F98" s="297">
        <v>1089990</v>
      </c>
      <c r="G98" s="297">
        <v>963149508</v>
      </c>
      <c r="H98" s="400">
        <v>1637.35420952655</v>
      </c>
      <c r="I98" s="401"/>
    </row>
    <row r="99" spans="1:9" ht="25.15" customHeight="1">
      <c r="A99" s="299">
        <v>45908</v>
      </c>
      <c r="B99" s="298">
        <v>1.6419999999999999</v>
      </c>
      <c r="C99" s="298">
        <v>1.71</v>
      </c>
      <c r="D99" s="298">
        <v>1.619</v>
      </c>
      <c r="E99" s="298">
        <v>1.71</v>
      </c>
      <c r="F99" s="297">
        <v>1924779</v>
      </c>
      <c r="G99" s="297">
        <v>963149508</v>
      </c>
      <c r="H99" s="400">
        <v>1646.9856954212401</v>
      </c>
      <c r="I99" s="401"/>
    </row>
    <row r="100" spans="1:9" ht="25.15" customHeight="1">
      <c r="A100" s="299">
        <v>45905</v>
      </c>
      <c r="B100" s="298">
        <v>1.66</v>
      </c>
      <c r="C100" s="298">
        <v>1.66</v>
      </c>
      <c r="D100" s="298">
        <v>1.593</v>
      </c>
      <c r="E100" s="298">
        <v>1.621</v>
      </c>
      <c r="F100" s="297">
        <v>973596</v>
      </c>
      <c r="G100" s="297">
        <v>963149508</v>
      </c>
      <c r="H100" s="400">
        <v>1561.26540206867</v>
      </c>
      <c r="I100" s="401"/>
    </row>
    <row r="101" spans="1:9" ht="25.15" customHeight="1">
      <c r="A101" s="299">
        <v>45904</v>
      </c>
      <c r="B101" s="298">
        <v>1.6659999999999999</v>
      </c>
      <c r="C101" s="298">
        <v>1.6659999999999999</v>
      </c>
      <c r="D101" s="298">
        <v>1.6080000000000001</v>
      </c>
      <c r="E101" s="298">
        <v>1.6319999999999999</v>
      </c>
      <c r="F101" s="297">
        <v>896716</v>
      </c>
      <c r="G101" s="297">
        <v>963149508</v>
      </c>
      <c r="H101" s="400">
        <v>1571.8599676630099</v>
      </c>
      <c r="I101" s="401"/>
    </row>
    <row r="102" spans="1:9" ht="25.15" customHeight="1">
      <c r="A102" s="299">
        <v>45903</v>
      </c>
      <c r="B102" s="298">
        <v>1.619</v>
      </c>
      <c r="C102" s="298">
        <v>1.649</v>
      </c>
      <c r="D102" s="298">
        <v>1.52</v>
      </c>
      <c r="E102" s="298">
        <v>1.635</v>
      </c>
      <c r="F102" s="297">
        <v>1830369</v>
      </c>
      <c r="G102" s="297">
        <v>963149508</v>
      </c>
      <c r="H102" s="400">
        <v>1574.7494363946901</v>
      </c>
      <c r="I102" s="401"/>
    </row>
    <row r="103" spans="1:9" ht="25.15" customHeight="1">
      <c r="A103" s="299">
        <v>45902</v>
      </c>
      <c r="B103" s="298">
        <v>1.94</v>
      </c>
      <c r="C103" s="298">
        <v>2.0099999999999998</v>
      </c>
      <c r="D103" s="298">
        <v>1.6020000000000001</v>
      </c>
      <c r="E103" s="298">
        <v>1.6160000000000001</v>
      </c>
      <c r="F103" s="297">
        <v>3482649</v>
      </c>
      <c r="G103" s="297">
        <v>963149508</v>
      </c>
      <c r="H103" s="400">
        <v>1556.4496591213299</v>
      </c>
      <c r="I103" s="401"/>
    </row>
    <row r="104" spans="1:9" ht="25.15" customHeight="1">
      <c r="A104" s="299">
        <v>45901</v>
      </c>
      <c r="B104" s="298">
        <v>1.819</v>
      </c>
      <c r="C104" s="298">
        <v>1.897</v>
      </c>
      <c r="D104" s="298">
        <v>1.802</v>
      </c>
      <c r="E104" s="298">
        <v>1.853</v>
      </c>
      <c r="F104" s="297">
        <v>1230906</v>
      </c>
      <c r="G104" s="297">
        <v>963149508</v>
      </c>
      <c r="H104" s="400">
        <v>1784.71608149496</v>
      </c>
      <c r="I104" s="401"/>
    </row>
    <row r="105" spans="1:9" ht="25.15" customHeight="1">
      <c r="A105" s="299">
        <v>45898</v>
      </c>
      <c r="B105" s="298">
        <v>1.86</v>
      </c>
      <c r="C105" s="298">
        <v>1.87</v>
      </c>
      <c r="D105" s="298">
        <v>1.8089999999999999</v>
      </c>
      <c r="E105" s="298">
        <v>1.8089999999999999</v>
      </c>
      <c r="F105" s="297">
        <v>717402</v>
      </c>
      <c r="G105" s="297">
        <v>962184979</v>
      </c>
      <c r="H105" s="400">
        <v>1740.5925269913901</v>
      </c>
      <c r="I105" s="401"/>
    </row>
    <row r="106" spans="1:9" ht="25.15" customHeight="1">
      <c r="A106" s="299">
        <v>45897</v>
      </c>
      <c r="B106" s="298">
        <v>1.923</v>
      </c>
      <c r="C106" s="298">
        <v>1.9650000000000001</v>
      </c>
      <c r="D106" s="298">
        <v>1.86</v>
      </c>
      <c r="E106" s="298">
        <v>1.8720000000000001</v>
      </c>
      <c r="F106" s="297">
        <v>970903</v>
      </c>
      <c r="G106" s="297">
        <v>962184979</v>
      </c>
      <c r="H106" s="400">
        <v>1801.21026050056</v>
      </c>
      <c r="I106" s="401"/>
    </row>
    <row r="107" spans="1:9" ht="25.15" customHeight="1">
      <c r="A107" s="299">
        <v>45896</v>
      </c>
      <c r="B107" s="298">
        <v>1.96</v>
      </c>
      <c r="C107" s="298">
        <v>2.008</v>
      </c>
      <c r="D107" s="298">
        <v>1.952</v>
      </c>
      <c r="E107" s="298">
        <v>1.952</v>
      </c>
      <c r="F107" s="297">
        <v>644990</v>
      </c>
      <c r="G107" s="297">
        <v>962184979</v>
      </c>
      <c r="H107" s="400">
        <v>1878.1851001130501</v>
      </c>
      <c r="I107" s="401"/>
    </row>
    <row r="108" spans="1:9" ht="25.15" customHeight="1">
      <c r="A108" s="299">
        <v>45895</v>
      </c>
      <c r="B108" s="298">
        <v>2.0659999999999998</v>
      </c>
      <c r="C108" s="298">
        <v>2.0699999999999998</v>
      </c>
      <c r="D108" s="298">
        <v>1.9870000000000001</v>
      </c>
      <c r="E108" s="298">
        <v>1.9970000000000001</v>
      </c>
      <c r="F108" s="297">
        <v>4977178</v>
      </c>
      <c r="G108" s="297">
        <v>962184979</v>
      </c>
      <c r="H108" s="400">
        <v>1921.48338287556</v>
      </c>
      <c r="I108" s="401"/>
    </row>
    <row r="109" spans="1:9" ht="25.15" customHeight="1">
      <c r="A109" s="299">
        <v>45891</v>
      </c>
      <c r="B109" s="298">
        <v>2.0699999999999998</v>
      </c>
      <c r="C109" s="298">
        <v>2.1120000000000001</v>
      </c>
      <c r="D109" s="298">
        <v>2.0699999999999998</v>
      </c>
      <c r="E109" s="298">
        <v>2.0819999999999999</v>
      </c>
      <c r="F109" s="297">
        <v>1684008</v>
      </c>
      <c r="G109" s="297">
        <v>962184979</v>
      </c>
      <c r="H109" s="400">
        <v>2003.2691427950001</v>
      </c>
      <c r="I109" s="401"/>
    </row>
    <row r="110" spans="1:9" ht="25.15" customHeight="1">
      <c r="A110" s="299">
        <v>45890</v>
      </c>
      <c r="B110" s="298">
        <v>2.1</v>
      </c>
      <c r="C110" s="298">
        <v>2.1560000000000001</v>
      </c>
      <c r="D110" s="298">
        <v>2.0939999999999999</v>
      </c>
      <c r="E110" s="298">
        <v>2.11</v>
      </c>
      <c r="F110" s="297">
        <v>864340</v>
      </c>
      <c r="G110" s="297">
        <v>962184979</v>
      </c>
      <c r="H110" s="400">
        <v>2030.2102047527801</v>
      </c>
      <c r="I110" s="401"/>
    </row>
    <row r="111" spans="1:9" ht="25.15" customHeight="1">
      <c r="A111" s="299">
        <v>45889</v>
      </c>
      <c r="B111" s="298">
        <v>2.1</v>
      </c>
      <c r="C111" s="298">
        <v>2.1219999999999999</v>
      </c>
      <c r="D111" s="298">
        <v>2.0739999999999998</v>
      </c>
      <c r="E111" s="298">
        <v>2.1080000000000001</v>
      </c>
      <c r="F111" s="297">
        <v>674149</v>
      </c>
      <c r="G111" s="297">
        <v>962184979</v>
      </c>
      <c r="H111" s="400">
        <v>2028.2859742716701</v>
      </c>
      <c r="I111" s="401"/>
    </row>
    <row r="112" spans="1:9" ht="25.15" customHeight="1">
      <c r="A112" s="299">
        <v>45888</v>
      </c>
      <c r="B112" s="298">
        <v>2.1</v>
      </c>
      <c r="C112" s="298">
        <v>2.1240000000000001</v>
      </c>
      <c r="D112" s="298">
        <v>2.0640000000000001</v>
      </c>
      <c r="E112" s="298">
        <v>2.0960000000000001</v>
      </c>
      <c r="F112" s="297">
        <v>650831</v>
      </c>
      <c r="G112" s="297">
        <v>962184979</v>
      </c>
      <c r="H112" s="400">
        <v>2016.73967377389</v>
      </c>
      <c r="I112" s="401"/>
    </row>
    <row r="113" spans="1:9" ht="25.15" customHeight="1">
      <c r="A113" s="299">
        <v>45887</v>
      </c>
      <c r="B113" s="298">
        <v>2.1019999999999999</v>
      </c>
      <c r="C113" s="298">
        <v>2.1139999999999999</v>
      </c>
      <c r="D113" s="298">
        <v>2.0779999999999998</v>
      </c>
      <c r="E113" s="298">
        <v>2.0979999999999999</v>
      </c>
      <c r="F113" s="297">
        <v>713374</v>
      </c>
      <c r="G113" s="297">
        <v>962184979</v>
      </c>
      <c r="H113" s="400">
        <v>2018.66413365778</v>
      </c>
      <c r="I113" s="401"/>
    </row>
    <row r="114" spans="1:9" ht="25.15" customHeight="1">
      <c r="A114" s="299">
        <v>45884</v>
      </c>
      <c r="B114" s="298">
        <v>2.16</v>
      </c>
      <c r="C114" s="298">
        <v>2.1659999999999999</v>
      </c>
      <c r="D114" s="298">
        <v>2.08</v>
      </c>
      <c r="E114" s="298">
        <v>2.1040000000000001</v>
      </c>
      <c r="F114" s="297">
        <v>1342263</v>
      </c>
      <c r="G114" s="297">
        <v>962184979</v>
      </c>
      <c r="H114" s="400">
        <v>2024.4370545038901</v>
      </c>
      <c r="I114" s="401"/>
    </row>
    <row r="115" spans="1:9" ht="25.15" customHeight="1">
      <c r="A115" s="299">
        <v>45883</v>
      </c>
      <c r="B115" s="298">
        <v>2.2200000000000002</v>
      </c>
      <c r="C115" s="298">
        <v>2.2200000000000002</v>
      </c>
      <c r="D115" s="298">
        <v>2.1080000000000001</v>
      </c>
      <c r="E115" s="298">
        <v>2.1240000000000001</v>
      </c>
      <c r="F115" s="297">
        <v>2316608</v>
      </c>
      <c r="G115" s="297">
        <v>962184979</v>
      </c>
      <c r="H115" s="400">
        <v>2043.68073573167</v>
      </c>
      <c r="I115" s="401"/>
    </row>
    <row r="116" spans="1:9" ht="25.15" customHeight="1">
      <c r="A116" s="299">
        <v>45882</v>
      </c>
      <c r="B116" s="298">
        <v>2.15</v>
      </c>
      <c r="C116" s="298">
        <v>2.2480000000000002</v>
      </c>
      <c r="D116" s="298">
        <v>2.1320000000000001</v>
      </c>
      <c r="E116" s="298">
        <v>2.19</v>
      </c>
      <c r="F116" s="297">
        <v>2884574</v>
      </c>
      <c r="G116" s="297">
        <v>962184979</v>
      </c>
      <c r="H116" s="400">
        <v>2107.1851590666702</v>
      </c>
      <c r="I116" s="401"/>
    </row>
    <row r="117" spans="1:9" ht="25.15" customHeight="1">
      <c r="A117" s="299">
        <v>45881</v>
      </c>
      <c r="B117" s="298">
        <v>2.09</v>
      </c>
      <c r="C117" s="298">
        <v>2.1440000000000001</v>
      </c>
      <c r="D117" s="298">
        <v>2.0680000000000001</v>
      </c>
      <c r="E117" s="298">
        <v>2.1160000000000001</v>
      </c>
      <c r="F117" s="297">
        <v>1814595</v>
      </c>
      <c r="G117" s="297">
        <v>962184979</v>
      </c>
      <c r="H117" s="400">
        <v>2035.9835844044401</v>
      </c>
      <c r="I117" s="401"/>
    </row>
    <row r="118" spans="1:9" ht="25.15" customHeight="1">
      <c r="A118" s="299">
        <v>45880</v>
      </c>
      <c r="B118" s="298">
        <v>2.11</v>
      </c>
      <c r="C118" s="298">
        <v>2.1720000000000002</v>
      </c>
      <c r="D118" s="298">
        <v>2.016</v>
      </c>
      <c r="E118" s="298">
        <v>2.0920000000000001</v>
      </c>
      <c r="F118" s="297">
        <v>2577168</v>
      </c>
      <c r="G118" s="297">
        <v>962184979</v>
      </c>
      <c r="H118" s="400">
        <v>2012.89098340889</v>
      </c>
      <c r="I118" s="401"/>
    </row>
    <row r="119" spans="1:9" ht="25.15" customHeight="1">
      <c r="A119" s="299">
        <v>45877</v>
      </c>
      <c r="B119" s="298">
        <v>2.14</v>
      </c>
      <c r="C119" s="298">
        <v>2.1680000000000001</v>
      </c>
      <c r="D119" s="298">
        <v>2.1179999999999999</v>
      </c>
      <c r="E119" s="298">
        <v>2.15</v>
      </c>
      <c r="F119" s="297">
        <v>2632904</v>
      </c>
      <c r="G119" s="297">
        <v>962184979</v>
      </c>
      <c r="H119" s="400">
        <v>2068.6977966111099</v>
      </c>
      <c r="I119" s="401"/>
    </row>
    <row r="120" spans="1:9" ht="25.15" customHeight="1">
      <c r="A120" s="299">
        <v>45876</v>
      </c>
      <c r="B120" s="298">
        <v>2.1259999999999999</v>
      </c>
      <c r="C120" s="298">
        <v>2.15</v>
      </c>
      <c r="D120" s="298">
        <v>2.0699999999999998</v>
      </c>
      <c r="E120" s="298">
        <v>2.1240000000000001</v>
      </c>
      <c r="F120" s="297">
        <v>1067917</v>
      </c>
      <c r="G120" s="297">
        <v>962184979</v>
      </c>
      <c r="H120" s="400">
        <v>2043.68073573167</v>
      </c>
      <c r="I120" s="401"/>
    </row>
    <row r="121" spans="1:9" ht="25.15" customHeight="1">
      <c r="A121" s="299">
        <v>45875</v>
      </c>
      <c r="B121" s="298">
        <v>2.19</v>
      </c>
      <c r="C121" s="298">
        <v>2.19</v>
      </c>
      <c r="D121" s="298">
        <v>2.1280000000000001</v>
      </c>
      <c r="E121" s="298">
        <v>2.14</v>
      </c>
      <c r="F121" s="297">
        <v>1964002</v>
      </c>
      <c r="G121" s="297">
        <v>962184979</v>
      </c>
      <c r="H121" s="400">
        <v>2059.0759559972198</v>
      </c>
      <c r="I121" s="401"/>
    </row>
    <row r="122" spans="1:9" ht="25.15" customHeight="1">
      <c r="A122" s="299">
        <v>45874</v>
      </c>
      <c r="B122" s="298">
        <v>1.994</v>
      </c>
      <c r="C122" s="298">
        <v>2.17</v>
      </c>
      <c r="D122" s="298">
        <v>1.9930000000000001</v>
      </c>
      <c r="E122" s="298">
        <v>2.17</v>
      </c>
      <c r="F122" s="297">
        <v>2652747</v>
      </c>
      <c r="G122" s="297">
        <v>962184979</v>
      </c>
      <c r="H122" s="400">
        <v>2087.94147783889</v>
      </c>
      <c r="I122" s="401"/>
    </row>
    <row r="123" spans="1:9" ht="25.15" customHeight="1">
      <c r="A123" s="299">
        <v>45873</v>
      </c>
      <c r="B123" s="298">
        <v>2.012</v>
      </c>
      <c r="C123" s="298">
        <v>2.0379999999999998</v>
      </c>
      <c r="D123" s="298">
        <v>1.9730000000000001</v>
      </c>
      <c r="E123" s="298">
        <v>1.984</v>
      </c>
      <c r="F123" s="297">
        <v>1282251</v>
      </c>
      <c r="G123" s="297">
        <v>962184979</v>
      </c>
      <c r="H123" s="400">
        <v>1908.9749671372199</v>
      </c>
      <c r="I123" s="401"/>
    </row>
    <row r="124" spans="1:9" ht="25.15" customHeight="1">
      <c r="A124" s="299">
        <v>45870</v>
      </c>
      <c r="B124" s="298">
        <v>2.0059999999999998</v>
      </c>
      <c r="C124" s="298">
        <v>2.0379999999999998</v>
      </c>
      <c r="D124" s="298">
        <v>1.9610000000000001</v>
      </c>
      <c r="E124" s="298">
        <v>1.9950000000000001</v>
      </c>
      <c r="F124" s="297">
        <v>1580347</v>
      </c>
      <c r="G124" s="297">
        <v>962184979</v>
      </c>
      <c r="H124" s="400">
        <v>1919.55903769306</v>
      </c>
      <c r="I124" s="401"/>
    </row>
    <row r="125" spans="1:9" ht="25.15" customHeight="1">
      <c r="A125" s="299">
        <v>45869</v>
      </c>
      <c r="B125" s="298">
        <v>2.0819999999999999</v>
      </c>
      <c r="C125" s="298">
        <v>2.0840000000000001</v>
      </c>
      <c r="D125" s="298">
        <v>2.008</v>
      </c>
      <c r="E125" s="298">
        <v>2.04</v>
      </c>
      <c r="F125" s="297">
        <v>2252593</v>
      </c>
      <c r="G125" s="297">
        <v>962184979</v>
      </c>
      <c r="H125" s="400">
        <v>1962.8573204555601</v>
      </c>
      <c r="I125" s="401"/>
    </row>
    <row r="126" spans="1:9" ht="25.15" customHeight="1">
      <c r="A126" s="299">
        <v>45868</v>
      </c>
      <c r="B126" s="298">
        <v>2.02</v>
      </c>
      <c r="C126" s="298">
        <v>2.0659999999999998</v>
      </c>
      <c r="D126" s="298">
        <v>2.004</v>
      </c>
      <c r="E126" s="298">
        <v>2.0219999999999998</v>
      </c>
      <c r="F126" s="297">
        <v>2428056</v>
      </c>
      <c r="G126" s="297">
        <v>961064991</v>
      </c>
      <c r="H126" s="400">
        <v>1943.27348329235</v>
      </c>
      <c r="I126" s="401"/>
    </row>
    <row r="127" spans="1:9" ht="25.15" customHeight="1">
      <c r="A127" s="299">
        <v>45867</v>
      </c>
      <c r="B127" s="298">
        <v>2.1440000000000001</v>
      </c>
      <c r="C127" s="298">
        <v>2.2000000000000002</v>
      </c>
      <c r="D127" s="298">
        <v>2.0459999999999998</v>
      </c>
      <c r="E127" s="298">
        <v>2.0459999999999998</v>
      </c>
      <c r="F127" s="297">
        <v>3779718</v>
      </c>
      <c r="G127" s="297">
        <v>961064991</v>
      </c>
      <c r="H127" s="400">
        <v>1966.33897525217</v>
      </c>
      <c r="I127" s="401"/>
    </row>
    <row r="128" spans="1:9" ht="25.15" customHeight="1">
      <c r="A128" s="299">
        <v>45866</v>
      </c>
      <c r="B128" s="298">
        <v>2.1040000000000001</v>
      </c>
      <c r="C128" s="298">
        <v>2.1360000000000001</v>
      </c>
      <c r="D128" s="298">
        <v>2.0720000000000001</v>
      </c>
      <c r="E128" s="298">
        <v>2.1240000000000001</v>
      </c>
      <c r="F128" s="297">
        <v>3653094</v>
      </c>
      <c r="G128" s="297">
        <v>961064991</v>
      </c>
      <c r="H128" s="400">
        <v>2041.3018814055199</v>
      </c>
      <c r="I128" s="401"/>
    </row>
    <row r="129" spans="1:9" ht="25.15" customHeight="1">
      <c r="A129" s="299">
        <v>45863</v>
      </c>
      <c r="B129" s="298">
        <v>2.0619999999999998</v>
      </c>
      <c r="C129" s="298">
        <v>2.1</v>
      </c>
      <c r="D129" s="298">
        <v>2.024</v>
      </c>
      <c r="E129" s="298">
        <v>2.1</v>
      </c>
      <c r="F129" s="297">
        <v>5051700</v>
      </c>
      <c r="G129" s="297">
        <v>961064991</v>
      </c>
      <c r="H129" s="400">
        <v>2018.2363894457001</v>
      </c>
      <c r="I129" s="401"/>
    </row>
    <row r="130" spans="1:9" ht="25.15" customHeight="1">
      <c r="A130" s="299">
        <v>45862</v>
      </c>
      <c r="B130" s="298">
        <v>1.8979999999999999</v>
      </c>
      <c r="C130" s="298">
        <v>2.0419999999999998</v>
      </c>
      <c r="D130" s="298">
        <v>1.89</v>
      </c>
      <c r="E130" s="298">
        <v>2.0419999999999998</v>
      </c>
      <c r="F130" s="297">
        <v>6432484</v>
      </c>
      <c r="G130" s="297">
        <v>961064991</v>
      </c>
      <c r="H130" s="400">
        <v>1962.4947647814899</v>
      </c>
      <c r="I130" s="401"/>
    </row>
    <row r="131" spans="1:9" ht="25.15" customHeight="1">
      <c r="A131" s="299">
        <v>45861</v>
      </c>
      <c r="B131" s="298">
        <v>1.8640000000000001</v>
      </c>
      <c r="C131" s="298">
        <v>1.8819999999999999</v>
      </c>
      <c r="D131" s="298">
        <v>1.81</v>
      </c>
      <c r="E131" s="298">
        <v>1.8819999999999999</v>
      </c>
      <c r="F131" s="297">
        <v>3865857</v>
      </c>
      <c r="G131" s="297">
        <v>961064991</v>
      </c>
      <c r="H131" s="400">
        <v>1808.7242837326201</v>
      </c>
      <c r="I131" s="401"/>
    </row>
    <row r="132" spans="1:9" ht="25.15" customHeight="1">
      <c r="A132" s="299">
        <v>45860</v>
      </c>
      <c r="B132" s="298">
        <v>1.7569999999999999</v>
      </c>
      <c r="C132" s="298">
        <v>1.8480000000000001</v>
      </c>
      <c r="D132" s="298">
        <v>1.7170000000000001</v>
      </c>
      <c r="E132" s="298">
        <v>1.8460000000000001</v>
      </c>
      <c r="F132" s="297">
        <v>11059917</v>
      </c>
      <c r="G132" s="297">
        <v>961064991</v>
      </c>
      <c r="H132" s="400">
        <v>1774.1260457929</v>
      </c>
      <c r="I132" s="401"/>
    </row>
    <row r="133" spans="1:9" ht="25.15" customHeight="1">
      <c r="A133" s="299">
        <v>45859</v>
      </c>
      <c r="B133" s="298">
        <v>1.5740000000000001</v>
      </c>
      <c r="C133" s="298">
        <v>1.78</v>
      </c>
      <c r="D133" s="298">
        <v>1.571</v>
      </c>
      <c r="E133" s="298">
        <v>1.748</v>
      </c>
      <c r="F133" s="297">
        <v>9638957</v>
      </c>
      <c r="G133" s="297">
        <v>961064991</v>
      </c>
      <c r="H133" s="400">
        <v>1679.9416290146601</v>
      </c>
      <c r="I133" s="401"/>
    </row>
    <row r="134" spans="1:9" ht="25.15" customHeight="1">
      <c r="A134" s="299">
        <v>45856</v>
      </c>
      <c r="B134" s="298">
        <v>1.5049999999999999</v>
      </c>
      <c r="C134" s="298">
        <v>1.5049999999999999</v>
      </c>
      <c r="D134" s="298">
        <v>1.458</v>
      </c>
      <c r="E134" s="298">
        <v>1.466</v>
      </c>
      <c r="F134" s="297">
        <v>1213807</v>
      </c>
      <c r="G134" s="297">
        <v>961064991</v>
      </c>
      <c r="H134" s="400">
        <v>1408.92135379561</v>
      </c>
      <c r="I134" s="401"/>
    </row>
    <row r="135" spans="1:9" ht="25.15" customHeight="1">
      <c r="A135" s="299">
        <v>45855</v>
      </c>
      <c r="B135" s="298">
        <v>1.528</v>
      </c>
      <c r="C135" s="298">
        <v>1.536</v>
      </c>
      <c r="D135" s="298">
        <v>1.4890000000000001</v>
      </c>
      <c r="E135" s="298">
        <v>1.4950000000000001</v>
      </c>
      <c r="F135" s="297">
        <v>886742</v>
      </c>
      <c r="G135" s="297">
        <v>961064991</v>
      </c>
      <c r="H135" s="400">
        <v>1436.7921661277101</v>
      </c>
      <c r="I135" s="401"/>
    </row>
    <row r="136" spans="1:9" ht="25.15" customHeight="1">
      <c r="A136" s="299">
        <v>45854</v>
      </c>
      <c r="B136" s="298">
        <v>1.512</v>
      </c>
      <c r="C136" s="298">
        <v>1.522</v>
      </c>
      <c r="D136" s="298">
        <v>1.4990000000000001</v>
      </c>
      <c r="E136" s="298">
        <v>1.5069999999999999</v>
      </c>
      <c r="F136" s="297">
        <v>1071206</v>
      </c>
      <c r="G136" s="297">
        <v>961064991</v>
      </c>
      <c r="H136" s="400">
        <v>1448.3249121076201</v>
      </c>
      <c r="I136" s="401"/>
    </row>
    <row r="137" spans="1:9" ht="25.15" customHeight="1">
      <c r="A137" s="299">
        <v>45853</v>
      </c>
      <c r="B137" s="298">
        <v>1.5549999999999999</v>
      </c>
      <c r="C137" s="298">
        <v>1.5549999999999999</v>
      </c>
      <c r="D137" s="298">
        <v>1.502</v>
      </c>
      <c r="E137" s="298">
        <v>1.5149999999999999</v>
      </c>
      <c r="F137" s="297">
        <v>1773415</v>
      </c>
      <c r="G137" s="297">
        <v>961064991</v>
      </c>
      <c r="H137" s="400">
        <v>1456.01344761685</v>
      </c>
      <c r="I137" s="401"/>
    </row>
    <row r="138" spans="1:9" ht="25.15" customHeight="1">
      <c r="A138" s="299">
        <v>45852</v>
      </c>
      <c r="B138" s="298">
        <v>1.48</v>
      </c>
      <c r="C138" s="298">
        <v>1.526</v>
      </c>
      <c r="D138" s="298">
        <v>1.48</v>
      </c>
      <c r="E138" s="298">
        <v>1.5249999999999999</v>
      </c>
      <c r="F138" s="297">
        <v>1309565</v>
      </c>
      <c r="G138" s="297">
        <v>961064991</v>
      </c>
      <c r="H138" s="400">
        <v>1465.62408836142</v>
      </c>
      <c r="I138" s="401"/>
    </row>
    <row r="139" spans="1:9" ht="25.15" customHeight="1">
      <c r="A139" s="299">
        <v>45849</v>
      </c>
      <c r="B139" s="298">
        <v>1.5009999999999999</v>
      </c>
      <c r="C139" s="298">
        <v>1.53</v>
      </c>
      <c r="D139" s="298">
        <v>1.484</v>
      </c>
      <c r="E139" s="298">
        <v>1.4890000000000001</v>
      </c>
      <c r="F139" s="297">
        <v>1412298</v>
      </c>
      <c r="G139" s="297">
        <v>961064991</v>
      </c>
      <c r="H139" s="400">
        <v>1431.0257358538199</v>
      </c>
      <c r="I139" s="401"/>
    </row>
    <row r="140" spans="1:9" ht="25.15" customHeight="1">
      <c r="A140" s="299">
        <v>45848</v>
      </c>
      <c r="B140" s="298">
        <v>1.468</v>
      </c>
      <c r="C140" s="298">
        <v>1.538</v>
      </c>
      <c r="D140" s="298">
        <v>1.4590000000000001</v>
      </c>
      <c r="E140" s="298">
        <v>1.534</v>
      </c>
      <c r="F140" s="297">
        <v>1530508</v>
      </c>
      <c r="G140" s="297">
        <v>961064991</v>
      </c>
      <c r="H140" s="400">
        <v>1474.2736192043899</v>
      </c>
      <c r="I140" s="401"/>
    </row>
    <row r="141" spans="1:9" ht="25.15" customHeight="1">
      <c r="A141" s="299">
        <v>45847</v>
      </c>
      <c r="B141" s="298">
        <v>1.4490000000000001</v>
      </c>
      <c r="C141" s="298">
        <v>1.4730000000000001</v>
      </c>
      <c r="D141" s="298">
        <v>1.431</v>
      </c>
      <c r="E141" s="298">
        <v>1.452</v>
      </c>
      <c r="F141" s="297">
        <v>1874722</v>
      </c>
      <c r="G141" s="297">
        <v>961064991</v>
      </c>
      <c r="H141" s="400">
        <v>1395.4663880124899</v>
      </c>
      <c r="I141" s="401"/>
    </row>
    <row r="142" spans="1:9" ht="25.15" customHeight="1">
      <c r="A142" s="299">
        <v>45846</v>
      </c>
      <c r="B142" s="298">
        <v>1.43</v>
      </c>
      <c r="C142" s="298">
        <v>1.47</v>
      </c>
      <c r="D142" s="298">
        <v>1.415</v>
      </c>
      <c r="E142" s="298">
        <v>1.4470000000000001</v>
      </c>
      <c r="F142" s="297">
        <v>2176436</v>
      </c>
      <c r="G142" s="297">
        <v>961064991</v>
      </c>
      <c r="H142" s="400">
        <v>1390.6610676401999</v>
      </c>
      <c r="I142" s="401"/>
    </row>
    <row r="143" spans="1:9" ht="25.15" customHeight="1">
      <c r="A143" s="299">
        <v>45845</v>
      </c>
      <c r="B143" s="298">
        <v>1.474</v>
      </c>
      <c r="C143" s="298">
        <v>1.4810000000000001</v>
      </c>
      <c r="D143" s="298">
        <v>1.425</v>
      </c>
      <c r="E143" s="298">
        <v>1.425</v>
      </c>
      <c r="F143" s="297">
        <v>1939976</v>
      </c>
      <c r="G143" s="297">
        <v>961064991</v>
      </c>
      <c r="H143" s="400">
        <v>1369.5175663478501</v>
      </c>
      <c r="I143" s="401"/>
    </row>
    <row r="144" spans="1:9" ht="25.15" customHeight="1">
      <c r="A144" s="299">
        <v>45842</v>
      </c>
      <c r="B144" s="298">
        <v>1.4750000000000001</v>
      </c>
      <c r="C144" s="298">
        <v>1.49</v>
      </c>
      <c r="D144" s="298">
        <v>1.4550000000000001</v>
      </c>
      <c r="E144" s="298">
        <v>1.4790000000000001</v>
      </c>
      <c r="F144" s="297">
        <v>1382914</v>
      </c>
      <c r="G144" s="297">
        <v>961064991</v>
      </c>
      <c r="H144" s="400">
        <v>1421.4150951092499</v>
      </c>
      <c r="I144" s="401"/>
    </row>
    <row r="145" spans="1:9" ht="25.15" customHeight="1">
      <c r="A145" s="299">
        <v>45841</v>
      </c>
      <c r="B145" s="298">
        <v>1.4430000000000001</v>
      </c>
      <c r="C145" s="298">
        <v>1.482</v>
      </c>
      <c r="D145" s="298">
        <v>1.4359999999999999</v>
      </c>
      <c r="E145" s="298">
        <v>1.4770000000000001</v>
      </c>
      <c r="F145" s="297">
        <v>2275557</v>
      </c>
      <c r="G145" s="297">
        <v>961064991</v>
      </c>
      <c r="H145" s="400">
        <v>1419.4929898739099</v>
      </c>
      <c r="I145" s="401"/>
    </row>
    <row r="146" spans="1:9" ht="25.15" customHeight="1">
      <c r="A146" s="299">
        <v>45840</v>
      </c>
      <c r="B146" s="298">
        <v>1.4079999999999999</v>
      </c>
      <c r="C146" s="298">
        <v>1.43</v>
      </c>
      <c r="D146" s="298">
        <v>1.38</v>
      </c>
      <c r="E146" s="298">
        <v>1.42</v>
      </c>
      <c r="F146" s="297">
        <v>2580560</v>
      </c>
      <c r="G146" s="297">
        <v>961064991</v>
      </c>
      <c r="H146" s="400">
        <v>1364.7122459755701</v>
      </c>
      <c r="I146" s="401"/>
    </row>
    <row r="147" spans="1:9" ht="25.15" customHeight="1">
      <c r="A147" s="299">
        <v>45839</v>
      </c>
      <c r="B147" s="298">
        <v>1.3740000000000001</v>
      </c>
      <c r="C147" s="298">
        <v>1.4019999999999999</v>
      </c>
      <c r="D147" s="298">
        <v>1.3660000000000001</v>
      </c>
      <c r="E147" s="298">
        <v>1.39</v>
      </c>
      <c r="F147" s="297">
        <v>2056304</v>
      </c>
      <c r="G147" s="297">
        <v>961064991</v>
      </c>
      <c r="H147" s="400">
        <v>1335.8803237418499</v>
      </c>
      <c r="I147" s="401"/>
    </row>
    <row r="148" spans="1:9" ht="25.15" customHeight="1">
      <c r="A148" s="299">
        <v>45838</v>
      </c>
      <c r="B148" s="298">
        <v>1.355</v>
      </c>
      <c r="C148" s="298">
        <v>1.385</v>
      </c>
      <c r="D148" s="298">
        <v>1.3320000000000001</v>
      </c>
      <c r="E148" s="298">
        <v>1.369</v>
      </c>
      <c r="F148" s="297">
        <v>1656329</v>
      </c>
      <c r="G148" s="297">
        <v>961064991</v>
      </c>
      <c r="H148" s="400">
        <v>1315.69793235111</v>
      </c>
      <c r="I148" s="401"/>
    </row>
    <row r="149" spans="1:9" ht="25.15" customHeight="1">
      <c r="A149" s="299">
        <v>45835</v>
      </c>
      <c r="B149" s="298">
        <v>1.3720000000000001</v>
      </c>
      <c r="C149" s="298">
        <v>1.3740000000000001</v>
      </c>
      <c r="D149" s="298">
        <v>1.335</v>
      </c>
      <c r="E149" s="298">
        <v>1.3560000000000001</v>
      </c>
      <c r="F149" s="297">
        <v>2228287</v>
      </c>
      <c r="G149" s="297">
        <v>960995120</v>
      </c>
      <c r="H149" s="400">
        <v>1303.1094459568701</v>
      </c>
      <c r="I149" s="401"/>
    </row>
    <row r="150" spans="1:9" ht="25.15" customHeight="1">
      <c r="A150" s="299">
        <v>45834</v>
      </c>
      <c r="B150" s="298">
        <v>1.2629999999999999</v>
      </c>
      <c r="C150" s="298">
        <v>1.369</v>
      </c>
      <c r="D150" s="298">
        <v>1.258</v>
      </c>
      <c r="E150" s="298">
        <v>1.355</v>
      </c>
      <c r="F150" s="297">
        <v>10537967</v>
      </c>
      <c r="G150" s="297">
        <v>960995120</v>
      </c>
      <c r="H150" s="400">
        <v>1302.1484059295301</v>
      </c>
      <c r="I150" s="401"/>
    </row>
    <row r="151" spans="1:9" ht="25.15" customHeight="1">
      <c r="A151" s="299">
        <v>45833</v>
      </c>
      <c r="B151" s="298">
        <v>1.276</v>
      </c>
      <c r="C151" s="298">
        <v>1.2929999999999999</v>
      </c>
      <c r="D151" s="298">
        <v>1.2370000000000001</v>
      </c>
      <c r="E151" s="298">
        <v>1.2629999999999999</v>
      </c>
      <c r="F151" s="297">
        <v>1762260</v>
      </c>
      <c r="G151" s="297">
        <v>960995120</v>
      </c>
      <c r="H151" s="400">
        <v>1213.73684755772</v>
      </c>
      <c r="I151" s="401"/>
    </row>
    <row r="152" spans="1:9" ht="25.15" customHeight="1">
      <c r="A152" s="299">
        <v>45832</v>
      </c>
      <c r="B152" s="298">
        <v>1.236</v>
      </c>
      <c r="C152" s="298">
        <v>1.2509999999999999</v>
      </c>
      <c r="D152" s="298">
        <v>1.2170000000000001</v>
      </c>
      <c r="E152" s="298">
        <v>1.24</v>
      </c>
      <c r="F152" s="297">
        <v>1161791</v>
      </c>
      <c r="G152" s="297">
        <v>960995120</v>
      </c>
      <c r="H152" s="400">
        <v>1191.6339579647599</v>
      </c>
      <c r="I152" s="401"/>
    </row>
    <row r="153" spans="1:9" ht="25.15" customHeight="1">
      <c r="A153" s="299">
        <v>45831</v>
      </c>
      <c r="B153" s="298">
        <v>1.2190000000000001</v>
      </c>
      <c r="C153" s="298">
        <v>1.272</v>
      </c>
      <c r="D153" s="298">
        <v>1.1990000000000001</v>
      </c>
      <c r="E153" s="298">
        <v>1.226</v>
      </c>
      <c r="F153" s="297">
        <v>8825217</v>
      </c>
      <c r="G153" s="297">
        <v>960995120</v>
      </c>
      <c r="H153" s="400">
        <v>1178.1799703797001</v>
      </c>
      <c r="I153" s="401"/>
    </row>
    <row r="154" spans="1:9" ht="25.15" customHeight="1">
      <c r="A154" s="299">
        <v>45828</v>
      </c>
      <c r="B154" s="298">
        <v>1.1930000000000001</v>
      </c>
      <c r="C154" s="298">
        <v>1.216</v>
      </c>
      <c r="D154" s="298">
        <v>1.1879999999999999</v>
      </c>
      <c r="E154" s="298">
        <v>1.198</v>
      </c>
      <c r="F154" s="297">
        <v>36387791</v>
      </c>
      <c r="G154" s="297">
        <v>960995120</v>
      </c>
      <c r="H154" s="400">
        <v>1151.2722243286801</v>
      </c>
      <c r="I154" s="401"/>
    </row>
    <row r="155" spans="1:9" ht="25.15" customHeight="1">
      <c r="A155" s="299">
        <v>45827</v>
      </c>
      <c r="B155" s="298">
        <v>1.175</v>
      </c>
      <c r="C155" s="298">
        <v>1.1919999999999999</v>
      </c>
      <c r="D155" s="298">
        <v>1.1719999999999999</v>
      </c>
      <c r="E155" s="298">
        <v>1.1850000000000001</v>
      </c>
      <c r="F155" s="297">
        <v>5995457</v>
      </c>
      <c r="G155" s="297">
        <v>960995120</v>
      </c>
      <c r="H155" s="400">
        <v>1138.77916221142</v>
      </c>
      <c r="I155" s="401"/>
    </row>
    <row r="156" spans="1:9" ht="25.15" customHeight="1">
      <c r="A156" s="299">
        <v>45826</v>
      </c>
      <c r="B156" s="298">
        <v>1.175</v>
      </c>
      <c r="C156" s="298">
        <v>1.21</v>
      </c>
      <c r="D156" s="298">
        <v>1.175</v>
      </c>
      <c r="E156" s="298">
        <v>1.1970000000000001</v>
      </c>
      <c r="F156" s="297">
        <v>2215804</v>
      </c>
      <c r="G156" s="297">
        <v>960995120</v>
      </c>
      <c r="H156" s="400">
        <v>1150.3111843013401</v>
      </c>
      <c r="I156" s="401"/>
    </row>
    <row r="157" spans="1:9" ht="25.15" customHeight="1">
      <c r="A157" s="299">
        <v>45825</v>
      </c>
      <c r="B157" s="298">
        <v>1.1819999999999999</v>
      </c>
      <c r="C157" s="298">
        <v>1.1950000000000001</v>
      </c>
      <c r="D157" s="298">
        <v>1.175</v>
      </c>
      <c r="E157" s="298">
        <v>1.1950000000000001</v>
      </c>
      <c r="F157" s="297">
        <v>2381034</v>
      </c>
      <c r="G157" s="297">
        <v>960995120</v>
      </c>
      <c r="H157" s="400">
        <v>1148.3892188062</v>
      </c>
      <c r="I157" s="401"/>
    </row>
    <row r="158" spans="1:9" ht="25.15" customHeight="1">
      <c r="A158" s="299">
        <v>45824</v>
      </c>
      <c r="B158" s="298">
        <v>1.2</v>
      </c>
      <c r="C158" s="298">
        <v>1.226</v>
      </c>
      <c r="D158" s="298">
        <v>1.17</v>
      </c>
      <c r="E158" s="298">
        <v>1.1850000000000001</v>
      </c>
      <c r="F158" s="297">
        <v>3967554</v>
      </c>
      <c r="G158" s="297">
        <v>960995120</v>
      </c>
      <c r="H158" s="400">
        <v>1138.77916221142</v>
      </c>
      <c r="I158" s="401"/>
    </row>
    <row r="159" spans="1:9" ht="25.15" customHeight="1">
      <c r="A159" s="299">
        <v>45821</v>
      </c>
      <c r="B159" s="298">
        <v>1.2130000000000001</v>
      </c>
      <c r="C159" s="298">
        <v>1.214</v>
      </c>
      <c r="D159" s="298">
        <v>1.19</v>
      </c>
      <c r="E159" s="298">
        <v>1.208</v>
      </c>
      <c r="F159" s="297">
        <v>1370101</v>
      </c>
      <c r="G159" s="297">
        <v>960995120</v>
      </c>
      <c r="H159" s="400">
        <v>1160.8821663639201</v>
      </c>
      <c r="I159" s="401"/>
    </row>
    <row r="160" spans="1:9" ht="25.15" customHeight="1">
      <c r="A160" s="299">
        <v>45820</v>
      </c>
      <c r="B160" s="298">
        <v>1.246</v>
      </c>
      <c r="C160" s="298">
        <v>1.246</v>
      </c>
      <c r="D160" s="298">
        <v>1.194</v>
      </c>
      <c r="E160" s="298">
        <v>1.2210000000000001</v>
      </c>
      <c r="F160" s="297">
        <v>1795683</v>
      </c>
      <c r="G160" s="297">
        <v>960995120</v>
      </c>
      <c r="H160" s="400">
        <v>1173.37499936209</v>
      </c>
      <c r="I160" s="401"/>
    </row>
    <row r="161" spans="1:9" ht="25.15" customHeight="1">
      <c r="A161" s="299">
        <v>45819</v>
      </c>
      <c r="B161" s="298">
        <v>1.2370000000000001</v>
      </c>
      <c r="C161" s="298">
        <v>1.262</v>
      </c>
      <c r="D161" s="298">
        <v>1.2330000000000001</v>
      </c>
      <c r="E161" s="298">
        <v>1.2490000000000001</v>
      </c>
      <c r="F161" s="297">
        <v>2793378</v>
      </c>
      <c r="G161" s="297">
        <v>960995120</v>
      </c>
      <c r="H161" s="400">
        <v>1200.2829745321999</v>
      </c>
      <c r="I161" s="401"/>
    </row>
    <row r="162" spans="1:9" ht="25.15" customHeight="1">
      <c r="A162" s="299">
        <v>45818</v>
      </c>
      <c r="B162" s="298">
        <v>1.22</v>
      </c>
      <c r="C162" s="298">
        <v>1.27</v>
      </c>
      <c r="D162" s="298">
        <v>1.22</v>
      </c>
      <c r="E162" s="298">
        <v>1.2390000000000001</v>
      </c>
      <c r="F162" s="297">
        <v>1801758</v>
      </c>
      <c r="G162" s="297">
        <v>960995120</v>
      </c>
      <c r="H162" s="400">
        <v>1190.6729179374199</v>
      </c>
      <c r="I162" s="401"/>
    </row>
    <row r="163" spans="1:9" ht="25.15" customHeight="1">
      <c r="A163" s="299">
        <v>45817</v>
      </c>
      <c r="B163" s="298">
        <v>1.2170000000000001</v>
      </c>
      <c r="C163" s="298">
        <v>1.2370000000000001</v>
      </c>
      <c r="D163" s="298">
        <v>1.206</v>
      </c>
      <c r="E163" s="298">
        <v>1.236</v>
      </c>
      <c r="F163" s="297">
        <v>2159345</v>
      </c>
      <c r="G163" s="297">
        <v>960995120</v>
      </c>
      <c r="H163" s="400">
        <v>1187.7899124149401</v>
      </c>
      <c r="I163" s="401"/>
    </row>
    <row r="164" spans="1:9" ht="25.15" customHeight="1">
      <c r="A164" s="299">
        <v>45814</v>
      </c>
      <c r="B164" s="298">
        <v>1.22</v>
      </c>
      <c r="C164" s="298">
        <v>1.22</v>
      </c>
      <c r="D164" s="298">
        <v>1.1830000000000001</v>
      </c>
      <c r="E164" s="298">
        <v>1.2</v>
      </c>
      <c r="F164" s="297">
        <v>1657901</v>
      </c>
      <c r="G164" s="297">
        <v>960995120</v>
      </c>
      <c r="H164" s="400">
        <v>1153.1941898238199</v>
      </c>
      <c r="I164" s="401"/>
    </row>
    <row r="165" spans="1:9" ht="25.15" customHeight="1">
      <c r="A165" s="299">
        <v>45813</v>
      </c>
      <c r="B165" s="298">
        <v>1.2090000000000001</v>
      </c>
      <c r="C165" s="298">
        <v>1.212</v>
      </c>
      <c r="D165" s="298">
        <v>1.177</v>
      </c>
      <c r="E165" s="298">
        <v>1.212</v>
      </c>
      <c r="F165" s="297">
        <v>3465621</v>
      </c>
      <c r="G165" s="297">
        <v>960995120</v>
      </c>
      <c r="H165" s="400">
        <v>1164.72609735419</v>
      </c>
      <c r="I165" s="401"/>
    </row>
    <row r="166" spans="1:9" ht="25.15" customHeight="1">
      <c r="A166" s="299">
        <v>45812</v>
      </c>
      <c r="B166" s="298">
        <v>1.2</v>
      </c>
      <c r="C166" s="298">
        <v>1.22</v>
      </c>
      <c r="D166" s="298">
        <v>1.1850000000000001</v>
      </c>
      <c r="E166" s="298">
        <v>1.208</v>
      </c>
      <c r="F166" s="297">
        <v>4023610</v>
      </c>
      <c r="G166" s="297">
        <v>960995120</v>
      </c>
      <c r="H166" s="400">
        <v>1160.8821663639201</v>
      </c>
      <c r="I166" s="401"/>
    </row>
    <row r="167" spans="1:9" ht="25.15" customHeight="1">
      <c r="A167" s="299">
        <v>45811</v>
      </c>
      <c r="B167" s="298">
        <v>1.214</v>
      </c>
      <c r="C167" s="298">
        <v>1.214</v>
      </c>
      <c r="D167" s="298">
        <v>1.1830000000000001</v>
      </c>
      <c r="E167" s="298">
        <v>1.1890000000000001</v>
      </c>
      <c r="F167" s="297">
        <v>4188498</v>
      </c>
      <c r="G167" s="297">
        <v>960995120</v>
      </c>
      <c r="H167" s="400">
        <v>1142.6232077612401</v>
      </c>
      <c r="I167" s="401"/>
    </row>
    <row r="168" spans="1:9" ht="25.15" customHeight="1">
      <c r="A168" s="299">
        <v>45810</v>
      </c>
      <c r="B168" s="298">
        <v>1.2270000000000001</v>
      </c>
      <c r="C168" s="298">
        <v>1.2310000000000001</v>
      </c>
      <c r="D168" s="298">
        <v>1.1839999999999999</v>
      </c>
      <c r="E168" s="298">
        <v>1.2150000000000001</v>
      </c>
      <c r="F168" s="297">
        <v>5842360</v>
      </c>
      <c r="G168" s="297">
        <v>960995120</v>
      </c>
      <c r="H168" s="400">
        <v>1167.60910287667</v>
      </c>
      <c r="I168" s="401"/>
    </row>
    <row r="169" spans="1:9" ht="25.15" customHeight="1">
      <c r="A169" s="299">
        <v>45807</v>
      </c>
      <c r="B169" s="298">
        <v>1.2130000000000001</v>
      </c>
      <c r="C169" s="298">
        <v>1.27</v>
      </c>
      <c r="D169" s="298">
        <v>1.2130000000000001</v>
      </c>
      <c r="E169" s="298">
        <v>1.234</v>
      </c>
      <c r="F169" s="297">
        <v>10197191</v>
      </c>
      <c r="G169" s="297">
        <v>960454923</v>
      </c>
      <c r="H169" s="400">
        <v>1185.2013438393201</v>
      </c>
      <c r="I169" s="401"/>
    </row>
    <row r="170" spans="1:9" ht="25.15" customHeight="1">
      <c r="A170" s="299">
        <v>45806</v>
      </c>
      <c r="B170" s="298">
        <v>1.232</v>
      </c>
      <c r="C170" s="298">
        <v>1.252</v>
      </c>
      <c r="D170" s="298">
        <v>1.2070000000000001</v>
      </c>
      <c r="E170" s="298">
        <v>1.2330000000000001</v>
      </c>
      <c r="F170" s="297">
        <v>5385860</v>
      </c>
      <c r="G170" s="297">
        <v>960454923</v>
      </c>
      <c r="H170" s="400">
        <v>1184.2409585293699</v>
      </c>
      <c r="I170" s="401"/>
    </row>
    <row r="171" spans="1:9" ht="25.15" customHeight="1">
      <c r="A171" s="299">
        <v>45805</v>
      </c>
      <c r="B171" s="298">
        <v>1.3220000000000001</v>
      </c>
      <c r="C171" s="298">
        <v>1.3220000000000001</v>
      </c>
      <c r="D171" s="298">
        <v>1.222</v>
      </c>
      <c r="E171" s="298">
        <v>1.2410000000000001</v>
      </c>
      <c r="F171" s="297">
        <v>2785088</v>
      </c>
      <c r="G171" s="297">
        <v>960454923</v>
      </c>
      <c r="H171" s="400">
        <v>1191.9244989895601</v>
      </c>
      <c r="I171" s="401"/>
    </row>
    <row r="172" spans="1:9" ht="25.15" customHeight="1">
      <c r="A172" s="299">
        <v>45804</v>
      </c>
      <c r="B172" s="298">
        <v>1.2849999999999999</v>
      </c>
      <c r="C172" s="298">
        <v>1.3320000000000001</v>
      </c>
      <c r="D172" s="298">
        <v>1.2849999999999999</v>
      </c>
      <c r="E172" s="298">
        <v>1.319</v>
      </c>
      <c r="F172" s="297">
        <v>1775627</v>
      </c>
      <c r="G172" s="297">
        <v>960454923</v>
      </c>
      <c r="H172" s="400">
        <v>1266.8399344376201</v>
      </c>
      <c r="I172" s="401"/>
    </row>
    <row r="173" spans="1:9" ht="25.15" customHeight="1">
      <c r="A173" s="299">
        <v>45800</v>
      </c>
      <c r="B173" s="298">
        <v>1.2809999999999999</v>
      </c>
      <c r="C173" s="298">
        <v>1.304</v>
      </c>
      <c r="D173" s="298">
        <v>1.2270000000000001</v>
      </c>
      <c r="E173" s="298">
        <v>1.2609999999999999</v>
      </c>
      <c r="F173" s="297">
        <v>1377220</v>
      </c>
      <c r="G173" s="297">
        <v>960454923</v>
      </c>
      <c r="H173" s="400">
        <v>1211.13369362549</v>
      </c>
      <c r="I173" s="401"/>
    </row>
    <row r="174" spans="1:9" ht="25.15" customHeight="1">
      <c r="A174" s="299">
        <v>45799</v>
      </c>
      <c r="B174" s="298">
        <v>1.25</v>
      </c>
      <c r="C174" s="298">
        <v>1.266</v>
      </c>
      <c r="D174" s="298">
        <v>1.2230000000000001</v>
      </c>
      <c r="E174" s="298">
        <v>1.2509999999999999</v>
      </c>
      <c r="F174" s="297">
        <v>1174318</v>
      </c>
      <c r="G174" s="297">
        <v>960454923</v>
      </c>
      <c r="H174" s="400">
        <v>1201.52903905995</v>
      </c>
      <c r="I174" s="401"/>
    </row>
    <row r="175" spans="1:9" ht="25.15" customHeight="1">
      <c r="A175" s="299">
        <v>45798</v>
      </c>
      <c r="B175" s="298">
        <v>1.236</v>
      </c>
      <c r="C175" s="298">
        <v>1.254</v>
      </c>
      <c r="D175" s="298">
        <v>1.2250000000000001</v>
      </c>
      <c r="E175" s="298">
        <v>1.2450000000000001</v>
      </c>
      <c r="F175" s="297">
        <v>934801</v>
      </c>
      <c r="G175" s="297">
        <v>960454923</v>
      </c>
      <c r="H175" s="400">
        <v>1195.76638371481</v>
      </c>
      <c r="I175" s="401"/>
    </row>
    <row r="176" spans="1:9" ht="25.15" customHeight="1">
      <c r="A176" s="299">
        <v>45797</v>
      </c>
      <c r="B176" s="298">
        <v>1.23</v>
      </c>
      <c r="C176" s="298">
        <v>1.244</v>
      </c>
      <c r="D176" s="298">
        <v>1.21</v>
      </c>
      <c r="E176" s="298">
        <v>1.244</v>
      </c>
      <c r="F176" s="297">
        <v>1343456</v>
      </c>
      <c r="G176" s="297">
        <v>960454923</v>
      </c>
      <c r="H176" s="400">
        <v>1194.80588390971</v>
      </c>
      <c r="I176" s="401"/>
    </row>
    <row r="177" spans="1:9" ht="25.15" customHeight="1">
      <c r="A177" s="299">
        <v>45796</v>
      </c>
      <c r="B177" s="298">
        <v>1.248</v>
      </c>
      <c r="C177" s="298">
        <v>1.264</v>
      </c>
      <c r="D177" s="298">
        <v>1.1879999999999999</v>
      </c>
      <c r="E177" s="298">
        <v>1.206</v>
      </c>
      <c r="F177" s="297">
        <v>3026137</v>
      </c>
      <c r="G177" s="297">
        <v>960454923</v>
      </c>
      <c r="H177" s="400">
        <v>1158.3086087432</v>
      </c>
      <c r="I177" s="401"/>
    </row>
    <row r="178" spans="1:9" ht="25.15" customHeight="1">
      <c r="A178" s="299">
        <v>45793</v>
      </c>
      <c r="B178" s="298">
        <v>1.302</v>
      </c>
      <c r="C178" s="298">
        <v>1.302</v>
      </c>
      <c r="D178" s="298">
        <v>1.2629999999999999</v>
      </c>
      <c r="E178" s="298">
        <v>1.268</v>
      </c>
      <c r="F178" s="297">
        <v>961783</v>
      </c>
      <c r="G178" s="297">
        <v>960454923</v>
      </c>
      <c r="H178" s="400">
        <v>1217.85684877573</v>
      </c>
      <c r="I178" s="401"/>
    </row>
    <row r="179" spans="1:9" ht="25.15" customHeight="1">
      <c r="A179" s="299">
        <v>45792</v>
      </c>
      <c r="B179" s="298">
        <v>1.294</v>
      </c>
      <c r="C179" s="298">
        <v>1.3069999999999999</v>
      </c>
      <c r="D179" s="298">
        <v>1.2509999999999999</v>
      </c>
      <c r="E179" s="298">
        <v>1.2749999999999999</v>
      </c>
      <c r="F179" s="297">
        <v>1910071</v>
      </c>
      <c r="G179" s="297">
        <v>960454923</v>
      </c>
      <c r="H179" s="400">
        <v>1224.58000392597</v>
      </c>
      <c r="I179" s="401"/>
    </row>
    <row r="180" spans="1:9" ht="25.15" customHeight="1">
      <c r="A180" s="299">
        <v>45791</v>
      </c>
      <c r="B180" s="298">
        <v>1.2969999999999999</v>
      </c>
      <c r="C180" s="298">
        <v>1.351</v>
      </c>
      <c r="D180" s="298">
        <v>1.286</v>
      </c>
      <c r="E180" s="298">
        <v>1.2889999999999999</v>
      </c>
      <c r="F180" s="297">
        <v>1627343</v>
      </c>
      <c r="G180" s="297">
        <v>960454923</v>
      </c>
      <c r="H180" s="400">
        <v>1238.02631422645</v>
      </c>
      <c r="I180" s="401"/>
    </row>
    <row r="181" spans="1:9" ht="25.15" customHeight="1">
      <c r="A181" s="299">
        <v>45790</v>
      </c>
      <c r="B181" s="298">
        <v>1.377</v>
      </c>
      <c r="C181" s="298">
        <v>1.38</v>
      </c>
      <c r="D181" s="298">
        <v>1.3220000000000001</v>
      </c>
      <c r="E181" s="298">
        <v>1.323</v>
      </c>
      <c r="F181" s="297">
        <v>1699416</v>
      </c>
      <c r="G181" s="297">
        <v>960454923</v>
      </c>
      <c r="H181" s="400">
        <v>1270.6819336580099</v>
      </c>
      <c r="I181" s="401"/>
    </row>
    <row r="182" spans="1:9" ht="25.15" customHeight="1">
      <c r="A182" s="299">
        <v>45789</v>
      </c>
      <c r="B182" s="298">
        <v>1.26</v>
      </c>
      <c r="C182" s="298">
        <v>1.363</v>
      </c>
      <c r="D182" s="298">
        <v>1.26</v>
      </c>
      <c r="E182" s="298">
        <v>1.343</v>
      </c>
      <c r="F182" s="297">
        <v>1519582</v>
      </c>
      <c r="G182" s="297">
        <v>960454923</v>
      </c>
      <c r="H182" s="400">
        <v>1289.89101379879</v>
      </c>
      <c r="I182" s="401"/>
    </row>
    <row r="183" spans="1:9" ht="25.15" customHeight="1">
      <c r="A183" s="299">
        <v>45786</v>
      </c>
      <c r="B183" s="298">
        <v>1.3080000000000001</v>
      </c>
      <c r="C183" s="298">
        <v>1.361</v>
      </c>
      <c r="D183" s="298">
        <v>1.2849999999999999</v>
      </c>
      <c r="E183" s="298">
        <v>1.2849999999999999</v>
      </c>
      <c r="F183" s="297">
        <v>1698272</v>
      </c>
      <c r="G183" s="297">
        <v>960454923</v>
      </c>
      <c r="H183" s="400">
        <v>1234.1845439963599</v>
      </c>
      <c r="I183" s="401"/>
    </row>
    <row r="184" spans="1:9" ht="25.15" customHeight="1">
      <c r="A184" s="299">
        <v>45785</v>
      </c>
      <c r="B184" s="298">
        <v>1.1919999999999999</v>
      </c>
      <c r="C184" s="298">
        <v>1.33</v>
      </c>
      <c r="D184" s="298">
        <v>1.1919999999999999</v>
      </c>
      <c r="E184" s="298">
        <v>1.3089999999999999</v>
      </c>
      <c r="F184" s="297">
        <v>2301100</v>
      </c>
      <c r="G184" s="297">
        <v>960454923</v>
      </c>
      <c r="H184" s="400">
        <v>1257.2353943672299</v>
      </c>
      <c r="I184" s="401"/>
    </row>
    <row r="185" spans="1:9" ht="25.15" customHeight="1">
      <c r="A185" s="299">
        <v>45784</v>
      </c>
      <c r="B185" s="298">
        <v>1.242</v>
      </c>
      <c r="C185" s="298">
        <v>1.242</v>
      </c>
      <c r="D185" s="298">
        <v>1.1850000000000001</v>
      </c>
      <c r="E185" s="298">
        <v>1.194</v>
      </c>
      <c r="F185" s="297">
        <v>2901935</v>
      </c>
      <c r="G185" s="297">
        <v>960454923</v>
      </c>
      <c r="H185" s="400">
        <v>1146.7831835577699</v>
      </c>
      <c r="I185" s="401"/>
    </row>
    <row r="186" spans="1:9" ht="25.15" customHeight="1">
      <c r="A186" s="299">
        <v>45783</v>
      </c>
      <c r="B186" s="298">
        <v>1.32</v>
      </c>
      <c r="C186" s="298">
        <v>1.32</v>
      </c>
      <c r="D186" s="298">
        <v>1.2490000000000001</v>
      </c>
      <c r="E186" s="298">
        <v>1.262</v>
      </c>
      <c r="F186" s="297">
        <v>2993899</v>
      </c>
      <c r="G186" s="297">
        <v>960454923</v>
      </c>
      <c r="H186" s="400">
        <v>1212.0940789354399</v>
      </c>
      <c r="I186" s="401"/>
    </row>
    <row r="187" spans="1:9" ht="25.15" customHeight="1">
      <c r="A187" s="299">
        <v>45779</v>
      </c>
      <c r="B187" s="298">
        <v>1.26</v>
      </c>
      <c r="C187" s="298">
        <v>1.26</v>
      </c>
      <c r="D187" s="298">
        <v>1.216</v>
      </c>
      <c r="E187" s="298">
        <v>1.2430000000000001</v>
      </c>
      <c r="F187" s="297">
        <v>1346845</v>
      </c>
      <c r="G187" s="297">
        <v>960454923</v>
      </c>
      <c r="H187" s="400">
        <v>1193.84549859976</v>
      </c>
      <c r="I187" s="401"/>
    </row>
    <row r="188" spans="1:9" ht="25.15" customHeight="1">
      <c r="A188" s="299">
        <v>45778</v>
      </c>
      <c r="B188" s="298">
        <v>1.1890000000000001</v>
      </c>
      <c r="C188" s="298">
        <v>1.242</v>
      </c>
      <c r="D188" s="298">
        <v>1.1819999999999999</v>
      </c>
      <c r="E188" s="298">
        <v>1.242</v>
      </c>
      <c r="F188" s="297">
        <v>1055348</v>
      </c>
      <c r="G188" s="297">
        <v>960454923</v>
      </c>
      <c r="H188" s="400">
        <v>1192.8849987946601</v>
      </c>
      <c r="I188" s="401"/>
    </row>
    <row r="189" spans="1:9" ht="25.15" customHeight="1">
      <c r="A189" s="299">
        <v>45777</v>
      </c>
      <c r="B189" s="298">
        <v>1.1839999999999999</v>
      </c>
      <c r="C189" s="298">
        <v>1.214</v>
      </c>
      <c r="D189" s="298">
        <v>1.1839999999999999</v>
      </c>
      <c r="E189" s="298">
        <v>1.1890000000000001</v>
      </c>
      <c r="F189" s="297">
        <v>1377620</v>
      </c>
      <c r="G189" s="297">
        <v>960454923</v>
      </c>
      <c r="H189" s="400">
        <v>1141.9809135225701</v>
      </c>
      <c r="I189" s="401"/>
    </row>
    <row r="190" spans="1:9" ht="25.15" customHeight="1">
      <c r="A190" s="299">
        <v>45776</v>
      </c>
      <c r="B190" s="298">
        <v>1.179</v>
      </c>
      <c r="C190" s="298">
        <v>1.19</v>
      </c>
      <c r="D190" s="298">
        <v>1.1499999999999999</v>
      </c>
      <c r="E190" s="298">
        <v>1.19</v>
      </c>
      <c r="F190" s="297">
        <v>1186572</v>
      </c>
      <c r="G190" s="297">
        <v>955447252</v>
      </c>
      <c r="H190" s="400">
        <v>1136.9822845511301</v>
      </c>
      <c r="I190" s="401"/>
    </row>
    <row r="191" spans="1:9" ht="25.15" customHeight="1">
      <c r="A191" s="299">
        <v>45775</v>
      </c>
      <c r="B191" s="298">
        <v>1.2030000000000001</v>
      </c>
      <c r="C191" s="298">
        <v>1.2190000000000001</v>
      </c>
      <c r="D191" s="298">
        <v>1.173</v>
      </c>
      <c r="E191" s="298">
        <v>1.175</v>
      </c>
      <c r="F191" s="297">
        <v>1321483</v>
      </c>
      <c r="G191" s="297">
        <v>955447252</v>
      </c>
      <c r="H191" s="400">
        <v>1122.65047554072</v>
      </c>
      <c r="I191" s="401"/>
    </row>
    <row r="192" spans="1:9" ht="25.15" customHeight="1">
      <c r="A192" s="299">
        <v>45772</v>
      </c>
      <c r="B192" s="298">
        <v>1.238</v>
      </c>
      <c r="C192" s="298">
        <v>1.242</v>
      </c>
      <c r="D192" s="298">
        <v>1.1930000000000001</v>
      </c>
      <c r="E192" s="298">
        <v>1.1930000000000001</v>
      </c>
      <c r="F192" s="297">
        <v>1160641</v>
      </c>
      <c r="G192" s="297">
        <v>955447252</v>
      </c>
      <c r="H192" s="400">
        <v>1139.8486463532099</v>
      </c>
      <c r="I192" s="401"/>
    </row>
    <row r="193" spans="1:9" ht="25.15" customHeight="1">
      <c r="A193" s="299">
        <v>45771</v>
      </c>
      <c r="B193" s="298">
        <v>1.2</v>
      </c>
      <c r="C193" s="298">
        <v>1.2430000000000001</v>
      </c>
      <c r="D193" s="298">
        <v>1.1950000000000001</v>
      </c>
      <c r="E193" s="298">
        <v>1.2210000000000001</v>
      </c>
      <c r="F193" s="297">
        <v>1658195</v>
      </c>
      <c r="G193" s="297">
        <v>955447252</v>
      </c>
      <c r="H193" s="400">
        <v>1166.6010527774699</v>
      </c>
      <c r="I193" s="401"/>
    </row>
    <row r="194" spans="1:9" ht="25.15" customHeight="1">
      <c r="A194" s="299">
        <v>45770</v>
      </c>
      <c r="B194" s="298">
        <v>1.1970000000000001</v>
      </c>
      <c r="C194" s="298">
        <v>1.26</v>
      </c>
      <c r="D194" s="298">
        <v>1.1970000000000001</v>
      </c>
      <c r="E194" s="298">
        <v>1.2050000000000001</v>
      </c>
      <c r="F194" s="297">
        <v>2626419</v>
      </c>
      <c r="G194" s="297">
        <v>955447252</v>
      </c>
      <c r="H194" s="400">
        <v>1151.31397966335</v>
      </c>
      <c r="I194" s="401"/>
    </row>
    <row r="195" spans="1:9" ht="25.15" customHeight="1">
      <c r="A195" s="299">
        <v>45769</v>
      </c>
      <c r="B195" s="298">
        <v>1.1759999999999999</v>
      </c>
      <c r="C195" s="298">
        <v>1.2130000000000001</v>
      </c>
      <c r="D195" s="298">
        <v>1.145</v>
      </c>
      <c r="E195" s="298">
        <v>1.179</v>
      </c>
      <c r="F195" s="297">
        <v>1845012</v>
      </c>
      <c r="G195" s="297">
        <v>955447252</v>
      </c>
      <c r="H195" s="400">
        <v>1126.4723292429001</v>
      </c>
      <c r="I195" s="401"/>
    </row>
    <row r="196" spans="1:9" ht="25.15" customHeight="1">
      <c r="A196" s="299">
        <v>45764</v>
      </c>
      <c r="B196" s="298">
        <v>1.1679999999999999</v>
      </c>
      <c r="C196" s="298">
        <v>1.1930000000000001</v>
      </c>
      <c r="D196" s="298">
        <v>1.125</v>
      </c>
      <c r="E196" s="298">
        <v>1.179</v>
      </c>
      <c r="F196" s="297">
        <v>2062241</v>
      </c>
      <c r="G196" s="297">
        <v>955447252</v>
      </c>
      <c r="H196" s="400">
        <v>1126.4723292429001</v>
      </c>
      <c r="I196" s="401"/>
    </row>
    <row r="197" spans="1:9" ht="25.15" customHeight="1">
      <c r="A197" s="299">
        <v>45763</v>
      </c>
      <c r="B197" s="298">
        <v>1.242</v>
      </c>
      <c r="C197" s="298">
        <v>1.242</v>
      </c>
      <c r="D197" s="298">
        <v>1.1579999999999999</v>
      </c>
      <c r="E197" s="298">
        <v>1.1759999999999999</v>
      </c>
      <c r="F197" s="297">
        <v>1652714</v>
      </c>
      <c r="G197" s="297">
        <v>955447252</v>
      </c>
      <c r="H197" s="400">
        <v>1123.60596744081</v>
      </c>
      <c r="I197" s="401"/>
    </row>
    <row r="198" spans="1:9" ht="25.15" customHeight="1">
      <c r="A198" s="299">
        <v>45762</v>
      </c>
      <c r="B198" s="298">
        <v>1.25</v>
      </c>
      <c r="C198" s="298">
        <v>1.286</v>
      </c>
      <c r="D198" s="298">
        <v>1.2270000000000001</v>
      </c>
      <c r="E198" s="298">
        <v>1.2490000000000001</v>
      </c>
      <c r="F198" s="297">
        <v>2248220</v>
      </c>
      <c r="G198" s="297">
        <v>955447252</v>
      </c>
      <c r="H198" s="400">
        <v>1193.3536869981001</v>
      </c>
      <c r="I198" s="401"/>
    </row>
    <row r="199" spans="1:9" ht="25.15" customHeight="1">
      <c r="A199" s="299">
        <v>45761</v>
      </c>
      <c r="B199" s="298">
        <v>1.179</v>
      </c>
      <c r="C199" s="298">
        <v>1.278</v>
      </c>
      <c r="D199" s="298">
        <v>1.163</v>
      </c>
      <c r="E199" s="298">
        <v>1.2509999999999999</v>
      </c>
      <c r="F199" s="297">
        <v>2042235</v>
      </c>
      <c r="G199" s="297">
        <v>955447252</v>
      </c>
      <c r="H199" s="400">
        <v>1195.2644430019</v>
      </c>
      <c r="I199" s="401"/>
    </row>
    <row r="200" spans="1:9" ht="25.15" customHeight="1">
      <c r="A200" s="299">
        <v>45758</v>
      </c>
      <c r="B200" s="298">
        <v>1.1299999999999999</v>
      </c>
      <c r="C200" s="298">
        <v>1.173</v>
      </c>
      <c r="D200" s="298">
        <v>1.1200000000000001</v>
      </c>
      <c r="E200" s="298">
        <v>1.159</v>
      </c>
      <c r="F200" s="297">
        <v>11558408</v>
      </c>
      <c r="G200" s="297">
        <v>955447252</v>
      </c>
      <c r="H200" s="400">
        <v>1107.36340242661</v>
      </c>
      <c r="I200" s="401"/>
    </row>
    <row r="201" spans="1:9" ht="25.15" customHeight="1">
      <c r="A201" s="299">
        <v>45757</v>
      </c>
      <c r="B201" s="298">
        <v>1.115</v>
      </c>
      <c r="C201" s="298">
        <v>1.1779999999999999</v>
      </c>
      <c r="D201" s="298">
        <v>1.115</v>
      </c>
      <c r="E201" s="298">
        <v>1.119</v>
      </c>
      <c r="F201" s="297">
        <v>2246323</v>
      </c>
      <c r="G201" s="297">
        <v>955447252</v>
      </c>
      <c r="H201" s="400">
        <v>1069.14543489584</v>
      </c>
      <c r="I201" s="401"/>
    </row>
    <row r="202" spans="1:9" ht="25.15" customHeight="1">
      <c r="A202" s="299">
        <v>45756</v>
      </c>
      <c r="B202" s="298">
        <v>1.048</v>
      </c>
      <c r="C202" s="298">
        <v>1.06</v>
      </c>
      <c r="D202" s="298">
        <v>0.96350000000000002</v>
      </c>
      <c r="E202" s="298">
        <v>1.05</v>
      </c>
      <c r="F202" s="297">
        <v>8487963</v>
      </c>
      <c r="G202" s="297">
        <v>955447252</v>
      </c>
      <c r="H202" s="400">
        <v>1003.21956904072</v>
      </c>
      <c r="I202" s="401"/>
    </row>
    <row r="203" spans="1:9" ht="25.15" customHeight="1">
      <c r="A203" s="299">
        <v>45755</v>
      </c>
      <c r="B203" s="298">
        <v>1.0149999999999999</v>
      </c>
      <c r="C203" s="298">
        <v>1.083</v>
      </c>
      <c r="D203" s="298">
        <v>1.0049999999999999</v>
      </c>
      <c r="E203" s="298">
        <v>1.0720000000000001</v>
      </c>
      <c r="F203" s="297">
        <v>2414000</v>
      </c>
      <c r="G203" s="297">
        <v>955447252</v>
      </c>
      <c r="H203" s="400">
        <v>1024.23947965719</v>
      </c>
      <c r="I203" s="401"/>
    </row>
    <row r="204" spans="1:9" ht="25.15" customHeight="1">
      <c r="A204" s="299">
        <v>45754</v>
      </c>
      <c r="B204" s="298">
        <v>1.0109999999999999</v>
      </c>
      <c r="C204" s="298">
        <v>1.044</v>
      </c>
      <c r="D204" s="298">
        <v>0.98399999999999999</v>
      </c>
      <c r="E204" s="298">
        <v>0.98399999999999999</v>
      </c>
      <c r="F204" s="297">
        <v>6952593</v>
      </c>
      <c r="G204" s="297">
        <v>955447252</v>
      </c>
      <c r="H204" s="400">
        <v>940.16012193678705</v>
      </c>
      <c r="I204" s="401"/>
    </row>
    <row r="205" spans="1:9" ht="25.15" customHeight="1">
      <c r="A205" s="299">
        <v>45751</v>
      </c>
      <c r="B205" s="298">
        <v>1.0409999999999999</v>
      </c>
      <c r="C205" s="298">
        <v>1.085</v>
      </c>
      <c r="D205" s="298">
        <v>0.99550000000000005</v>
      </c>
      <c r="E205" s="298">
        <v>1.0449999999999999</v>
      </c>
      <c r="F205" s="297">
        <v>4764959</v>
      </c>
      <c r="G205" s="297">
        <v>955447252</v>
      </c>
      <c r="H205" s="400">
        <v>998.44233733665203</v>
      </c>
      <c r="I205" s="401"/>
    </row>
    <row r="206" spans="1:9" ht="25.15" customHeight="1">
      <c r="A206" s="299">
        <v>45750</v>
      </c>
      <c r="B206" s="298">
        <v>1.0149999999999999</v>
      </c>
      <c r="C206" s="298">
        <v>1.1439999999999999</v>
      </c>
      <c r="D206" s="298">
        <v>1.0149999999999999</v>
      </c>
      <c r="E206" s="298">
        <v>1.0529999999999999</v>
      </c>
      <c r="F206" s="297">
        <v>3529064</v>
      </c>
      <c r="G206" s="297">
        <v>955447252</v>
      </c>
      <c r="H206" s="400">
        <v>1006.0859308428099</v>
      </c>
      <c r="I206" s="401"/>
    </row>
    <row r="207" spans="1:9" ht="25.15" customHeight="1">
      <c r="A207" s="299">
        <v>45749</v>
      </c>
      <c r="B207" s="298">
        <v>1.022</v>
      </c>
      <c r="C207" s="298">
        <v>1.0429999999999999</v>
      </c>
      <c r="D207" s="298">
        <v>1.002</v>
      </c>
      <c r="E207" s="298">
        <v>1.0389999999999999</v>
      </c>
      <c r="F207" s="297">
        <v>2733555</v>
      </c>
      <c r="G207" s="297">
        <v>955447252</v>
      </c>
      <c r="H207" s="400">
        <v>992.709727630678</v>
      </c>
      <c r="I207" s="401"/>
    </row>
    <row r="208" spans="1:9" ht="25.15" customHeight="1">
      <c r="A208" s="299">
        <v>45748</v>
      </c>
      <c r="B208" s="298">
        <v>1.0309999999999999</v>
      </c>
      <c r="C208" s="298">
        <v>1.0369999999999999</v>
      </c>
      <c r="D208" s="298">
        <v>1.004</v>
      </c>
      <c r="E208" s="298">
        <v>1.028</v>
      </c>
      <c r="F208" s="297">
        <v>3149618</v>
      </c>
      <c r="G208" s="297">
        <v>955447252</v>
      </c>
      <c r="H208" s="400">
        <v>982.19977232244298</v>
      </c>
      <c r="I208" s="401"/>
    </row>
    <row r="209" spans="1:9" ht="25.15" customHeight="1">
      <c r="A209" s="299">
        <v>45747</v>
      </c>
      <c r="B209" s="298">
        <v>1.038</v>
      </c>
      <c r="C209" s="298">
        <v>1.038</v>
      </c>
      <c r="D209" s="298">
        <v>1.01</v>
      </c>
      <c r="E209" s="298">
        <v>1.0229999999999999</v>
      </c>
      <c r="F209" s="297">
        <v>2677272</v>
      </c>
      <c r="G209" s="297">
        <v>955447252</v>
      </c>
      <c r="H209" s="400">
        <v>977.42254061837104</v>
      </c>
      <c r="I209" s="401"/>
    </row>
    <row r="210" spans="1:9" ht="25.15" customHeight="1">
      <c r="A210" s="299">
        <v>45744</v>
      </c>
      <c r="B210" s="298">
        <v>1.024</v>
      </c>
      <c r="C210" s="298">
        <v>1.0680000000000001</v>
      </c>
      <c r="D210" s="298">
        <v>1.024</v>
      </c>
      <c r="E210" s="298">
        <v>1.05</v>
      </c>
      <c r="F210" s="297">
        <v>1424175</v>
      </c>
      <c r="G210" s="297">
        <v>955377850</v>
      </c>
      <c r="H210" s="400">
        <v>1003.1466969440301</v>
      </c>
      <c r="I210" s="401"/>
    </row>
    <row r="211" spans="1:9" ht="25.15" customHeight="1">
      <c r="A211" s="299">
        <v>45743</v>
      </c>
      <c r="B211" s="298">
        <v>1.0389999999999999</v>
      </c>
      <c r="C211" s="298">
        <v>1.0529999999999999</v>
      </c>
      <c r="D211" s="298">
        <v>1.0149999999999999</v>
      </c>
      <c r="E211" s="298">
        <v>1.0469999999999999</v>
      </c>
      <c r="F211" s="297">
        <v>1384160</v>
      </c>
      <c r="G211" s="297">
        <v>955377850</v>
      </c>
      <c r="H211" s="400">
        <v>1000.28054334941</v>
      </c>
      <c r="I211" s="401"/>
    </row>
    <row r="212" spans="1:9" ht="25.15" customHeight="1">
      <c r="A212" s="299">
        <v>45742</v>
      </c>
      <c r="B212" s="298">
        <v>1.0369999999999999</v>
      </c>
      <c r="C212" s="298">
        <v>1.0740000000000001</v>
      </c>
      <c r="D212" s="298">
        <v>1.02</v>
      </c>
      <c r="E212" s="298">
        <v>1.0389999999999999</v>
      </c>
      <c r="F212" s="297">
        <v>1649720</v>
      </c>
      <c r="G212" s="297">
        <v>955377850</v>
      </c>
      <c r="H212" s="400">
        <v>992.63761895029495</v>
      </c>
      <c r="I212" s="401"/>
    </row>
    <row r="213" spans="1:9" ht="25.15" customHeight="1">
      <c r="A213" s="299">
        <v>45741</v>
      </c>
      <c r="B213" s="298">
        <v>1.026</v>
      </c>
      <c r="C213" s="298">
        <v>1.0760000000000001</v>
      </c>
      <c r="D213" s="298">
        <v>1.0169999999999999</v>
      </c>
      <c r="E213" s="298">
        <v>1.0169999999999999</v>
      </c>
      <c r="F213" s="297">
        <v>1280321</v>
      </c>
      <c r="G213" s="297">
        <v>955377850</v>
      </c>
      <c r="H213" s="400">
        <v>971.61923518298897</v>
      </c>
      <c r="I213" s="401"/>
    </row>
    <row r="214" spans="1:9" ht="25.15" customHeight="1">
      <c r="A214" s="299">
        <v>45740</v>
      </c>
      <c r="B214" s="298">
        <v>1.0820000000000001</v>
      </c>
      <c r="C214" s="298">
        <v>1.137</v>
      </c>
      <c r="D214" s="298">
        <v>1.01</v>
      </c>
      <c r="E214" s="298">
        <v>1.0429999999999999</v>
      </c>
      <c r="F214" s="297">
        <v>3096042</v>
      </c>
      <c r="G214" s="297">
        <v>955377850</v>
      </c>
      <c r="H214" s="400">
        <v>996.45908114985195</v>
      </c>
      <c r="I214" s="401"/>
    </row>
    <row r="215" spans="1:9" ht="25.15" customHeight="1">
      <c r="A215" s="299">
        <v>45737</v>
      </c>
      <c r="B215" s="298">
        <v>1.091</v>
      </c>
      <c r="C215" s="298">
        <v>1.159</v>
      </c>
      <c r="D215" s="298">
        <v>1.0900000000000001</v>
      </c>
      <c r="E215" s="298">
        <v>1.115</v>
      </c>
      <c r="F215" s="297">
        <v>3293392</v>
      </c>
      <c r="G215" s="297">
        <v>955377850</v>
      </c>
      <c r="H215" s="400">
        <v>1065.24631186119</v>
      </c>
      <c r="I215" s="401"/>
    </row>
    <row r="216" spans="1:9" ht="25.15" customHeight="1">
      <c r="A216" s="299">
        <v>45736</v>
      </c>
      <c r="B216" s="298">
        <v>1.095</v>
      </c>
      <c r="C216" s="298">
        <v>1.1259999999999999</v>
      </c>
      <c r="D216" s="298">
        <v>1.0920000000000001</v>
      </c>
      <c r="E216" s="298">
        <v>1.0960000000000001</v>
      </c>
      <c r="F216" s="297">
        <v>1551832</v>
      </c>
      <c r="G216" s="297">
        <v>955377850</v>
      </c>
      <c r="H216" s="400">
        <v>1047.09408168851</v>
      </c>
      <c r="I216" s="401"/>
    </row>
    <row r="217" spans="1:9" ht="25.15" customHeight="1">
      <c r="A217" s="299">
        <v>45735</v>
      </c>
      <c r="B217" s="298">
        <v>1.133</v>
      </c>
      <c r="C217" s="298">
        <v>1.1399999999999999</v>
      </c>
      <c r="D217" s="298">
        <v>1.093</v>
      </c>
      <c r="E217" s="298">
        <v>1.103</v>
      </c>
      <c r="F217" s="297">
        <v>1440105</v>
      </c>
      <c r="G217" s="297">
        <v>955377850</v>
      </c>
      <c r="H217" s="400">
        <v>1053.78181137261</v>
      </c>
      <c r="I217" s="401"/>
    </row>
    <row r="218" spans="1:9" ht="25.15" customHeight="1">
      <c r="A218" s="299">
        <v>45734</v>
      </c>
      <c r="B218" s="298">
        <v>1.1100000000000001</v>
      </c>
      <c r="C218" s="298">
        <v>1.1499999999999999</v>
      </c>
      <c r="D218" s="298">
        <v>1.0900000000000001</v>
      </c>
      <c r="E218" s="298">
        <v>1.1499999999999999</v>
      </c>
      <c r="F218" s="297">
        <v>1373300</v>
      </c>
      <c r="G218" s="297">
        <v>955377850</v>
      </c>
      <c r="H218" s="400">
        <v>1098.6845047220199</v>
      </c>
      <c r="I218" s="401"/>
    </row>
    <row r="219" spans="1:9" ht="25.15" customHeight="1">
      <c r="A219" s="299">
        <v>45733</v>
      </c>
      <c r="B219" s="298">
        <v>1</v>
      </c>
      <c r="C219" s="298">
        <v>1.1160000000000001</v>
      </c>
      <c r="D219" s="298">
        <v>0.98799999999999999</v>
      </c>
      <c r="E219" s="298">
        <v>1.1000000000000001</v>
      </c>
      <c r="F219" s="297">
        <v>2473120</v>
      </c>
      <c r="G219" s="297">
        <v>955377850</v>
      </c>
      <c r="H219" s="400">
        <v>1050.91565777798</v>
      </c>
      <c r="I219" s="401"/>
    </row>
    <row r="220" spans="1:9" ht="25.15" customHeight="1">
      <c r="A220" s="299">
        <v>45730</v>
      </c>
      <c r="B220" s="298">
        <v>0.99050000000000005</v>
      </c>
      <c r="C220" s="298">
        <v>1.0229999999999999</v>
      </c>
      <c r="D220" s="298">
        <v>0.98799999999999999</v>
      </c>
      <c r="E220" s="298">
        <v>1.002</v>
      </c>
      <c r="F220" s="297">
        <v>623639</v>
      </c>
      <c r="G220" s="297">
        <v>955377850</v>
      </c>
      <c r="H220" s="400">
        <v>957.28858109977796</v>
      </c>
      <c r="I220" s="401"/>
    </row>
    <row r="221" spans="1:9" ht="25.15" customHeight="1">
      <c r="A221" s="299">
        <v>45729</v>
      </c>
      <c r="B221" s="298">
        <v>1.002</v>
      </c>
      <c r="C221" s="298">
        <v>1.0429999999999999</v>
      </c>
      <c r="D221" s="298">
        <v>0.97799999999999998</v>
      </c>
      <c r="E221" s="298">
        <v>1.018</v>
      </c>
      <c r="F221" s="297">
        <v>1844020</v>
      </c>
      <c r="G221" s="297">
        <v>955377850</v>
      </c>
      <c r="H221" s="400">
        <v>972.57465767783503</v>
      </c>
      <c r="I221" s="401"/>
    </row>
    <row r="222" spans="1:9" ht="25.15" customHeight="1">
      <c r="A222" s="299">
        <v>45728</v>
      </c>
      <c r="B222" s="298">
        <v>0.97599999999999998</v>
      </c>
      <c r="C222" s="298">
        <v>1.01</v>
      </c>
      <c r="D222" s="298">
        <v>0.96750000000000003</v>
      </c>
      <c r="E222" s="298">
        <v>1.0029999999999999</v>
      </c>
      <c r="F222" s="297">
        <v>2290334</v>
      </c>
      <c r="G222" s="297">
        <v>955377850</v>
      </c>
      <c r="H222" s="400">
        <v>958.24400359462504</v>
      </c>
      <c r="I222" s="401"/>
    </row>
    <row r="223" spans="1:9" ht="25.15" customHeight="1">
      <c r="A223" s="299">
        <v>45727</v>
      </c>
      <c r="B223" s="298">
        <v>0.95450000000000002</v>
      </c>
      <c r="C223" s="298">
        <v>0.99250000000000005</v>
      </c>
      <c r="D223" s="298">
        <v>0.92</v>
      </c>
      <c r="E223" s="298">
        <v>0.97099999999999997</v>
      </c>
      <c r="F223" s="297">
        <v>2584109</v>
      </c>
      <c r="G223" s="297">
        <v>955377850</v>
      </c>
      <c r="H223" s="400">
        <v>927.671850438511</v>
      </c>
      <c r="I223" s="401"/>
    </row>
    <row r="224" spans="1:9" ht="25.15" customHeight="1">
      <c r="A224" s="299">
        <v>45726</v>
      </c>
      <c r="B224" s="298">
        <v>1.018</v>
      </c>
      <c r="C224" s="298">
        <v>1.03</v>
      </c>
      <c r="D224" s="298">
        <v>0.94599999999999995</v>
      </c>
      <c r="E224" s="298">
        <v>0.94599999999999995</v>
      </c>
      <c r="F224" s="297">
        <v>2040999</v>
      </c>
      <c r="G224" s="297">
        <v>955377850</v>
      </c>
      <c r="H224" s="400">
        <v>903.78742696649397</v>
      </c>
      <c r="I224" s="401"/>
    </row>
    <row r="225" spans="1:9" ht="25.15" customHeight="1">
      <c r="A225" s="299">
        <v>45723</v>
      </c>
      <c r="B225" s="298">
        <v>0.93</v>
      </c>
      <c r="C225" s="298">
        <v>1.0389999999999999</v>
      </c>
      <c r="D225" s="298">
        <v>0.91900000000000004</v>
      </c>
      <c r="E225" s="298">
        <v>1.0169999999999999</v>
      </c>
      <c r="F225" s="297">
        <v>3056345</v>
      </c>
      <c r="G225" s="297">
        <v>955377850</v>
      </c>
      <c r="H225" s="400">
        <v>971.61923518298897</v>
      </c>
      <c r="I225" s="401"/>
    </row>
    <row r="226" spans="1:9" ht="25.15" customHeight="1">
      <c r="A226" s="299">
        <v>45722</v>
      </c>
      <c r="B226" s="298">
        <v>0.9355</v>
      </c>
      <c r="C226" s="298">
        <v>0.9355</v>
      </c>
      <c r="D226" s="298">
        <v>0.89400000000000002</v>
      </c>
      <c r="E226" s="298">
        <v>0.92900000000000005</v>
      </c>
      <c r="F226" s="297">
        <v>6461058</v>
      </c>
      <c r="G226" s="297">
        <v>955377850</v>
      </c>
      <c r="H226" s="400">
        <v>887.54604178350598</v>
      </c>
      <c r="I226" s="401"/>
    </row>
    <row r="227" spans="1:9" ht="25.15" customHeight="1">
      <c r="A227" s="299">
        <v>45721</v>
      </c>
      <c r="B227" s="298">
        <v>0.92600000000000005</v>
      </c>
      <c r="C227" s="298">
        <v>0.95</v>
      </c>
      <c r="D227" s="298">
        <v>0.88649999999999995</v>
      </c>
      <c r="E227" s="298">
        <v>0.91649999999999998</v>
      </c>
      <c r="F227" s="297">
        <v>9553976</v>
      </c>
      <c r="G227" s="297">
        <v>955377850</v>
      </c>
      <c r="H227" s="400">
        <v>875.60383004749701</v>
      </c>
      <c r="I227" s="401"/>
    </row>
    <row r="228" spans="1:9" ht="25.15" customHeight="1">
      <c r="A228" s="299">
        <v>45720</v>
      </c>
      <c r="B228" s="298">
        <v>1.08</v>
      </c>
      <c r="C228" s="298">
        <v>1.08</v>
      </c>
      <c r="D228" s="298">
        <v>0.89249999999999996</v>
      </c>
      <c r="E228" s="298">
        <v>0.91300000000000003</v>
      </c>
      <c r="F228" s="297">
        <v>50257899</v>
      </c>
      <c r="G228" s="297">
        <v>955377850</v>
      </c>
      <c r="H228" s="400">
        <v>872.26002215040603</v>
      </c>
      <c r="I228" s="401"/>
    </row>
    <row r="229" spans="1:9" ht="25.15" customHeight="1">
      <c r="A229" s="299">
        <v>45719</v>
      </c>
      <c r="B229" s="298">
        <v>1.119</v>
      </c>
      <c r="C229" s="298">
        <v>1.119</v>
      </c>
      <c r="D229" s="298">
        <v>1.0509999999999999</v>
      </c>
      <c r="E229" s="298">
        <v>1.0509999999999999</v>
      </c>
      <c r="F229" s="297">
        <v>2255304</v>
      </c>
      <c r="G229" s="297">
        <v>955377850</v>
      </c>
      <c r="H229" s="400">
        <v>1004.10211943888</v>
      </c>
      <c r="I229" s="401"/>
    </row>
    <row r="230" spans="1:9" ht="25.15" customHeight="1">
      <c r="A230" s="299">
        <v>45716</v>
      </c>
      <c r="B230" s="298">
        <v>1.081</v>
      </c>
      <c r="C230" s="298">
        <v>1.131</v>
      </c>
      <c r="D230" s="298">
        <v>1.073</v>
      </c>
      <c r="E230" s="298">
        <v>1.1259999999999999</v>
      </c>
      <c r="F230" s="297">
        <v>3955336</v>
      </c>
      <c r="G230" s="297">
        <v>955377850</v>
      </c>
      <c r="H230" s="400">
        <v>1075.7553898549299</v>
      </c>
      <c r="I230" s="401"/>
    </row>
    <row r="231" spans="1:9" ht="25.15" customHeight="1">
      <c r="A231" s="299">
        <v>45715</v>
      </c>
      <c r="B231" s="298">
        <v>1.101</v>
      </c>
      <c r="C231" s="298">
        <v>1.101</v>
      </c>
      <c r="D231" s="298">
        <v>1.085</v>
      </c>
      <c r="E231" s="298">
        <v>1.089</v>
      </c>
      <c r="F231" s="297">
        <v>2710214</v>
      </c>
      <c r="G231" s="297">
        <v>955337434</v>
      </c>
      <c r="H231" s="400">
        <v>1040.3624528708699</v>
      </c>
      <c r="I231" s="401"/>
    </row>
    <row r="232" spans="1:9" ht="25.15" customHeight="1">
      <c r="A232" s="299">
        <v>45714</v>
      </c>
      <c r="B232" s="298">
        <v>1.1000000000000001</v>
      </c>
      <c r="C232" s="298">
        <v>1.1419999999999999</v>
      </c>
      <c r="D232" s="298">
        <v>1.099</v>
      </c>
      <c r="E232" s="298">
        <v>1.1040000000000001</v>
      </c>
      <c r="F232" s="297">
        <v>10534789</v>
      </c>
      <c r="G232" s="297">
        <v>955337434</v>
      </c>
      <c r="H232" s="400">
        <v>1054.6925007146599</v>
      </c>
      <c r="I232" s="401"/>
    </row>
    <row r="233" spans="1:9" ht="25.15" customHeight="1">
      <c r="A233" s="299">
        <v>45713</v>
      </c>
      <c r="B233" s="298">
        <v>1.117</v>
      </c>
      <c r="C233" s="298">
        <v>1.131</v>
      </c>
      <c r="D233" s="298">
        <v>1.085</v>
      </c>
      <c r="E233" s="298">
        <v>1.1040000000000001</v>
      </c>
      <c r="F233" s="297">
        <v>5358725</v>
      </c>
      <c r="G233" s="297">
        <v>955337434</v>
      </c>
      <c r="H233" s="400">
        <v>1054.6925007146599</v>
      </c>
      <c r="I233" s="401"/>
    </row>
    <row r="234" spans="1:9" ht="25.15" customHeight="1">
      <c r="A234" s="299">
        <v>45712</v>
      </c>
      <c r="B234" s="298">
        <v>1.1739999999999999</v>
      </c>
      <c r="C234" s="298">
        <v>1.18</v>
      </c>
      <c r="D234" s="298">
        <v>1.1080000000000001</v>
      </c>
      <c r="E234" s="298">
        <v>1.1200000000000001</v>
      </c>
      <c r="F234" s="297">
        <v>3226974</v>
      </c>
      <c r="G234" s="297">
        <v>955337434</v>
      </c>
      <c r="H234" s="400">
        <v>1069.9779306354001</v>
      </c>
      <c r="I234" s="401"/>
    </row>
    <row r="235" spans="1:9" ht="25.15" customHeight="1">
      <c r="A235" s="299">
        <v>45709</v>
      </c>
      <c r="B235" s="298">
        <v>1.32</v>
      </c>
      <c r="C235" s="298">
        <v>1.32</v>
      </c>
      <c r="D235" s="298">
        <v>1.1679999999999999</v>
      </c>
      <c r="E235" s="298">
        <v>1.1679999999999999</v>
      </c>
      <c r="F235" s="297">
        <v>10430843</v>
      </c>
      <c r="G235" s="297">
        <v>955337434</v>
      </c>
      <c r="H235" s="400">
        <v>1115.8341065125501</v>
      </c>
      <c r="I235" s="401"/>
    </row>
    <row r="236" spans="1:9" ht="25.15" customHeight="1">
      <c r="A236" s="299">
        <v>45708</v>
      </c>
      <c r="B236" s="298">
        <v>1.3</v>
      </c>
      <c r="C236" s="298">
        <v>1.339</v>
      </c>
      <c r="D236" s="298">
        <v>1.2809999999999999</v>
      </c>
      <c r="E236" s="298">
        <v>1.32</v>
      </c>
      <c r="F236" s="297">
        <v>2223337</v>
      </c>
      <c r="G236" s="297">
        <v>955337434</v>
      </c>
      <c r="H236" s="400">
        <v>1261.04546298944</v>
      </c>
      <c r="I236" s="401"/>
    </row>
    <row r="237" spans="1:9" ht="25.15" customHeight="1">
      <c r="A237" s="299">
        <v>45707</v>
      </c>
      <c r="B237" s="298">
        <v>1.2629999999999999</v>
      </c>
      <c r="C237" s="298">
        <v>1.3109999999999999</v>
      </c>
      <c r="D237" s="298">
        <v>1.2549999999999999</v>
      </c>
      <c r="E237" s="298">
        <v>1.2989999999999999</v>
      </c>
      <c r="F237" s="297">
        <v>3292739</v>
      </c>
      <c r="G237" s="297">
        <v>955337434</v>
      </c>
      <c r="H237" s="400">
        <v>1240.9832365689999</v>
      </c>
      <c r="I237" s="401"/>
    </row>
    <row r="238" spans="1:9" ht="25.15" customHeight="1">
      <c r="A238" s="299">
        <v>45706</v>
      </c>
      <c r="B238" s="298">
        <v>1.29</v>
      </c>
      <c r="C238" s="298">
        <v>1.29</v>
      </c>
      <c r="D238" s="298">
        <v>1.2549999999999999</v>
      </c>
      <c r="E238" s="298">
        <v>1.27</v>
      </c>
      <c r="F238" s="297">
        <v>2002300</v>
      </c>
      <c r="G238" s="297">
        <v>955337434</v>
      </c>
      <c r="H238" s="400">
        <v>1213.2785229583801</v>
      </c>
      <c r="I238" s="401"/>
    </row>
    <row r="239" spans="1:9" ht="25.15" customHeight="1">
      <c r="A239" s="299">
        <v>45705</v>
      </c>
      <c r="B239" s="298">
        <v>1.2889999999999999</v>
      </c>
      <c r="C239" s="298">
        <v>1.304</v>
      </c>
      <c r="D239" s="298">
        <v>1.266</v>
      </c>
      <c r="E239" s="298">
        <v>1.274</v>
      </c>
      <c r="F239" s="297">
        <v>4364122</v>
      </c>
      <c r="G239" s="297">
        <v>955337434</v>
      </c>
      <c r="H239" s="400">
        <v>1217.0999373811201</v>
      </c>
      <c r="I239" s="401"/>
    </row>
    <row r="240" spans="1:9" ht="25.15" customHeight="1">
      <c r="A240" s="299">
        <v>45702</v>
      </c>
      <c r="B240" s="298">
        <v>1.3049999999999999</v>
      </c>
      <c r="C240" s="298">
        <v>1.32</v>
      </c>
      <c r="D240" s="298">
        <v>1.292</v>
      </c>
      <c r="E240" s="298">
        <v>1.2969999999999999</v>
      </c>
      <c r="F240" s="297">
        <v>1327121</v>
      </c>
      <c r="G240" s="297">
        <v>955337434</v>
      </c>
      <c r="H240" s="400">
        <v>1239.0725863001801</v>
      </c>
      <c r="I240" s="401"/>
    </row>
    <row r="241" spans="1:9" ht="25.15" customHeight="1">
      <c r="A241" s="299">
        <v>45701</v>
      </c>
      <c r="B241" s="298">
        <v>1.29</v>
      </c>
      <c r="C241" s="298">
        <v>1.327</v>
      </c>
      <c r="D241" s="298">
        <v>1.282</v>
      </c>
      <c r="E241" s="298">
        <v>1.302</v>
      </c>
      <c r="F241" s="297">
        <v>6228240</v>
      </c>
      <c r="G241" s="297">
        <v>955337434</v>
      </c>
      <c r="H241" s="400">
        <v>1243.8492689147799</v>
      </c>
      <c r="I241" s="401"/>
    </row>
    <row r="242" spans="1:9" ht="25.15" customHeight="1">
      <c r="A242" s="299">
        <v>45700</v>
      </c>
      <c r="B242" s="298">
        <v>1.3129999999999999</v>
      </c>
      <c r="C242" s="298">
        <v>1.333</v>
      </c>
      <c r="D242" s="298">
        <v>1.2889999999999999</v>
      </c>
      <c r="E242" s="298">
        <v>1.3049999999999999</v>
      </c>
      <c r="F242" s="297">
        <v>3194877</v>
      </c>
      <c r="G242" s="297">
        <v>955337434</v>
      </c>
      <c r="H242" s="400">
        <v>1246.71530126056</v>
      </c>
      <c r="I242" s="401"/>
    </row>
    <row r="243" spans="1:9" ht="25.15" customHeight="1">
      <c r="A243" s="299">
        <v>45699</v>
      </c>
      <c r="B243" s="298">
        <v>1.3</v>
      </c>
      <c r="C243" s="298">
        <v>1.3380000000000001</v>
      </c>
      <c r="D243" s="298">
        <v>1.29</v>
      </c>
      <c r="E243" s="298">
        <v>1.2989999999999999</v>
      </c>
      <c r="F243" s="297">
        <v>3379221</v>
      </c>
      <c r="G243" s="297">
        <v>955337434</v>
      </c>
      <c r="H243" s="400">
        <v>1240.9832365689999</v>
      </c>
      <c r="I243" s="401"/>
    </row>
    <row r="244" spans="1:9" ht="25.15" customHeight="1">
      <c r="A244" s="299">
        <v>45698</v>
      </c>
      <c r="B244" s="298">
        <v>1.3440000000000001</v>
      </c>
      <c r="C244" s="298">
        <v>1.3440000000000001</v>
      </c>
      <c r="D244" s="298">
        <v>1.2929999999999999</v>
      </c>
      <c r="E244" s="298">
        <v>1.3180000000000001</v>
      </c>
      <c r="F244" s="297">
        <v>3372271</v>
      </c>
      <c r="G244" s="297">
        <v>955337434</v>
      </c>
      <c r="H244" s="400">
        <v>1259.1348127206199</v>
      </c>
      <c r="I244" s="401"/>
    </row>
    <row r="245" spans="1:9" ht="25.15" customHeight="1">
      <c r="A245" s="299">
        <v>45695</v>
      </c>
      <c r="B245" s="298">
        <v>1.343</v>
      </c>
      <c r="C245" s="298">
        <v>1.355</v>
      </c>
      <c r="D245" s="298">
        <v>1.306</v>
      </c>
      <c r="E245" s="298">
        <v>1.32</v>
      </c>
      <c r="F245" s="297">
        <v>3823421</v>
      </c>
      <c r="G245" s="297">
        <v>955337434</v>
      </c>
      <c r="H245" s="400">
        <v>1261.04546298944</v>
      </c>
      <c r="I245" s="401"/>
    </row>
    <row r="246" spans="1:9" ht="25.15" customHeight="1">
      <c r="A246" s="299">
        <v>45694</v>
      </c>
      <c r="B246" s="298">
        <v>1.3939999999999999</v>
      </c>
      <c r="C246" s="298">
        <v>1.3959999999999999</v>
      </c>
      <c r="D246" s="298">
        <v>1.34</v>
      </c>
      <c r="E246" s="298">
        <v>1.34</v>
      </c>
      <c r="F246" s="297">
        <v>1273164</v>
      </c>
      <c r="G246" s="297">
        <v>955337434</v>
      </c>
      <c r="H246" s="400">
        <v>1280.1521934478301</v>
      </c>
      <c r="I246" s="401"/>
    </row>
    <row r="247" spans="1:9" ht="25.15" customHeight="1">
      <c r="A247" s="299">
        <v>45693</v>
      </c>
      <c r="B247" s="298">
        <v>1.38</v>
      </c>
      <c r="C247" s="298">
        <v>1.38</v>
      </c>
      <c r="D247" s="298">
        <v>1.341</v>
      </c>
      <c r="E247" s="298">
        <v>1.37</v>
      </c>
      <c r="F247" s="297">
        <v>1414200</v>
      </c>
      <c r="G247" s="297">
        <v>955337434</v>
      </c>
      <c r="H247" s="400">
        <v>1308.8122891354001</v>
      </c>
      <c r="I247" s="401"/>
    </row>
    <row r="248" spans="1:9" ht="25.15" customHeight="1">
      <c r="A248" s="299">
        <v>45692</v>
      </c>
      <c r="B248" s="298">
        <v>1.3759999999999999</v>
      </c>
      <c r="C248" s="298">
        <v>1.4079999999999999</v>
      </c>
      <c r="D248" s="298">
        <v>1.359</v>
      </c>
      <c r="E248" s="298">
        <v>1.37</v>
      </c>
      <c r="F248" s="297">
        <v>3209149</v>
      </c>
      <c r="G248" s="297">
        <v>955337434</v>
      </c>
      <c r="H248" s="400">
        <v>1308.8122891354001</v>
      </c>
      <c r="I248" s="401"/>
    </row>
    <row r="249" spans="1:9" ht="25.15" customHeight="1">
      <c r="A249" s="299">
        <v>45691</v>
      </c>
      <c r="B249" s="298">
        <v>1.429</v>
      </c>
      <c r="C249" s="298">
        <v>1.4339999999999999</v>
      </c>
      <c r="D249" s="298">
        <v>1.3819999999999999</v>
      </c>
      <c r="E249" s="298">
        <v>1.3919999999999999</v>
      </c>
      <c r="F249" s="297">
        <v>1963223</v>
      </c>
      <c r="G249" s="297">
        <v>955337434</v>
      </c>
      <c r="H249" s="400">
        <v>1329.82966986261</v>
      </c>
      <c r="I249" s="401"/>
    </row>
    <row r="250" spans="1:9" ht="25.15" customHeight="1">
      <c r="A250" s="299">
        <v>45688</v>
      </c>
      <c r="B250" s="298">
        <v>1.4590000000000001</v>
      </c>
      <c r="C250" s="298">
        <v>1.476</v>
      </c>
      <c r="D250" s="298">
        <v>1.4350000000000001</v>
      </c>
      <c r="E250" s="298">
        <v>1.458</v>
      </c>
      <c r="F250" s="297">
        <v>1672945</v>
      </c>
      <c r="G250" s="297">
        <v>955337434</v>
      </c>
      <c r="H250" s="400">
        <v>1392.8820398144101</v>
      </c>
      <c r="I250" s="401"/>
    </row>
    <row r="251" spans="1:9" ht="25.15" customHeight="1">
      <c r="A251" s="299">
        <v>45687</v>
      </c>
      <c r="B251" s="298">
        <v>1.42</v>
      </c>
      <c r="C251" s="298">
        <v>1.4650000000000001</v>
      </c>
      <c r="D251" s="298">
        <v>1.4059999999999999</v>
      </c>
      <c r="E251" s="298">
        <v>1.448</v>
      </c>
      <c r="F251" s="297">
        <v>1631890</v>
      </c>
      <c r="G251" s="297">
        <v>955039240</v>
      </c>
      <c r="H251" s="400">
        <v>1382.89688965132</v>
      </c>
      <c r="I251" s="401"/>
    </row>
    <row r="252" spans="1:9" ht="25.15" customHeight="1">
      <c r="A252" s="299">
        <v>45686</v>
      </c>
      <c r="B252" s="298">
        <v>1.498</v>
      </c>
      <c r="C252" s="298">
        <v>1.5</v>
      </c>
      <c r="D252" s="298">
        <v>1.4139999999999999</v>
      </c>
      <c r="E252" s="298">
        <v>1.42</v>
      </c>
      <c r="F252" s="297">
        <v>1896076</v>
      </c>
      <c r="G252" s="297">
        <v>955039240</v>
      </c>
      <c r="H252" s="400">
        <v>1356.1556798141601</v>
      </c>
      <c r="I252" s="401"/>
    </row>
    <row r="253" spans="1:9" ht="25.15" customHeight="1">
      <c r="A253" s="299">
        <v>45685</v>
      </c>
      <c r="B253" s="298">
        <v>1.383</v>
      </c>
      <c r="C253" s="298">
        <v>1.488</v>
      </c>
      <c r="D253" s="298">
        <v>1.383</v>
      </c>
      <c r="E253" s="298">
        <v>1.46</v>
      </c>
      <c r="F253" s="297">
        <v>3289132</v>
      </c>
      <c r="G253" s="297">
        <v>955039240</v>
      </c>
      <c r="H253" s="400">
        <v>1394.3573268318601</v>
      </c>
      <c r="I253" s="401"/>
    </row>
    <row r="254" spans="1:9" ht="25.15" customHeight="1">
      <c r="A254" s="299">
        <v>45684</v>
      </c>
      <c r="B254" s="298">
        <v>1.411</v>
      </c>
      <c r="C254" s="298">
        <v>1.411</v>
      </c>
      <c r="D254" s="298">
        <v>1.3720000000000001</v>
      </c>
      <c r="E254" s="298">
        <v>1.3720000000000001</v>
      </c>
      <c r="F254" s="297">
        <v>1525385</v>
      </c>
      <c r="G254" s="297">
        <v>955039240</v>
      </c>
      <c r="H254" s="400">
        <v>1310.3138172424799</v>
      </c>
      <c r="I254" s="401"/>
    </row>
    <row r="255" spans="1:9" ht="25.15" customHeight="1">
      <c r="A255" s="299">
        <v>45681</v>
      </c>
      <c r="B255" s="298">
        <v>1.4039999999999999</v>
      </c>
      <c r="C255" s="298">
        <v>1.429</v>
      </c>
      <c r="D255" s="298">
        <v>1.379</v>
      </c>
      <c r="E255" s="298">
        <v>1.411</v>
      </c>
      <c r="F255" s="297">
        <v>2768015</v>
      </c>
      <c r="G255" s="297">
        <v>955039240</v>
      </c>
      <c r="H255" s="400">
        <v>1347.5603803911499</v>
      </c>
      <c r="I255" s="401"/>
    </row>
    <row r="256" spans="1:9" ht="25.15" customHeight="1">
      <c r="A256" s="299">
        <v>45680</v>
      </c>
      <c r="B256" s="298">
        <v>1.49</v>
      </c>
      <c r="C256" s="298">
        <v>1.52</v>
      </c>
      <c r="D256" s="298">
        <v>1.4219999999999999</v>
      </c>
      <c r="E256" s="298">
        <v>1.4219999999999999</v>
      </c>
      <c r="F256" s="297">
        <v>2744463</v>
      </c>
      <c r="G256" s="297">
        <v>955039240</v>
      </c>
      <c r="H256" s="400">
        <v>1358.0657337026601</v>
      </c>
      <c r="I256" s="401"/>
    </row>
    <row r="257" spans="1:9" ht="25.15" customHeight="1">
      <c r="A257" s="299">
        <v>45679</v>
      </c>
      <c r="B257" s="298">
        <v>1.55</v>
      </c>
      <c r="C257" s="298">
        <v>1.5820000000000001</v>
      </c>
      <c r="D257" s="298">
        <v>1.4710000000000001</v>
      </c>
      <c r="E257" s="298">
        <v>1.504</v>
      </c>
      <c r="F257" s="297">
        <v>3537247</v>
      </c>
      <c r="G257" s="297">
        <v>955039240</v>
      </c>
      <c r="H257" s="400">
        <v>1436.3789677769901</v>
      </c>
      <c r="I257" s="401"/>
    </row>
    <row r="258" spans="1:9" ht="25.15" customHeight="1">
      <c r="A258" s="299">
        <v>45678</v>
      </c>
      <c r="B258" s="298">
        <v>1.496</v>
      </c>
      <c r="C258" s="298">
        <v>1.55</v>
      </c>
      <c r="D258" s="298">
        <v>1.4710000000000001</v>
      </c>
      <c r="E258" s="298">
        <v>1.55</v>
      </c>
      <c r="F258" s="297">
        <v>4189485</v>
      </c>
      <c r="G258" s="297">
        <v>955039240</v>
      </c>
      <c r="H258" s="400">
        <v>1480.31077646018</v>
      </c>
      <c r="I258" s="401"/>
    </row>
    <row r="259" spans="1:9" ht="25.15" customHeight="1">
      <c r="A259" s="299">
        <v>45677</v>
      </c>
      <c r="B259" s="298">
        <v>1.4279999999999999</v>
      </c>
      <c r="C259" s="298">
        <v>1.4890000000000001</v>
      </c>
      <c r="D259" s="298">
        <v>1.4219999999999999</v>
      </c>
      <c r="E259" s="298">
        <v>1.4850000000000001</v>
      </c>
      <c r="F259" s="297">
        <v>1964897</v>
      </c>
      <c r="G259" s="297">
        <v>955039240</v>
      </c>
      <c r="H259" s="400">
        <v>1418.23328506195</v>
      </c>
      <c r="I259" s="401"/>
    </row>
    <row r="260" spans="1:9" ht="25.15" customHeight="1">
      <c r="A260" s="299">
        <v>45674</v>
      </c>
      <c r="B260" s="298">
        <v>1.4710000000000001</v>
      </c>
      <c r="C260" s="298">
        <v>1.492</v>
      </c>
      <c r="D260" s="298">
        <v>1.41</v>
      </c>
      <c r="E260" s="298">
        <v>1.43</v>
      </c>
      <c r="F260" s="297">
        <v>2621496</v>
      </c>
      <c r="G260" s="297">
        <v>955039240</v>
      </c>
      <c r="H260" s="400">
        <v>1365.7060631062</v>
      </c>
      <c r="I260" s="401"/>
    </row>
    <row r="261" spans="1:9" ht="25.15" customHeight="1">
      <c r="A261" s="299">
        <v>45673</v>
      </c>
      <c r="B261" s="298">
        <v>1.48</v>
      </c>
      <c r="C261" s="298">
        <v>1.504</v>
      </c>
      <c r="D261" s="298">
        <v>1.4419999999999999</v>
      </c>
      <c r="E261" s="298">
        <v>1.4730000000000001</v>
      </c>
      <c r="F261" s="297">
        <v>2945532</v>
      </c>
      <c r="G261" s="297">
        <v>955039240</v>
      </c>
      <c r="H261" s="400">
        <v>1406.7728478814099</v>
      </c>
      <c r="I261" s="401"/>
    </row>
    <row r="262" spans="1:9" ht="25.15" customHeight="1">
      <c r="A262" s="299">
        <v>45672</v>
      </c>
      <c r="B262" s="298">
        <v>1.4159999999999999</v>
      </c>
      <c r="C262" s="298">
        <v>1.458</v>
      </c>
      <c r="D262" s="298">
        <v>1.343</v>
      </c>
      <c r="E262" s="298">
        <v>1.45</v>
      </c>
      <c r="F262" s="297">
        <v>1936582</v>
      </c>
      <c r="G262" s="297">
        <v>955039240</v>
      </c>
      <c r="H262" s="400">
        <v>1384.8069435398199</v>
      </c>
      <c r="I262" s="401"/>
    </row>
    <row r="263" spans="1:9" ht="25.15" customHeight="1">
      <c r="A263" s="299">
        <v>45671</v>
      </c>
      <c r="B263" s="298">
        <v>1.4430000000000001</v>
      </c>
      <c r="C263" s="298">
        <v>1.52</v>
      </c>
      <c r="D263" s="298">
        <v>1.4139999999999999</v>
      </c>
      <c r="E263" s="298">
        <v>1.4139999999999999</v>
      </c>
      <c r="F263" s="297">
        <v>2959832</v>
      </c>
      <c r="G263" s="297">
        <v>955039240</v>
      </c>
      <c r="H263" s="400">
        <v>1350.4254042991199</v>
      </c>
      <c r="I263" s="401"/>
    </row>
    <row r="264" spans="1:9" ht="25.15" customHeight="1">
      <c r="A264" s="299">
        <v>45670</v>
      </c>
      <c r="B264" s="298">
        <v>1.365</v>
      </c>
      <c r="C264" s="298">
        <v>1.643</v>
      </c>
      <c r="D264" s="298">
        <v>1.359</v>
      </c>
      <c r="E264" s="298">
        <v>1.427</v>
      </c>
      <c r="F264" s="297">
        <v>4435682</v>
      </c>
      <c r="G264" s="297">
        <v>955039240</v>
      </c>
      <c r="H264" s="400">
        <v>1362.84092534868</v>
      </c>
      <c r="I264" s="401"/>
    </row>
    <row r="265" spans="1:9" ht="25.15" customHeight="1">
      <c r="A265" s="299">
        <v>45667</v>
      </c>
      <c r="B265" s="298">
        <v>1.329</v>
      </c>
      <c r="C265" s="298">
        <v>1.329</v>
      </c>
      <c r="D265" s="298">
        <v>1.3</v>
      </c>
      <c r="E265" s="298">
        <v>1.31</v>
      </c>
      <c r="F265" s="297">
        <v>1314971</v>
      </c>
      <c r="G265" s="297">
        <v>955039240</v>
      </c>
      <c r="H265" s="400">
        <v>1251.1013497522199</v>
      </c>
      <c r="I265" s="401"/>
    </row>
    <row r="266" spans="1:9" ht="25.15" customHeight="1">
      <c r="A266" s="299">
        <v>45666</v>
      </c>
      <c r="B266" s="298">
        <v>1.2829999999999999</v>
      </c>
      <c r="C266" s="298">
        <v>1.339</v>
      </c>
      <c r="D266" s="298">
        <v>1.27</v>
      </c>
      <c r="E266" s="298">
        <v>1.333</v>
      </c>
      <c r="F266" s="297">
        <v>2923309</v>
      </c>
      <c r="G266" s="297">
        <v>955039240</v>
      </c>
      <c r="H266" s="400">
        <v>1273.0673679433601</v>
      </c>
      <c r="I266" s="401"/>
    </row>
    <row r="267" spans="1:9" ht="25.15" customHeight="1">
      <c r="A267" s="299">
        <v>45665</v>
      </c>
      <c r="B267" s="298">
        <v>1.343</v>
      </c>
      <c r="C267" s="298">
        <v>1.379</v>
      </c>
      <c r="D267" s="298">
        <v>1.274</v>
      </c>
      <c r="E267" s="298">
        <v>1.292</v>
      </c>
      <c r="F267" s="297">
        <v>6103302</v>
      </c>
      <c r="G267" s="297">
        <v>955039240</v>
      </c>
      <c r="H267" s="400">
        <v>1233.9106370566401</v>
      </c>
      <c r="I267" s="401"/>
    </row>
    <row r="268" spans="1:9" ht="25.15" customHeight="1">
      <c r="A268" s="299">
        <v>45664</v>
      </c>
      <c r="B268" s="298">
        <v>1.337</v>
      </c>
      <c r="C268" s="298">
        <v>1.399</v>
      </c>
      <c r="D268" s="298">
        <v>1.337</v>
      </c>
      <c r="E268" s="298">
        <v>1.351</v>
      </c>
      <c r="F268" s="297">
        <v>1808972</v>
      </c>
      <c r="G268" s="297">
        <v>955039240</v>
      </c>
      <c r="H268" s="400">
        <v>1290.2580806389301</v>
      </c>
      <c r="I268" s="401"/>
    </row>
    <row r="269" spans="1:9" ht="25.15" customHeight="1">
      <c r="A269" s="299">
        <v>45663</v>
      </c>
      <c r="B269" s="298">
        <v>1.3029999999999999</v>
      </c>
      <c r="C269" s="298">
        <v>1.38</v>
      </c>
      <c r="D269" s="298">
        <v>1.3029999999999999</v>
      </c>
      <c r="E269" s="298">
        <v>1.333</v>
      </c>
      <c r="F269" s="297">
        <v>2546149</v>
      </c>
      <c r="G269" s="297">
        <v>955039240</v>
      </c>
      <c r="H269" s="400">
        <v>1273.0673679433601</v>
      </c>
      <c r="I269" s="401"/>
    </row>
    <row r="270" spans="1:9" ht="25.15" customHeight="1">
      <c r="A270" s="299">
        <v>45660</v>
      </c>
      <c r="B270" s="298">
        <v>1.29</v>
      </c>
      <c r="C270" s="298">
        <v>1.3380000000000001</v>
      </c>
      <c r="D270" s="298">
        <v>1.288</v>
      </c>
      <c r="E270" s="298">
        <v>1.31</v>
      </c>
      <c r="F270" s="297">
        <v>4046410</v>
      </c>
      <c r="G270" s="297">
        <v>955039240</v>
      </c>
      <c r="H270" s="400">
        <v>1251.1013497522199</v>
      </c>
      <c r="I270" s="401"/>
    </row>
    <row r="271" spans="1:9" ht="25.15" customHeight="1">
      <c r="A271" s="299">
        <v>45659</v>
      </c>
      <c r="B271" s="298">
        <v>1.2929999999999999</v>
      </c>
      <c r="C271" s="298">
        <v>1.3160000000000001</v>
      </c>
      <c r="D271" s="298">
        <v>1.2769999999999999</v>
      </c>
      <c r="E271" s="298">
        <v>1.284</v>
      </c>
      <c r="F271" s="297">
        <v>1104568</v>
      </c>
      <c r="G271" s="297">
        <v>955039240</v>
      </c>
      <c r="H271" s="400">
        <v>1226.2703076531</v>
      </c>
      <c r="I271" s="401"/>
    </row>
    <row r="272" spans="1:9" ht="25.15" customHeight="1">
      <c r="A272" s="299">
        <v>45657</v>
      </c>
      <c r="B272" s="298">
        <v>1.2370000000000001</v>
      </c>
      <c r="C272" s="298">
        <v>1.3140000000000001</v>
      </c>
      <c r="D272" s="298">
        <v>1.232</v>
      </c>
      <c r="E272" s="298">
        <v>1.288</v>
      </c>
      <c r="F272" s="297">
        <v>961138</v>
      </c>
      <c r="G272" s="297">
        <v>955039240</v>
      </c>
      <c r="H272" s="400">
        <v>1230.0905292796499</v>
      </c>
      <c r="I272" s="401"/>
    </row>
    <row r="273" spans="1:9" ht="25.15" customHeight="1">
      <c r="A273" s="299">
        <v>45656</v>
      </c>
      <c r="B273" s="298">
        <v>1.2490000000000001</v>
      </c>
      <c r="C273" s="298">
        <v>1.2649999999999999</v>
      </c>
      <c r="D273" s="298">
        <v>1.2250000000000001</v>
      </c>
      <c r="E273" s="298">
        <v>1.2529999999999999</v>
      </c>
      <c r="F273" s="297">
        <v>1573950</v>
      </c>
      <c r="G273" s="297">
        <v>954913884</v>
      </c>
      <c r="H273" s="400">
        <v>1196.50711668689</v>
      </c>
      <c r="I273" s="401"/>
    </row>
    <row r="274" spans="1:9" ht="25.15" customHeight="1">
      <c r="A274" s="299">
        <v>45653</v>
      </c>
      <c r="B274" s="298">
        <v>1.36</v>
      </c>
      <c r="C274" s="298">
        <v>1.36</v>
      </c>
      <c r="D274" s="298">
        <v>1.266</v>
      </c>
      <c r="E274" s="298">
        <v>1.2689999999999999</v>
      </c>
      <c r="F274" s="297">
        <v>1095422</v>
      </c>
      <c r="G274" s="297">
        <v>954913884</v>
      </c>
      <c r="H274" s="400">
        <v>1211.7857697939</v>
      </c>
      <c r="I274" s="401"/>
    </row>
    <row r="275" spans="1:9" ht="25.15" customHeight="1">
      <c r="A275" s="299">
        <v>45650</v>
      </c>
      <c r="B275" s="298">
        <v>1.29</v>
      </c>
      <c r="C275" s="298">
        <v>1.353</v>
      </c>
      <c r="D275" s="298">
        <v>1.29</v>
      </c>
      <c r="E275" s="298">
        <v>1.353</v>
      </c>
      <c r="F275" s="297">
        <v>864250</v>
      </c>
      <c r="G275" s="297">
        <v>954913884</v>
      </c>
      <c r="H275" s="400">
        <v>1291.9985278538099</v>
      </c>
      <c r="I275" s="401"/>
    </row>
    <row r="276" spans="1:9" ht="25.15" customHeight="1">
      <c r="A276" s="299">
        <v>45649</v>
      </c>
      <c r="B276" s="298">
        <v>1.4239999999999999</v>
      </c>
      <c r="C276" s="298">
        <v>1.429</v>
      </c>
      <c r="D276" s="298">
        <v>1.27</v>
      </c>
      <c r="E276" s="298">
        <v>1.2849999999999999</v>
      </c>
      <c r="F276" s="297">
        <v>3354203</v>
      </c>
      <c r="G276" s="297">
        <v>954913884</v>
      </c>
      <c r="H276" s="400">
        <v>1227.06430906631</v>
      </c>
      <c r="I276" s="401"/>
    </row>
    <row r="277" spans="1:9" ht="25.15" customHeight="1">
      <c r="A277" s="299">
        <v>45646</v>
      </c>
      <c r="B277" s="298">
        <v>1.3819999999999999</v>
      </c>
      <c r="C277" s="298">
        <v>1.4550000000000001</v>
      </c>
      <c r="D277" s="298">
        <v>1.367</v>
      </c>
      <c r="E277" s="298">
        <v>1.431</v>
      </c>
      <c r="F277" s="297">
        <v>61075109</v>
      </c>
      <c r="G277" s="297">
        <v>954913884</v>
      </c>
      <c r="H277" s="400">
        <v>1366.48187637454</v>
      </c>
      <c r="I277" s="401"/>
    </row>
    <row r="278" spans="1:9" ht="25.15" customHeight="1">
      <c r="A278" s="299">
        <v>45645</v>
      </c>
      <c r="B278" s="298">
        <v>1.42</v>
      </c>
      <c r="C278" s="298">
        <v>1.42</v>
      </c>
      <c r="D278" s="298">
        <v>1.357</v>
      </c>
      <c r="E278" s="298">
        <v>1.38</v>
      </c>
      <c r="F278" s="297">
        <v>2006583</v>
      </c>
      <c r="G278" s="297">
        <v>954913884</v>
      </c>
      <c r="H278" s="400">
        <v>1317.7811553666199</v>
      </c>
      <c r="I278" s="401"/>
    </row>
    <row r="279" spans="1:9" ht="25.15" customHeight="1">
      <c r="A279" s="299">
        <v>45644</v>
      </c>
      <c r="B279" s="298">
        <v>1.538</v>
      </c>
      <c r="C279" s="298">
        <v>1.538</v>
      </c>
      <c r="D279" s="298">
        <v>1.4139999999999999</v>
      </c>
      <c r="E279" s="298">
        <v>1.4319999999999999</v>
      </c>
      <c r="F279" s="297">
        <v>1659829</v>
      </c>
      <c r="G279" s="297">
        <v>954913884</v>
      </c>
      <c r="H279" s="400">
        <v>1367.4366072124999</v>
      </c>
      <c r="I279" s="401"/>
    </row>
    <row r="280" spans="1:9" ht="25.15" customHeight="1">
      <c r="A280" s="299">
        <v>45643</v>
      </c>
      <c r="B280" s="298">
        <v>1.575</v>
      </c>
      <c r="C280" s="298">
        <v>1.5880000000000001</v>
      </c>
      <c r="D280" s="298">
        <v>1.532</v>
      </c>
      <c r="E280" s="298">
        <v>1.532</v>
      </c>
      <c r="F280" s="297">
        <v>2487438</v>
      </c>
      <c r="G280" s="297">
        <v>954913884</v>
      </c>
      <c r="H280" s="400">
        <v>1462.9280183794201</v>
      </c>
      <c r="I280" s="401"/>
    </row>
    <row r="281" spans="1:9" ht="25.15" customHeight="1">
      <c r="A281" s="299">
        <v>45642</v>
      </c>
      <c r="B281" s="298">
        <v>1.5549999999999999</v>
      </c>
      <c r="C281" s="298">
        <v>1.5940000000000001</v>
      </c>
      <c r="D281" s="298">
        <v>1.548</v>
      </c>
      <c r="E281" s="298">
        <v>1.57</v>
      </c>
      <c r="F281" s="297">
        <v>2154774</v>
      </c>
      <c r="G281" s="297">
        <v>954913884</v>
      </c>
      <c r="H281" s="400">
        <v>1499.2148479672301</v>
      </c>
      <c r="I281" s="401"/>
    </row>
    <row r="282" spans="1:9" ht="25.15" customHeight="1">
      <c r="A282" s="299">
        <v>45639</v>
      </c>
      <c r="B282" s="298">
        <v>1.56</v>
      </c>
      <c r="C282" s="298">
        <v>1.5609999999999999</v>
      </c>
      <c r="D282" s="298">
        <v>1.494</v>
      </c>
      <c r="E282" s="298">
        <v>1.548</v>
      </c>
      <c r="F282" s="297">
        <v>1745115</v>
      </c>
      <c r="G282" s="297">
        <v>954913884</v>
      </c>
      <c r="H282" s="400">
        <v>1478.20667148643</v>
      </c>
      <c r="I282" s="401"/>
    </row>
    <row r="283" spans="1:9" ht="25.15" customHeight="1">
      <c r="A283" s="299">
        <v>45638</v>
      </c>
      <c r="B283" s="298">
        <v>1.5549999999999999</v>
      </c>
      <c r="C283" s="298">
        <v>1.615</v>
      </c>
      <c r="D283" s="298">
        <v>1.5409999999999999</v>
      </c>
      <c r="E283" s="298">
        <v>1.55</v>
      </c>
      <c r="F283" s="297">
        <v>3481257</v>
      </c>
      <c r="G283" s="297">
        <v>954913884</v>
      </c>
      <c r="H283" s="400">
        <v>1480.11647466616</v>
      </c>
      <c r="I283" s="401"/>
    </row>
    <row r="284" spans="1:9" ht="25.15" customHeight="1">
      <c r="A284" s="299">
        <v>45637</v>
      </c>
      <c r="B284" s="298">
        <v>1.4770000000000001</v>
      </c>
      <c r="C284" s="298">
        <v>1.5429999999999999</v>
      </c>
      <c r="D284" s="298">
        <v>1.4650000000000001</v>
      </c>
      <c r="E284" s="298">
        <v>1.542</v>
      </c>
      <c r="F284" s="297">
        <v>3269001</v>
      </c>
      <c r="G284" s="297">
        <v>954913884</v>
      </c>
      <c r="H284" s="400">
        <v>1472.47714811265</v>
      </c>
      <c r="I284" s="401"/>
    </row>
    <row r="285" spans="1:9" ht="25.15" customHeight="1">
      <c r="A285" s="299">
        <v>45636</v>
      </c>
      <c r="B285" s="298">
        <v>1.423</v>
      </c>
      <c r="C285" s="298">
        <v>1.486</v>
      </c>
      <c r="D285" s="298">
        <v>1.4079999999999999</v>
      </c>
      <c r="E285" s="298">
        <v>1.474</v>
      </c>
      <c r="F285" s="297">
        <v>1673628</v>
      </c>
      <c r="G285" s="297">
        <v>954913884</v>
      </c>
      <c r="H285" s="400">
        <v>1407.5430431597599</v>
      </c>
      <c r="I285" s="401"/>
    </row>
    <row r="286" spans="1:9" ht="25.15" customHeight="1">
      <c r="A286" s="299">
        <v>45635</v>
      </c>
      <c r="B286" s="298">
        <v>1.5109999999999999</v>
      </c>
      <c r="C286" s="298">
        <v>1.5249999999999999</v>
      </c>
      <c r="D286" s="298">
        <v>1.431</v>
      </c>
      <c r="E286" s="298">
        <v>1.4339999999999999</v>
      </c>
      <c r="F286" s="297">
        <v>1807497</v>
      </c>
      <c r="G286" s="297">
        <v>954913884</v>
      </c>
      <c r="H286" s="400">
        <v>1369.3464103922199</v>
      </c>
      <c r="I286" s="401"/>
    </row>
    <row r="287" spans="1:9" ht="25.15" customHeight="1">
      <c r="A287" s="299">
        <v>45632</v>
      </c>
      <c r="B287" s="298">
        <v>1.5369999999999999</v>
      </c>
      <c r="C287" s="298">
        <v>1.554</v>
      </c>
      <c r="D287" s="298">
        <v>1.4419999999999999</v>
      </c>
      <c r="E287" s="298">
        <v>1.5</v>
      </c>
      <c r="F287" s="297">
        <v>2727493</v>
      </c>
      <c r="G287" s="297">
        <v>954913884</v>
      </c>
      <c r="H287" s="400">
        <v>1432.3708260000001</v>
      </c>
      <c r="I287" s="401"/>
    </row>
    <row r="288" spans="1:9" ht="25.15" customHeight="1">
      <c r="A288" s="299">
        <v>45631</v>
      </c>
      <c r="B288" s="298">
        <v>1.5589999999999999</v>
      </c>
      <c r="C288" s="298">
        <v>1.5629999999999999</v>
      </c>
      <c r="D288" s="298">
        <v>1.5249999999999999</v>
      </c>
      <c r="E288" s="298">
        <v>1.55</v>
      </c>
      <c r="F288" s="297">
        <v>3327209</v>
      </c>
      <c r="G288" s="297">
        <v>954913884</v>
      </c>
      <c r="H288" s="400">
        <v>1480.11647466616</v>
      </c>
      <c r="I288" s="401"/>
    </row>
    <row r="289" spans="1:9" ht="25.15" customHeight="1">
      <c r="A289" s="299">
        <v>45630</v>
      </c>
      <c r="B289" s="298">
        <v>1.536</v>
      </c>
      <c r="C289" s="298">
        <v>1.55</v>
      </c>
      <c r="D289" s="298">
        <v>1.4670000000000001</v>
      </c>
      <c r="E289" s="298">
        <v>1.542</v>
      </c>
      <c r="F289" s="297">
        <v>1924277</v>
      </c>
      <c r="G289" s="297">
        <v>954913884</v>
      </c>
      <c r="H289" s="400">
        <v>1472.47714811265</v>
      </c>
      <c r="I289" s="401"/>
    </row>
    <row r="290" spans="1:9" ht="25.15" customHeight="1">
      <c r="A290" s="299">
        <v>45629</v>
      </c>
      <c r="B290" s="298">
        <v>1.5549999999999999</v>
      </c>
      <c r="C290" s="298">
        <v>1.597</v>
      </c>
      <c r="D290" s="298">
        <v>1.5269999999999999</v>
      </c>
      <c r="E290" s="298">
        <v>1.55</v>
      </c>
      <c r="F290" s="297">
        <v>1056410</v>
      </c>
      <c r="G290" s="297">
        <v>954913884</v>
      </c>
      <c r="H290" s="400">
        <v>1480.11647466616</v>
      </c>
      <c r="I290" s="401"/>
    </row>
    <row r="291" spans="1:9" ht="25.15" customHeight="1">
      <c r="A291" s="299">
        <v>45628</v>
      </c>
      <c r="B291" s="298">
        <v>1.58</v>
      </c>
      <c r="C291" s="298">
        <v>1.6479999999999999</v>
      </c>
      <c r="D291" s="298">
        <v>1.5429999999999999</v>
      </c>
      <c r="E291" s="298">
        <v>1.5620000000000001</v>
      </c>
      <c r="F291" s="297">
        <v>2389410</v>
      </c>
      <c r="G291" s="297">
        <v>954913884</v>
      </c>
      <c r="H291" s="400">
        <v>1491.5754075791101</v>
      </c>
      <c r="I291" s="401"/>
    </row>
    <row r="292" spans="1:9" ht="25.15" customHeight="1">
      <c r="A292" s="299">
        <v>45625</v>
      </c>
      <c r="B292" s="298">
        <v>1.474</v>
      </c>
      <c r="C292" s="298">
        <v>1.6160000000000001</v>
      </c>
      <c r="D292" s="298">
        <v>1.474</v>
      </c>
      <c r="E292" s="298">
        <v>1.591</v>
      </c>
      <c r="F292" s="297">
        <v>2151141</v>
      </c>
      <c r="G292" s="297">
        <v>954109674</v>
      </c>
      <c r="H292" s="400">
        <v>1517.9885677664299</v>
      </c>
      <c r="I292" s="401"/>
    </row>
    <row r="293" spans="1:9" ht="25.15" customHeight="1">
      <c r="A293" s="299">
        <v>45624</v>
      </c>
      <c r="B293" s="298">
        <v>1.423</v>
      </c>
      <c r="C293" s="298">
        <v>1.4730000000000001</v>
      </c>
      <c r="D293" s="298">
        <v>1.42</v>
      </c>
      <c r="E293" s="298">
        <v>1.4690000000000001</v>
      </c>
      <c r="F293" s="297">
        <v>515341</v>
      </c>
      <c r="G293" s="297">
        <v>954109674</v>
      </c>
      <c r="H293" s="400">
        <v>1401.58709381771</v>
      </c>
      <c r="I293" s="401"/>
    </row>
    <row r="294" spans="1:9" ht="25.15" customHeight="1">
      <c r="A294" s="299">
        <v>45623</v>
      </c>
      <c r="B294" s="298">
        <v>1.355</v>
      </c>
      <c r="C294" s="298">
        <v>1.425</v>
      </c>
      <c r="D294" s="298">
        <v>1.35</v>
      </c>
      <c r="E294" s="298">
        <v>1.421</v>
      </c>
      <c r="F294" s="297">
        <v>939845</v>
      </c>
      <c r="G294" s="297">
        <v>954109674</v>
      </c>
      <c r="H294" s="400">
        <v>1355.7898503936401</v>
      </c>
      <c r="I294" s="401"/>
    </row>
    <row r="295" spans="1:9" ht="25.15" customHeight="1">
      <c r="A295" s="299">
        <v>45622</v>
      </c>
      <c r="B295" s="298">
        <v>1.3640000000000001</v>
      </c>
      <c r="C295" s="298">
        <v>1.387</v>
      </c>
      <c r="D295" s="298">
        <v>1.349</v>
      </c>
      <c r="E295" s="298">
        <v>1.36</v>
      </c>
      <c r="F295" s="297">
        <v>604302</v>
      </c>
      <c r="G295" s="297">
        <v>954109674</v>
      </c>
      <c r="H295" s="400">
        <v>1297.5891702886499</v>
      </c>
      <c r="I295" s="401"/>
    </row>
    <row r="296" spans="1:9" ht="25.15" customHeight="1">
      <c r="A296" s="299">
        <v>45621</v>
      </c>
      <c r="B296" s="298">
        <v>1.278</v>
      </c>
      <c r="C296" s="298">
        <v>1.3620000000000001</v>
      </c>
      <c r="D296" s="298">
        <v>1.278</v>
      </c>
      <c r="E296" s="298">
        <v>1.3560000000000001</v>
      </c>
      <c r="F296" s="297">
        <v>2105796</v>
      </c>
      <c r="G296" s="297">
        <v>954109674</v>
      </c>
      <c r="H296" s="400">
        <v>1293.7727807277799</v>
      </c>
      <c r="I296" s="401"/>
    </row>
    <row r="297" spans="1:9" ht="25.15" customHeight="1">
      <c r="A297" s="299">
        <v>45618</v>
      </c>
      <c r="B297" s="298">
        <v>1.2470000000000001</v>
      </c>
      <c r="C297" s="298">
        <v>1.2929999999999999</v>
      </c>
      <c r="D297" s="298">
        <v>1.2430000000000001</v>
      </c>
      <c r="E297" s="298">
        <v>1.288</v>
      </c>
      <c r="F297" s="297">
        <v>887899</v>
      </c>
      <c r="G297" s="297">
        <v>954109674</v>
      </c>
      <c r="H297" s="400">
        <v>1228.8932482831699</v>
      </c>
      <c r="I297" s="401"/>
    </row>
    <row r="298" spans="1:9" ht="25.15" customHeight="1">
      <c r="A298" s="299">
        <v>45617</v>
      </c>
      <c r="B298" s="298">
        <v>1.2450000000000001</v>
      </c>
      <c r="C298" s="298">
        <v>1.2450000000000001</v>
      </c>
      <c r="D298" s="298">
        <v>1.208</v>
      </c>
      <c r="E298" s="298">
        <v>1.228</v>
      </c>
      <c r="F298" s="297">
        <v>1112466</v>
      </c>
      <c r="G298" s="297">
        <v>954109674</v>
      </c>
      <c r="H298" s="400">
        <v>1171.64672243777</v>
      </c>
      <c r="I298" s="401"/>
    </row>
    <row r="299" spans="1:9" ht="25.15" customHeight="1">
      <c r="A299" s="299">
        <v>45616</v>
      </c>
      <c r="B299" s="298">
        <v>1.2849999999999999</v>
      </c>
      <c r="C299" s="298">
        <v>1.294</v>
      </c>
      <c r="D299" s="298">
        <v>1.2130000000000001</v>
      </c>
      <c r="E299" s="298">
        <v>1.224</v>
      </c>
      <c r="F299" s="297">
        <v>1420780</v>
      </c>
      <c r="G299" s="297">
        <v>954109674</v>
      </c>
      <c r="H299" s="400">
        <v>1167.8302191381599</v>
      </c>
      <c r="I299" s="401"/>
    </row>
    <row r="300" spans="1:9" ht="25.15" customHeight="1">
      <c r="A300" s="299">
        <v>45615</v>
      </c>
      <c r="B300" s="298">
        <v>1.2629999999999999</v>
      </c>
      <c r="C300" s="298">
        <v>1.284</v>
      </c>
      <c r="D300" s="298">
        <v>1.226</v>
      </c>
      <c r="E300" s="298">
        <v>1.258</v>
      </c>
      <c r="F300" s="297">
        <v>2037587</v>
      </c>
      <c r="G300" s="297">
        <v>954109674</v>
      </c>
      <c r="H300" s="400">
        <v>1200.2699853604699</v>
      </c>
      <c r="I300" s="401"/>
    </row>
    <row r="301" spans="1:9" ht="25.15" customHeight="1">
      <c r="A301" s="299">
        <v>45614</v>
      </c>
      <c r="B301" s="298">
        <v>1.3149999999999999</v>
      </c>
      <c r="C301" s="298">
        <v>1.33</v>
      </c>
      <c r="D301" s="298">
        <v>1.2070000000000001</v>
      </c>
      <c r="E301" s="298">
        <v>1.2549999999999999</v>
      </c>
      <c r="F301" s="297">
        <v>5096294</v>
      </c>
      <c r="G301" s="297">
        <v>954109674</v>
      </c>
      <c r="H301" s="400">
        <v>1197.4076363204499</v>
      </c>
      <c r="I301" s="401"/>
    </row>
    <row r="302" spans="1:9" ht="25.15" customHeight="1">
      <c r="A302" s="299">
        <v>45611</v>
      </c>
      <c r="B302" s="298">
        <v>1.403</v>
      </c>
      <c r="C302" s="298">
        <v>1.421</v>
      </c>
      <c r="D302" s="298">
        <v>1.3080000000000001</v>
      </c>
      <c r="E302" s="298">
        <v>1.3089999999999999</v>
      </c>
      <c r="F302" s="297">
        <v>4060860</v>
      </c>
      <c r="G302" s="297">
        <v>954109674</v>
      </c>
      <c r="H302" s="400">
        <v>1248.92946408582</v>
      </c>
      <c r="I302" s="401"/>
    </row>
    <row r="303" spans="1:9" ht="25.15" customHeight="1">
      <c r="A303" s="299">
        <v>45610</v>
      </c>
      <c r="B303" s="298">
        <v>1.4359999999999999</v>
      </c>
      <c r="C303" s="298">
        <v>1.4419999999999999</v>
      </c>
      <c r="D303" s="298">
        <v>1.397</v>
      </c>
      <c r="E303" s="298">
        <v>1.409</v>
      </c>
      <c r="F303" s="297">
        <v>2489596</v>
      </c>
      <c r="G303" s="297">
        <v>954109674</v>
      </c>
      <c r="H303" s="400">
        <v>1344.34045423357</v>
      </c>
      <c r="I303" s="401"/>
    </row>
    <row r="304" spans="1:9" ht="25.15" customHeight="1">
      <c r="A304" s="299">
        <v>45609</v>
      </c>
      <c r="B304" s="298">
        <v>1.379</v>
      </c>
      <c r="C304" s="298">
        <v>1.4350000000000001</v>
      </c>
      <c r="D304" s="298">
        <v>1.365</v>
      </c>
      <c r="E304" s="298">
        <v>1.4350000000000001</v>
      </c>
      <c r="F304" s="297">
        <v>1504059</v>
      </c>
      <c r="G304" s="297">
        <v>954109674</v>
      </c>
      <c r="H304" s="400">
        <v>1369.1473275954099</v>
      </c>
      <c r="I304" s="401"/>
    </row>
    <row r="305" spans="1:9" ht="25.15" customHeight="1">
      <c r="A305" s="299">
        <v>45608</v>
      </c>
      <c r="B305" s="298">
        <v>1.38</v>
      </c>
      <c r="C305" s="298">
        <v>1.4119999999999999</v>
      </c>
      <c r="D305" s="298">
        <v>1.361</v>
      </c>
      <c r="E305" s="298">
        <v>1.377</v>
      </c>
      <c r="F305" s="297">
        <v>1810252</v>
      </c>
      <c r="G305" s="297">
        <v>954109674</v>
      </c>
      <c r="H305" s="400">
        <v>1313.80899653043</v>
      </c>
      <c r="I305" s="401"/>
    </row>
    <row r="306" spans="1:9" ht="25.15" customHeight="1">
      <c r="A306" s="299">
        <v>45607</v>
      </c>
      <c r="B306" s="298">
        <v>1.379</v>
      </c>
      <c r="C306" s="298">
        <v>1.4379999999999999</v>
      </c>
      <c r="D306" s="298">
        <v>1.361</v>
      </c>
      <c r="E306" s="298">
        <v>1.3819999999999999</v>
      </c>
      <c r="F306" s="297">
        <v>2181613</v>
      </c>
      <c r="G306" s="297">
        <v>954109674</v>
      </c>
      <c r="H306" s="400">
        <v>1318.5795403508801</v>
      </c>
      <c r="I306" s="401"/>
    </row>
    <row r="307" spans="1:9" ht="25.15" customHeight="1">
      <c r="A307" s="299">
        <v>45604</v>
      </c>
      <c r="B307" s="298">
        <v>1.3320000000000001</v>
      </c>
      <c r="C307" s="298">
        <v>1.3680000000000001</v>
      </c>
      <c r="D307" s="298">
        <v>1.327</v>
      </c>
      <c r="E307" s="298">
        <v>1.34</v>
      </c>
      <c r="F307" s="297">
        <v>1081692</v>
      </c>
      <c r="G307" s="297">
        <v>954109674</v>
      </c>
      <c r="H307" s="400">
        <v>1278.50699500685</v>
      </c>
      <c r="I307" s="401"/>
    </row>
    <row r="308" spans="1:9" ht="25.15" customHeight="1">
      <c r="A308" s="299">
        <v>45603</v>
      </c>
      <c r="B308" s="298">
        <v>1.31</v>
      </c>
      <c r="C308" s="298">
        <v>1.361</v>
      </c>
      <c r="D308" s="298">
        <v>1.31</v>
      </c>
      <c r="E308" s="298">
        <v>1.331</v>
      </c>
      <c r="F308" s="297">
        <v>1476429</v>
      </c>
      <c r="G308" s="297">
        <v>954109674</v>
      </c>
      <c r="H308" s="400">
        <v>1269.92006162553</v>
      </c>
      <c r="I308" s="401"/>
    </row>
    <row r="309" spans="1:9" ht="25.15" customHeight="1">
      <c r="A309" s="299">
        <v>45602</v>
      </c>
      <c r="B309" s="298">
        <v>1.4179999999999999</v>
      </c>
      <c r="C309" s="298">
        <v>1.4650000000000001</v>
      </c>
      <c r="D309" s="298">
        <v>1.3140000000000001</v>
      </c>
      <c r="E309" s="298">
        <v>1.3140000000000001</v>
      </c>
      <c r="F309" s="297">
        <v>3229001</v>
      </c>
      <c r="G309" s="297">
        <v>954109674</v>
      </c>
      <c r="H309" s="400">
        <v>1253.70000790627</v>
      </c>
      <c r="I309" s="401"/>
    </row>
    <row r="310" spans="1:9" ht="25.15" customHeight="1">
      <c r="A310" s="299">
        <v>45601</v>
      </c>
      <c r="B310" s="298">
        <v>1.405</v>
      </c>
      <c r="C310" s="298">
        <v>1.482</v>
      </c>
      <c r="D310" s="298">
        <v>1.405</v>
      </c>
      <c r="E310" s="298">
        <v>1.4139999999999999</v>
      </c>
      <c r="F310" s="297">
        <v>3320070</v>
      </c>
      <c r="G310" s="297">
        <v>954109674</v>
      </c>
      <c r="H310" s="400">
        <v>1349.11099805402</v>
      </c>
      <c r="I310" s="401"/>
    </row>
    <row r="311" spans="1:9" ht="25.15" customHeight="1">
      <c r="A311" s="299">
        <v>45600</v>
      </c>
      <c r="B311" s="298">
        <v>1.3480000000000001</v>
      </c>
      <c r="C311" s="298">
        <v>1.4239999999999999</v>
      </c>
      <c r="D311" s="298">
        <v>1.3480000000000001</v>
      </c>
      <c r="E311" s="298">
        <v>1.38</v>
      </c>
      <c r="F311" s="297">
        <v>3656291</v>
      </c>
      <c r="G311" s="297">
        <v>954109674</v>
      </c>
      <c r="H311" s="400">
        <v>1316.6713455704501</v>
      </c>
      <c r="I311" s="401"/>
    </row>
    <row r="312" spans="1:9" ht="25.15" customHeight="1">
      <c r="A312" s="299">
        <v>45597</v>
      </c>
      <c r="B312" s="298">
        <v>1.347</v>
      </c>
      <c r="C312" s="298">
        <v>1.3680000000000001</v>
      </c>
      <c r="D312" s="298">
        <v>1.327</v>
      </c>
      <c r="E312" s="298">
        <v>1.3480000000000001</v>
      </c>
      <c r="F312" s="297">
        <v>10935623</v>
      </c>
      <c r="G312" s="297">
        <v>954109674</v>
      </c>
      <c r="H312" s="400">
        <v>1286.1398878673101</v>
      </c>
      <c r="I312" s="401"/>
    </row>
    <row r="313" spans="1:9" ht="25.15" customHeight="1">
      <c r="A313" s="299">
        <v>45596</v>
      </c>
      <c r="B313" s="298">
        <v>1.4550000000000001</v>
      </c>
      <c r="C313" s="298">
        <v>1.4770000000000001</v>
      </c>
      <c r="D313" s="298">
        <v>1.325</v>
      </c>
      <c r="E313" s="298">
        <v>1.345</v>
      </c>
      <c r="F313" s="297">
        <v>4190459</v>
      </c>
      <c r="G313" s="297">
        <v>954109674</v>
      </c>
      <c r="H313" s="400">
        <v>1283.2775388273001</v>
      </c>
      <c r="I313" s="401"/>
    </row>
    <row r="314" spans="1:9" ht="25.15" customHeight="1">
      <c r="A314" s="299">
        <v>45595</v>
      </c>
      <c r="B314" s="298">
        <v>1.431</v>
      </c>
      <c r="C314" s="298">
        <v>1.492</v>
      </c>
      <c r="D314" s="298">
        <v>1.4159999999999999</v>
      </c>
      <c r="E314" s="298">
        <v>1.49</v>
      </c>
      <c r="F314" s="297">
        <v>1892900</v>
      </c>
      <c r="G314" s="297">
        <v>954021220</v>
      </c>
      <c r="H314" s="400">
        <v>1421.4916268982499</v>
      </c>
      <c r="I314" s="401"/>
    </row>
    <row r="315" spans="1:9" ht="25.15" customHeight="1">
      <c r="A315" s="299">
        <v>45594</v>
      </c>
      <c r="B315" s="298">
        <v>1.4319999999999999</v>
      </c>
      <c r="C315" s="298">
        <v>1.4350000000000001</v>
      </c>
      <c r="D315" s="298">
        <v>1.389</v>
      </c>
      <c r="E315" s="298">
        <v>1.397</v>
      </c>
      <c r="F315" s="297">
        <v>2458831</v>
      </c>
      <c r="G315" s="297">
        <v>954021220</v>
      </c>
      <c r="H315" s="400">
        <v>1332.7676015781999</v>
      </c>
      <c r="I315" s="401"/>
    </row>
    <row r="316" spans="1:9" ht="25.15" customHeight="1">
      <c r="A316" s="299">
        <v>45593</v>
      </c>
      <c r="B316" s="298">
        <v>1.44</v>
      </c>
      <c r="C316" s="298">
        <v>1.4550000000000001</v>
      </c>
      <c r="D316" s="298">
        <v>1.4179999999999999</v>
      </c>
      <c r="E316" s="298">
        <v>1.4179999999999999</v>
      </c>
      <c r="F316" s="297">
        <v>1296029</v>
      </c>
      <c r="G316" s="297">
        <v>954021220</v>
      </c>
      <c r="H316" s="400">
        <v>1352.8020735831401</v>
      </c>
      <c r="I316" s="401"/>
    </row>
    <row r="317" spans="1:9" ht="25.15" customHeight="1">
      <c r="A317" s="299">
        <v>45590</v>
      </c>
      <c r="B317" s="298">
        <v>1.4750000000000001</v>
      </c>
      <c r="C317" s="298">
        <v>1.5009999999999999</v>
      </c>
      <c r="D317" s="298">
        <v>1.4359999999999999</v>
      </c>
      <c r="E317" s="298">
        <v>1.4390000000000001</v>
      </c>
      <c r="F317" s="297">
        <v>1902401</v>
      </c>
      <c r="G317" s="297">
        <v>954021220</v>
      </c>
      <c r="H317" s="400">
        <v>1372.8364318598899</v>
      </c>
      <c r="I317" s="401"/>
    </row>
    <row r="318" spans="1:9" ht="25.15" customHeight="1">
      <c r="A318" s="299">
        <v>45589</v>
      </c>
      <c r="B318" s="298">
        <v>1.462</v>
      </c>
      <c r="C318" s="298">
        <v>1.52</v>
      </c>
      <c r="D318" s="298">
        <v>1.458</v>
      </c>
      <c r="E318" s="298">
        <v>1.4910000000000001</v>
      </c>
      <c r="F318" s="297">
        <v>1111794</v>
      </c>
      <c r="G318" s="297">
        <v>954021220</v>
      </c>
      <c r="H318" s="400">
        <v>1422.44569269971</v>
      </c>
      <c r="I318" s="401"/>
    </row>
    <row r="319" spans="1:9" ht="25.15" customHeight="1">
      <c r="A319" s="299">
        <v>45588</v>
      </c>
      <c r="B319" s="298">
        <v>1.468</v>
      </c>
      <c r="C319" s="298">
        <v>1.488</v>
      </c>
      <c r="D319" s="298">
        <v>1.452</v>
      </c>
      <c r="E319" s="298">
        <v>1.458</v>
      </c>
      <c r="F319" s="297">
        <v>1163325</v>
      </c>
      <c r="G319" s="297">
        <v>954021220</v>
      </c>
      <c r="H319" s="400">
        <v>1390.9629997183099</v>
      </c>
      <c r="I319" s="401"/>
    </row>
    <row r="320" spans="1:9" ht="25.15" customHeight="1">
      <c r="A320" s="299">
        <v>45587</v>
      </c>
      <c r="B320" s="298">
        <v>1.4379999999999999</v>
      </c>
      <c r="C320" s="298">
        <v>1.494</v>
      </c>
      <c r="D320" s="298">
        <v>1.4350000000000001</v>
      </c>
      <c r="E320" s="298">
        <v>1.4750000000000001</v>
      </c>
      <c r="F320" s="297">
        <v>2594349</v>
      </c>
      <c r="G320" s="297">
        <v>954021220</v>
      </c>
      <c r="H320" s="400">
        <v>1407.1813222456401</v>
      </c>
      <c r="I320" s="401"/>
    </row>
    <row r="321" spans="1:9" ht="25.15" customHeight="1">
      <c r="A321" s="299">
        <v>45586</v>
      </c>
      <c r="B321" s="298">
        <v>1.4390000000000001</v>
      </c>
      <c r="C321" s="298">
        <v>1.4690000000000001</v>
      </c>
      <c r="D321" s="298">
        <v>1.42</v>
      </c>
      <c r="E321" s="298">
        <v>1.44</v>
      </c>
      <c r="F321" s="297">
        <v>3621013</v>
      </c>
      <c r="G321" s="297">
        <v>954021220</v>
      </c>
      <c r="H321" s="400">
        <v>1373.7906113895301</v>
      </c>
      <c r="I321" s="401"/>
    </row>
    <row r="322" spans="1:9" ht="25.15" customHeight="1">
      <c r="A322" s="299">
        <v>45583</v>
      </c>
      <c r="B322" s="298">
        <v>1.43</v>
      </c>
      <c r="C322" s="298">
        <v>1.458</v>
      </c>
      <c r="D322" s="298">
        <v>1.417</v>
      </c>
      <c r="E322" s="298">
        <v>1.4330000000000001</v>
      </c>
      <c r="F322" s="297">
        <v>863017</v>
      </c>
      <c r="G322" s="297">
        <v>954021220</v>
      </c>
      <c r="H322" s="400">
        <v>1367.1124919639501</v>
      </c>
      <c r="I322" s="401"/>
    </row>
    <row r="323" spans="1:9" ht="25.15" customHeight="1">
      <c r="A323" s="299">
        <v>45582</v>
      </c>
      <c r="B323" s="298">
        <v>1.4379999999999999</v>
      </c>
      <c r="C323" s="298">
        <v>1.504</v>
      </c>
      <c r="D323" s="298">
        <v>1.4330000000000001</v>
      </c>
      <c r="E323" s="298">
        <v>1.4350000000000001</v>
      </c>
      <c r="F323" s="297">
        <v>1429106</v>
      </c>
      <c r="G323" s="297">
        <v>954021220</v>
      </c>
      <c r="H323" s="400">
        <v>1369.0203961104701</v>
      </c>
      <c r="I323" s="401"/>
    </row>
    <row r="324" spans="1:9" ht="25.15" customHeight="1">
      <c r="A324" s="299">
        <v>45581</v>
      </c>
      <c r="B324" s="298">
        <v>1.391</v>
      </c>
      <c r="C324" s="298">
        <v>1.4330000000000001</v>
      </c>
      <c r="D324" s="298">
        <v>1.38</v>
      </c>
      <c r="E324" s="298">
        <v>1.4330000000000001</v>
      </c>
      <c r="F324" s="297">
        <v>1051990</v>
      </c>
      <c r="G324" s="297">
        <v>954021220</v>
      </c>
      <c r="H324" s="400">
        <v>1367.1124919639501</v>
      </c>
      <c r="I324" s="401"/>
    </row>
    <row r="325" spans="1:9" ht="25.15" customHeight="1">
      <c r="A325" s="299">
        <v>45580</v>
      </c>
      <c r="B325" s="298">
        <v>1.4179999999999999</v>
      </c>
      <c r="C325" s="298">
        <v>1.423</v>
      </c>
      <c r="D325" s="298">
        <v>1.3879999999999999</v>
      </c>
      <c r="E325" s="298">
        <v>1.3879999999999999</v>
      </c>
      <c r="F325" s="297">
        <v>13975343</v>
      </c>
      <c r="G325" s="297">
        <v>954021220</v>
      </c>
      <c r="H325" s="400">
        <v>1324.18146427791</v>
      </c>
      <c r="I325" s="401"/>
    </row>
    <row r="326" spans="1:9" ht="25.15" customHeight="1">
      <c r="A326" s="299">
        <v>45579</v>
      </c>
      <c r="B326" s="298">
        <v>1.4550000000000001</v>
      </c>
      <c r="C326" s="298">
        <v>1.472</v>
      </c>
      <c r="D326" s="298">
        <v>1.4059999999999999</v>
      </c>
      <c r="E326" s="298">
        <v>1.42</v>
      </c>
      <c r="F326" s="297">
        <v>1850802</v>
      </c>
      <c r="G326" s="297">
        <v>954021220</v>
      </c>
      <c r="H326" s="400">
        <v>1354.71009145785</v>
      </c>
      <c r="I326" s="401"/>
    </row>
    <row r="327" spans="1:9" ht="25.15" customHeight="1">
      <c r="A327" s="299">
        <v>45576</v>
      </c>
      <c r="B327" s="298">
        <v>1.425</v>
      </c>
      <c r="C327" s="298">
        <v>1.468</v>
      </c>
      <c r="D327" s="298">
        <v>1.42</v>
      </c>
      <c r="E327" s="298">
        <v>1.456</v>
      </c>
      <c r="F327" s="297">
        <v>939716</v>
      </c>
      <c r="G327" s="297">
        <v>941455189</v>
      </c>
      <c r="H327" s="400">
        <v>1370.7588395811099</v>
      </c>
      <c r="I327" s="401"/>
    </row>
    <row r="328" spans="1:9" ht="25.15" customHeight="1">
      <c r="A328" s="299">
        <v>45575</v>
      </c>
      <c r="B328" s="298">
        <v>1.506</v>
      </c>
      <c r="C328" s="298">
        <v>1.5369999999999999</v>
      </c>
      <c r="D328" s="298">
        <v>1.4339999999999999</v>
      </c>
      <c r="E328" s="298">
        <v>1.4359999999999999</v>
      </c>
      <c r="F328" s="297">
        <v>1383405</v>
      </c>
      <c r="G328" s="297">
        <v>941455189</v>
      </c>
      <c r="H328" s="400">
        <v>1351.92975375795</v>
      </c>
      <c r="I328" s="401"/>
    </row>
    <row r="329" spans="1:9" ht="25.15" customHeight="1">
      <c r="A329" s="299">
        <v>45574</v>
      </c>
      <c r="B329" s="298">
        <v>1.528</v>
      </c>
      <c r="C329" s="298">
        <v>1.5449999999999999</v>
      </c>
      <c r="D329" s="298">
        <v>1.496</v>
      </c>
      <c r="E329" s="298">
        <v>1.5069999999999999</v>
      </c>
      <c r="F329" s="297">
        <v>887902</v>
      </c>
      <c r="G329" s="297">
        <v>941455189</v>
      </c>
      <c r="H329" s="400">
        <v>1418.7729410920699</v>
      </c>
      <c r="I329" s="401"/>
    </row>
    <row r="330" spans="1:9" ht="25.15" customHeight="1">
      <c r="A330" s="299">
        <v>45573</v>
      </c>
      <c r="B330" s="298">
        <v>1.4850000000000001</v>
      </c>
      <c r="C330" s="298">
        <v>1.57</v>
      </c>
      <c r="D330" s="298">
        <v>1.4650000000000001</v>
      </c>
      <c r="E330" s="298">
        <v>1.528</v>
      </c>
      <c r="F330" s="297">
        <v>7700329</v>
      </c>
      <c r="G330" s="297">
        <v>941455189</v>
      </c>
      <c r="H330" s="400">
        <v>1438.54352609847</v>
      </c>
      <c r="I330" s="401"/>
    </row>
    <row r="331" spans="1:9" ht="25.15" customHeight="1">
      <c r="A331" s="299">
        <v>45572</v>
      </c>
      <c r="B331" s="298">
        <v>1.5209999999999999</v>
      </c>
      <c r="C331" s="298">
        <v>1.532</v>
      </c>
      <c r="D331" s="298">
        <v>1.4950000000000001</v>
      </c>
      <c r="E331" s="298">
        <v>1.4950000000000001</v>
      </c>
      <c r="F331" s="297">
        <v>1521985</v>
      </c>
      <c r="G331" s="297">
        <v>941455189</v>
      </c>
      <c r="H331" s="400">
        <v>1407.4755120442101</v>
      </c>
      <c r="I331" s="401"/>
    </row>
    <row r="332" spans="1:9" ht="25.15" customHeight="1">
      <c r="A332" s="299">
        <v>45569</v>
      </c>
      <c r="B332" s="298">
        <v>1.5309999999999999</v>
      </c>
      <c r="C332" s="298">
        <v>1.569</v>
      </c>
      <c r="D332" s="298">
        <v>1.516</v>
      </c>
      <c r="E332" s="298">
        <v>1.516</v>
      </c>
      <c r="F332" s="297">
        <v>1810192</v>
      </c>
      <c r="G332" s="297">
        <v>941455189</v>
      </c>
      <c r="H332" s="400">
        <v>1427.2460970506199</v>
      </c>
      <c r="I332" s="401"/>
    </row>
    <row r="333" spans="1:9" ht="25.15" customHeight="1">
      <c r="A333" s="299">
        <v>45568</v>
      </c>
      <c r="B333" s="298">
        <v>1.5649999999999999</v>
      </c>
      <c r="C333" s="298">
        <v>1.575</v>
      </c>
      <c r="D333" s="298">
        <v>1.532</v>
      </c>
      <c r="E333" s="298">
        <v>1.534</v>
      </c>
      <c r="F333" s="297">
        <v>732758</v>
      </c>
      <c r="G333" s="297">
        <v>941455189</v>
      </c>
      <c r="H333" s="400">
        <v>1444.1921845073</v>
      </c>
      <c r="I333" s="401"/>
    </row>
    <row r="334" spans="1:9" ht="25.15" customHeight="1">
      <c r="A334" s="299">
        <v>45567</v>
      </c>
      <c r="B334" s="298">
        <v>1.59</v>
      </c>
      <c r="C334" s="298">
        <v>1.6140000000000001</v>
      </c>
      <c r="D334" s="298">
        <v>1.5589999999999999</v>
      </c>
      <c r="E334" s="298">
        <v>1.5620000000000001</v>
      </c>
      <c r="F334" s="297">
        <v>784141</v>
      </c>
      <c r="G334" s="297">
        <v>941455189</v>
      </c>
      <c r="H334" s="400">
        <v>1470.5529271057801</v>
      </c>
      <c r="I334" s="401"/>
    </row>
    <row r="335" spans="1:9" ht="25.15" customHeight="1">
      <c r="A335" s="299">
        <v>45566</v>
      </c>
      <c r="B335" s="298">
        <v>1.5449999999999999</v>
      </c>
      <c r="C335" s="298">
        <v>1.6080000000000001</v>
      </c>
      <c r="D335" s="298">
        <v>1.5449999999999999</v>
      </c>
      <c r="E335" s="298">
        <v>1.591</v>
      </c>
      <c r="F335" s="297">
        <v>691578</v>
      </c>
      <c r="G335" s="297">
        <v>941455189</v>
      </c>
      <c r="H335" s="400">
        <v>1497.8552811177001</v>
      </c>
      <c r="I335" s="401"/>
    </row>
    <row r="336" spans="1:9" ht="25.15" customHeight="1">
      <c r="A336" s="299">
        <v>45565</v>
      </c>
      <c r="B336" s="298">
        <v>1.6279999999999999</v>
      </c>
      <c r="C336" s="298">
        <v>1.6519999999999999</v>
      </c>
      <c r="D336" s="298">
        <v>1.571</v>
      </c>
      <c r="E336" s="298">
        <v>1.591</v>
      </c>
      <c r="F336" s="297">
        <v>1060872</v>
      </c>
      <c r="G336" s="297">
        <v>941455189</v>
      </c>
      <c r="H336" s="400">
        <v>1497.8552811177001</v>
      </c>
      <c r="I336" s="401"/>
    </row>
    <row r="337" spans="1:9" ht="25.15" customHeight="1">
      <c r="A337" s="299">
        <v>45562</v>
      </c>
      <c r="B337" s="298">
        <v>1.556</v>
      </c>
      <c r="C337" s="298">
        <v>1.6819999999999999</v>
      </c>
      <c r="D337" s="298">
        <v>1.556</v>
      </c>
      <c r="E337" s="298">
        <v>1.643</v>
      </c>
      <c r="F337" s="297">
        <v>1818397</v>
      </c>
      <c r="G337" s="297">
        <v>940997609</v>
      </c>
      <c r="H337" s="400">
        <v>1546.0590778688399</v>
      </c>
      <c r="I337" s="401"/>
    </row>
    <row r="338" spans="1:9" ht="25.15" customHeight="1">
      <c r="A338" s="299">
        <v>45561</v>
      </c>
      <c r="B338" s="298">
        <v>1.5640000000000001</v>
      </c>
      <c r="C338" s="298">
        <v>1.639</v>
      </c>
      <c r="D338" s="298">
        <v>1.536</v>
      </c>
      <c r="E338" s="298">
        <v>1.569</v>
      </c>
      <c r="F338" s="297">
        <v>1689183</v>
      </c>
      <c r="G338" s="297">
        <v>940997609</v>
      </c>
      <c r="H338" s="400">
        <v>1476.4251417297801</v>
      </c>
      <c r="I338" s="401"/>
    </row>
    <row r="339" spans="1:9" ht="25.15" customHeight="1">
      <c r="A339" s="299">
        <v>45560</v>
      </c>
      <c r="B339" s="298">
        <v>1.54</v>
      </c>
      <c r="C339" s="298">
        <v>1.597</v>
      </c>
      <c r="D339" s="298">
        <v>1.5309999999999999</v>
      </c>
      <c r="E339" s="298">
        <v>1.57</v>
      </c>
      <c r="F339" s="297">
        <v>1927084</v>
      </c>
      <c r="G339" s="297">
        <v>940997609</v>
      </c>
      <c r="H339" s="400">
        <v>1477.36629548729</v>
      </c>
      <c r="I339" s="401"/>
    </row>
    <row r="340" spans="1:9" ht="25.15" customHeight="1">
      <c r="A340" s="299">
        <v>45559</v>
      </c>
      <c r="B340" s="298">
        <v>1.6</v>
      </c>
      <c r="C340" s="298">
        <v>1.6</v>
      </c>
      <c r="D340" s="298">
        <v>1.54</v>
      </c>
      <c r="E340" s="298">
        <v>1.542</v>
      </c>
      <c r="F340" s="297">
        <v>585798</v>
      </c>
      <c r="G340" s="297">
        <v>940997609</v>
      </c>
      <c r="H340" s="400">
        <v>1451.0182529518499</v>
      </c>
      <c r="I340" s="401"/>
    </row>
    <row r="341" spans="1:9" ht="25.15" customHeight="1">
      <c r="A341" s="299">
        <v>45558</v>
      </c>
      <c r="B341" s="298">
        <v>1.6679999999999999</v>
      </c>
      <c r="C341" s="298">
        <v>1.6679999999999999</v>
      </c>
      <c r="D341" s="298">
        <v>1.552</v>
      </c>
      <c r="E341" s="298">
        <v>1.589</v>
      </c>
      <c r="F341" s="297">
        <v>827168</v>
      </c>
      <c r="G341" s="297">
        <v>940997609</v>
      </c>
      <c r="H341" s="400">
        <v>1495.2451881373299</v>
      </c>
      <c r="I341" s="401"/>
    </row>
    <row r="342" spans="1:9" ht="25.15" customHeight="1">
      <c r="A342" s="299">
        <v>45555</v>
      </c>
      <c r="B342" s="298">
        <v>1.6659999999999999</v>
      </c>
      <c r="C342" s="298">
        <v>1.6659999999999999</v>
      </c>
      <c r="D342" s="298">
        <v>1.6240000000000001</v>
      </c>
      <c r="E342" s="298">
        <v>1.633</v>
      </c>
      <c r="F342" s="297">
        <v>1195086</v>
      </c>
      <c r="G342" s="297">
        <v>940997609</v>
      </c>
      <c r="H342" s="400">
        <v>1536.64911075289</v>
      </c>
      <c r="I342" s="401"/>
    </row>
    <row r="343" spans="1:9" ht="25.15" customHeight="1">
      <c r="A343" s="299">
        <v>45554</v>
      </c>
      <c r="B343" s="298">
        <v>1.615</v>
      </c>
      <c r="C343" s="298">
        <v>1.6919999999999999</v>
      </c>
      <c r="D343" s="298">
        <v>1.611</v>
      </c>
      <c r="E343" s="298">
        <v>1.639</v>
      </c>
      <c r="F343" s="297">
        <v>955629</v>
      </c>
      <c r="G343" s="297">
        <v>940997609</v>
      </c>
      <c r="H343" s="400">
        <v>1542.2950237170601</v>
      </c>
      <c r="I343" s="401"/>
    </row>
    <row r="344" spans="1:9" ht="25.15" customHeight="1">
      <c r="A344" s="299">
        <v>45553</v>
      </c>
      <c r="B344" s="298">
        <v>1.623</v>
      </c>
      <c r="C344" s="298">
        <v>1.6439999999999999</v>
      </c>
      <c r="D344" s="298">
        <v>1.5469999999999999</v>
      </c>
      <c r="E344" s="298">
        <v>1.583</v>
      </c>
      <c r="F344" s="297">
        <v>840739</v>
      </c>
      <c r="G344" s="297">
        <v>940997609</v>
      </c>
      <c r="H344" s="400">
        <v>1489.5992751731501</v>
      </c>
      <c r="I344" s="401"/>
    </row>
    <row r="345" spans="1:9" ht="25.15" customHeight="1">
      <c r="A345" s="299">
        <v>45552</v>
      </c>
      <c r="B345" s="298">
        <v>1.47</v>
      </c>
      <c r="C345" s="298">
        <v>1.6220000000000001</v>
      </c>
      <c r="D345" s="298">
        <v>1.47</v>
      </c>
      <c r="E345" s="298">
        <v>1.6220000000000001</v>
      </c>
      <c r="F345" s="297">
        <v>4218587</v>
      </c>
      <c r="G345" s="297">
        <v>940997609</v>
      </c>
      <c r="H345" s="400">
        <v>1526.2981020550801</v>
      </c>
      <c r="I345" s="401"/>
    </row>
    <row r="346" spans="1:9" ht="25.15" customHeight="1">
      <c r="A346" s="299">
        <v>45551</v>
      </c>
      <c r="B346" s="298">
        <v>1.45</v>
      </c>
      <c r="C346" s="298">
        <v>1.589</v>
      </c>
      <c r="D346" s="298">
        <v>1.448</v>
      </c>
      <c r="E346" s="298">
        <v>1.4750000000000001</v>
      </c>
      <c r="F346" s="297">
        <v>1744601</v>
      </c>
      <c r="G346" s="297">
        <v>940997609</v>
      </c>
      <c r="H346" s="400">
        <v>1387.9714957101301</v>
      </c>
      <c r="I346" s="401"/>
    </row>
    <row r="347" spans="1:9" ht="25.15" customHeight="1">
      <c r="A347" s="299">
        <v>45548</v>
      </c>
      <c r="B347" s="298">
        <v>1.4179999999999999</v>
      </c>
      <c r="C347" s="298">
        <v>1.46</v>
      </c>
      <c r="D347" s="298">
        <v>1.3819999999999999</v>
      </c>
      <c r="E347" s="298">
        <v>1.46</v>
      </c>
      <c r="F347" s="297">
        <v>3077280</v>
      </c>
      <c r="G347" s="297">
        <v>940997609</v>
      </c>
      <c r="H347" s="400">
        <v>1373.85654503621</v>
      </c>
      <c r="I347" s="401"/>
    </row>
    <row r="348" spans="1:9" ht="25.15" customHeight="1">
      <c r="A348" s="299">
        <v>45547</v>
      </c>
      <c r="B348" s="298">
        <v>1.383</v>
      </c>
      <c r="C348" s="298">
        <v>1.425</v>
      </c>
      <c r="D348" s="298">
        <v>1.381</v>
      </c>
      <c r="E348" s="298">
        <v>1.385</v>
      </c>
      <c r="F348" s="297">
        <v>1412223</v>
      </c>
      <c r="G348" s="297">
        <v>940997609</v>
      </c>
      <c r="H348" s="400">
        <v>1303.28167949095</v>
      </c>
      <c r="I348" s="401"/>
    </row>
    <row r="349" spans="1:9" ht="25.15" customHeight="1">
      <c r="A349" s="299">
        <v>45546</v>
      </c>
      <c r="B349" s="298">
        <v>1.4279999999999999</v>
      </c>
      <c r="C349" s="298">
        <v>1.4450000000000001</v>
      </c>
      <c r="D349" s="298">
        <v>1.393</v>
      </c>
      <c r="E349" s="298">
        <v>1.405</v>
      </c>
      <c r="F349" s="297">
        <v>1476611</v>
      </c>
      <c r="G349" s="297">
        <v>940997609</v>
      </c>
      <c r="H349" s="400">
        <v>1322.1016137228401</v>
      </c>
      <c r="I349" s="401"/>
    </row>
    <row r="350" spans="1:9" ht="25.15" customHeight="1">
      <c r="A350" s="299">
        <v>45545</v>
      </c>
      <c r="B350" s="298">
        <v>1.4450000000000001</v>
      </c>
      <c r="C350" s="298">
        <v>1.47</v>
      </c>
      <c r="D350" s="298">
        <v>1.385</v>
      </c>
      <c r="E350" s="298">
        <v>1.41</v>
      </c>
      <c r="F350" s="297">
        <v>1463525</v>
      </c>
      <c r="G350" s="297">
        <v>940997609</v>
      </c>
      <c r="H350" s="400">
        <v>1326.8065972808199</v>
      </c>
      <c r="I350" s="401"/>
    </row>
    <row r="351" spans="1:9" ht="25.15" customHeight="1">
      <c r="A351" s="299">
        <v>45544</v>
      </c>
      <c r="B351" s="298">
        <v>1.391</v>
      </c>
      <c r="C351" s="298">
        <v>1.4470000000000001</v>
      </c>
      <c r="D351" s="298">
        <v>1.391</v>
      </c>
      <c r="E351" s="298">
        <v>1.4410000000000001</v>
      </c>
      <c r="F351" s="297">
        <v>660930</v>
      </c>
      <c r="G351" s="297">
        <v>940997609</v>
      </c>
      <c r="H351" s="400">
        <v>1355.9776523861699</v>
      </c>
      <c r="I351" s="401"/>
    </row>
    <row r="352" spans="1:9" ht="25.15" customHeight="1">
      <c r="A352" s="299">
        <v>45541</v>
      </c>
      <c r="B352" s="298">
        <v>1.42</v>
      </c>
      <c r="C352" s="298">
        <v>1.4379999999999999</v>
      </c>
      <c r="D352" s="298">
        <v>1.369</v>
      </c>
      <c r="E352" s="298">
        <v>1.42</v>
      </c>
      <c r="F352" s="297">
        <v>1029965</v>
      </c>
      <c r="G352" s="297">
        <v>940997609</v>
      </c>
      <c r="H352" s="400">
        <v>1336.2165643967601</v>
      </c>
      <c r="I352" s="401"/>
    </row>
    <row r="353" spans="1:9" ht="25.15" customHeight="1">
      <c r="A353" s="299">
        <v>45540</v>
      </c>
      <c r="B353" s="298">
        <v>1.4159999999999999</v>
      </c>
      <c r="C353" s="298">
        <v>1.43</v>
      </c>
      <c r="D353" s="298">
        <v>1.369</v>
      </c>
      <c r="E353" s="298">
        <v>1.413</v>
      </c>
      <c r="F353" s="297">
        <v>1503005</v>
      </c>
      <c r="G353" s="297">
        <v>940997609</v>
      </c>
      <c r="H353" s="400">
        <v>1329.62960985073</v>
      </c>
      <c r="I353" s="401"/>
    </row>
    <row r="354" spans="1:9" ht="25.15" customHeight="1">
      <c r="A354" s="299">
        <v>45539</v>
      </c>
      <c r="B354" s="298">
        <v>1.2629999999999999</v>
      </c>
      <c r="C354" s="298">
        <v>1.466</v>
      </c>
      <c r="D354" s="298">
        <v>1.2629999999999999</v>
      </c>
      <c r="E354" s="298">
        <v>1.4079999999999999</v>
      </c>
      <c r="F354" s="297">
        <v>2904562</v>
      </c>
      <c r="G354" s="297">
        <v>940997609</v>
      </c>
      <c r="H354" s="400">
        <v>1324.92462629276</v>
      </c>
      <c r="I354" s="401"/>
    </row>
    <row r="355" spans="1:9" ht="25.15" customHeight="1">
      <c r="A355" s="299">
        <v>45538</v>
      </c>
      <c r="B355" s="298">
        <v>1.22</v>
      </c>
      <c r="C355" s="298">
        <v>1.31</v>
      </c>
      <c r="D355" s="298">
        <v>1.22</v>
      </c>
      <c r="E355" s="298">
        <v>1.2809999999999999</v>
      </c>
      <c r="F355" s="297">
        <v>1947287</v>
      </c>
      <c r="G355" s="297">
        <v>940997609</v>
      </c>
      <c r="H355" s="400">
        <v>1205.4179541797</v>
      </c>
      <c r="I355" s="401"/>
    </row>
    <row r="356" spans="1:9" ht="25.15" customHeight="1">
      <c r="A356" s="299">
        <v>45537</v>
      </c>
      <c r="B356" s="298">
        <v>1.1679999999999999</v>
      </c>
      <c r="C356" s="298">
        <v>1.2230000000000001</v>
      </c>
      <c r="D356" s="298">
        <v>1.167</v>
      </c>
      <c r="E356" s="298">
        <v>1.2150000000000001</v>
      </c>
      <c r="F356" s="297">
        <v>903839</v>
      </c>
      <c r="G356" s="297">
        <v>940997609</v>
      </c>
      <c r="H356" s="400">
        <v>1143.3121263441799</v>
      </c>
      <c r="I356" s="401"/>
    </row>
    <row r="357" spans="1:9" ht="25.15" customHeight="1">
      <c r="A357" s="299">
        <v>45534</v>
      </c>
      <c r="B357" s="298">
        <v>1.1859999999999999</v>
      </c>
      <c r="C357" s="298">
        <v>1.2010000000000001</v>
      </c>
      <c r="D357" s="298">
        <v>1.173</v>
      </c>
      <c r="E357" s="298">
        <v>1.173</v>
      </c>
      <c r="F357" s="297">
        <v>1308064</v>
      </c>
      <c r="G357" s="297">
        <v>940896164</v>
      </c>
      <c r="H357" s="400">
        <v>1103.6711797339001</v>
      </c>
      <c r="I357" s="401"/>
    </row>
    <row r="358" spans="1:9" ht="25.15" customHeight="1">
      <c r="A358" s="299">
        <v>45533</v>
      </c>
      <c r="B358" s="298">
        <v>1.17</v>
      </c>
      <c r="C358" s="298">
        <v>1.2090000000000001</v>
      </c>
      <c r="D358" s="298">
        <v>1.1619999999999999</v>
      </c>
      <c r="E358" s="298">
        <v>1.1850000000000001</v>
      </c>
      <c r="F358" s="297">
        <v>557079</v>
      </c>
      <c r="G358" s="297">
        <v>940896164</v>
      </c>
      <c r="H358" s="400">
        <v>1114.9619005014899</v>
      </c>
      <c r="I358" s="401"/>
    </row>
    <row r="359" spans="1:9" ht="25.15" customHeight="1">
      <c r="A359" s="299">
        <v>45532</v>
      </c>
      <c r="B359" s="298">
        <v>1.2190000000000001</v>
      </c>
      <c r="C359" s="298">
        <v>1.2190000000000001</v>
      </c>
      <c r="D359" s="298">
        <v>1.1819999999999999</v>
      </c>
      <c r="E359" s="298">
        <v>1.1870000000000001</v>
      </c>
      <c r="F359" s="297">
        <v>910927</v>
      </c>
      <c r="G359" s="297">
        <v>940896164</v>
      </c>
      <c r="H359" s="400">
        <v>1116.8436686021601</v>
      </c>
      <c r="I359" s="401"/>
    </row>
    <row r="360" spans="1:9" ht="25.15" customHeight="1">
      <c r="A360" s="299">
        <v>45531</v>
      </c>
      <c r="B360" s="298">
        <v>1.226</v>
      </c>
      <c r="C360" s="298">
        <v>1.274</v>
      </c>
      <c r="D360" s="298">
        <v>1.2150000000000001</v>
      </c>
      <c r="E360" s="298">
        <v>1.2150000000000001</v>
      </c>
      <c r="F360" s="297">
        <v>1070204</v>
      </c>
      <c r="G360" s="297">
        <v>940896164</v>
      </c>
      <c r="H360" s="400">
        <v>1143.1888706658001</v>
      </c>
      <c r="I360" s="401"/>
    </row>
    <row r="361" spans="1:9" ht="25.15" customHeight="1">
      <c r="A361" s="299">
        <v>45527</v>
      </c>
      <c r="B361" s="298">
        <v>1.202</v>
      </c>
      <c r="C361" s="298">
        <v>1.218</v>
      </c>
      <c r="D361" s="298">
        <v>1.1919999999999999</v>
      </c>
      <c r="E361" s="298">
        <v>1.218</v>
      </c>
      <c r="F361" s="297">
        <v>476708</v>
      </c>
      <c r="G361" s="297">
        <v>940896164</v>
      </c>
      <c r="H361" s="400">
        <v>1146.01157889858</v>
      </c>
      <c r="I361" s="401"/>
    </row>
    <row r="362" spans="1:9" ht="25.15" customHeight="1">
      <c r="A362" s="299">
        <v>45526</v>
      </c>
      <c r="B362" s="298">
        <v>1.204</v>
      </c>
      <c r="C362" s="298">
        <v>1.2290000000000001</v>
      </c>
      <c r="D362" s="298">
        <v>1.2010000000000001</v>
      </c>
      <c r="E362" s="298">
        <v>1.206</v>
      </c>
      <c r="F362" s="297">
        <v>986208</v>
      </c>
      <c r="G362" s="297">
        <v>940896164</v>
      </c>
      <c r="H362" s="400">
        <v>1134.7207459674401</v>
      </c>
      <c r="I362" s="401"/>
    </row>
    <row r="363" spans="1:9" ht="25.15" customHeight="1">
      <c r="A363" s="299">
        <v>45525</v>
      </c>
      <c r="B363" s="298">
        <v>1.2290000000000001</v>
      </c>
      <c r="C363" s="298">
        <v>1.252</v>
      </c>
      <c r="D363" s="298">
        <v>1.202</v>
      </c>
      <c r="E363" s="298">
        <v>1.202</v>
      </c>
      <c r="F363" s="297">
        <v>665167</v>
      </c>
      <c r="G363" s="297">
        <v>940896164</v>
      </c>
      <c r="H363" s="400">
        <v>1130.9572097661</v>
      </c>
      <c r="I363" s="401"/>
    </row>
    <row r="364" spans="1:9" ht="25.15" customHeight="1">
      <c r="A364" s="299">
        <v>45524</v>
      </c>
      <c r="B364" s="298">
        <v>1.278</v>
      </c>
      <c r="C364" s="298">
        <v>1.2989999999999999</v>
      </c>
      <c r="D364" s="298">
        <v>1.228</v>
      </c>
      <c r="E364" s="298">
        <v>1.228</v>
      </c>
      <c r="F364" s="297">
        <v>616649</v>
      </c>
      <c r="G364" s="297">
        <v>940896164</v>
      </c>
      <c r="H364" s="400">
        <v>1155.4205315654999</v>
      </c>
      <c r="I364" s="401"/>
    </row>
    <row r="365" spans="1:9" ht="25.15" customHeight="1">
      <c r="A365" s="299">
        <v>45523</v>
      </c>
      <c r="B365" s="298">
        <v>1.266</v>
      </c>
      <c r="C365" s="298">
        <v>1.3029999999999999</v>
      </c>
      <c r="D365" s="298">
        <v>1.2629999999999999</v>
      </c>
      <c r="E365" s="298">
        <v>1.28</v>
      </c>
      <c r="F365" s="297">
        <v>667502</v>
      </c>
      <c r="G365" s="297">
        <v>940896164</v>
      </c>
      <c r="H365" s="400">
        <v>1204.34706300075</v>
      </c>
      <c r="I365" s="401"/>
    </row>
    <row r="366" spans="1:9" ht="25.15" customHeight="1">
      <c r="A366" s="299">
        <v>45520</v>
      </c>
      <c r="B366" s="298">
        <v>1.25</v>
      </c>
      <c r="C366" s="298">
        <v>1.3120000000000001</v>
      </c>
      <c r="D366" s="298">
        <v>1.25</v>
      </c>
      <c r="E366" s="298">
        <v>1.266</v>
      </c>
      <c r="F366" s="297">
        <v>731301</v>
      </c>
      <c r="G366" s="297">
        <v>940896164</v>
      </c>
      <c r="H366" s="400">
        <v>1191.1745741324901</v>
      </c>
      <c r="I366" s="401"/>
    </row>
    <row r="367" spans="1:9" ht="25.15" customHeight="1">
      <c r="A367" s="299">
        <v>45519</v>
      </c>
      <c r="B367" s="298">
        <v>1.24</v>
      </c>
      <c r="C367" s="298">
        <v>1.286</v>
      </c>
      <c r="D367" s="298">
        <v>1.232</v>
      </c>
      <c r="E367" s="298">
        <v>1.26</v>
      </c>
      <c r="F367" s="297">
        <v>2081613</v>
      </c>
      <c r="G367" s="297">
        <v>940896164</v>
      </c>
      <c r="H367" s="400">
        <v>1185.5291576669099</v>
      </c>
      <c r="I367" s="401"/>
    </row>
    <row r="368" spans="1:9" ht="25.15" customHeight="1">
      <c r="A368" s="299">
        <v>45518</v>
      </c>
      <c r="B368" s="298">
        <v>1.2310000000000001</v>
      </c>
      <c r="C368" s="298">
        <v>1.2849999999999999</v>
      </c>
      <c r="D368" s="298">
        <v>1.226</v>
      </c>
      <c r="E368" s="298">
        <v>1.242</v>
      </c>
      <c r="F368" s="297">
        <v>688181</v>
      </c>
      <c r="G368" s="297">
        <v>940896164</v>
      </c>
      <c r="H368" s="400">
        <v>1168.5930204337601</v>
      </c>
      <c r="I368" s="401"/>
    </row>
    <row r="369" spans="1:9" ht="25.15" customHeight="1">
      <c r="A369" s="299">
        <v>45517</v>
      </c>
      <c r="B369" s="298">
        <v>1.2290000000000001</v>
      </c>
      <c r="C369" s="298">
        <v>1.24</v>
      </c>
      <c r="D369" s="298">
        <v>1.202</v>
      </c>
      <c r="E369" s="298">
        <v>1.2310000000000001</v>
      </c>
      <c r="F369" s="297">
        <v>863888</v>
      </c>
      <c r="G369" s="297">
        <v>940896164</v>
      </c>
      <c r="H369" s="400">
        <v>1158.2431276347199</v>
      </c>
      <c r="I369" s="401"/>
    </row>
    <row r="370" spans="1:9" ht="25.15" customHeight="1">
      <c r="A370" s="299">
        <v>45516</v>
      </c>
      <c r="B370" s="298">
        <v>1.208</v>
      </c>
      <c r="C370" s="298">
        <v>1.2330000000000001</v>
      </c>
      <c r="D370" s="298">
        <v>1.1910000000000001</v>
      </c>
      <c r="E370" s="298">
        <v>1.2150000000000001</v>
      </c>
      <c r="F370" s="297">
        <v>404114</v>
      </c>
      <c r="G370" s="297">
        <v>940896164</v>
      </c>
      <c r="H370" s="400">
        <v>1143.1888706658001</v>
      </c>
      <c r="I370" s="401"/>
    </row>
    <row r="371" spans="1:9" ht="25.15" customHeight="1">
      <c r="A371" s="299">
        <v>45513</v>
      </c>
      <c r="B371" s="298">
        <v>1.23</v>
      </c>
      <c r="C371" s="298">
        <v>1.23</v>
      </c>
      <c r="D371" s="298">
        <v>1.1930000000000001</v>
      </c>
      <c r="E371" s="298">
        <v>1.202</v>
      </c>
      <c r="F371" s="297">
        <v>2620522</v>
      </c>
      <c r="G371" s="297">
        <v>940896164</v>
      </c>
      <c r="H371" s="400">
        <v>1130.9572097661</v>
      </c>
      <c r="I371" s="401"/>
    </row>
    <row r="372" spans="1:9" ht="25.15" customHeight="1">
      <c r="A372" s="299">
        <v>45512</v>
      </c>
      <c r="B372" s="298">
        <v>1.24</v>
      </c>
      <c r="C372" s="298">
        <v>1.2410000000000001</v>
      </c>
      <c r="D372" s="298">
        <v>1.159</v>
      </c>
      <c r="E372" s="298">
        <v>1.21</v>
      </c>
      <c r="F372" s="297">
        <v>5360278</v>
      </c>
      <c r="G372" s="297">
        <v>940896164</v>
      </c>
      <c r="H372" s="400">
        <v>1138.4843943323399</v>
      </c>
      <c r="I372" s="401"/>
    </row>
    <row r="373" spans="1:9" ht="25.15" customHeight="1">
      <c r="A373" s="299">
        <v>45511</v>
      </c>
      <c r="B373" s="298">
        <v>1.2310000000000001</v>
      </c>
      <c r="C373" s="298">
        <v>1.2969999999999999</v>
      </c>
      <c r="D373" s="298">
        <v>1.2310000000000001</v>
      </c>
      <c r="E373" s="298">
        <v>1.238</v>
      </c>
      <c r="F373" s="297">
        <v>775445</v>
      </c>
      <c r="G373" s="297">
        <v>940896164</v>
      </c>
      <c r="H373" s="400">
        <v>1164.8294842324201</v>
      </c>
      <c r="I373" s="401"/>
    </row>
    <row r="374" spans="1:9" ht="25.15" customHeight="1">
      <c r="A374" s="299">
        <v>45510</v>
      </c>
      <c r="B374" s="298">
        <v>1.1919999999999999</v>
      </c>
      <c r="C374" s="298">
        <v>1.232</v>
      </c>
      <c r="D374" s="298">
        <v>1.175</v>
      </c>
      <c r="E374" s="298">
        <v>1.2270000000000001</v>
      </c>
      <c r="F374" s="297">
        <v>1246254</v>
      </c>
      <c r="G374" s="297">
        <v>940896164</v>
      </c>
      <c r="H374" s="400">
        <v>1154.4795914333799</v>
      </c>
      <c r="I374" s="401"/>
    </row>
    <row r="375" spans="1:9" ht="25.15" customHeight="1">
      <c r="A375" s="299">
        <v>45509</v>
      </c>
      <c r="B375" s="298">
        <v>1.1659999999999999</v>
      </c>
      <c r="C375" s="298">
        <v>1.196</v>
      </c>
      <c r="D375" s="298">
        <v>1.1200000000000001</v>
      </c>
      <c r="E375" s="298">
        <v>1.1639999999999999</v>
      </c>
      <c r="F375" s="297">
        <v>4315595</v>
      </c>
      <c r="G375" s="297">
        <v>940896164</v>
      </c>
      <c r="H375" s="400">
        <v>1095.2031671991101</v>
      </c>
      <c r="I375" s="401"/>
    </row>
    <row r="376" spans="1:9" ht="25.15" customHeight="1">
      <c r="A376" s="299">
        <v>45506</v>
      </c>
      <c r="B376" s="298">
        <v>1.3</v>
      </c>
      <c r="C376" s="298">
        <v>1.3</v>
      </c>
      <c r="D376" s="298">
        <v>1.196</v>
      </c>
      <c r="E376" s="298">
        <v>1.196</v>
      </c>
      <c r="F376" s="297">
        <v>3049824</v>
      </c>
      <c r="G376" s="297">
        <v>874229497</v>
      </c>
      <c r="H376" s="400">
        <v>1045.57846090366</v>
      </c>
      <c r="I376" s="401"/>
    </row>
    <row r="377" spans="1:9" ht="25.15" customHeight="1">
      <c r="A377" s="299">
        <v>45505</v>
      </c>
      <c r="B377" s="298">
        <v>1.351</v>
      </c>
      <c r="C377" s="298">
        <v>1.45</v>
      </c>
      <c r="D377" s="298">
        <v>1.2929999999999999</v>
      </c>
      <c r="E377" s="298">
        <v>1.3</v>
      </c>
      <c r="F377" s="297">
        <v>14294155</v>
      </c>
      <c r="G377" s="297">
        <v>874229497</v>
      </c>
      <c r="H377" s="400">
        <v>1136.4983044134899</v>
      </c>
      <c r="I377" s="401"/>
    </row>
    <row r="378" spans="1:9" ht="25.15" customHeight="1">
      <c r="A378" s="299">
        <v>45504</v>
      </c>
      <c r="B378" s="298">
        <v>1.1890000000000001</v>
      </c>
      <c r="C378" s="298">
        <v>1.2490000000000001</v>
      </c>
      <c r="D378" s="298">
        <v>1.1890000000000001</v>
      </c>
      <c r="E378" s="298">
        <v>1.208</v>
      </c>
      <c r="F378" s="297">
        <v>1546482</v>
      </c>
      <c r="G378" s="297">
        <v>874229497</v>
      </c>
      <c r="H378" s="400">
        <v>1056.0692882359299</v>
      </c>
      <c r="I378" s="401"/>
    </row>
    <row r="379" spans="1:9" ht="25.15" customHeight="1">
      <c r="A379" s="299">
        <v>45503</v>
      </c>
      <c r="B379" s="298">
        <v>1.25</v>
      </c>
      <c r="C379" s="298">
        <v>1.25</v>
      </c>
      <c r="D379" s="298">
        <v>1.1859999999999999</v>
      </c>
      <c r="E379" s="298">
        <v>1.1870000000000001</v>
      </c>
      <c r="F379" s="297">
        <v>2067478</v>
      </c>
      <c r="G379" s="297">
        <v>873921325</v>
      </c>
      <c r="H379" s="400">
        <v>1037.34454026604</v>
      </c>
      <c r="I379" s="401"/>
    </row>
    <row r="380" spans="1:9" ht="25.15" customHeight="1">
      <c r="A380" s="299">
        <v>45502</v>
      </c>
      <c r="B380" s="298">
        <v>1.31</v>
      </c>
      <c r="C380" s="298">
        <v>1.3240000000000001</v>
      </c>
      <c r="D380" s="298">
        <v>1.244</v>
      </c>
      <c r="E380" s="298">
        <v>1.2669999999999999</v>
      </c>
      <c r="F380" s="297">
        <v>1694838</v>
      </c>
      <c r="G380" s="297">
        <v>873921325</v>
      </c>
      <c r="H380" s="400">
        <v>1107.25828377067</v>
      </c>
      <c r="I380" s="401"/>
    </row>
    <row r="381" spans="1:9" ht="25.15" customHeight="1">
      <c r="A381" s="299">
        <v>45499</v>
      </c>
      <c r="B381" s="298">
        <v>1.34</v>
      </c>
      <c r="C381" s="298">
        <v>1.341</v>
      </c>
      <c r="D381" s="298">
        <v>1.292</v>
      </c>
      <c r="E381" s="298">
        <v>1.3</v>
      </c>
      <c r="F381" s="297">
        <v>3410174</v>
      </c>
      <c r="G381" s="297">
        <v>873921325</v>
      </c>
      <c r="H381" s="400">
        <v>1136.09768082818</v>
      </c>
      <c r="I381" s="401"/>
    </row>
    <row r="382" spans="1:9" ht="25.15" customHeight="1">
      <c r="A382" s="299">
        <v>45498</v>
      </c>
      <c r="B382" s="298">
        <v>1.3</v>
      </c>
      <c r="C382" s="298">
        <v>1.393</v>
      </c>
      <c r="D382" s="298">
        <v>1.2989999999999999</v>
      </c>
      <c r="E382" s="298">
        <v>1.339</v>
      </c>
      <c r="F382" s="297">
        <v>2827004</v>
      </c>
      <c r="G382" s="297">
        <v>873921325</v>
      </c>
      <c r="H382" s="400">
        <v>1170.1806425068901</v>
      </c>
      <c r="I382" s="401"/>
    </row>
    <row r="383" spans="1:9" ht="25.15" customHeight="1">
      <c r="A383" s="299">
        <v>45497</v>
      </c>
      <c r="B383" s="298">
        <v>1.22</v>
      </c>
      <c r="C383" s="298">
        <v>1.3220000000000001</v>
      </c>
      <c r="D383" s="298">
        <v>1.2</v>
      </c>
      <c r="E383" s="298">
        <v>1.3220000000000001</v>
      </c>
      <c r="F383" s="297">
        <v>2843720</v>
      </c>
      <c r="G383" s="297">
        <v>873921325</v>
      </c>
      <c r="H383" s="400">
        <v>1155.3240149862199</v>
      </c>
      <c r="I383" s="401"/>
    </row>
    <row r="384" spans="1:9" ht="25.15" customHeight="1">
      <c r="A384" s="299">
        <v>45496</v>
      </c>
      <c r="B384" s="298">
        <v>1.2170000000000001</v>
      </c>
      <c r="C384" s="298">
        <v>1.2450000000000001</v>
      </c>
      <c r="D384" s="298">
        <v>1.1719999999999999</v>
      </c>
      <c r="E384" s="298">
        <v>1.2010000000000001</v>
      </c>
      <c r="F384" s="297">
        <v>1706041</v>
      </c>
      <c r="G384" s="297">
        <v>873921325</v>
      </c>
      <c r="H384" s="400">
        <v>1049.5794896556599</v>
      </c>
      <c r="I384" s="401"/>
    </row>
    <row r="385" spans="1:9" ht="25.15" customHeight="1">
      <c r="A385" s="299">
        <v>45495</v>
      </c>
      <c r="B385" s="298">
        <v>1.095</v>
      </c>
      <c r="C385" s="298">
        <v>1.204</v>
      </c>
      <c r="D385" s="298">
        <v>1.081</v>
      </c>
      <c r="E385" s="298">
        <v>1.204</v>
      </c>
      <c r="F385" s="297">
        <v>1471727</v>
      </c>
      <c r="G385" s="297">
        <v>873921325</v>
      </c>
      <c r="H385" s="400">
        <v>1052.20127196625</v>
      </c>
      <c r="I385" s="401"/>
    </row>
    <row r="386" spans="1:9" ht="25.15" customHeight="1">
      <c r="A386" s="299">
        <v>45492</v>
      </c>
      <c r="B386" s="298">
        <v>1.0960000000000001</v>
      </c>
      <c r="C386" s="298">
        <v>1.0960000000000001</v>
      </c>
      <c r="D386" s="298">
        <v>1.042</v>
      </c>
      <c r="E386" s="298">
        <v>1.0720000000000001</v>
      </c>
      <c r="F386" s="297">
        <v>949534</v>
      </c>
      <c r="G386" s="297">
        <v>873921325</v>
      </c>
      <c r="H386" s="400">
        <v>936.84368373621703</v>
      </c>
      <c r="I386" s="401"/>
    </row>
    <row r="387" spans="1:9" ht="25.15" customHeight="1">
      <c r="A387" s="299">
        <v>45491</v>
      </c>
      <c r="B387" s="298">
        <v>1.1200000000000001</v>
      </c>
      <c r="C387" s="298">
        <v>1.155</v>
      </c>
      <c r="D387" s="298">
        <v>1.095</v>
      </c>
      <c r="E387" s="298">
        <v>1.1060000000000001</v>
      </c>
      <c r="F387" s="297">
        <v>826875</v>
      </c>
      <c r="G387" s="297">
        <v>873921325</v>
      </c>
      <c r="H387" s="400">
        <v>966.55693877756596</v>
      </c>
      <c r="I387" s="401"/>
    </row>
    <row r="388" spans="1:9" ht="25.15" customHeight="1">
      <c r="A388" s="299">
        <v>45490</v>
      </c>
      <c r="B388" s="298">
        <v>1.05</v>
      </c>
      <c r="C388" s="298">
        <v>1.17</v>
      </c>
      <c r="D388" s="298">
        <v>1.05</v>
      </c>
      <c r="E388" s="298">
        <v>1.101</v>
      </c>
      <c r="F388" s="297">
        <v>2284375</v>
      </c>
      <c r="G388" s="297">
        <v>873921325</v>
      </c>
      <c r="H388" s="400">
        <v>962.18733631974806</v>
      </c>
      <c r="I388" s="401"/>
    </row>
    <row r="389" spans="1:9" ht="25.15" customHeight="1">
      <c r="A389" s="299">
        <v>45489</v>
      </c>
      <c r="B389" s="298">
        <v>1.0569999999999999</v>
      </c>
      <c r="C389" s="298">
        <v>1.073</v>
      </c>
      <c r="D389" s="298">
        <v>1.024</v>
      </c>
      <c r="E389" s="298">
        <v>1.0449999999999999</v>
      </c>
      <c r="F389" s="297">
        <v>8704873</v>
      </c>
      <c r="G389" s="297">
        <v>873921325</v>
      </c>
      <c r="H389" s="400">
        <v>913.24774712036594</v>
      </c>
      <c r="I389" s="401"/>
    </row>
    <row r="390" spans="1:9" ht="25.15" customHeight="1">
      <c r="A390" s="299">
        <v>45488</v>
      </c>
      <c r="B390" s="298">
        <v>1.0489999999999999</v>
      </c>
      <c r="C390" s="298">
        <v>1.0549999999999999</v>
      </c>
      <c r="D390" s="298">
        <v>1.0229999999999999</v>
      </c>
      <c r="E390" s="298">
        <v>1.05</v>
      </c>
      <c r="F390" s="297">
        <v>930045</v>
      </c>
      <c r="G390" s="297">
        <v>873921325</v>
      </c>
      <c r="H390" s="400">
        <v>917.61734957818396</v>
      </c>
      <c r="I390" s="401"/>
    </row>
    <row r="391" spans="1:9" ht="25.15" customHeight="1">
      <c r="A391" s="299">
        <v>45485</v>
      </c>
      <c r="B391" s="298">
        <v>1.05</v>
      </c>
      <c r="C391" s="298">
        <v>1.08</v>
      </c>
      <c r="D391" s="298">
        <v>1.0289999999999999</v>
      </c>
      <c r="E391" s="298">
        <v>1.05</v>
      </c>
      <c r="F391" s="297">
        <v>1180152</v>
      </c>
      <c r="G391" s="297">
        <v>873921325</v>
      </c>
      <c r="H391" s="400">
        <v>917.61734957818396</v>
      </c>
      <c r="I391" s="401"/>
    </row>
    <row r="392" spans="1:9" ht="25.15" customHeight="1">
      <c r="A392" s="299">
        <v>45484</v>
      </c>
      <c r="B392" s="298">
        <v>1.05</v>
      </c>
      <c r="C392" s="298">
        <v>1.0660000000000001</v>
      </c>
      <c r="D392" s="298">
        <v>1</v>
      </c>
      <c r="E392" s="298">
        <v>1.06</v>
      </c>
      <c r="F392" s="297">
        <v>1268482</v>
      </c>
      <c r="G392" s="297">
        <v>873921325</v>
      </c>
      <c r="H392" s="400">
        <v>926.35655449382102</v>
      </c>
      <c r="I392" s="401"/>
    </row>
    <row r="393" spans="1:9" ht="25.15" customHeight="1">
      <c r="A393" s="299">
        <v>45483</v>
      </c>
      <c r="B393" s="298">
        <v>1.0129999999999999</v>
      </c>
      <c r="C393" s="298">
        <v>1.0589999999999999</v>
      </c>
      <c r="D393" s="298">
        <v>1.006</v>
      </c>
      <c r="E393" s="298">
        <v>1.048</v>
      </c>
      <c r="F393" s="297">
        <v>1369063</v>
      </c>
      <c r="G393" s="297">
        <v>873921325</v>
      </c>
      <c r="H393" s="400">
        <v>915.86952943096503</v>
      </c>
      <c r="I393" s="401"/>
    </row>
    <row r="394" spans="1:9" ht="25.15" customHeight="1">
      <c r="A394" s="299">
        <v>45482</v>
      </c>
      <c r="B394" s="298">
        <v>1.036</v>
      </c>
      <c r="C394" s="298">
        <v>1.052</v>
      </c>
      <c r="D394" s="298">
        <v>1.0029999999999999</v>
      </c>
      <c r="E394" s="298">
        <v>1.01</v>
      </c>
      <c r="F394" s="297">
        <v>765721</v>
      </c>
      <c r="G394" s="297">
        <v>873921325</v>
      </c>
      <c r="H394" s="400">
        <v>882.66052991563697</v>
      </c>
      <c r="I394" s="401"/>
    </row>
    <row r="395" spans="1:9" ht="25.15" customHeight="1">
      <c r="A395" s="299">
        <v>45481</v>
      </c>
      <c r="B395" s="298">
        <v>1.0249999999999999</v>
      </c>
      <c r="C395" s="298">
        <v>1.044</v>
      </c>
      <c r="D395" s="298">
        <v>0.99450000000000005</v>
      </c>
      <c r="E395" s="298">
        <v>1.044</v>
      </c>
      <c r="F395" s="297">
        <v>1703152</v>
      </c>
      <c r="G395" s="297">
        <v>873921325</v>
      </c>
      <c r="H395" s="400">
        <v>912.37388913652603</v>
      </c>
      <c r="I395" s="401"/>
    </row>
    <row r="396" spans="1:9" ht="25.15" customHeight="1">
      <c r="A396" s="299">
        <v>45478</v>
      </c>
      <c r="B396" s="298">
        <v>1.06</v>
      </c>
      <c r="C396" s="298">
        <v>1.0740000000000001</v>
      </c>
      <c r="D396" s="298">
        <v>1.0249999999999999</v>
      </c>
      <c r="E396" s="298">
        <v>1.0449999999999999</v>
      </c>
      <c r="F396" s="297">
        <v>1329623</v>
      </c>
      <c r="G396" s="297">
        <v>873921325</v>
      </c>
      <c r="H396" s="400">
        <v>913.24774712036594</v>
      </c>
      <c r="I396" s="401"/>
    </row>
    <row r="397" spans="1:9" ht="25.15" customHeight="1">
      <c r="A397" s="299">
        <v>45477</v>
      </c>
      <c r="B397" s="298">
        <v>1.03</v>
      </c>
      <c r="C397" s="298">
        <v>1.0529999999999999</v>
      </c>
      <c r="D397" s="298">
        <v>1.02</v>
      </c>
      <c r="E397" s="298">
        <v>1.046</v>
      </c>
      <c r="F397" s="297">
        <v>686192</v>
      </c>
      <c r="G397" s="297">
        <v>873921325</v>
      </c>
      <c r="H397" s="400">
        <v>914.12170928374496</v>
      </c>
      <c r="I397" s="401"/>
    </row>
    <row r="398" spans="1:9" ht="25.15" customHeight="1">
      <c r="A398" s="299">
        <v>45476</v>
      </c>
      <c r="B398" s="298">
        <v>0.99650000000000005</v>
      </c>
      <c r="C398" s="298">
        <v>1.024</v>
      </c>
      <c r="D398" s="298">
        <v>0.97150000000000003</v>
      </c>
      <c r="E398" s="298">
        <v>1.024</v>
      </c>
      <c r="F398" s="297">
        <v>1063391</v>
      </c>
      <c r="G398" s="297">
        <v>873921325</v>
      </c>
      <c r="H398" s="400">
        <v>894.89547930525202</v>
      </c>
      <c r="I398" s="401"/>
    </row>
    <row r="399" spans="1:9" ht="25.15" customHeight="1">
      <c r="A399" s="299">
        <v>45475</v>
      </c>
      <c r="B399" s="298">
        <v>0.99</v>
      </c>
      <c r="C399" s="298">
        <v>0.995</v>
      </c>
      <c r="D399" s="298">
        <v>0.96</v>
      </c>
      <c r="E399" s="298">
        <v>0.99299999999999999</v>
      </c>
      <c r="F399" s="297">
        <v>1230269</v>
      </c>
      <c r="G399" s="297">
        <v>873921325</v>
      </c>
      <c r="H399" s="400">
        <v>867.80390239496205</v>
      </c>
      <c r="I399" s="401"/>
    </row>
    <row r="400" spans="1:9" ht="25.15" customHeight="1">
      <c r="A400" s="299">
        <v>45474</v>
      </c>
      <c r="B400" s="298">
        <v>0.97150000000000003</v>
      </c>
      <c r="C400" s="298">
        <v>0.998</v>
      </c>
      <c r="D400" s="298">
        <v>0.96</v>
      </c>
      <c r="E400" s="298">
        <v>0.98</v>
      </c>
      <c r="F400" s="297">
        <v>1371766</v>
      </c>
      <c r="G400" s="297">
        <v>873921325</v>
      </c>
      <c r="H400" s="400">
        <v>856.44291516872602</v>
      </c>
      <c r="I400" s="401"/>
    </row>
    <row r="401" spans="1:9" ht="25.15" customHeight="1">
      <c r="A401" s="299">
        <v>45471</v>
      </c>
      <c r="B401" s="298">
        <v>0.95699999999999996</v>
      </c>
      <c r="C401" s="298">
        <v>1</v>
      </c>
      <c r="D401" s="298">
        <v>0.90600000000000003</v>
      </c>
      <c r="E401" s="298">
        <v>0.94399999999999995</v>
      </c>
      <c r="F401" s="297">
        <v>1696918</v>
      </c>
      <c r="G401" s="297">
        <v>873921325</v>
      </c>
      <c r="H401" s="400">
        <v>824.98173580061803</v>
      </c>
      <c r="I401" s="401"/>
    </row>
    <row r="402" spans="1:9" ht="25.15" customHeight="1">
      <c r="A402" s="299">
        <v>45470</v>
      </c>
      <c r="B402" s="298">
        <v>0.874</v>
      </c>
      <c r="C402" s="298">
        <v>0.98350000000000004</v>
      </c>
      <c r="D402" s="298">
        <v>0.874</v>
      </c>
      <c r="E402" s="298">
        <v>0.98</v>
      </c>
      <c r="F402" s="297">
        <v>3176986</v>
      </c>
      <c r="G402" s="297">
        <v>873921325</v>
      </c>
      <c r="H402" s="400">
        <v>856.44291516872602</v>
      </c>
      <c r="I402" s="401"/>
    </row>
    <row r="403" spans="1:9" ht="25.15" customHeight="1">
      <c r="A403" s="299">
        <v>45469</v>
      </c>
      <c r="B403" s="298">
        <v>0.86750000000000005</v>
      </c>
      <c r="C403" s="298">
        <v>0.93</v>
      </c>
      <c r="D403" s="298">
        <v>0.86699999999999999</v>
      </c>
      <c r="E403" s="298">
        <v>0.9</v>
      </c>
      <c r="F403" s="297">
        <v>3800710</v>
      </c>
      <c r="G403" s="297">
        <v>873921325</v>
      </c>
      <c r="H403" s="400">
        <v>786.52917166409202</v>
      </c>
      <c r="I403" s="401"/>
    </row>
    <row r="404" spans="1:9" ht="25.15" customHeight="1">
      <c r="A404" s="299">
        <v>45468</v>
      </c>
      <c r="B404" s="298">
        <v>0.872</v>
      </c>
      <c r="C404" s="298">
        <v>0.9</v>
      </c>
      <c r="D404" s="298">
        <v>0.86</v>
      </c>
      <c r="E404" s="298">
        <v>0.86550000000000005</v>
      </c>
      <c r="F404" s="297">
        <v>1165710</v>
      </c>
      <c r="G404" s="297">
        <v>873921325</v>
      </c>
      <c r="H404" s="400">
        <v>756.37893554105301</v>
      </c>
      <c r="I404" s="401"/>
    </row>
    <row r="405" spans="1:9" ht="25.15" customHeight="1">
      <c r="A405" s="299">
        <v>45467</v>
      </c>
      <c r="B405" s="298">
        <v>0.93</v>
      </c>
      <c r="C405" s="298">
        <v>0.9395</v>
      </c>
      <c r="D405" s="298">
        <v>0.87250000000000005</v>
      </c>
      <c r="E405" s="298">
        <v>0.87250000000000005</v>
      </c>
      <c r="F405" s="297">
        <v>1003801</v>
      </c>
      <c r="G405" s="297">
        <v>873921325</v>
      </c>
      <c r="H405" s="400">
        <v>762.49635814609098</v>
      </c>
      <c r="I405" s="401"/>
    </row>
    <row r="406" spans="1:9" ht="25.15" customHeight="1">
      <c r="A406" s="299">
        <v>45464</v>
      </c>
      <c r="B406" s="298">
        <v>0.95599999999999996</v>
      </c>
      <c r="C406" s="298">
        <v>0.97450000000000003</v>
      </c>
      <c r="D406" s="298">
        <v>0.92300000000000004</v>
      </c>
      <c r="E406" s="298">
        <v>0.92300000000000004</v>
      </c>
      <c r="F406" s="297">
        <v>1680218</v>
      </c>
      <c r="G406" s="297">
        <v>873921325</v>
      </c>
      <c r="H406" s="400">
        <v>806.62941589573495</v>
      </c>
      <c r="I406" s="401"/>
    </row>
    <row r="407" spans="1:9" ht="25.15" customHeight="1">
      <c r="A407" s="299">
        <v>45463</v>
      </c>
      <c r="B407" s="298">
        <v>0.95</v>
      </c>
      <c r="C407" s="298">
        <v>1.0029999999999999</v>
      </c>
      <c r="D407" s="298">
        <v>0.95</v>
      </c>
      <c r="E407" s="298">
        <v>0.96499999999999997</v>
      </c>
      <c r="F407" s="297">
        <v>508028</v>
      </c>
      <c r="G407" s="297">
        <v>862823513</v>
      </c>
      <c r="H407" s="400">
        <v>832.62466741655305</v>
      </c>
      <c r="I407" s="401"/>
    </row>
    <row r="408" spans="1:9" ht="25.15" customHeight="1">
      <c r="A408" s="299">
        <v>45462</v>
      </c>
      <c r="B408" s="298">
        <v>0.96099999999999997</v>
      </c>
      <c r="C408" s="298">
        <v>0.97699999999999998</v>
      </c>
      <c r="D408" s="298">
        <v>0.95550000000000002</v>
      </c>
      <c r="E408" s="298">
        <v>0.96799999999999997</v>
      </c>
      <c r="F408" s="297">
        <v>490986</v>
      </c>
      <c r="G408" s="297">
        <v>862823513</v>
      </c>
      <c r="H408" s="400">
        <v>835.21320748660003</v>
      </c>
      <c r="I408" s="401"/>
    </row>
    <row r="409" spans="1:9" ht="25.15" customHeight="1">
      <c r="A409" s="299">
        <v>45461</v>
      </c>
      <c r="B409" s="298">
        <v>0.97399999999999998</v>
      </c>
      <c r="C409" s="298">
        <v>0.97750000000000004</v>
      </c>
      <c r="D409" s="298">
        <v>0.94799999999999995</v>
      </c>
      <c r="E409" s="298">
        <v>0.97050000000000003</v>
      </c>
      <c r="F409" s="297">
        <v>831866</v>
      </c>
      <c r="G409" s="297">
        <v>862823513</v>
      </c>
      <c r="H409" s="400">
        <v>837.37026421196799</v>
      </c>
      <c r="I409" s="401"/>
    </row>
    <row r="410" spans="1:9" ht="25.15" customHeight="1">
      <c r="A410" s="299">
        <v>45460</v>
      </c>
      <c r="B410" s="298">
        <v>1.0109999999999999</v>
      </c>
      <c r="C410" s="298">
        <v>1.0109999999999999</v>
      </c>
      <c r="D410" s="298">
        <v>0.96799999999999997</v>
      </c>
      <c r="E410" s="298">
        <v>0.97350000000000003</v>
      </c>
      <c r="F410" s="297">
        <v>1757482</v>
      </c>
      <c r="G410" s="297">
        <v>862823513</v>
      </c>
      <c r="H410" s="400">
        <v>839.95870142543697</v>
      </c>
      <c r="I410" s="401"/>
    </row>
    <row r="411" spans="1:9" ht="25.15" customHeight="1">
      <c r="A411" s="299">
        <v>45457</v>
      </c>
      <c r="B411" s="298">
        <v>0.996</v>
      </c>
      <c r="C411" s="298">
        <v>1.0209999999999999</v>
      </c>
      <c r="D411" s="298">
        <v>0.97899999999999998</v>
      </c>
      <c r="E411" s="298">
        <v>0.97899999999999998</v>
      </c>
      <c r="F411" s="297">
        <v>1033836</v>
      </c>
      <c r="G411" s="297">
        <v>862823513</v>
      </c>
      <c r="H411" s="400">
        <v>844.70424679256303</v>
      </c>
      <c r="I411" s="401"/>
    </row>
    <row r="412" spans="1:9" ht="25.15" customHeight="1">
      <c r="A412" s="299">
        <v>45456</v>
      </c>
      <c r="B412" s="298">
        <v>1.01</v>
      </c>
      <c r="C412" s="298">
        <v>1.0309999999999999</v>
      </c>
      <c r="D412" s="298">
        <v>0.98450000000000004</v>
      </c>
      <c r="E412" s="298">
        <v>0.98450000000000004</v>
      </c>
      <c r="F412" s="297">
        <v>516656</v>
      </c>
      <c r="G412" s="297">
        <v>862823513</v>
      </c>
      <c r="H412" s="400">
        <v>849.44974073139997</v>
      </c>
      <c r="I412" s="401"/>
    </row>
    <row r="413" spans="1:9" ht="25.15" customHeight="1">
      <c r="A413" s="299">
        <v>45455</v>
      </c>
      <c r="B413" s="298">
        <v>1.032</v>
      </c>
      <c r="C413" s="298">
        <v>1.0549999999999999</v>
      </c>
      <c r="D413" s="298">
        <v>1.0169999999999999</v>
      </c>
      <c r="E413" s="298">
        <v>1.028</v>
      </c>
      <c r="F413" s="297">
        <v>603757</v>
      </c>
      <c r="G413" s="297">
        <v>862823513</v>
      </c>
      <c r="H413" s="400">
        <v>886.982568895442</v>
      </c>
      <c r="I413" s="401"/>
    </row>
    <row r="414" spans="1:9" ht="25.15" customHeight="1">
      <c r="A414" s="299">
        <v>45454</v>
      </c>
      <c r="B414" s="298">
        <v>1.01</v>
      </c>
      <c r="C414" s="298">
        <v>1.036</v>
      </c>
      <c r="D414" s="298">
        <v>1.0009999999999999</v>
      </c>
      <c r="E414" s="298">
        <v>1.0289999999999999</v>
      </c>
      <c r="F414" s="297">
        <v>511093</v>
      </c>
      <c r="G414" s="297">
        <v>862823513</v>
      </c>
      <c r="H414" s="400">
        <v>887.845432728221</v>
      </c>
      <c r="I414" s="401"/>
    </row>
    <row r="415" spans="1:9" ht="25.15" customHeight="1">
      <c r="A415" s="299">
        <v>45453</v>
      </c>
      <c r="B415" s="298">
        <v>1.0049999999999999</v>
      </c>
      <c r="C415" s="298">
        <v>1.04</v>
      </c>
      <c r="D415" s="298">
        <v>1.0049999999999999</v>
      </c>
      <c r="E415" s="298">
        <v>1.016</v>
      </c>
      <c r="F415" s="297">
        <v>1056372</v>
      </c>
      <c r="G415" s="297">
        <v>862823513</v>
      </c>
      <c r="H415" s="400">
        <v>876.628717184989</v>
      </c>
      <c r="I415" s="401"/>
    </row>
    <row r="416" spans="1:9" ht="25.15" customHeight="1">
      <c r="A416" s="299">
        <v>45450</v>
      </c>
      <c r="B416" s="298">
        <v>1.0129999999999999</v>
      </c>
      <c r="C416" s="298">
        <v>1.038</v>
      </c>
      <c r="D416" s="298">
        <v>1.0129999999999999</v>
      </c>
      <c r="E416" s="298">
        <v>1.018</v>
      </c>
      <c r="F416" s="297">
        <v>317343</v>
      </c>
      <c r="G416" s="297">
        <v>862823513</v>
      </c>
      <c r="H416" s="400">
        <v>878.35434199396798</v>
      </c>
      <c r="I416" s="401"/>
    </row>
    <row r="417" spans="1:9" ht="25.15" customHeight="1">
      <c r="A417" s="299">
        <v>45449</v>
      </c>
      <c r="B417" s="298">
        <v>1.0169999999999999</v>
      </c>
      <c r="C417" s="298">
        <v>1.044</v>
      </c>
      <c r="D417" s="298">
        <v>1.0169999999999999</v>
      </c>
      <c r="E417" s="298">
        <v>1.032</v>
      </c>
      <c r="F417" s="297">
        <v>383188</v>
      </c>
      <c r="G417" s="297">
        <v>862823513</v>
      </c>
      <c r="H417" s="400">
        <v>890.43381851339996</v>
      </c>
      <c r="I417" s="401"/>
    </row>
    <row r="418" spans="1:9" ht="25.15" customHeight="1">
      <c r="A418" s="299">
        <v>45448</v>
      </c>
      <c r="B418" s="298">
        <v>1.0329999999999999</v>
      </c>
      <c r="C418" s="298">
        <v>1.042</v>
      </c>
      <c r="D418" s="298">
        <v>0.99150000000000005</v>
      </c>
      <c r="E418" s="298">
        <v>1.0289999999999999</v>
      </c>
      <c r="F418" s="297">
        <v>623897</v>
      </c>
      <c r="G418" s="297">
        <v>862823513</v>
      </c>
      <c r="H418" s="400">
        <v>887.845432728221</v>
      </c>
      <c r="I418" s="401"/>
    </row>
    <row r="419" spans="1:9" ht="25.15" customHeight="1">
      <c r="A419" s="299">
        <v>45447</v>
      </c>
      <c r="B419" s="298">
        <v>1.069</v>
      </c>
      <c r="C419" s="298">
        <v>1.0720000000000001</v>
      </c>
      <c r="D419" s="298">
        <v>1.038</v>
      </c>
      <c r="E419" s="298">
        <v>1.038</v>
      </c>
      <c r="F419" s="297">
        <v>612040</v>
      </c>
      <c r="G419" s="297">
        <v>862823513</v>
      </c>
      <c r="H419" s="400">
        <v>895.61079579691602</v>
      </c>
      <c r="I419" s="401"/>
    </row>
    <row r="420" spans="1:9" ht="25.15" customHeight="1">
      <c r="A420" s="299">
        <v>45446</v>
      </c>
      <c r="B420" s="298">
        <v>1.08</v>
      </c>
      <c r="C420" s="298">
        <v>1.0860000000000001</v>
      </c>
      <c r="D420" s="298">
        <v>1.0349999999999999</v>
      </c>
      <c r="E420" s="298">
        <v>1.0580000000000001</v>
      </c>
      <c r="F420" s="297">
        <v>848562</v>
      </c>
      <c r="G420" s="297">
        <v>862823513</v>
      </c>
      <c r="H420" s="400">
        <v>912.86735245644104</v>
      </c>
      <c r="I420" s="401"/>
    </row>
    <row r="421" spans="1:9" ht="25.15" customHeight="1">
      <c r="A421" s="299">
        <v>45443</v>
      </c>
      <c r="B421" s="298">
        <v>1.0369999999999999</v>
      </c>
      <c r="C421" s="298">
        <v>1.0920000000000001</v>
      </c>
      <c r="D421" s="298">
        <v>1.0369999999999999</v>
      </c>
      <c r="E421" s="298">
        <v>1.073</v>
      </c>
      <c r="F421" s="297">
        <v>1864296</v>
      </c>
      <c r="G421" s="297">
        <v>862823513</v>
      </c>
      <c r="H421" s="400">
        <v>925.80969280865202</v>
      </c>
      <c r="I421" s="401"/>
    </row>
    <row r="422" spans="1:9" ht="25.15" customHeight="1">
      <c r="A422" s="299">
        <v>45442</v>
      </c>
      <c r="B422" s="298">
        <v>1.05</v>
      </c>
      <c r="C422" s="298">
        <v>1.071</v>
      </c>
      <c r="D422" s="298">
        <v>1.0389999999999999</v>
      </c>
      <c r="E422" s="298">
        <v>1.052</v>
      </c>
      <c r="F422" s="297">
        <v>638374</v>
      </c>
      <c r="G422" s="297">
        <v>862585567</v>
      </c>
      <c r="H422" s="400">
        <v>907.43995314182098</v>
      </c>
      <c r="I422" s="401"/>
    </row>
    <row r="423" spans="1:9" ht="25.15" customHeight="1">
      <c r="A423" s="299">
        <v>45441</v>
      </c>
      <c r="B423" s="298">
        <v>1.1279999999999999</v>
      </c>
      <c r="C423" s="298">
        <v>1.1279999999999999</v>
      </c>
      <c r="D423" s="298">
        <v>1.0509999999999999</v>
      </c>
      <c r="E423" s="298">
        <v>1.0509999999999999</v>
      </c>
      <c r="F423" s="297">
        <v>1160251</v>
      </c>
      <c r="G423" s="297">
        <v>862585567</v>
      </c>
      <c r="H423" s="400">
        <v>906.57743009437399</v>
      </c>
      <c r="I423" s="401"/>
    </row>
    <row r="424" spans="1:9" ht="25.15" customHeight="1">
      <c r="A424" s="299">
        <v>45440</v>
      </c>
      <c r="B424" s="298">
        <v>1.1000000000000001</v>
      </c>
      <c r="C424" s="298">
        <v>1.139</v>
      </c>
      <c r="D424" s="298">
        <v>1.0820000000000001</v>
      </c>
      <c r="E424" s="298">
        <v>1.0980000000000001</v>
      </c>
      <c r="F424" s="297">
        <v>1155253</v>
      </c>
      <c r="G424" s="297">
        <v>862585567</v>
      </c>
      <c r="H424" s="400">
        <v>947.11899534253598</v>
      </c>
      <c r="I424" s="401"/>
    </row>
    <row r="425" spans="1:9" ht="25.15" customHeight="1">
      <c r="A425" s="299">
        <v>45436</v>
      </c>
      <c r="B425" s="298">
        <v>1.099</v>
      </c>
      <c r="C425" s="298">
        <v>1.115</v>
      </c>
      <c r="D425" s="298">
        <v>1.0580000000000001</v>
      </c>
      <c r="E425" s="298">
        <v>1.103</v>
      </c>
      <c r="F425" s="297">
        <v>1649850</v>
      </c>
      <c r="G425" s="297">
        <v>862585567</v>
      </c>
      <c r="H425" s="400">
        <v>951.43191906440802</v>
      </c>
      <c r="I425" s="401"/>
    </row>
    <row r="426" spans="1:9" ht="25.15" customHeight="1">
      <c r="A426" s="299">
        <v>45435</v>
      </c>
      <c r="B426" s="298">
        <v>1.115</v>
      </c>
      <c r="C426" s="298">
        <v>1.167</v>
      </c>
      <c r="D426" s="298">
        <v>1.109</v>
      </c>
      <c r="E426" s="298">
        <v>1.111</v>
      </c>
      <c r="F426" s="297">
        <v>1530288</v>
      </c>
      <c r="G426" s="297">
        <v>862585567</v>
      </c>
      <c r="H426" s="400">
        <v>958.33251475683198</v>
      </c>
      <c r="I426" s="401"/>
    </row>
    <row r="427" spans="1:9" ht="25.15" customHeight="1">
      <c r="A427" s="299">
        <v>45434</v>
      </c>
      <c r="B427" s="298">
        <v>1.05</v>
      </c>
      <c r="C427" s="298">
        <v>1.0920000000000001</v>
      </c>
      <c r="D427" s="298">
        <v>1.0269999999999999</v>
      </c>
      <c r="E427" s="298">
        <v>1.0880000000000001</v>
      </c>
      <c r="F427" s="297">
        <v>4827853</v>
      </c>
      <c r="G427" s="297">
        <v>862585567</v>
      </c>
      <c r="H427" s="400">
        <v>938.49314789879304</v>
      </c>
      <c r="I427" s="401"/>
    </row>
    <row r="428" spans="1:9" ht="25.15" customHeight="1">
      <c r="A428" s="299">
        <v>45433</v>
      </c>
      <c r="B428" s="298">
        <v>1.0760000000000001</v>
      </c>
      <c r="C428" s="298">
        <v>1.0760000000000001</v>
      </c>
      <c r="D428" s="298">
        <v>1.026</v>
      </c>
      <c r="E428" s="298">
        <v>1.0269999999999999</v>
      </c>
      <c r="F428" s="297">
        <v>643043</v>
      </c>
      <c r="G428" s="297">
        <v>862585567</v>
      </c>
      <c r="H428" s="400">
        <v>885.87533453246397</v>
      </c>
      <c r="I428" s="401"/>
    </row>
    <row r="429" spans="1:9" ht="25.15" customHeight="1">
      <c r="A429" s="299">
        <v>45432</v>
      </c>
      <c r="B429" s="298">
        <v>1.1000000000000001</v>
      </c>
      <c r="C429" s="298">
        <v>1.101</v>
      </c>
      <c r="D429" s="298">
        <v>1.0569999999999999</v>
      </c>
      <c r="E429" s="298">
        <v>1.0569999999999999</v>
      </c>
      <c r="F429" s="297">
        <v>407146</v>
      </c>
      <c r="G429" s="297">
        <v>862585567</v>
      </c>
      <c r="H429" s="400">
        <v>911.75287686369302</v>
      </c>
      <c r="I429" s="401"/>
    </row>
    <row r="430" spans="1:9" ht="25.15" customHeight="1">
      <c r="A430" s="299">
        <v>45429</v>
      </c>
      <c r="B430" s="298">
        <v>1.1279999999999999</v>
      </c>
      <c r="C430" s="298">
        <v>1.1279999999999999</v>
      </c>
      <c r="D430" s="298">
        <v>1.07</v>
      </c>
      <c r="E430" s="298">
        <v>1.0820000000000001</v>
      </c>
      <c r="F430" s="297">
        <v>1035523</v>
      </c>
      <c r="G430" s="297">
        <v>862585567</v>
      </c>
      <c r="H430" s="400">
        <v>933.31759830126305</v>
      </c>
      <c r="I430" s="401"/>
    </row>
    <row r="431" spans="1:9" ht="25.15" customHeight="1">
      <c r="A431" s="299">
        <v>45428</v>
      </c>
      <c r="B431" s="298">
        <v>1.1399999999999999</v>
      </c>
      <c r="C431" s="298">
        <v>1.1679999999999999</v>
      </c>
      <c r="D431" s="298">
        <v>1.113</v>
      </c>
      <c r="E431" s="298">
        <v>1.115</v>
      </c>
      <c r="F431" s="297">
        <v>929087</v>
      </c>
      <c r="G431" s="297">
        <v>862585567</v>
      </c>
      <c r="H431" s="400">
        <v>961.78291543125704</v>
      </c>
      <c r="I431" s="401"/>
    </row>
    <row r="432" spans="1:9" ht="25.15" customHeight="1">
      <c r="A432" s="299">
        <v>45427</v>
      </c>
      <c r="B432" s="298">
        <v>1.1299999999999999</v>
      </c>
      <c r="C432" s="298">
        <v>1.1419999999999999</v>
      </c>
      <c r="D432" s="298">
        <v>1.115</v>
      </c>
      <c r="E432" s="298">
        <v>1.135</v>
      </c>
      <c r="F432" s="297">
        <v>1001636</v>
      </c>
      <c r="G432" s="297">
        <v>862585567</v>
      </c>
      <c r="H432" s="400">
        <v>979.03461031874303</v>
      </c>
      <c r="I432" s="401"/>
    </row>
    <row r="433" spans="1:9" ht="25.15" customHeight="1">
      <c r="A433" s="299">
        <v>45426</v>
      </c>
      <c r="B433" s="298">
        <v>1.0960000000000001</v>
      </c>
      <c r="C433" s="298">
        <v>1.123</v>
      </c>
      <c r="D433" s="298">
        <v>1.0780000000000001</v>
      </c>
      <c r="E433" s="298">
        <v>1.1120000000000001</v>
      </c>
      <c r="F433" s="297">
        <v>918842</v>
      </c>
      <c r="G433" s="297">
        <v>862585567</v>
      </c>
      <c r="H433" s="400">
        <v>959.19514063249198</v>
      </c>
      <c r="I433" s="401"/>
    </row>
    <row r="434" spans="1:9" ht="25.15" customHeight="1">
      <c r="A434" s="299">
        <v>45425</v>
      </c>
      <c r="B434" s="298">
        <v>1.159</v>
      </c>
      <c r="C434" s="298">
        <v>1.159</v>
      </c>
      <c r="D434" s="298">
        <v>1.0820000000000001</v>
      </c>
      <c r="E434" s="298">
        <v>1.0960000000000001</v>
      </c>
      <c r="F434" s="297">
        <v>994200</v>
      </c>
      <c r="G434" s="297">
        <v>862585567</v>
      </c>
      <c r="H434" s="400">
        <v>945.39374359121803</v>
      </c>
      <c r="I434" s="401"/>
    </row>
    <row r="435" spans="1:9" ht="25.15" customHeight="1">
      <c r="A435" s="299">
        <v>45422</v>
      </c>
      <c r="B435" s="298">
        <v>1.145</v>
      </c>
      <c r="C435" s="298">
        <v>1.1639999999999999</v>
      </c>
      <c r="D435" s="298">
        <v>1.1240000000000001</v>
      </c>
      <c r="E435" s="298">
        <v>1.137</v>
      </c>
      <c r="F435" s="297">
        <v>751282</v>
      </c>
      <c r="G435" s="297">
        <v>862585567</v>
      </c>
      <c r="H435" s="400">
        <v>980.759759241849</v>
      </c>
      <c r="I435" s="401"/>
    </row>
    <row r="436" spans="1:9" ht="25.15" customHeight="1">
      <c r="A436" s="299">
        <v>45421</v>
      </c>
      <c r="B436" s="298">
        <v>1.155</v>
      </c>
      <c r="C436" s="298">
        <v>1.155</v>
      </c>
      <c r="D436" s="298">
        <v>1.1020000000000001</v>
      </c>
      <c r="E436" s="298">
        <v>1.129</v>
      </c>
      <c r="F436" s="297">
        <v>688493</v>
      </c>
      <c r="G436" s="297">
        <v>862585567</v>
      </c>
      <c r="H436" s="400">
        <v>973.85916354942503</v>
      </c>
      <c r="I436" s="401"/>
    </row>
    <row r="437" spans="1:9" ht="25.15" customHeight="1">
      <c r="A437" s="299">
        <v>45420</v>
      </c>
      <c r="B437" s="298">
        <v>1.1339999999999999</v>
      </c>
      <c r="C437" s="298">
        <v>1.1519999999999999</v>
      </c>
      <c r="D437" s="298">
        <v>1.1180000000000001</v>
      </c>
      <c r="E437" s="298">
        <v>1.1459999999999999</v>
      </c>
      <c r="F437" s="297">
        <v>1447847</v>
      </c>
      <c r="G437" s="297">
        <v>862585567</v>
      </c>
      <c r="H437" s="400">
        <v>988.52308363814495</v>
      </c>
      <c r="I437" s="401"/>
    </row>
    <row r="438" spans="1:9" ht="25.15" customHeight="1">
      <c r="A438" s="299">
        <v>45419</v>
      </c>
      <c r="B438" s="298">
        <v>1.105</v>
      </c>
      <c r="C438" s="298">
        <v>1.125</v>
      </c>
      <c r="D438" s="298">
        <v>1.0840000000000001</v>
      </c>
      <c r="E438" s="298">
        <v>1.111</v>
      </c>
      <c r="F438" s="297">
        <v>1346919</v>
      </c>
      <c r="G438" s="297">
        <v>862585567</v>
      </c>
      <c r="H438" s="400">
        <v>958.33251475683198</v>
      </c>
      <c r="I438" s="401"/>
    </row>
    <row r="439" spans="1:9" ht="25.15" customHeight="1">
      <c r="A439" s="299">
        <v>45415</v>
      </c>
      <c r="B439" s="298">
        <v>1.054</v>
      </c>
      <c r="C439" s="298">
        <v>1.139</v>
      </c>
      <c r="D439" s="298">
        <v>1.046</v>
      </c>
      <c r="E439" s="298">
        <v>1.101</v>
      </c>
      <c r="F439" s="297">
        <v>1716291</v>
      </c>
      <c r="G439" s="297">
        <v>862585567</v>
      </c>
      <c r="H439" s="400">
        <v>949.70666731308904</v>
      </c>
      <c r="I439" s="401"/>
    </row>
    <row r="440" spans="1:9" ht="25.15" customHeight="1">
      <c r="A440" s="299">
        <v>45414</v>
      </c>
      <c r="B440" s="298">
        <v>1.01</v>
      </c>
      <c r="C440" s="298">
        <v>1.0640000000000001</v>
      </c>
      <c r="D440" s="298">
        <v>1</v>
      </c>
      <c r="E440" s="298">
        <v>1.0640000000000001</v>
      </c>
      <c r="F440" s="297">
        <v>1933772</v>
      </c>
      <c r="G440" s="297">
        <v>862585567</v>
      </c>
      <c r="H440" s="400">
        <v>917.79105233688301</v>
      </c>
      <c r="I440" s="401"/>
    </row>
    <row r="441" spans="1:9" ht="25.15" customHeight="1">
      <c r="A441" s="299">
        <v>45413</v>
      </c>
      <c r="B441" s="298">
        <v>0.98</v>
      </c>
      <c r="C441" s="298">
        <v>1.014</v>
      </c>
      <c r="D441" s="298">
        <v>0.95750000000000002</v>
      </c>
      <c r="E441" s="298">
        <v>1.012</v>
      </c>
      <c r="F441" s="297">
        <v>1081567</v>
      </c>
      <c r="G441" s="297">
        <v>862585567</v>
      </c>
      <c r="H441" s="400">
        <v>872.93656336684899</v>
      </c>
      <c r="I441" s="401"/>
    </row>
    <row r="442" spans="1:9" ht="25.15" customHeight="1">
      <c r="A442" s="299">
        <v>45412</v>
      </c>
      <c r="B442" s="298">
        <v>1.0349999999999999</v>
      </c>
      <c r="C442" s="298">
        <v>1.048</v>
      </c>
      <c r="D442" s="298">
        <v>0.97550000000000003</v>
      </c>
      <c r="E442" s="298">
        <v>0.98350000000000004</v>
      </c>
      <c r="F442" s="297">
        <v>16576369</v>
      </c>
      <c r="G442" s="297">
        <v>862585567</v>
      </c>
      <c r="H442" s="400">
        <v>848.35290843500297</v>
      </c>
      <c r="I442" s="401"/>
    </row>
    <row r="443" spans="1:9" ht="25.15" customHeight="1">
      <c r="A443" s="299">
        <v>45411</v>
      </c>
      <c r="B443" s="298">
        <v>0.97</v>
      </c>
      <c r="C443" s="298">
        <v>1.042</v>
      </c>
      <c r="D443" s="298">
        <v>0.94799999999999995</v>
      </c>
      <c r="E443" s="298">
        <v>1.042</v>
      </c>
      <c r="F443" s="297">
        <v>970733</v>
      </c>
      <c r="G443" s="297">
        <v>859959076</v>
      </c>
      <c r="H443" s="400">
        <v>896.07730224390104</v>
      </c>
      <c r="I443" s="401"/>
    </row>
    <row r="444" spans="1:9" ht="25.15" customHeight="1">
      <c r="A444" s="299">
        <v>45408</v>
      </c>
      <c r="B444" s="298">
        <v>0.9395</v>
      </c>
      <c r="C444" s="298">
        <v>0.98150000000000004</v>
      </c>
      <c r="D444" s="298">
        <v>0.9395</v>
      </c>
      <c r="E444" s="298">
        <v>0.96899999999999997</v>
      </c>
      <c r="F444" s="297">
        <v>1191175</v>
      </c>
      <c r="G444" s="297">
        <v>859959076</v>
      </c>
      <c r="H444" s="400">
        <v>833.30038031925801</v>
      </c>
      <c r="I444" s="401"/>
    </row>
    <row r="445" spans="1:9" ht="25.15" customHeight="1">
      <c r="A445" s="299">
        <v>45407</v>
      </c>
      <c r="B445" s="298">
        <v>1.014</v>
      </c>
      <c r="C445" s="298">
        <v>1.02</v>
      </c>
      <c r="D445" s="298">
        <v>0.91500000000000004</v>
      </c>
      <c r="E445" s="298">
        <v>0.93100000000000005</v>
      </c>
      <c r="F445" s="297">
        <v>2720922</v>
      </c>
      <c r="G445" s="297">
        <v>859959076</v>
      </c>
      <c r="H445" s="400">
        <v>800.62189483527504</v>
      </c>
      <c r="I445" s="401"/>
    </row>
    <row r="446" spans="1:9" ht="25.15" customHeight="1">
      <c r="A446" s="299">
        <v>45406</v>
      </c>
      <c r="B446" s="298">
        <v>1.0149999999999999</v>
      </c>
      <c r="C446" s="298">
        <v>1.0329999999999999</v>
      </c>
      <c r="D446" s="298">
        <v>0.98299999999999998</v>
      </c>
      <c r="E446" s="298">
        <v>1.026</v>
      </c>
      <c r="F446" s="297">
        <v>1731292</v>
      </c>
      <c r="G446" s="297">
        <v>859959076</v>
      </c>
      <c r="H446" s="400">
        <v>882.31803165890096</v>
      </c>
      <c r="I446" s="401"/>
    </row>
    <row r="447" spans="1:9" ht="25.15" customHeight="1">
      <c r="A447" s="299">
        <v>45405</v>
      </c>
      <c r="B447" s="298">
        <v>0.96299999999999997</v>
      </c>
      <c r="C447" s="298">
        <v>1.0289999999999999</v>
      </c>
      <c r="D447" s="298">
        <v>0.96299999999999997</v>
      </c>
      <c r="E447" s="298">
        <v>1.0249999999999999</v>
      </c>
      <c r="F447" s="297">
        <v>973895</v>
      </c>
      <c r="G447" s="297">
        <v>859959076</v>
      </c>
      <c r="H447" s="400">
        <v>881.45803239697796</v>
      </c>
      <c r="I447" s="401"/>
    </row>
    <row r="448" spans="1:9" ht="25.15" customHeight="1">
      <c r="A448" s="299">
        <v>45404</v>
      </c>
      <c r="B448" s="298">
        <v>0.94699999999999995</v>
      </c>
      <c r="C448" s="298">
        <v>0.98250000000000004</v>
      </c>
      <c r="D448" s="298">
        <v>0.92549999999999999</v>
      </c>
      <c r="E448" s="298">
        <v>0.96250000000000002</v>
      </c>
      <c r="F448" s="297">
        <v>2297727</v>
      </c>
      <c r="G448" s="297">
        <v>859959076</v>
      </c>
      <c r="H448" s="400">
        <v>827.71059014697801</v>
      </c>
      <c r="I448" s="401"/>
    </row>
    <row r="449" spans="1:9" ht="25.15" customHeight="1">
      <c r="A449" s="299">
        <v>45401</v>
      </c>
      <c r="B449" s="298">
        <v>0.94099999999999995</v>
      </c>
      <c r="C449" s="298">
        <v>0.95350000000000001</v>
      </c>
      <c r="D449" s="298">
        <v>0.92</v>
      </c>
      <c r="E449" s="298">
        <v>0.92749999999999999</v>
      </c>
      <c r="F449" s="297">
        <v>887266</v>
      </c>
      <c r="G449" s="297">
        <v>859959076</v>
      </c>
      <c r="H449" s="400">
        <v>797.61205119120905</v>
      </c>
      <c r="I449" s="401"/>
    </row>
    <row r="450" spans="1:9" ht="25.15" customHeight="1">
      <c r="A450" s="299">
        <v>45400</v>
      </c>
      <c r="B450" s="298">
        <v>1</v>
      </c>
      <c r="C450" s="298">
        <v>1</v>
      </c>
      <c r="D450" s="298">
        <v>0.92249999999999999</v>
      </c>
      <c r="E450" s="298">
        <v>0.94499999999999995</v>
      </c>
      <c r="F450" s="297">
        <v>2582495</v>
      </c>
      <c r="G450" s="297">
        <v>859959076</v>
      </c>
      <c r="H450" s="400">
        <v>812.66132066909302</v>
      </c>
      <c r="I450" s="401"/>
    </row>
    <row r="451" spans="1:9" ht="25.15" customHeight="1">
      <c r="A451" s="299">
        <v>45399</v>
      </c>
      <c r="B451" s="298">
        <v>0.98599999999999999</v>
      </c>
      <c r="C451" s="298">
        <v>1.0109999999999999</v>
      </c>
      <c r="D451" s="298">
        <v>0.92200000000000004</v>
      </c>
      <c r="E451" s="298">
        <v>0.98899999999999999</v>
      </c>
      <c r="F451" s="297">
        <v>3196154</v>
      </c>
      <c r="G451" s="297">
        <v>859959076</v>
      </c>
      <c r="H451" s="400">
        <v>850.499545436841</v>
      </c>
      <c r="I451" s="401"/>
    </row>
    <row r="452" spans="1:9" ht="25.15" customHeight="1">
      <c r="A452" s="299">
        <v>45398</v>
      </c>
      <c r="B452" s="298">
        <v>1.038</v>
      </c>
      <c r="C452" s="298">
        <v>1.0880000000000001</v>
      </c>
      <c r="D452" s="298">
        <v>1.002</v>
      </c>
      <c r="E452" s="298">
        <v>1.002</v>
      </c>
      <c r="F452" s="297">
        <v>1799170</v>
      </c>
      <c r="G452" s="297">
        <v>859959076</v>
      </c>
      <c r="H452" s="400">
        <v>861.67897200873597</v>
      </c>
      <c r="I452" s="401"/>
    </row>
    <row r="453" spans="1:9" ht="25.15" customHeight="1">
      <c r="A453" s="299">
        <v>45397</v>
      </c>
      <c r="B453" s="298">
        <v>1.07</v>
      </c>
      <c r="C453" s="298">
        <v>1.099</v>
      </c>
      <c r="D453" s="298">
        <v>1.04</v>
      </c>
      <c r="E453" s="298">
        <v>1.071</v>
      </c>
      <c r="F453" s="297">
        <v>2254229</v>
      </c>
      <c r="G453" s="297">
        <v>859959076</v>
      </c>
      <c r="H453" s="400">
        <v>921.01615317346102</v>
      </c>
      <c r="I453" s="401"/>
    </row>
    <row r="454" spans="1:9" ht="25.15" customHeight="1">
      <c r="A454" s="299">
        <v>45394</v>
      </c>
      <c r="B454" s="298">
        <v>1.1200000000000001</v>
      </c>
      <c r="C454" s="298">
        <v>1.1259999999999999</v>
      </c>
      <c r="D454" s="298">
        <v>1.07</v>
      </c>
      <c r="E454" s="298">
        <v>1.07</v>
      </c>
      <c r="F454" s="297">
        <v>818573</v>
      </c>
      <c r="G454" s="297">
        <v>859959076</v>
      </c>
      <c r="H454" s="400">
        <v>920.15625642664895</v>
      </c>
      <c r="I454" s="401"/>
    </row>
    <row r="455" spans="1:9" ht="25.15" customHeight="1">
      <c r="A455" s="299">
        <v>45393</v>
      </c>
      <c r="B455" s="298">
        <v>1.1060000000000001</v>
      </c>
      <c r="C455" s="298">
        <v>1.1379999999999999</v>
      </c>
      <c r="D455" s="298">
        <v>1.0880000000000001</v>
      </c>
      <c r="E455" s="298">
        <v>1.089</v>
      </c>
      <c r="F455" s="297">
        <v>1170384</v>
      </c>
      <c r="G455" s="297">
        <v>859959076</v>
      </c>
      <c r="H455" s="400">
        <v>936.49542228230803</v>
      </c>
      <c r="I455" s="401"/>
    </row>
    <row r="456" spans="1:9" ht="25.15" customHeight="1">
      <c r="A456" s="299">
        <v>45392</v>
      </c>
      <c r="B456" s="298">
        <v>1.1479999999999999</v>
      </c>
      <c r="C456" s="298">
        <v>1.1659999999999999</v>
      </c>
      <c r="D456" s="298">
        <v>1.1140000000000001</v>
      </c>
      <c r="E456" s="298">
        <v>1.1220000000000001</v>
      </c>
      <c r="F456" s="297">
        <v>1215276</v>
      </c>
      <c r="G456" s="297">
        <v>859959076</v>
      </c>
      <c r="H456" s="400">
        <v>964.874065229341</v>
      </c>
      <c r="I456" s="401"/>
    </row>
    <row r="457" spans="1:9" ht="25.15" customHeight="1">
      <c r="A457" s="299">
        <v>45391</v>
      </c>
      <c r="B457" s="298">
        <v>1.1000000000000001</v>
      </c>
      <c r="C457" s="298">
        <v>1.1830000000000001</v>
      </c>
      <c r="D457" s="298">
        <v>1.1000000000000001</v>
      </c>
      <c r="E457" s="298">
        <v>1.1499999999999999</v>
      </c>
      <c r="F457" s="297">
        <v>1299686</v>
      </c>
      <c r="G457" s="297">
        <v>859959076</v>
      </c>
      <c r="H457" s="400">
        <v>988.95291689697797</v>
      </c>
      <c r="I457" s="401"/>
    </row>
    <row r="458" spans="1:9" ht="25.15" customHeight="1">
      <c r="A458" s="299">
        <v>45390</v>
      </c>
      <c r="B458" s="298">
        <v>1.127</v>
      </c>
      <c r="C458" s="298">
        <v>1.1379999999999999</v>
      </c>
      <c r="D458" s="298">
        <v>1.1000000000000001</v>
      </c>
      <c r="E458" s="298">
        <v>1.115</v>
      </c>
      <c r="F458" s="297">
        <v>797444</v>
      </c>
      <c r="G458" s="297">
        <v>859959076</v>
      </c>
      <c r="H458" s="400">
        <v>958.85437794120901</v>
      </c>
      <c r="I458" s="401"/>
    </row>
    <row r="459" spans="1:9" ht="25.15" customHeight="1">
      <c r="A459" s="299">
        <v>45387</v>
      </c>
      <c r="B459" s="298">
        <v>1.149</v>
      </c>
      <c r="C459" s="298">
        <v>1.167</v>
      </c>
      <c r="D459" s="298">
        <v>1.1200000000000001</v>
      </c>
      <c r="E459" s="298">
        <v>1.1319999999999999</v>
      </c>
      <c r="F459" s="297">
        <v>759490</v>
      </c>
      <c r="G459" s="297">
        <v>859959076</v>
      </c>
      <c r="H459" s="400">
        <v>973.47364778813198</v>
      </c>
      <c r="I459" s="401"/>
    </row>
    <row r="460" spans="1:9" ht="25.15" customHeight="1">
      <c r="A460" s="299">
        <v>45386</v>
      </c>
      <c r="B460" s="298">
        <v>1.17</v>
      </c>
      <c r="C460" s="298">
        <v>1.208</v>
      </c>
      <c r="D460" s="298">
        <v>1.1499999999999999</v>
      </c>
      <c r="E460" s="298">
        <v>1.17</v>
      </c>
      <c r="F460" s="297">
        <v>1450275</v>
      </c>
      <c r="G460" s="297">
        <v>859959076</v>
      </c>
      <c r="H460" s="400">
        <v>1006.1520820145601</v>
      </c>
      <c r="I460" s="401"/>
    </row>
    <row r="461" spans="1:9" ht="25.15" customHeight="1">
      <c r="A461" s="299">
        <v>45385</v>
      </c>
      <c r="B461" s="298">
        <v>1.1679999999999999</v>
      </c>
      <c r="C461" s="298">
        <v>1.206</v>
      </c>
      <c r="D461" s="298">
        <v>1.1599999999999999</v>
      </c>
      <c r="E461" s="298">
        <v>1.1599999999999999</v>
      </c>
      <c r="F461" s="297">
        <v>942667</v>
      </c>
      <c r="G461" s="297">
        <v>859959076</v>
      </c>
      <c r="H461" s="400">
        <v>997.55249945576895</v>
      </c>
      <c r="I461" s="401"/>
    </row>
    <row r="462" spans="1:9" ht="25.15" customHeight="1">
      <c r="A462" s="299">
        <v>45384</v>
      </c>
      <c r="B462" s="298">
        <v>1.228</v>
      </c>
      <c r="C462" s="298">
        <v>1.2529999999999999</v>
      </c>
      <c r="D462" s="298">
        <v>1.17</v>
      </c>
      <c r="E462" s="298">
        <v>1.1739999999999999</v>
      </c>
      <c r="F462" s="297">
        <v>1066835</v>
      </c>
      <c r="G462" s="297">
        <v>859959076</v>
      </c>
      <c r="H462" s="400">
        <v>1009.59197654714</v>
      </c>
      <c r="I462" s="401"/>
    </row>
    <row r="463" spans="1:9" ht="25.15" customHeight="1">
      <c r="A463" s="299">
        <v>45379</v>
      </c>
      <c r="B463" s="298">
        <v>1.2569999999999999</v>
      </c>
      <c r="C463" s="298">
        <v>1.2569999999999999</v>
      </c>
      <c r="D463" s="298">
        <v>1.19</v>
      </c>
      <c r="E463" s="298">
        <v>1.2150000000000001</v>
      </c>
      <c r="F463" s="297">
        <v>724492</v>
      </c>
      <c r="G463" s="297">
        <v>859503324</v>
      </c>
      <c r="H463" s="400">
        <v>1044.2965673490201</v>
      </c>
      <c r="I463" s="401"/>
    </row>
    <row r="464" spans="1:9" ht="25.15" customHeight="1">
      <c r="A464" s="299">
        <v>45378</v>
      </c>
      <c r="B464" s="298">
        <v>1.2549999999999999</v>
      </c>
      <c r="C464" s="298">
        <v>1.294</v>
      </c>
      <c r="D464" s="298">
        <v>1.198</v>
      </c>
      <c r="E464" s="298">
        <v>1.27</v>
      </c>
      <c r="F464" s="297">
        <v>770009</v>
      </c>
      <c r="G464" s="297">
        <v>859503324</v>
      </c>
      <c r="H464" s="400">
        <v>1091.5692050862799</v>
      </c>
      <c r="I464" s="401"/>
    </row>
    <row r="465" spans="1:9" ht="25.15" customHeight="1">
      <c r="A465" s="299">
        <v>45377</v>
      </c>
      <c r="B465" s="298">
        <v>1.25</v>
      </c>
      <c r="C465" s="298">
        <v>1.2529999999999999</v>
      </c>
      <c r="D465" s="298">
        <v>1.1890000000000001</v>
      </c>
      <c r="E465" s="298">
        <v>1.2430000000000001</v>
      </c>
      <c r="F465" s="297">
        <v>1174524</v>
      </c>
      <c r="G465" s="297">
        <v>859503324</v>
      </c>
      <c r="H465" s="400">
        <v>1068.3626579619599</v>
      </c>
      <c r="I465" s="401"/>
    </row>
    <row r="466" spans="1:9" ht="25.15" customHeight="1">
      <c r="A466" s="299">
        <v>45376</v>
      </c>
      <c r="B466" s="298">
        <v>1.27</v>
      </c>
      <c r="C466" s="298">
        <v>1.2829999999999999</v>
      </c>
      <c r="D466" s="298">
        <v>1.22</v>
      </c>
      <c r="E466" s="298">
        <v>1.2270000000000001</v>
      </c>
      <c r="F466" s="297">
        <v>1134254</v>
      </c>
      <c r="G466" s="297">
        <v>859503324</v>
      </c>
      <c r="H466" s="400">
        <v>1054.61057690863</v>
      </c>
      <c r="I466" s="401"/>
    </row>
    <row r="467" spans="1:9" ht="25.15" customHeight="1">
      <c r="A467" s="299">
        <v>45373</v>
      </c>
      <c r="B467" s="298">
        <v>1.377</v>
      </c>
      <c r="C467" s="298">
        <v>1.377</v>
      </c>
      <c r="D467" s="298">
        <v>1.286</v>
      </c>
      <c r="E467" s="298">
        <v>1.286</v>
      </c>
      <c r="F467" s="297">
        <v>877213</v>
      </c>
      <c r="G467" s="297">
        <v>859503324</v>
      </c>
      <c r="H467" s="400">
        <v>1105.32128613961</v>
      </c>
      <c r="I467" s="401"/>
    </row>
    <row r="468" spans="1:9" ht="25.15" customHeight="1">
      <c r="A468" s="299">
        <v>45372</v>
      </c>
      <c r="B468" s="298">
        <v>1.349</v>
      </c>
      <c r="C468" s="298">
        <v>1.383</v>
      </c>
      <c r="D468" s="298">
        <v>1.3340000000000001</v>
      </c>
      <c r="E468" s="298">
        <v>1.3340000000000001</v>
      </c>
      <c r="F468" s="297">
        <v>1168416</v>
      </c>
      <c r="G468" s="297">
        <v>859503324</v>
      </c>
      <c r="H468" s="400">
        <v>1146.57742683882</v>
      </c>
      <c r="I468" s="401"/>
    </row>
    <row r="469" spans="1:9" ht="25.15" customHeight="1">
      <c r="A469" s="299">
        <v>45371</v>
      </c>
      <c r="B469" s="298">
        <v>1.389</v>
      </c>
      <c r="C469" s="298">
        <v>1.3939999999999999</v>
      </c>
      <c r="D469" s="298">
        <v>1.3480000000000001</v>
      </c>
      <c r="E469" s="298">
        <v>1.3720000000000001</v>
      </c>
      <c r="F469" s="297">
        <v>569316</v>
      </c>
      <c r="G469" s="297">
        <v>859503324</v>
      </c>
      <c r="H469" s="400">
        <v>1179.2385424949</v>
      </c>
      <c r="I469" s="401"/>
    </row>
    <row r="470" spans="1:9" ht="25.15" customHeight="1">
      <c r="A470" s="299">
        <v>45370</v>
      </c>
      <c r="B470" s="298">
        <v>1.38</v>
      </c>
      <c r="C470" s="298">
        <v>1.39</v>
      </c>
      <c r="D470" s="298">
        <v>1.3520000000000001</v>
      </c>
      <c r="E470" s="298">
        <v>1.357</v>
      </c>
      <c r="F470" s="297">
        <v>858730</v>
      </c>
      <c r="G470" s="297">
        <v>859503324</v>
      </c>
      <c r="H470" s="400">
        <v>1166.3460049302</v>
      </c>
      <c r="I470" s="401"/>
    </row>
    <row r="471" spans="1:9" ht="25.15" customHeight="1">
      <c r="A471" s="299">
        <v>45369</v>
      </c>
      <c r="B471" s="298">
        <v>1.4</v>
      </c>
      <c r="C471" s="298">
        <v>1.41</v>
      </c>
      <c r="D471" s="298">
        <v>1.3720000000000001</v>
      </c>
      <c r="E471" s="298">
        <v>1.3720000000000001</v>
      </c>
      <c r="F471" s="297">
        <v>516207</v>
      </c>
      <c r="G471" s="297">
        <v>859503324</v>
      </c>
      <c r="H471" s="400">
        <v>1179.2385424949</v>
      </c>
      <c r="I471" s="401"/>
    </row>
    <row r="472" spans="1:9" ht="25.15" customHeight="1">
      <c r="A472" s="299">
        <v>45366</v>
      </c>
      <c r="B472" s="298">
        <v>1.43</v>
      </c>
      <c r="C472" s="298">
        <v>1.43</v>
      </c>
      <c r="D472" s="298">
        <v>1.373</v>
      </c>
      <c r="E472" s="298">
        <v>1.3819999999999999</v>
      </c>
      <c r="F472" s="297">
        <v>622402</v>
      </c>
      <c r="G472" s="297">
        <v>859503324</v>
      </c>
      <c r="H472" s="400">
        <v>1187.8335675380399</v>
      </c>
      <c r="I472" s="401"/>
    </row>
    <row r="473" spans="1:9" ht="25.15" customHeight="1">
      <c r="A473" s="299">
        <v>45365</v>
      </c>
      <c r="B473" s="298">
        <v>1.4</v>
      </c>
      <c r="C473" s="298">
        <v>1.41</v>
      </c>
      <c r="D473" s="298">
        <v>1.3660000000000001</v>
      </c>
      <c r="E473" s="298">
        <v>1.379</v>
      </c>
      <c r="F473" s="297">
        <v>818413</v>
      </c>
      <c r="G473" s="297">
        <v>859503324</v>
      </c>
      <c r="H473" s="400">
        <v>1185.2550395329399</v>
      </c>
      <c r="I473" s="401"/>
    </row>
    <row r="474" spans="1:9" ht="25.15" customHeight="1">
      <c r="A474" s="299">
        <v>45364</v>
      </c>
      <c r="B474" s="298">
        <v>1.4379999999999999</v>
      </c>
      <c r="C474" s="298">
        <v>1.4379999999999999</v>
      </c>
      <c r="D474" s="298">
        <v>1.38</v>
      </c>
      <c r="E474" s="298">
        <v>1.391</v>
      </c>
      <c r="F474" s="297">
        <v>717039</v>
      </c>
      <c r="G474" s="297">
        <v>859503324</v>
      </c>
      <c r="H474" s="400">
        <v>1195.5691515533299</v>
      </c>
      <c r="I474" s="401"/>
    </row>
    <row r="475" spans="1:9" ht="25.15" customHeight="1">
      <c r="A475" s="299">
        <v>45363</v>
      </c>
      <c r="B475" s="298">
        <v>1.46</v>
      </c>
      <c r="C475" s="298">
        <v>1.46</v>
      </c>
      <c r="D475" s="298">
        <v>1.4179999999999999</v>
      </c>
      <c r="E475" s="298">
        <v>1.42</v>
      </c>
      <c r="F475" s="297">
        <v>648913</v>
      </c>
      <c r="G475" s="297">
        <v>859503324</v>
      </c>
      <c r="H475" s="400">
        <v>1220.4946831941199</v>
      </c>
      <c r="I475" s="401"/>
    </row>
    <row r="476" spans="1:9" ht="25.15" customHeight="1">
      <c r="A476" s="299">
        <v>45362</v>
      </c>
      <c r="B476" s="298">
        <v>1.4430000000000001</v>
      </c>
      <c r="C476" s="298">
        <v>1.5049999999999999</v>
      </c>
      <c r="D476" s="298">
        <v>1.417</v>
      </c>
      <c r="E476" s="298">
        <v>1.482</v>
      </c>
      <c r="F476" s="297">
        <v>659377</v>
      </c>
      <c r="G476" s="297">
        <v>859503324</v>
      </c>
      <c r="H476" s="400">
        <v>1273.7839204301999</v>
      </c>
      <c r="I476" s="401"/>
    </row>
    <row r="477" spans="1:9" ht="25.15" customHeight="1">
      <c r="A477" s="299">
        <v>45359</v>
      </c>
      <c r="B477" s="298">
        <v>1.403</v>
      </c>
      <c r="C477" s="298">
        <v>1.456</v>
      </c>
      <c r="D477" s="298">
        <v>1.361</v>
      </c>
      <c r="E477" s="298">
        <v>1.444</v>
      </c>
      <c r="F477" s="297">
        <v>1514967</v>
      </c>
      <c r="G477" s="297">
        <v>859503324</v>
      </c>
      <c r="H477" s="400">
        <v>1241.1227023133399</v>
      </c>
      <c r="I477" s="401"/>
    </row>
    <row r="478" spans="1:9" ht="25.15" customHeight="1">
      <c r="A478" s="299">
        <v>45358</v>
      </c>
      <c r="B478" s="298">
        <v>1.345</v>
      </c>
      <c r="C478" s="298">
        <v>1.5</v>
      </c>
      <c r="D478" s="298">
        <v>1.3149999999999999</v>
      </c>
      <c r="E478" s="298">
        <v>1.403</v>
      </c>
      <c r="F478" s="297">
        <v>1781627</v>
      </c>
      <c r="G478" s="297">
        <v>859503324</v>
      </c>
      <c r="H478" s="400">
        <v>1205.8831611129399</v>
      </c>
      <c r="I478" s="401"/>
    </row>
    <row r="479" spans="1:9" ht="25.15" customHeight="1">
      <c r="A479" s="299">
        <v>45357</v>
      </c>
      <c r="B479" s="298">
        <v>1.252</v>
      </c>
      <c r="C479" s="298">
        <v>1.3540000000000001</v>
      </c>
      <c r="D479" s="298">
        <v>1.22</v>
      </c>
      <c r="E479" s="298">
        <v>1.3240000000000001</v>
      </c>
      <c r="F479" s="297">
        <v>1968229</v>
      </c>
      <c r="G479" s="297">
        <v>859503324</v>
      </c>
      <c r="H479" s="400">
        <v>1137.9822993349101</v>
      </c>
      <c r="I479" s="401"/>
    </row>
    <row r="480" spans="1:9" ht="25.15" customHeight="1">
      <c r="A480" s="299">
        <v>45356</v>
      </c>
      <c r="B480" s="298">
        <v>1.248</v>
      </c>
      <c r="C480" s="298">
        <v>1.2889999999999999</v>
      </c>
      <c r="D480" s="298">
        <v>1.2330000000000001</v>
      </c>
      <c r="E480" s="298">
        <v>1.2889999999999999</v>
      </c>
      <c r="F480" s="297">
        <v>2205142</v>
      </c>
      <c r="G480" s="297">
        <v>859503324</v>
      </c>
      <c r="H480" s="400">
        <v>1107.89971168392</v>
      </c>
      <c r="I480" s="401"/>
    </row>
    <row r="481" spans="1:9" ht="25.15" customHeight="1">
      <c r="A481" s="299">
        <v>45355</v>
      </c>
      <c r="B481" s="298">
        <v>1.31</v>
      </c>
      <c r="C481" s="298">
        <v>1.3109999999999999</v>
      </c>
      <c r="D481" s="298">
        <v>1.2350000000000001</v>
      </c>
      <c r="E481" s="298">
        <v>1.26</v>
      </c>
      <c r="F481" s="297">
        <v>1066674</v>
      </c>
      <c r="G481" s="297">
        <v>859503324</v>
      </c>
      <c r="H481" s="400">
        <v>1082.97418004314</v>
      </c>
      <c r="I481" s="401"/>
    </row>
    <row r="482" spans="1:9" ht="25.15" customHeight="1">
      <c r="A482" s="299">
        <v>45352</v>
      </c>
      <c r="B482" s="298">
        <v>1.3080000000000001</v>
      </c>
      <c r="C482" s="298">
        <v>1.349</v>
      </c>
      <c r="D482" s="298">
        <v>1.292</v>
      </c>
      <c r="E482" s="298">
        <v>1.3</v>
      </c>
      <c r="F482" s="297">
        <v>1173950</v>
      </c>
      <c r="G482" s="297">
        <v>859503324</v>
      </c>
      <c r="H482" s="400">
        <v>1117.3542802156901</v>
      </c>
      <c r="I482" s="401"/>
    </row>
    <row r="483" spans="1:9" ht="25.15" customHeight="1">
      <c r="A483" s="299">
        <v>45351</v>
      </c>
      <c r="B483" s="298">
        <v>1.35</v>
      </c>
      <c r="C483" s="298">
        <v>1.3560000000000001</v>
      </c>
      <c r="D483" s="298">
        <v>1.3180000000000001</v>
      </c>
      <c r="E483" s="298">
        <v>1.33</v>
      </c>
      <c r="F483" s="297">
        <v>6334940</v>
      </c>
      <c r="G483" s="297">
        <v>859503324</v>
      </c>
      <c r="H483" s="400">
        <v>1143.1394578058801</v>
      </c>
      <c r="I483" s="401"/>
    </row>
    <row r="484" spans="1:9" ht="25.15" customHeight="1">
      <c r="A484" s="299">
        <v>45350</v>
      </c>
      <c r="B484" s="298">
        <v>1.4</v>
      </c>
      <c r="C484" s="298">
        <v>1.4219999999999999</v>
      </c>
      <c r="D484" s="298">
        <v>1.3129999999999999</v>
      </c>
      <c r="E484" s="298">
        <v>1.3540000000000001</v>
      </c>
      <c r="F484" s="297">
        <v>1717084</v>
      </c>
      <c r="G484" s="297">
        <v>859475317</v>
      </c>
      <c r="H484" s="400">
        <v>1163.7295554478701</v>
      </c>
      <c r="I484" s="401"/>
    </row>
    <row r="485" spans="1:9" ht="25.15" customHeight="1">
      <c r="A485" s="299">
        <v>45349</v>
      </c>
      <c r="B485" s="298">
        <v>1.444</v>
      </c>
      <c r="C485" s="298">
        <v>1.452</v>
      </c>
      <c r="D485" s="298">
        <v>1.373</v>
      </c>
      <c r="E485" s="298">
        <v>1.4470000000000001</v>
      </c>
      <c r="F485" s="297">
        <v>624548</v>
      </c>
      <c r="G485" s="297">
        <v>859475317</v>
      </c>
      <c r="H485" s="400">
        <v>1243.66080664947</v>
      </c>
      <c r="I485" s="401"/>
    </row>
    <row r="486" spans="1:9" ht="25.15" customHeight="1">
      <c r="A486" s="299">
        <v>45348</v>
      </c>
      <c r="B486" s="298">
        <v>1.476</v>
      </c>
      <c r="C486" s="298">
        <v>1.476</v>
      </c>
      <c r="D486" s="298">
        <v>1.37</v>
      </c>
      <c r="E486" s="298">
        <v>1.4059999999999999</v>
      </c>
      <c r="F486" s="297">
        <v>527011</v>
      </c>
      <c r="G486" s="297">
        <v>859475317</v>
      </c>
      <c r="H486" s="400">
        <v>1208.4223112755301</v>
      </c>
      <c r="I486" s="401"/>
    </row>
    <row r="487" spans="1:9" ht="25.15" customHeight="1">
      <c r="A487" s="299">
        <v>45345</v>
      </c>
      <c r="B487" s="298">
        <v>1.5</v>
      </c>
      <c r="C487" s="298">
        <v>1.504</v>
      </c>
      <c r="D487" s="298">
        <v>1.43</v>
      </c>
      <c r="E487" s="298">
        <v>1.43</v>
      </c>
      <c r="F487" s="297">
        <v>636667</v>
      </c>
      <c r="G487" s="297">
        <v>859475317</v>
      </c>
      <c r="H487" s="400">
        <v>1229.0496582287201</v>
      </c>
      <c r="I487" s="401"/>
    </row>
    <row r="488" spans="1:9" ht="25.15" customHeight="1">
      <c r="A488" s="299">
        <v>45344</v>
      </c>
      <c r="B488" s="298">
        <v>1.3480000000000001</v>
      </c>
      <c r="C488" s="298">
        <v>1.478</v>
      </c>
      <c r="D488" s="298">
        <v>1.3480000000000001</v>
      </c>
      <c r="E488" s="298">
        <v>1.4710000000000001</v>
      </c>
      <c r="F488" s="297">
        <v>908235</v>
      </c>
      <c r="G488" s="297">
        <v>859475317</v>
      </c>
      <c r="H488" s="400">
        <v>1264.2882560600999</v>
      </c>
      <c r="I488" s="401"/>
    </row>
    <row r="489" spans="1:9" ht="25.15" customHeight="1">
      <c r="A489" s="299">
        <v>45343</v>
      </c>
      <c r="B489" s="298">
        <v>1.42</v>
      </c>
      <c r="C489" s="298">
        <v>1.4490000000000001</v>
      </c>
      <c r="D489" s="298">
        <v>1.363</v>
      </c>
      <c r="E489" s="298">
        <v>1.371</v>
      </c>
      <c r="F489" s="297">
        <v>892510</v>
      </c>
      <c r="G489" s="297">
        <v>859475317</v>
      </c>
      <c r="H489" s="400">
        <v>1178.34070386861</v>
      </c>
      <c r="I489" s="401"/>
    </row>
    <row r="490" spans="1:9" ht="25.15" customHeight="1">
      <c r="A490" s="299">
        <v>45342</v>
      </c>
      <c r="B490" s="298">
        <v>1.544</v>
      </c>
      <c r="C490" s="298">
        <v>1.5489999999999999</v>
      </c>
      <c r="D490" s="298">
        <v>1.393</v>
      </c>
      <c r="E490" s="298">
        <v>1.395</v>
      </c>
      <c r="F490" s="297">
        <v>1414727</v>
      </c>
      <c r="G490" s="297">
        <v>859475317</v>
      </c>
      <c r="H490" s="400">
        <v>1198.96805082181</v>
      </c>
      <c r="I490" s="401"/>
    </row>
    <row r="491" spans="1:9" ht="25.15" customHeight="1">
      <c r="A491" s="299">
        <v>45341</v>
      </c>
      <c r="B491" s="298">
        <v>1.579</v>
      </c>
      <c r="C491" s="298">
        <v>1.605</v>
      </c>
      <c r="D491" s="298">
        <v>1.5109999999999999</v>
      </c>
      <c r="E491" s="298">
        <v>1.5129999999999999</v>
      </c>
      <c r="F491" s="297">
        <v>1840197</v>
      </c>
      <c r="G491" s="297">
        <v>859475317</v>
      </c>
      <c r="H491" s="400">
        <v>1300.3861644569099</v>
      </c>
      <c r="I491" s="401"/>
    </row>
    <row r="492" spans="1:9" ht="25.15" customHeight="1">
      <c r="A492" s="299">
        <v>45338</v>
      </c>
      <c r="B492" s="298">
        <v>1.5720000000000001</v>
      </c>
      <c r="C492" s="298">
        <v>1.5720000000000001</v>
      </c>
      <c r="D492" s="298">
        <v>1.538</v>
      </c>
      <c r="E492" s="298">
        <v>1.571</v>
      </c>
      <c r="F492" s="297">
        <v>5722328</v>
      </c>
      <c r="G492" s="297">
        <v>859475317</v>
      </c>
      <c r="H492" s="400">
        <v>1350.23580825159</v>
      </c>
      <c r="I492" s="401"/>
    </row>
    <row r="493" spans="1:9" ht="25.15" customHeight="1">
      <c r="A493" s="299">
        <v>45337</v>
      </c>
      <c r="B493" s="298">
        <v>1.595</v>
      </c>
      <c r="C493" s="298">
        <v>1.595</v>
      </c>
      <c r="D493" s="298">
        <v>1.5229999999999999</v>
      </c>
      <c r="E493" s="298">
        <v>1.5309999999999999</v>
      </c>
      <c r="F493" s="297">
        <v>718870</v>
      </c>
      <c r="G493" s="297">
        <v>859475317</v>
      </c>
      <c r="H493" s="400">
        <v>1315.8567259005299</v>
      </c>
      <c r="I493" s="401"/>
    </row>
    <row r="494" spans="1:9" ht="25.15" customHeight="1">
      <c r="A494" s="299">
        <v>45336</v>
      </c>
      <c r="B494" s="298">
        <v>1.544</v>
      </c>
      <c r="C494" s="298">
        <v>1.617</v>
      </c>
      <c r="D494" s="298">
        <v>1.5389999999999999</v>
      </c>
      <c r="E494" s="298">
        <v>1.59</v>
      </c>
      <c r="F494" s="297">
        <v>2274638</v>
      </c>
      <c r="G494" s="297">
        <v>859475317</v>
      </c>
      <c r="H494" s="400">
        <v>1366.5657827180801</v>
      </c>
      <c r="I494" s="401"/>
    </row>
    <row r="495" spans="1:9" ht="25.15" customHeight="1">
      <c r="A495" s="299">
        <v>45335</v>
      </c>
      <c r="B495" s="298">
        <v>1.6379999999999999</v>
      </c>
      <c r="C495" s="298">
        <v>1.6379999999999999</v>
      </c>
      <c r="D495" s="298">
        <v>1.552</v>
      </c>
      <c r="E495" s="298">
        <v>1.5580000000000001</v>
      </c>
      <c r="F495" s="297">
        <v>1811177</v>
      </c>
      <c r="G495" s="297">
        <v>859475317</v>
      </c>
      <c r="H495" s="400">
        <v>1339.06261929468</v>
      </c>
      <c r="I495" s="401"/>
    </row>
    <row r="496" spans="1:9" ht="25.15" customHeight="1">
      <c r="A496" s="299">
        <v>45334</v>
      </c>
      <c r="B496" s="298">
        <v>1.534</v>
      </c>
      <c r="C496" s="298">
        <v>1.619</v>
      </c>
      <c r="D496" s="298">
        <v>1.534</v>
      </c>
      <c r="E496" s="298">
        <v>1.593</v>
      </c>
      <c r="F496" s="297">
        <v>645209</v>
      </c>
      <c r="G496" s="297">
        <v>859475317</v>
      </c>
      <c r="H496" s="400">
        <v>1369.14422670159</v>
      </c>
      <c r="I496" s="401"/>
    </row>
    <row r="497" spans="1:9" ht="25.15" customHeight="1">
      <c r="A497" s="299">
        <v>45331</v>
      </c>
      <c r="B497" s="298">
        <v>1.55</v>
      </c>
      <c r="C497" s="298">
        <v>1.55</v>
      </c>
      <c r="D497" s="298">
        <v>1.52</v>
      </c>
      <c r="E497" s="298">
        <v>1.5329999999999999</v>
      </c>
      <c r="F497" s="297">
        <v>279445</v>
      </c>
      <c r="G497" s="297">
        <v>859475317</v>
      </c>
      <c r="H497" s="400">
        <v>1317.5756544037199</v>
      </c>
      <c r="I497" s="401"/>
    </row>
    <row r="498" spans="1:9" ht="25.15" customHeight="1">
      <c r="A498" s="299">
        <v>45330</v>
      </c>
      <c r="B498" s="298">
        <v>1.496</v>
      </c>
      <c r="C498" s="298">
        <v>1.5629999999999999</v>
      </c>
      <c r="D498" s="298">
        <v>1.496</v>
      </c>
      <c r="E498" s="298">
        <v>1.534</v>
      </c>
      <c r="F498" s="297">
        <v>331958</v>
      </c>
      <c r="G498" s="297">
        <v>859475317</v>
      </c>
      <c r="H498" s="400">
        <v>1318.4350674266</v>
      </c>
      <c r="I498" s="401"/>
    </row>
    <row r="499" spans="1:9" ht="25.15" customHeight="1">
      <c r="A499" s="299">
        <v>45329</v>
      </c>
      <c r="B499" s="298">
        <v>1.6120000000000001</v>
      </c>
      <c r="C499" s="298">
        <v>1.6120000000000001</v>
      </c>
      <c r="D499" s="298">
        <v>1.5269999999999999</v>
      </c>
      <c r="E499" s="298">
        <v>1.5269999999999999</v>
      </c>
      <c r="F499" s="297">
        <v>403855</v>
      </c>
      <c r="G499" s="297">
        <v>859475317</v>
      </c>
      <c r="H499" s="400">
        <v>1312.4187664367</v>
      </c>
      <c r="I499" s="401"/>
    </row>
    <row r="500" spans="1:9" ht="25.15" customHeight="1">
      <c r="A500" s="299">
        <v>45328</v>
      </c>
      <c r="B500" s="298">
        <v>1.5880000000000001</v>
      </c>
      <c r="C500" s="298">
        <v>1.611</v>
      </c>
      <c r="D500" s="298">
        <v>1.538</v>
      </c>
      <c r="E500" s="298">
        <v>1.58</v>
      </c>
      <c r="F500" s="297">
        <v>357748</v>
      </c>
      <c r="G500" s="297">
        <v>859475317</v>
      </c>
      <c r="H500" s="400">
        <v>1357.97103774468</v>
      </c>
      <c r="I500" s="401"/>
    </row>
    <row r="501" spans="1:9" ht="25.15" customHeight="1">
      <c r="A501" s="299">
        <v>45327</v>
      </c>
      <c r="B501" s="298">
        <v>1.59</v>
      </c>
      <c r="C501" s="298">
        <v>1.59</v>
      </c>
      <c r="D501" s="298">
        <v>1.5449999999999999</v>
      </c>
      <c r="E501" s="298">
        <v>1.5649999999999999</v>
      </c>
      <c r="F501" s="297">
        <v>253618</v>
      </c>
      <c r="G501" s="297">
        <v>859475317</v>
      </c>
      <c r="H501" s="400">
        <v>1345.0789202845699</v>
      </c>
      <c r="I501" s="401"/>
    </row>
    <row r="502" spans="1:9" ht="25.15" customHeight="1">
      <c r="A502" s="299">
        <v>45324</v>
      </c>
      <c r="B502" s="298">
        <v>1.5980000000000001</v>
      </c>
      <c r="C502" s="298">
        <v>1.6359999999999999</v>
      </c>
      <c r="D502" s="298">
        <v>1.5669999999999999</v>
      </c>
      <c r="E502" s="298">
        <v>1.5680000000000001</v>
      </c>
      <c r="F502" s="297">
        <v>1505734</v>
      </c>
      <c r="G502" s="297">
        <v>859475317</v>
      </c>
      <c r="H502" s="400">
        <v>1347.6573642680801</v>
      </c>
      <c r="I502" s="401"/>
    </row>
    <row r="503" spans="1:9" ht="25.15" customHeight="1">
      <c r="A503" s="299">
        <v>45323</v>
      </c>
      <c r="B503" s="298">
        <v>1.629</v>
      </c>
      <c r="C503" s="298">
        <v>1.629</v>
      </c>
      <c r="D503" s="298">
        <v>1.5429999999999999</v>
      </c>
      <c r="E503" s="298">
        <v>1.5669999999999999</v>
      </c>
      <c r="F503" s="297">
        <v>1442101</v>
      </c>
      <c r="G503" s="297">
        <v>859475317</v>
      </c>
      <c r="H503" s="400">
        <v>1346.79774633032</v>
      </c>
      <c r="I503" s="401"/>
    </row>
    <row r="504" spans="1:9" ht="25.15" customHeight="1">
      <c r="A504" s="299">
        <v>45322</v>
      </c>
      <c r="B504" s="298">
        <v>1.526</v>
      </c>
      <c r="C504" s="298">
        <v>1.615</v>
      </c>
      <c r="D504" s="298">
        <v>1.5029999999999999</v>
      </c>
      <c r="E504" s="298">
        <v>1.603</v>
      </c>
      <c r="F504" s="297">
        <v>591150</v>
      </c>
      <c r="G504" s="297">
        <v>859475317</v>
      </c>
      <c r="H504" s="400">
        <v>1377.7389716749999</v>
      </c>
      <c r="I504" s="401"/>
    </row>
    <row r="505" spans="1:9" ht="25.15" customHeight="1">
      <c r="A505" s="299">
        <v>45321</v>
      </c>
      <c r="B505" s="298">
        <v>1.4319999999999999</v>
      </c>
      <c r="C505" s="298">
        <v>1.5209999999999999</v>
      </c>
      <c r="D505" s="298">
        <v>1.4159999999999999</v>
      </c>
      <c r="E505" s="298">
        <v>1.5209999999999999</v>
      </c>
      <c r="F505" s="297">
        <v>845665</v>
      </c>
      <c r="G505" s="297">
        <v>859224047</v>
      </c>
      <c r="H505" s="400">
        <v>1306.87979925018</v>
      </c>
      <c r="I505" s="401"/>
    </row>
    <row r="506" spans="1:9" ht="25.15" customHeight="1">
      <c r="A506" s="299">
        <v>45320</v>
      </c>
      <c r="B506" s="298">
        <v>1.456</v>
      </c>
      <c r="C506" s="298">
        <v>1.456</v>
      </c>
      <c r="D506" s="298">
        <v>1.38</v>
      </c>
      <c r="E506" s="298">
        <v>1.42</v>
      </c>
      <c r="F506" s="297">
        <v>568102</v>
      </c>
      <c r="G506" s="297">
        <v>859224047</v>
      </c>
      <c r="H506" s="400">
        <v>1220.0981098661</v>
      </c>
      <c r="I506" s="401"/>
    </row>
    <row r="507" spans="1:9" ht="25.15" customHeight="1">
      <c r="A507" s="299">
        <v>45317</v>
      </c>
      <c r="B507" s="298">
        <v>1.454</v>
      </c>
      <c r="C507" s="298">
        <v>1.468</v>
      </c>
      <c r="D507" s="298">
        <v>1.4119999999999999</v>
      </c>
      <c r="E507" s="298">
        <v>1.4450000000000001</v>
      </c>
      <c r="F507" s="297">
        <v>1541599</v>
      </c>
      <c r="G507" s="297">
        <v>859224047</v>
      </c>
      <c r="H507" s="400">
        <v>1241.5787929830899</v>
      </c>
      <c r="I507" s="401"/>
    </row>
    <row r="508" spans="1:9" ht="25.15" customHeight="1">
      <c r="A508" s="299">
        <v>45316</v>
      </c>
      <c r="B508" s="298">
        <v>1.542</v>
      </c>
      <c r="C508" s="298">
        <v>1.542</v>
      </c>
      <c r="D508" s="298">
        <v>1.4319999999999999</v>
      </c>
      <c r="E508" s="298">
        <v>1.4490000000000001</v>
      </c>
      <c r="F508" s="297">
        <v>859339</v>
      </c>
      <c r="G508" s="297">
        <v>859224047</v>
      </c>
      <c r="H508" s="400">
        <v>1245.0155424949301</v>
      </c>
      <c r="I508" s="401"/>
    </row>
    <row r="509" spans="1:9" ht="25.15" customHeight="1">
      <c r="A509" s="299">
        <v>45315</v>
      </c>
      <c r="B509" s="298">
        <v>1.546</v>
      </c>
      <c r="C509" s="298">
        <v>1.569</v>
      </c>
      <c r="D509" s="298">
        <v>1.492</v>
      </c>
      <c r="E509" s="298">
        <v>1.5189999999999999</v>
      </c>
      <c r="F509" s="297">
        <v>739351</v>
      </c>
      <c r="G509" s="297">
        <v>859224047</v>
      </c>
      <c r="H509" s="400">
        <v>1305.1612708530299</v>
      </c>
      <c r="I509" s="401"/>
    </row>
    <row r="510" spans="1:9" ht="25.15" customHeight="1">
      <c r="A510" s="299">
        <v>45314</v>
      </c>
      <c r="B510" s="298">
        <v>1.62</v>
      </c>
      <c r="C510" s="298">
        <v>1.6220000000000001</v>
      </c>
      <c r="D510" s="298">
        <v>1.526</v>
      </c>
      <c r="E510" s="298">
        <v>1.526</v>
      </c>
      <c r="F510" s="297">
        <v>1057299</v>
      </c>
      <c r="G510" s="297">
        <v>859224047</v>
      </c>
      <c r="H510" s="400">
        <v>1311.1759153880801</v>
      </c>
      <c r="I510" s="401"/>
    </row>
    <row r="511" spans="1:9" ht="25.15" customHeight="1">
      <c r="A511" s="299">
        <v>45313</v>
      </c>
      <c r="B511" s="298">
        <v>1.577</v>
      </c>
      <c r="C511" s="298">
        <v>1.633</v>
      </c>
      <c r="D511" s="298">
        <v>1.577</v>
      </c>
      <c r="E511" s="298">
        <v>1.6160000000000001</v>
      </c>
      <c r="F511" s="297">
        <v>446299</v>
      </c>
      <c r="G511" s="297">
        <v>859224047</v>
      </c>
      <c r="H511" s="400">
        <v>1388.50610829777</v>
      </c>
      <c r="I511" s="401"/>
    </row>
    <row r="512" spans="1:9" ht="25.15" customHeight="1">
      <c r="A512" s="299">
        <v>45310</v>
      </c>
      <c r="B512" s="298">
        <v>1.629</v>
      </c>
      <c r="C512" s="298">
        <v>1.65</v>
      </c>
      <c r="D512" s="298">
        <v>1.59</v>
      </c>
      <c r="E512" s="298">
        <v>1.611</v>
      </c>
      <c r="F512" s="297">
        <v>832962</v>
      </c>
      <c r="G512" s="297">
        <v>859224047</v>
      </c>
      <c r="H512" s="400">
        <v>1384.2099921598699</v>
      </c>
      <c r="I512" s="401"/>
    </row>
    <row r="513" spans="1:9" ht="25.15" customHeight="1">
      <c r="A513" s="299">
        <v>45309</v>
      </c>
      <c r="B513" s="298">
        <v>1.61</v>
      </c>
      <c r="C513" s="298">
        <v>1.6659999999999999</v>
      </c>
      <c r="D513" s="298">
        <v>1.5780000000000001</v>
      </c>
      <c r="E513" s="298">
        <v>1.6359999999999999</v>
      </c>
      <c r="F513" s="297">
        <v>802096</v>
      </c>
      <c r="G513" s="297">
        <v>859224047</v>
      </c>
      <c r="H513" s="400">
        <v>1405.69057284938</v>
      </c>
      <c r="I513" s="401"/>
    </row>
    <row r="514" spans="1:9" ht="25.15" customHeight="1">
      <c r="A514" s="299">
        <v>45308</v>
      </c>
      <c r="B514" s="298">
        <v>1.55</v>
      </c>
      <c r="C514" s="298">
        <v>1.6060000000000001</v>
      </c>
      <c r="D514" s="298">
        <v>1.55</v>
      </c>
      <c r="E514" s="298">
        <v>1.6040000000000001</v>
      </c>
      <c r="F514" s="297">
        <v>912433</v>
      </c>
      <c r="G514" s="297">
        <v>859224047</v>
      </c>
      <c r="H514" s="400">
        <v>1378.19534762482</v>
      </c>
      <c r="I514" s="401"/>
    </row>
    <row r="515" spans="1:9" ht="25.15" customHeight="1">
      <c r="A515" s="299">
        <v>45307</v>
      </c>
      <c r="B515" s="298">
        <v>1.55</v>
      </c>
      <c r="C515" s="298">
        <v>1.5940000000000001</v>
      </c>
      <c r="D515" s="298">
        <v>1.524</v>
      </c>
      <c r="E515" s="298">
        <v>1.59</v>
      </c>
      <c r="F515" s="297">
        <v>1065531</v>
      </c>
      <c r="G515" s="297">
        <v>859224047</v>
      </c>
      <c r="H515" s="400">
        <v>1366.1662634096999</v>
      </c>
      <c r="I515" s="401"/>
    </row>
    <row r="516" spans="1:9" ht="25.15" customHeight="1">
      <c r="A516" s="299">
        <v>45306</v>
      </c>
      <c r="B516" s="298">
        <v>1.6319999999999999</v>
      </c>
      <c r="C516" s="298">
        <v>1.6319999999999999</v>
      </c>
      <c r="D516" s="298">
        <v>1.5109999999999999</v>
      </c>
      <c r="E516" s="298">
        <v>1.532</v>
      </c>
      <c r="F516" s="297">
        <v>1323760</v>
      </c>
      <c r="G516" s="297">
        <v>859224047</v>
      </c>
      <c r="H516" s="400">
        <v>1316.3311932970701</v>
      </c>
      <c r="I516" s="401"/>
    </row>
    <row r="517" spans="1:9" ht="25.15" customHeight="1">
      <c r="A517" s="299">
        <v>45303</v>
      </c>
      <c r="B517" s="298">
        <v>1.64</v>
      </c>
      <c r="C517" s="298">
        <v>1.649</v>
      </c>
      <c r="D517" s="298">
        <v>1.5940000000000001</v>
      </c>
      <c r="E517" s="298">
        <v>1.6339999999999999</v>
      </c>
      <c r="F517" s="297">
        <v>1587596</v>
      </c>
      <c r="G517" s="297">
        <v>859224047</v>
      </c>
      <c r="H517" s="400">
        <v>1403.97204445223</v>
      </c>
      <c r="I517" s="401"/>
    </row>
    <row r="518" spans="1:9" ht="25.15" customHeight="1">
      <c r="A518" s="299">
        <v>45302</v>
      </c>
      <c r="B518" s="298">
        <v>1.7629999999999999</v>
      </c>
      <c r="C518" s="298">
        <v>1.776</v>
      </c>
      <c r="D518" s="298">
        <v>1.6259999999999999</v>
      </c>
      <c r="E518" s="298">
        <v>1.6259999999999999</v>
      </c>
      <c r="F518" s="297">
        <v>4410887</v>
      </c>
      <c r="G518" s="297">
        <v>859224047</v>
      </c>
      <c r="H518" s="400">
        <v>1397.0983405735799</v>
      </c>
      <c r="I518" s="401"/>
    </row>
    <row r="519" spans="1:9" ht="25.15" customHeight="1">
      <c r="A519" s="299">
        <v>45301</v>
      </c>
      <c r="B519" s="298">
        <v>1.75</v>
      </c>
      <c r="C519" s="298">
        <v>1.7989999999999999</v>
      </c>
      <c r="D519" s="298">
        <v>1.6930000000000001</v>
      </c>
      <c r="E519" s="298">
        <v>1.744</v>
      </c>
      <c r="F519" s="297">
        <v>2114045</v>
      </c>
      <c r="G519" s="297">
        <v>859224047</v>
      </c>
      <c r="H519" s="400">
        <v>1498.4867019135199</v>
      </c>
      <c r="I519" s="401"/>
    </row>
    <row r="520" spans="1:9" ht="25.15" customHeight="1">
      <c r="A520" s="299">
        <v>45300</v>
      </c>
      <c r="B520" s="298">
        <v>1.97</v>
      </c>
      <c r="C520" s="298">
        <v>1.97</v>
      </c>
      <c r="D520" s="298">
        <v>1.68</v>
      </c>
      <c r="E520" s="298">
        <v>1.75</v>
      </c>
      <c r="F520" s="297">
        <v>5068737</v>
      </c>
      <c r="G520" s="297">
        <v>859224047</v>
      </c>
      <c r="H520" s="400">
        <v>1503.6420822499999</v>
      </c>
      <c r="I520" s="401"/>
    </row>
    <row r="521" spans="1:9" ht="25.15" customHeight="1">
      <c r="A521" s="299">
        <v>45299</v>
      </c>
      <c r="B521" s="298">
        <v>1.9810000000000001</v>
      </c>
      <c r="C521" s="298">
        <v>2.0299999999999998</v>
      </c>
      <c r="D521" s="298">
        <v>1.93</v>
      </c>
      <c r="E521" s="298">
        <v>2.02</v>
      </c>
      <c r="F521" s="297">
        <v>445429</v>
      </c>
      <c r="G521" s="297">
        <v>859224047</v>
      </c>
      <c r="H521" s="400">
        <v>1735.6325585515999</v>
      </c>
      <c r="I521" s="401"/>
    </row>
    <row r="522" spans="1:9" ht="25.15" customHeight="1">
      <c r="A522" s="299">
        <v>45296</v>
      </c>
      <c r="B522" s="298">
        <v>2.0019999999999998</v>
      </c>
      <c r="C522" s="298">
        <v>2.0019999999999998</v>
      </c>
      <c r="D522" s="298">
        <v>1.87</v>
      </c>
      <c r="E522" s="298">
        <v>1.95</v>
      </c>
      <c r="F522" s="297">
        <v>2662958</v>
      </c>
      <c r="G522" s="297">
        <v>859224047</v>
      </c>
      <c r="H522" s="400">
        <v>1675.48693262099</v>
      </c>
      <c r="I522" s="401"/>
    </row>
    <row r="523" spans="1:9" ht="25.15" customHeight="1">
      <c r="A523" s="299">
        <v>45295</v>
      </c>
      <c r="B523" s="298">
        <v>1.889</v>
      </c>
      <c r="C523" s="298">
        <v>1.9550000000000001</v>
      </c>
      <c r="D523" s="298">
        <v>1.8819999999999999</v>
      </c>
      <c r="E523" s="298">
        <v>1.95</v>
      </c>
      <c r="F523" s="297">
        <v>4223425</v>
      </c>
      <c r="G523" s="297">
        <v>859224047</v>
      </c>
      <c r="H523" s="400">
        <v>1675.48693262099</v>
      </c>
      <c r="I523" s="401"/>
    </row>
    <row r="524" spans="1:9" ht="25.15" customHeight="1">
      <c r="A524" s="299">
        <v>45294</v>
      </c>
      <c r="B524" s="298">
        <v>2.0299999999999998</v>
      </c>
      <c r="C524" s="298">
        <v>2.0299999999999998</v>
      </c>
      <c r="D524" s="298">
        <v>1.917</v>
      </c>
      <c r="E524" s="298">
        <v>1.917</v>
      </c>
      <c r="F524" s="297">
        <v>1337865</v>
      </c>
      <c r="G524" s="297">
        <v>859224047</v>
      </c>
      <c r="H524" s="400">
        <v>1647.1324431978701</v>
      </c>
      <c r="I524" s="401"/>
    </row>
    <row r="525" spans="1:9" ht="25.15" customHeight="1">
      <c r="A525" s="299">
        <v>45293</v>
      </c>
      <c r="B525" s="298">
        <v>2.1139999999999999</v>
      </c>
      <c r="C525" s="298">
        <v>2.1139999999999999</v>
      </c>
      <c r="D525" s="298">
        <v>1.98</v>
      </c>
      <c r="E525" s="298">
        <v>2.004</v>
      </c>
      <c r="F525" s="297">
        <v>1377689</v>
      </c>
      <c r="G525" s="297">
        <v>859224047</v>
      </c>
      <c r="H525" s="400">
        <v>1721.88494593933</v>
      </c>
      <c r="I525" s="401"/>
    </row>
    <row r="526" spans="1:9" ht="25.15" customHeight="1">
      <c r="A526" s="299">
        <v>45289</v>
      </c>
      <c r="B526" s="298">
        <v>2.0139999999999998</v>
      </c>
      <c r="C526" s="298">
        <v>2.1139999999999999</v>
      </c>
      <c r="D526" s="298">
        <v>2.0139999999999998</v>
      </c>
      <c r="E526" s="298">
        <v>2.0819999999999999</v>
      </c>
      <c r="F526" s="297">
        <v>1017963</v>
      </c>
      <c r="G526" s="297">
        <v>858886673</v>
      </c>
      <c r="H526" s="400">
        <v>1788.20206792977</v>
      </c>
      <c r="I526" s="401"/>
    </row>
    <row r="527" spans="1:9" ht="25.15" customHeight="1">
      <c r="A527" s="299">
        <v>45288</v>
      </c>
      <c r="B527" s="298">
        <v>2.056</v>
      </c>
      <c r="C527" s="298">
        <v>2.1040000000000001</v>
      </c>
      <c r="D527" s="298">
        <v>2.0459999999999998</v>
      </c>
      <c r="E527" s="298">
        <v>2.0640000000000001</v>
      </c>
      <c r="F527" s="297">
        <v>367786</v>
      </c>
      <c r="G527" s="297">
        <v>858886673</v>
      </c>
      <c r="H527" s="400">
        <v>1772.7419996948099</v>
      </c>
      <c r="I527" s="401"/>
    </row>
    <row r="528" spans="1:9" ht="25.15" customHeight="1">
      <c r="A528" s="299">
        <v>45287</v>
      </c>
      <c r="B528" s="298">
        <v>2.0179999999999998</v>
      </c>
      <c r="C528" s="298">
        <v>2.0960000000000001</v>
      </c>
      <c r="D528" s="298">
        <v>2.0179999999999998</v>
      </c>
      <c r="E528" s="298">
        <v>2.0579999999999998</v>
      </c>
      <c r="F528" s="297">
        <v>603002</v>
      </c>
      <c r="G528" s="297">
        <v>858886673</v>
      </c>
      <c r="H528" s="400">
        <v>1767.5888483910301</v>
      </c>
      <c r="I528" s="401"/>
    </row>
    <row r="529" spans="1:9" ht="25.15" customHeight="1">
      <c r="A529" s="299">
        <v>45282</v>
      </c>
      <c r="B529" s="298">
        <v>2.004</v>
      </c>
      <c r="C529" s="298">
        <v>2.0499999999999998</v>
      </c>
      <c r="D529" s="298">
        <v>1.978</v>
      </c>
      <c r="E529" s="298">
        <v>2.0099999999999998</v>
      </c>
      <c r="F529" s="297">
        <v>492474</v>
      </c>
      <c r="G529" s="297">
        <v>858886673</v>
      </c>
      <c r="H529" s="400">
        <v>1726.36220453902</v>
      </c>
      <c r="I529" s="401"/>
    </row>
    <row r="530" spans="1:9" ht="25.15" customHeight="1">
      <c r="A530" s="299">
        <v>45281</v>
      </c>
      <c r="B530" s="298">
        <v>2.06</v>
      </c>
      <c r="C530" s="298">
        <v>2.0699999999999998</v>
      </c>
      <c r="D530" s="298">
        <v>2.004</v>
      </c>
      <c r="E530" s="298">
        <v>2.0640000000000001</v>
      </c>
      <c r="F530" s="297">
        <v>690365</v>
      </c>
      <c r="G530" s="297">
        <v>858886673</v>
      </c>
      <c r="H530" s="400">
        <v>1772.7419996948099</v>
      </c>
      <c r="I530" s="401"/>
    </row>
    <row r="531" spans="1:9" ht="25.15" customHeight="1">
      <c r="A531" s="299">
        <v>45280</v>
      </c>
      <c r="B531" s="298">
        <v>1.9990000000000001</v>
      </c>
      <c r="C531" s="298">
        <v>2.1040000000000001</v>
      </c>
      <c r="D531" s="298">
        <v>1.984</v>
      </c>
      <c r="E531" s="298">
        <v>2.056</v>
      </c>
      <c r="F531" s="297">
        <v>513087</v>
      </c>
      <c r="G531" s="297">
        <v>858886673</v>
      </c>
      <c r="H531" s="400">
        <v>1765.8709947734101</v>
      </c>
      <c r="I531" s="401"/>
    </row>
    <row r="532" spans="1:9" ht="25.15" customHeight="1">
      <c r="A532" s="299">
        <v>45279</v>
      </c>
      <c r="B532" s="298">
        <v>1.9319999999999999</v>
      </c>
      <c r="C532" s="298">
        <v>2</v>
      </c>
      <c r="D532" s="298">
        <v>1.9179999999999999</v>
      </c>
      <c r="E532" s="298">
        <v>1.9990000000000001</v>
      </c>
      <c r="F532" s="297">
        <v>717601</v>
      </c>
      <c r="G532" s="297">
        <v>858886673</v>
      </c>
      <c r="H532" s="400">
        <v>1716.9144191911901</v>
      </c>
      <c r="I532" s="401"/>
    </row>
    <row r="533" spans="1:9" ht="25.15" customHeight="1">
      <c r="A533" s="299">
        <v>45278</v>
      </c>
      <c r="B533" s="298">
        <v>1.8580000000000001</v>
      </c>
      <c r="C533" s="298">
        <v>1.9730000000000001</v>
      </c>
      <c r="D533" s="298">
        <v>1.8580000000000001</v>
      </c>
      <c r="E533" s="298">
        <v>1.94</v>
      </c>
      <c r="F533" s="297">
        <v>715363</v>
      </c>
      <c r="G533" s="297">
        <v>858886673</v>
      </c>
      <c r="H533" s="400">
        <v>1666.24019476589</v>
      </c>
      <c r="I533" s="401"/>
    </row>
    <row r="534" spans="1:9" ht="25.15" customHeight="1">
      <c r="A534" s="299">
        <v>45275</v>
      </c>
      <c r="B534" s="298">
        <v>1.8979999999999999</v>
      </c>
      <c r="C534" s="298">
        <v>1.96</v>
      </c>
      <c r="D534" s="298">
        <v>1.8680000000000001</v>
      </c>
      <c r="E534" s="298">
        <v>1.915</v>
      </c>
      <c r="F534" s="297">
        <v>3143829</v>
      </c>
      <c r="G534" s="297">
        <v>858886673</v>
      </c>
      <c r="H534" s="400">
        <v>1644.7679460310701</v>
      </c>
      <c r="I534" s="401"/>
    </row>
    <row r="535" spans="1:9" ht="25.15" customHeight="1">
      <c r="A535" s="299">
        <v>45274</v>
      </c>
      <c r="B535" s="298">
        <v>1.7330000000000001</v>
      </c>
      <c r="C535" s="298">
        <v>1.9590000000000001</v>
      </c>
      <c r="D535" s="298">
        <v>1.7330000000000001</v>
      </c>
      <c r="E535" s="298">
        <v>1.9059999999999999</v>
      </c>
      <c r="F535" s="297">
        <v>1879714</v>
      </c>
      <c r="G535" s="297">
        <v>858886673</v>
      </c>
      <c r="H535" s="400">
        <v>1637.0380143008599</v>
      </c>
      <c r="I535" s="401"/>
    </row>
    <row r="536" spans="1:9" ht="25.15" customHeight="1">
      <c r="A536" s="299">
        <v>45273</v>
      </c>
      <c r="B536" s="298">
        <v>1.742</v>
      </c>
      <c r="C536" s="298">
        <v>1.744</v>
      </c>
      <c r="D536" s="298">
        <v>1.7090000000000001</v>
      </c>
      <c r="E536" s="298">
        <v>1.7330000000000001</v>
      </c>
      <c r="F536" s="297">
        <v>902774</v>
      </c>
      <c r="G536" s="297">
        <v>858886673</v>
      </c>
      <c r="H536" s="400">
        <v>1488.4506387111201</v>
      </c>
      <c r="I536" s="401"/>
    </row>
    <row r="537" spans="1:9" ht="25.15" customHeight="1">
      <c r="A537" s="299">
        <v>45272</v>
      </c>
      <c r="B537" s="298">
        <v>1.8129999999999999</v>
      </c>
      <c r="C537" s="298">
        <v>1.8129999999999999</v>
      </c>
      <c r="D537" s="298">
        <v>1.742</v>
      </c>
      <c r="E537" s="298">
        <v>1.742</v>
      </c>
      <c r="F537" s="297">
        <v>1055640</v>
      </c>
      <c r="G537" s="297">
        <v>858886673</v>
      </c>
      <c r="H537" s="400">
        <v>1496.18057044133</v>
      </c>
      <c r="I537" s="401"/>
    </row>
    <row r="538" spans="1:9" ht="25.15" customHeight="1">
      <c r="A538" s="299">
        <v>45271</v>
      </c>
      <c r="B538" s="298">
        <v>1.77</v>
      </c>
      <c r="C538" s="298">
        <v>1.845</v>
      </c>
      <c r="D538" s="298">
        <v>1.77</v>
      </c>
      <c r="E538" s="298">
        <v>1.8129999999999999</v>
      </c>
      <c r="F538" s="297">
        <v>1183763</v>
      </c>
      <c r="G538" s="297">
        <v>858886673</v>
      </c>
      <c r="H538" s="400">
        <v>1557.16160941054</v>
      </c>
      <c r="I538" s="401"/>
    </row>
    <row r="539" spans="1:9" ht="25.15" customHeight="1">
      <c r="A539" s="299">
        <v>45268</v>
      </c>
      <c r="B539" s="298">
        <v>1.8140000000000001</v>
      </c>
      <c r="C539" s="298">
        <v>1.8320000000000001</v>
      </c>
      <c r="D539" s="298">
        <v>1.782</v>
      </c>
      <c r="E539" s="298">
        <v>1.79</v>
      </c>
      <c r="F539" s="297">
        <v>1192084</v>
      </c>
      <c r="G539" s="297">
        <v>858886673</v>
      </c>
      <c r="H539" s="400">
        <v>1537.40711190607</v>
      </c>
      <c r="I539" s="401"/>
    </row>
    <row r="540" spans="1:9" ht="25.15" customHeight="1">
      <c r="A540" s="299">
        <v>45267</v>
      </c>
      <c r="B540" s="298">
        <v>1.9330000000000001</v>
      </c>
      <c r="C540" s="298">
        <v>1.9330000000000001</v>
      </c>
      <c r="D540" s="298">
        <v>1.8320000000000001</v>
      </c>
      <c r="E540" s="298">
        <v>1.8320000000000001</v>
      </c>
      <c r="F540" s="297">
        <v>976280</v>
      </c>
      <c r="G540" s="297">
        <v>858886673</v>
      </c>
      <c r="H540" s="400">
        <v>1573.48039967977</v>
      </c>
      <c r="I540" s="401"/>
    </row>
    <row r="541" spans="1:9" ht="25.15" customHeight="1">
      <c r="A541" s="299">
        <v>45266</v>
      </c>
      <c r="B541" s="298">
        <v>1.9410000000000001</v>
      </c>
      <c r="C541" s="298">
        <v>1.9410000000000001</v>
      </c>
      <c r="D541" s="298">
        <v>1.867</v>
      </c>
      <c r="E541" s="298">
        <v>1.891</v>
      </c>
      <c r="F541" s="297">
        <v>762978</v>
      </c>
      <c r="G541" s="297">
        <v>858886673</v>
      </c>
      <c r="H541" s="400">
        <v>1624.1547264923399</v>
      </c>
      <c r="I541" s="401"/>
    </row>
    <row r="542" spans="1:9" ht="25.15" customHeight="1">
      <c r="A542" s="299">
        <v>45265</v>
      </c>
      <c r="B542" s="298">
        <v>1.89</v>
      </c>
      <c r="C542" s="298">
        <v>1.9319999999999999</v>
      </c>
      <c r="D542" s="298">
        <v>1.873</v>
      </c>
      <c r="E542" s="298">
        <v>1.875</v>
      </c>
      <c r="F542" s="297">
        <v>1270529</v>
      </c>
      <c r="G542" s="297">
        <v>858886673</v>
      </c>
      <c r="H542" s="400">
        <v>1610.4125118750001</v>
      </c>
      <c r="I542" s="401"/>
    </row>
    <row r="543" spans="1:9" ht="25.15" customHeight="1">
      <c r="A543" s="299">
        <v>45264</v>
      </c>
      <c r="B543" s="298">
        <v>1.978</v>
      </c>
      <c r="C543" s="298">
        <v>1.978</v>
      </c>
      <c r="D543" s="298">
        <v>1.899</v>
      </c>
      <c r="E543" s="298">
        <v>1.92</v>
      </c>
      <c r="F543" s="297">
        <v>1577389</v>
      </c>
      <c r="G543" s="297">
        <v>858886673</v>
      </c>
      <c r="H543" s="400">
        <v>1649.06237530058</v>
      </c>
      <c r="I543" s="401"/>
    </row>
    <row r="544" spans="1:9" ht="25.15" customHeight="1">
      <c r="A544" s="299">
        <v>45261</v>
      </c>
      <c r="B544" s="298">
        <v>1.9790000000000001</v>
      </c>
      <c r="C544" s="298">
        <v>1.9790000000000001</v>
      </c>
      <c r="D544" s="298">
        <v>1.8819999999999999</v>
      </c>
      <c r="E544" s="298">
        <v>1.927</v>
      </c>
      <c r="F544" s="297">
        <v>507555</v>
      </c>
      <c r="G544" s="297">
        <v>858886673</v>
      </c>
      <c r="H544" s="400">
        <v>1655.0745558004401</v>
      </c>
      <c r="I544" s="401"/>
    </row>
    <row r="545" spans="1:9" ht="25.15" customHeight="1">
      <c r="A545" s="299">
        <v>45260</v>
      </c>
      <c r="B545" s="298">
        <v>1.93</v>
      </c>
      <c r="C545" s="298">
        <v>1.9450000000000001</v>
      </c>
      <c r="D545" s="298">
        <v>1.893</v>
      </c>
      <c r="E545" s="298">
        <v>1.9359999999999999</v>
      </c>
      <c r="F545" s="297">
        <v>5553584</v>
      </c>
      <c r="G545" s="297">
        <v>858886673</v>
      </c>
      <c r="H545" s="400">
        <v>1662.80469230519</v>
      </c>
      <c r="I545" s="401"/>
    </row>
    <row r="546" spans="1:9" ht="25.15" customHeight="1">
      <c r="A546" s="299">
        <v>45259</v>
      </c>
      <c r="B546" s="298">
        <v>1.9590000000000001</v>
      </c>
      <c r="C546" s="298">
        <v>1.9590000000000001</v>
      </c>
      <c r="D546" s="298">
        <v>1.89</v>
      </c>
      <c r="E546" s="298">
        <v>1.9319999999999999</v>
      </c>
      <c r="F546" s="297">
        <v>659673</v>
      </c>
      <c r="G546" s="297">
        <v>858536198</v>
      </c>
      <c r="H546" s="400">
        <v>1658.6918673973601</v>
      </c>
      <c r="I546" s="401"/>
    </row>
    <row r="547" spans="1:9" ht="25.15" customHeight="1">
      <c r="A547" s="299">
        <v>45258</v>
      </c>
      <c r="B547" s="298">
        <v>1.877</v>
      </c>
      <c r="C547" s="298">
        <v>1.919</v>
      </c>
      <c r="D547" s="298">
        <v>1.877</v>
      </c>
      <c r="E547" s="298">
        <v>1.9119999999999999</v>
      </c>
      <c r="F547" s="297">
        <v>1045058</v>
      </c>
      <c r="G547" s="297">
        <v>858536198</v>
      </c>
      <c r="H547" s="400">
        <v>1641.52115981264</v>
      </c>
      <c r="I547" s="401"/>
    </row>
    <row r="548" spans="1:9" ht="25.15" customHeight="1">
      <c r="A548" s="299">
        <v>45257</v>
      </c>
      <c r="B548" s="298">
        <v>1.881</v>
      </c>
      <c r="C548" s="298">
        <v>1.9410000000000001</v>
      </c>
      <c r="D548" s="298">
        <v>1.881</v>
      </c>
      <c r="E548" s="298">
        <v>1.9179999999999999</v>
      </c>
      <c r="F548" s="297">
        <v>1267998</v>
      </c>
      <c r="G548" s="297">
        <v>858536198</v>
      </c>
      <c r="H548" s="400">
        <v>1646.6724130262501</v>
      </c>
      <c r="I548" s="401"/>
    </row>
    <row r="549" spans="1:9" ht="25.15" customHeight="1">
      <c r="A549" s="299">
        <v>45254</v>
      </c>
      <c r="B549" s="298">
        <v>1.85</v>
      </c>
      <c r="C549" s="298">
        <v>1.919</v>
      </c>
      <c r="D549" s="298">
        <v>1.8380000000000001</v>
      </c>
      <c r="E549" s="298">
        <v>1.8919999999999999</v>
      </c>
      <c r="F549" s="297">
        <v>1003413</v>
      </c>
      <c r="G549" s="297">
        <v>858536198</v>
      </c>
      <c r="H549" s="400">
        <v>1624.35045222792</v>
      </c>
      <c r="I549" s="401"/>
    </row>
    <row r="550" spans="1:9" ht="25.15" customHeight="1">
      <c r="A550" s="299">
        <v>45253</v>
      </c>
      <c r="B550" s="298">
        <v>1.887</v>
      </c>
      <c r="C550" s="298">
        <v>1.917</v>
      </c>
      <c r="D550" s="298">
        <v>1.847</v>
      </c>
      <c r="E550" s="298">
        <v>1.8580000000000001</v>
      </c>
      <c r="F550" s="297">
        <v>1379897</v>
      </c>
      <c r="G550" s="297">
        <v>858536198</v>
      </c>
      <c r="H550" s="400">
        <v>1595.1602902720899</v>
      </c>
      <c r="I550" s="401"/>
    </row>
    <row r="551" spans="1:9" ht="25.15" customHeight="1">
      <c r="A551" s="299">
        <v>45252</v>
      </c>
      <c r="B551" s="298">
        <v>1.8859999999999999</v>
      </c>
      <c r="C551" s="298">
        <v>1.917</v>
      </c>
      <c r="D551" s="298">
        <v>1.8859999999999999</v>
      </c>
      <c r="E551" s="298">
        <v>1.887</v>
      </c>
      <c r="F551" s="297">
        <v>2147213</v>
      </c>
      <c r="G551" s="297">
        <v>858536198</v>
      </c>
      <c r="H551" s="400">
        <v>1620.05777533173</v>
      </c>
      <c r="I551" s="401"/>
    </row>
    <row r="552" spans="1:9" ht="25.15" customHeight="1">
      <c r="A552" s="299">
        <v>45251</v>
      </c>
      <c r="B552" s="298">
        <v>1.9890000000000001</v>
      </c>
      <c r="C552" s="298">
        <v>1.992</v>
      </c>
      <c r="D552" s="298">
        <v>1.919</v>
      </c>
      <c r="E552" s="298">
        <v>1.92</v>
      </c>
      <c r="F552" s="297">
        <v>704425</v>
      </c>
      <c r="G552" s="297">
        <v>858536198</v>
      </c>
      <c r="H552" s="400">
        <v>1648.3894633156201</v>
      </c>
      <c r="I552" s="401"/>
    </row>
    <row r="553" spans="1:9" ht="25.15" customHeight="1">
      <c r="A553" s="299">
        <v>45250</v>
      </c>
      <c r="B553" s="298">
        <v>1.9970000000000001</v>
      </c>
      <c r="C553" s="298">
        <v>2.024</v>
      </c>
      <c r="D553" s="298">
        <v>1.966</v>
      </c>
      <c r="E553" s="298">
        <v>1.992</v>
      </c>
      <c r="F553" s="297">
        <v>1196359</v>
      </c>
      <c r="G553" s="297">
        <v>858536198</v>
      </c>
      <c r="H553" s="400">
        <v>1710.2040924970099</v>
      </c>
      <c r="I553" s="401"/>
    </row>
    <row r="554" spans="1:9" ht="25.15" customHeight="1">
      <c r="A554" s="299">
        <v>45247</v>
      </c>
      <c r="B554" s="298">
        <v>2.0059999999999998</v>
      </c>
      <c r="C554" s="298">
        <v>2.0579999999999998</v>
      </c>
      <c r="D554" s="298">
        <v>1.956</v>
      </c>
      <c r="E554" s="298">
        <v>1.99</v>
      </c>
      <c r="F554" s="297">
        <v>963887</v>
      </c>
      <c r="G554" s="297">
        <v>858536198</v>
      </c>
      <c r="H554" s="400">
        <v>1708.4870422076399</v>
      </c>
      <c r="I554" s="401"/>
    </row>
    <row r="555" spans="1:9" ht="25.15" customHeight="1">
      <c r="A555" s="299">
        <v>45246</v>
      </c>
      <c r="B555" s="298">
        <v>2.02</v>
      </c>
      <c r="C555" s="298">
        <v>2.0219999999999998</v>
      </c>
      <c r="D555" s="298">
        <v>1.9790000000000001</v>
      </c>
      <c r="E555" s="298">
        <v>1.988</v>
      </c>
      <c r="F555" s="297">
        <v>847865</v>
      </c>
      <c r="G555" s="297">
        <v>858536198</v>
      </c>
      <c r="H555" s="400">
        <v>1706.7699919182701</v>
      </c>
      <c r="I555" s="401"/>
    </row>
    <row r="556" spans="1:9" ht="25.15" customHeight="1">
      <c r="A556" s="299">
        <v>45245</v>
      </c>
      <c r="B556" s="298">
        <v>1.9610000000000001</v>
      </c>
      <c r="C556" s="298">
        <v>2.0779999999999998</v>
      </c>
      <c r="D556" s="298">
        <v>1.9610000000000001</v>
      </c>
      <c r="E556" s="298">
        <v>2.016</v>
      </c>
      <c r="F556" s="297">
        <v>1545544</v>
      </c>
      <c r="G556" s="297">
        <v>858536198</v>
      </c>
      <c r="H556" s="400">
        <v>1730.80900300597</v>
      </c>
      <c r="I556" s="401"/>
    </row>
    <row r="557" spans="1:9" ht="25.15" customHeight="1">
      <c r="A557" s="299">
        <v>45244</v>
      </c>
      <c r="B557" s="298">
        <v>1.972</v>
      </c>
      <c r="C557" s="298">
        <v>2.024</v>
      </c>
      <c r="D557" s="298">
        <v>1.9119999999999999</v>
      </c>
      <c r="E557" s="298">
        <v>2.0099999999999998</v>
      </c>
      <c r="F557" s="297">
        <v>1255405</v>
      </c>
      <c r="G557" s="297">
        <v>858536198</v>
      </c>
      <c r="H557" s="400">
        <v>1725.6577497923599</v>
      </c>
      <c r="I557" s="401"/>
    </row>
    <row r="558" spans="1:9" ht="25.15" customHeight="1">
      <c r="A558" s="299">
        <v>45243</v>
      </c>
      <c r="B558" s="298">
        <v>1.946</v>
      </c>
      <c r="C558" s="298">
        <v>2.0019999999999998</v>
      </c>
      <c r="D558" s="298">
        <v>1.917</v>
      </c>
      <c r="E558" s="298">
        <v>1.978</v>
      </c>
      <c r="F558" s="297">
        <v>2013150</v>
      </c>
      <c r="G558" s="297">
        <v>858536198</v>
      </c>
      <c r="H558" s="400">
        <v>1698.1846381258999</v>
      </c>
      <c r="I558" s="401"/>
    </row>
    <row r="559" spans="1:9" ht="25.15" customHeight="1">
      <c r="A559" s="299">
        <v>45240</v>
      </c>
      <c r="B559" s="298">
        <v>2.004</v>
      </c>
      <c r="C559" s="298">
        <v>2.0259999999999998</v>
      </c>
      <c r="D559" s="298">
        <v>1.9770000000000001</v>
      </c>
      <c r="E559" s="298">
        <v>1.9770000000000001</v>
      </c>
      <c r="F559" s="297">
        <v>1049549</v>
      </c>
      <c r="G559" s="297">
        <v>858536198</v>
      </c>
      <c r="H559" s="400">
        <v>1697.3260618084701</v>
      </c>
      <c r="I559" s="401"/>
    </row>
    <row r="560" spans="1:9" ht="25.15" customHeight="1">
      <c r="A560" s="299">
        <v>45239</v>
      </c>
      <c r="B560" s="298">
        <v>2.1</v>
      </c>
      <c r="C560" s="298">
        <v>2.1</v>
      </c>
      <c r="D560" s="298">
        <v>2.032</v>
      </c>
      <c r="E560" s="298">
        <v>2.032</v>
      </c>
      <c r="F560" s="297">
        <v>921550</v>
      </c>
      <c r="G560" s="297">
        <v>858536198</v>
      </c>
      <c r="H560" s="400">
        <v>1744.54561001195</v>
      </c>
      <c r="I560" s="401"/>
    </row>
    <row r="561" spans="1:9" ht="25.15" customHeight="1">
      <c r="A561" s="299">
        <v>45238</v>
      </c>
      <c r="B561" s="298">
        <v>2.1360000000000001</v>
      </c>
      <c r="C561" s="298">
        <v>2.15</v>
      </c>
      <c r="D561" s="298">
        <v>2.0880000000000001</v>
      </c>
      <c r="E561" s="298">
        <v>2.1040000000000001</v>
      </c>
      <c r="F561" s="297">
        <v>695520</v>
      </c>
      <c r="G561" s="297">
        <v>858536198</v>
      </c>
      <c r="H561" s="400">
        <v>1806.3600345023599</v>
      </c>
      <c r="I561" s="401"/>
    </row>
    <row r="562" spans="1:9" ht="25.15" customHeight="1">
      <c r="A562" s="299">
        <v>45237</v>
      </c>
      <c r="B562" s="298">
        <v>2.1280000000000001</v>
      </c>
      <c r="C562" s="298">
        <v>2.1779999999999999</v>
      </c>
      <c r="D562" s="298">
        <v>2.1259999999999999</v>
      </c>
      <c r="E562" s="298">
        <v>2.1360000000000001</v>
      </c>
      <c r="F562" s="297">
        <v>944613</v>
      </c>
      <c r="G562" s="297">
        <v>858536198</v>
      </c>
      <c r="H562" s="400">
        <v>1833.83345320528</v>
      </c>
      <c r="I562" s="401"/>
    </row>
    <row r="563" spans="1:9" ht="25.15" customHeight="1">
      <c r="A563" s="299">
        <v>45236</v>
      </c>
      <c r="B563" s="298">
        <v>2.2040000000000002</v>
      </c>
      <c r="C563" s="298">
        <v>2.222</v>
      </c>
      <c r="D563" s="298">
        <v>2.1640000000000001</v>
      </c>
      <c r="E563" s="298">
        <v>2.1779999999999999</v>
      </c>
      <c r="F563" s="297">
        <v>765116</v>
      </c>
      <c r="G563" s="297">
        <v>858536198</v>
      </c>
      <c r="H563" s="400">
        <v>1869.8918163186099</v>
      </c>
      <c r="I563" s="401"/>
    </row>
    <row r="564" spans="1:9" ht="25.15" customHeight="1">
      <c r="A564" s="299">
        <v>45233</v>
      </c>
      <c r="B564" s="298">
        <v>2.0419999999999998</v>
      </c>
      <c r="C564" s="298">
        <v>2.238</v>
      </c>
      <c r="D564" s="298">
        <v>2.0419999999999998</v>
      </c>
      <c r="E564" s="298">
        <v>2.206</v>
      </c>
      <c r="F564" s="297">
        <v>3183704</v>
      </c>
      <c r="G564" s="297">
        <v>858536198</v>
      </c>
      <c r="H564" s="400">
        <v>1893.93092975181</v>
      </c>
      <c r="I564" s="401"/>
    </row>
    <row r="565" spans="1:9" ht="25.15" customHeight="1">
      <c r="A565" s="299">
        <v>45232</v>
      </c>
      <c r="B565" s="298">
        <v>2.044</v>
      </c>
      <c r="C565" s="298">
        <v>2.1</v>
      </c>
      <c r="D565" s="298">
        <v>1.972</v>
      </c>
      <c r="E565" s="298">
        <v>2.0619999999999998</v>
      </c>
      <c r="F565" s="297">
        <v>2453395</v>
      </c>
      <c r="G565" s="297">
        <v>858536198</v>
      </c>
      <c r="H565" s="400">
        <v>1770.3016713890299</v>
      </c>
      <c r="I565" s="401"/>
    </row>
    <row r="566" spans="1:9" ht="25.15" customHeight="1">
      <c r="A566" s="299">
        <v>45231</v>
      </c>
      <c r="B566" s="298">
        <v>2.0379999999999998</v>
      </c>
      <c r="C566" s="298">
        <v>2.0379999999999998</v>
      </c>
      <c r="D566" s="298">
        <v>1.9370000000000001</v>
      </c>
      <c r="E566" s="298">
        <v>2</v>
      </c>
      <c r="F566" s="297">
        <v>1560889</v>
      </c>
      <c r="G566" s="297">
        <v>858536198</v>
      </c>
      <c r="H566" s="400">
        <v>1717.072396</v>
      </c>
      <c r="I566" s="401"/>
    </row>
    <row r="567" spans="1:9" ht="25.15" customHeight="1">
      <c r="A567" s="299">
        <v>45230</v>
      </c>
      <c r="B567" s="298">
        <v>2.1120000000000001</v>
      </c>
      <c r="C567" s="298">
        <v>2.1480000000000001</v>
      </c>
      <c r="D567" s="298">
        <v>2.036</v>
      </c>
      <c r="E567" s="298">
        <v>2.036</v>
      </c>
      <c r="F567" s="297">
        <v>2436370</v>
      </c>
      <c r="G567" s="297">
        <v>858536198</v>
      </c>
      <c r="H567" s="400">
        <v>1747.97971059069</v>
      </c>
      <c r="I567" s="401"/>
    </row>
    <row r="568" spans="1:9" ht="25.15" customHeight="1">
      <c r="A568" s="299">
        <v>45229</v>
      </c>
      <c r="B568" s="298">
        <v>2.0760000000000001</v>
      </c>
      <c r="C568" s="298">
        <v>2.15</v>
      </c>
      <c r="D568" s="298">
        <v>2.0299999999999998</v>
      </c>
      <c r="E568" s="298">
        <v>2.0619999999999998</v>
      </c>
      <c r="F568" s="297">
        <v>590362</v>
      </c>
      <c r="G568" s="297">
        <v>858389478</v>
      </c>
      <c r="H568" s="400">
        <v>1769.9991347437101</v>
      </c>
      <c r="I568" s="401"/>
    </row>
    <row r="569" spans="1:9" ht="25.15" customHeight="1">
      <c r="A569" s="299">
        <v>45226</v>
      </c>
      <c r="B569" s="298">
        <v>1.976</v>
      </c>
      <c r="C569" s="298">
        <v>2.0819999999999999</v>
      </c>
      <c r="D569" s="298">
        <v>1.9750000000000001</v>
      </c>
      <c r="E569" s="298">
        <v>2.08</v>
      </c>
      <c r="F569" s="297">
        <v>728827</v>
      </c>
      <c r="G569" s="297">
        <v>858389478</v>
      </c>
      <c r="H569" s="400">
        <v>1785.45004875008</v>
      </c>
      <c r="I569" s="401"/>
    </row>
    <row r="570" spans="1:9" ht="25.15" customHeight="1">
      <c r="A570" s="299">
        <v>45225</v>
      </c>
      <c r="B570" s="298">
        <v>2.028</v>
      </c>
      <c r="C570" s="298">
        <v>2.0299999999999998</v>
      </c>
      <c r="D570" s="298">
        <v>1.966</v>
      </c>
      <c r="E570" s="298">
        <v>1.9870000000000001</v>
      </c>
      <c r="F570" s="297">
        <v>965168</v>
      </c>
      <c r="G570" s="297">
        <v>858389478</v>
      </c>
      <c r="H570" s="400">
        <v>1705.61988296251</v>
      </c>
      <c r="I570" s="401"/>
    </row>
    <row r="571" spans="1:9" ht="25.15" customHeight="1">
      <c r="A571" s="299">
        <v>45224</v>
      </c>
      <c r="B571" s="298">
        <v>2.16</v>
      </c>
      <c r="C571" s="298">
        <v>2.19</v>
      </c>
      <c r="D571" s="298">
        <v>2.0179999999999998</v>
      </c>
      <c r="E571" s="298">
        <v>2.0179999999999998</v>
      </c>
      <c r="F571" s="297">
        <v>767850</v>
      </c>
      <c r="G571" s="297">
        <v>858389478</v>
      </c>
      <c r="H571" s="400">
        <v>1732.23007466237</v>
      </c>
      <c r="I571" s="401"/>
    </row>
    <row r="572" spans="1:9" ht="25.15" customHeight="1">
      <c r="A572" s="299">
        <v>45223</v>
      </c>
      <c r="B572" s="298">
        <v>2.234</v>
      </c>
      <c r="C572" s="298">
        <v>2.2360000000000002</v>
      </c>
      <c r="D572" s="298">
        <v>2.1539999999999999</v>
      </c>
      <c r="E572" s="298">
        <v>2.1819999999999999</v>
      </c>
      <c r="F572" s="297">
        <v>1802690</v>
      </c>
      <c r="G572" s="297">
        <v>858389478</v>
      </c>
      <c r="H572" s="400">
        <v>1873.0057738688299</v>
      </c>
      <c r="I572" s="401"/>
    </row>
    <row r="573" spans="1:9" ht="25.15" customHeight="1">
      <c r="A573" s="299">
        <v>45222</v>
      </c>
      <c r="B573" s="298">
        <v>2.1579999999999999</v>
      </c>
      <c r="C573" s="298">
        <v>2.2440000000000002</v>
      </c>
      <c r="D573" s="298">
        <v>2.1360000000000001</v>
      </c>
      <c r="E573" s="298">
        <v>2.2440000000000002</v>
      </c>
      <c r="F573" s="297">
        <v>1423885</v>
      </c>
      <c r="G573" s="297">
        <v>858389478</v>
      </c>
      <c r="H573" s="400">
        <v>1926.2259526125399</v>
      </c>
      <c r="I573" s="401"/>
    </row>
    <row r="574" spans="1:9" ht="25.15" customHeight="1">
      <c r="A574" s="299">
        <v>45219</v>
      </c>
      <c r="B574" s="298">
        <v>2.1800000000000002</v>
      </c>
      <c r="C574" s="298">
        <v>2.218</v>
      </c>
      <c r="D574" s="298">
        <v>2.1019999999999999</v>
      </c>
      <c r="E574" s="298">
        <v>2.1579999999999999</v>
      </c>
      <c r="F574" s="297">
        <v>2146824</v>
      </c>
      <c r="G574" s="297">
        <v>829189128</v>
      </c>
      <c r="H574" s="400">
        <v>1789.3901318977901</v>
      </c>
      <c r="I574" s="401"/>
    </row>
    <row r="575" spans="1:9" ht="25.15" customHeight="1">
      <c r="A575" s="299">
        <v>45218</v>
      </c>
      <c r="B575" s="298">
        <v>2.0499999999999998</v>
      </c>
      <c r="C575" s="298">
        <v>2.294</v>
      </c>
      <c r="D575" s="298">
        <v>2</v>
      </c>
      <c r="E575" s="298">
        <v>2.15</v>
      </c>
      <c r="F575" s="297">
        <v>2921067</v>
      </c>
      <c r="G575" s="297">
        <v>829189128</v>
      </c>
      <c r="H575" s="400">
        <v>1782.75670427764</v>
      </c>
      <c r="I575" s="401"/>
    </row>
    <row r="576" spans="1:9" ht="25.15" customHeight="1">
      <c r="A576" s="299">
        <v>45217</v>
      </c>
      <c r="B576" s="298">
        <v>2.0019999999999998</v>
      </c>
      <c r="C576" s="298">
        <v>2.0019999999999998</v>
      </c>
      <c r="D576" s="298">
        <v>1.881</v>
      </c>
      <c r="E576" s="298">
        <v>1.881</v>
      </c>
      <c r="F576" s="297">
        <v>351307</v>
      </c>
      <c r="G576" s="297">
        <v>829189128</v>
      </c>
      <c r="H576" s="400">
        <v>1559.7047845621601</v>
      </c>
      <c r="I576" s="401"/>
    </row>
    <row r="577" spans="1:9" ht="25.15" customHeight="1">
      <c r="A577" s="299">
        <v>45216</v>
      </c>
      <c r="B577" s="298">
        <v>1.9850000000000001</v>
      </c>
      <c r="C577" s="298">
        <v>1.9850000000000001</v>
      </c>
      <c r="D577" s="298">
        <v>1.9</v>
      </c>
      <c r="E577" s="298">
        <v>1.9530000000000001</v>
      </c>
      <c r="F577" s="297">
        <v>525793</v>
      </c>
      <c r="G577" s="297">
        <v>829189128</v>
      </c>
      <c r="H577" s="400">
        <v>1619.4064239198999</v>
      </c>
      <c r="I577" s="401"/>
    </row>
    <row r="578" spans="1:9" ht="25.15" customHeight="1">
      <c r="A578" s="299">
        <v>45215</v>
      </c>
      <c r="B578" s="298">
        <v>1.9410000000000001</v>
      </c>
      <c r="C578" s="298">
        <v>1.998</v>
      </c>
      <c r="D578" s="298">
        <v>1.921</v>
      </c>
      <c r="E578" s="298">
        <v>1.9330000000000001</v>
      </c>
      <c r="F578" s="297">
        <v>794696</v>
      </c>
      <c r="G578" s="297">
        <v>829189128</v>
      </c>
      <c r="H578" s="400">
        <v>1602.8226571754301</v>
      </c>
      <c r="I578" s="401"/>
    </row>
    <row r="579" spans="1:9" ht="25.15" customHeight="1">
      <c r="A579" s="299">
        <v>45212</v>
      </c>
      <c r="B579" s="298">
        <v>2.0499999999999998</v>
      </c>
      <c r="C579" s="298">
        <v>2.0499999999999998</v>
      </c>
      <c r="D579" s="298">
        <v>1.9730000000000001</v>
      </c>
      <c r="E579" s="298">
        <v>1.98</v>
      </c>
      <c r="F579" s="297">
        <v>671018</v>
      </c>
      <c r="G579" s="297">
        <v>829189128</v>
      </c>
      <c r="H579" s="400">
        <v>1641.7944892555299</v>
      </c>
      <c r="I579" s="401"/>
    </row>
    <row r="580" spans="1:9" ht="25.15" customHeight="1">
      <c r="A580" s="299">
        <v>45211</v>
      </c>
      <c r="B580" s="298">
        <v>2.0640000000000001</v>
      </c>
      <c r="C580" s="298">
        <v>2.1019999999999999</v>
      </c>
      <c r="D580" s="298">
        <v>2.0339999999999998</v>
      </c>
      <c r="E580" s="298">
        <v>2.0499999999999998</v>
      </c>
      <c r="F580" s="297">
        <v>1130485</v>
      </c>
      <c r="G580" s="297">
        <v>829189128</v>
      </c>
      <c r="H580" s="400">
        <v>1699.83767286118</v>
      </c>
      <c r="I580" s="401"/>
    </row>
    <row r="581" spans="1:9" ht="25.15" customHeight="1">
      <c r="A581" s="299">
        <v>45210</v>
      </c>
      <c r="B581" s="298">
        <v>2.0099999999999998</v>
      </c>
      <c r="C581" s="298">
        <v>2.048</v>
      </c>
      <c r="D581" s="298">
        <v>1.998</v>
      </c>
      <c r="E581" s="298">
        <v>2.0419999999999998</v>
      </c>
      <c r="F581" s="297">
        <v>518094</v>
      </c>
      <c r="G581" s="297">
        <v>829189128</v>
      </c>
      <c r="H581" s="400">
        <v>1693.2042452410301</v>
      </c>
      <c r="I581" s="401"/>
    </row>
    <row r="582" spans="1:9" ht="25.15" customHeight="1">
      <c r="A582" s="299">
        <v>45209</v>
      </c>
      <c r="B582" s="298">
        <v>1.952</v>
      </c>
      <c r="C582" s="298">
        <v>1.988</v>
      </c>
      <c r="D582" s="298">
        <v>1.907</v>
      </c>
      <c r="E582" s="298">
        <v>1.988</v>
      </c>
      <c r="F582" s="297">
        <v>824959</v>
      </c>
      <c r="G582" s="297">
        <v>829189128</v>
      </c>
      <c r="H582" s="400">
        <v>1648.4280157227299</v>
      </c>
      <c r="I582" s="401"/>
    </row>
    <row r="583" spans="1:9" ht="25.15" customHeight="1">
      <c r="A583" s="299">
        <v>45208</v>
      </c>
      <c r="B583" s="298">
        <v>2.0139999999999998</v>
      </c>
      <c r="C583" s="298">
        <v>2.0139999999999998</v>
      </c>
      <c r="D583" s="298">
        <v>1.897</v>
      </c>
      <c r="E583" s="298">
        <v>1.9119999999999999</v>
      </c>
      <c r="F583" s="297">
        <v>582334</v>
      </c>
      <c r="G583" s="297">
        <v>829189128</v>
      </c>
      <c r="H583" s="400">
        <v>1585.4095637078599</v>
      </c>
      <c r="I583" s="401"/>
    </row>
    <row r="584" spans="1:9" ht="25.15" customHeight="1">
      <c r="A584" s="299">
        <v>45205</v>
      </c>
      <c r="B584" s="298">
        <v>1.9359999999999999</v>
      </c>
      <c r="C584" s="298">
        <v>2.0179999999999998</v>
      </c>
      <c r="D584" s="298">
        <v>1.9359999999999999</v>
      </c>
      <c r="E584" s="298">
        <v>1.9710000000000001</v>
      </c>
      <c r="F584" s="297">
        <v>1938466</v>
      </c>
      <c r="G584" s="297">
        <v>829189128</v>
      </c>
      <c r="H584" s="400">
        <v>1634.33183375933</v>
      </c>
      <c r="I584" s="401"/>
    </row>
    <row r="585" spans="1:9" ht="25.15" customHeight="1">
      <c r="A585" s="299">
        <v>45204</v>
      </c>
      <c r="B585" s="298">
        <v>1.9850000000000001</v>
      </c>
      <c r="C585" s="298">
        <v>2.0259999999999998</v>
      </c>
      <c r="D585" s="298">
        <v>1.9690000000000001</v>
      </c>
      <c r="E585" s="298">
        <v>1.98</v>
      </c>
      <c r="F585" s="297">
        <v>847480</v>
      </c>
      <c r="G585" s="297">
        <v>829189128</v>
      </c>
      <c r="H585" s="400">
        <v>1641.7944892555299</v>
      </c>
      <c r="I585" s="401"/>
    </row>
    <row r="586" spans="1:9" ht="25.15" customHeight="1">
      <c r="A586" s="299">
        <v>45203</v>
      </c>
      <c r="B586" s="298">
        <v>1.9450000000000001</v>
      </c>
      <c r="C586" s="298">
        <v>1.988</v>
      </c>
      <c r="D586" s="298">
        <v>1.9</v>
      </c>
      <c r="E586" s="298">
        <v>1.974</v>
      </c>
      <c r="F586" s="297">
        <v>522796</v>
      </c>
      <c r="G586" s="297">
        <v>829189128</v>
      </c>
      <c r="H586" s="400">
        <v>1636.8193196933701</v>
      </c>
      <c r="I586" s="401"/>
    </row>
    <row r="587" spans="1:9" ht="25.15" customHeight="1">
      <c r="A587" s="299">
        <v>45202</v>
      </c>
      <c r="B587" s="298">
        <v>1.984</v>
      </c>
      <c r="C587" s="298">
        <v>1.992</v>
      </c>
      <c r="D587" s="298">
        <v>1.893</v>
      </c>
      <c r="E587" s="298">
        <v>1.9390000000000001</v>
      </c>
      <c r="F587" s="297">
        <v>1176025</v>
      </c>
      <c r="G587" s="297">
        <v>829189128</v>
      </c>
      <c r="H587" s="400">
        <v>1607.7976290434899</v>
      </c>
      <c r="I587" s="401"/>
    </row>
    <row r="588" spans="1:9" ht="25.15" customHeight="1">
      <c r="A588" s="299">
        <v>45201</v>
      </c>
      <c r="B588" s="298">
        <v>2.008</v>
      </c>
      <c r="C588" s="298">
        <v>2.0539999999999998</v>
      </c>
      <c r="D588" s="298">
        <v>1.9710000000000001</v>
      </c>
      <c r="E588" s="298">
        <v>1.9710000000000001</v>
      </c>
      <c r="F588" s="297">
        <v>768754</v>
      </c>
      <c r="G588" s="297">
        <v>829189128</v>
      </c>
      <c r="H588" s="400">
        <v>1634.33183375933</v>
      </c>
      <c r="I588" s="401"/>
    </row>
    <row r="589" spans="1:9" ht="25.15" customHeight="1">
      <c r="A589" s="299">
        <v>45198</v>
      </c>
      <c r="B589" s="298">
        <v>2.04</v>
      </c>
      <c r="C589" s="298">
        <v>2.0779999999999998</v>
      </c>
      <c r="D589" s="298">
        <v>2.0299999999999998</v>
      </c>
      <c r="E589" s="298">
        <v>2.056</v>
      </c>
      <c r="F589" s="297">
        <v>653781</v>
      </c>
      <c r="G589" s="297">
        <v>829136297</v>
      </c>
      <c r="H589" s="400">
        <v>1704.70422188764</v>
      </c>
      <c r="I589" s="401"/>
    </row>
    <row r="590" spans="1:9" ht="25.15" customHeight="1">
      <c r="A590" s="299">
        <v>45197</v>
      </c>
      <c r="B590" s="298">
        <v>2</v>
      </c>
      <c r="C590" s="298">
        <v>2.0339999999999998</v>
      </c>
      <c r="D590" s="298">
        <v>1.9750000000000001</v>
      </c>
      <c r="E590" s="298">
        <v>1.9890000000000001</v>
      </c>
      <c r="F590" s="297">
        <v>397343</v>
      </c>
      <c r="G590" s="297">
        <v>829136297</v>
      </c>
      <c r="H590" s="400">
        <v>1649.1520638946899</v>
      </c>
      <c r="I590" s="401"/>
    </row>
    <row r="591" spans="1:9" ht="25.15" customHeight="1">
      <c r="A591" s="299">
        <v>45196</v>
      </c>
      <c r="B591" s="298">
        <v>2.0419999999999998</v>
      </c>
      <c r="C591" s="298">
        <v>2.0859999999999999</v>
      </c>
      <c r="D591" s="298">
        <v>2.012</v>
      </c>
      <c r="E591" s="298">
        <v>2.0299999999999998</v>
      </c>
      <c r="F591" s="297">
        <v>714389</v>
      </c>
      <c r="G591" s="297">
        <v>829136297</v>
      </c>
      <c r="H591" s="400">
        <v>1683.1466591882199</v>
      </c>
      <c r="I591" s="401"/>
    </row>
    <row r="592" spans="1:9" ht="25.15" customHeight="1">
      <c r="A592" s="299">
        <v>45195</v>
      </c>
      <c r="B592" s="298">
        <v>2.0920000000000001</v>
      </c>
      <c r="C592" s="298">
        <v>2.14</v>
      </c>
      <c r="D592" s="298">
        <v>2.0299999999999998</v>
      </c>
      <c r="E592" s="298">
        <v>2.052</v>
      </c>
      <c r="F592" s="297">
        <v>822136</v>
      </c>
      <c r="G592" s="297">
        <v>829136297</v>
      </c>
      <c r="H592" s="400">
        <v>1701.3877193988501</v>
      </c>
      <c r="I592" s="401"/>
    </row>
    <row r="593" spans="1:9" ht="25.15" customHeight="1">
      <c r="A593" s="299">
        <v>45194</v>
      </c>
      <c r="B593" s="298">
        <v>2.2000000000000002</v>
      </c>
      <c r="C593" s="298">
        <v>2.2000000000000002</v>
      </c>
      <c r="D593" s="298">
        <v>2.1040000000000001</v>
      </c>
      <c r="E593" s="298">
        <v>2.1379999999999999</v>
      </c>
      <c r="F593" s="297">
        <v>1570252</v>
      </c>
      <c r="G593" s="297">
        <v>829136297</v>
      </c>
      <c r="H593" s="400">
        <v>1772.6934124747099</v>
      </c>
      <c r="I593" s="401"/>
    </row>
    <row r="594" spans="1:9" ht="25.15" customHeight="1">
      <c r="A594" s="299">
        <v>45191</v>
      </c>
      <c r="B594" s="298">
        <v>2.1360000000000001</v>
      </c>
      <c r="C594" s="298">
        <v>2.16</v>
      </c>
      <c r="D594" s="298">
        <v>2.12</v>
      </c>
      <c r="E594" s="298">
        <v>2.1579999999999999</v>
      </c>
      <c r="F594" s="297">
        <v>335353</v>
      </c>
      <c r="G594" s="297">
        <v>829136297</v>
      </c>
      <c r="H594" s="400">
        <v>1789.2761226001901</v>
      </c>
      <c r="I594" s="401"/>
    </row>
    <row r="595" spans="1:9" ht="25.15" customHeight="1">
      <c r="A595" s="299">
        <v>45190</v>
      </c>
      <c r="B595" s="298">
        <v>2.16</v>
      </c>
      <c r="C595" s="298">
        <v>2.1840000000000002</v>
      </c>
      <c r="D595" s="298">
        <v>2.1219999999999999</v>
      </c>
      <c r="E595" s="298">
        <v>2.1539999999999999</v>
      </c>
      <c r="F595" s="297">
        <v>646468</v>
      </c>
      <c r="G595" s="297">
        <v>829136297</v>
      </c>
      <c r="H595" s="400">
        <v>1785.9596201114</v>
      </c>
      <c r="I595" s="401"/>
    </row>
    <row r="596" spans="1:9" ht="25.15" customHeight="1">
      <c r="A596" s="299">
        <v>45189</v>
      </c>
      <c r="B596" s="298">
        <v>2.1219999999999999</v>
      </c>
      <c r="C596" s="298">
        <v>2.2000000000000002</v>
      </c>
      <c r="D596" s="298">
        <v>2.12</v>
      </c>
      <c r="E596" s="298">
        <v>2.1779999999999999</v>
      </c>
      <c r="F596" s="297">
        <v>893177</v>
      </c>
      <c r="G596" s="297">
        <v>829136297</v>
      </c>
      <c r="H596" s="400">
        <v>1805.85883272567</v>
      </c>
      <c r="I596" s="401"/>
    </row>
    <row r="597" spans="1:9" ht="25.15" customHeight="1">
      <c r="A597" s="299">
        <v>45188</v>
      </c>
      <c r="B597" s="298">
        <v>2.1779999999999999</v>
      </c>
      <c r="C597" s="298">
        <v>2.2000000000000002</v>
      </c>
      <c r="D597" s="298">
        <v>2.1059999999999999</v>
      </c>
      <c r="E597" s="298">
        <v>2.1059999999999999</v>
      </c>
      <c r="F597" s="297">
        <v>438797</v>
      </c>
      <c r="G597" s="297">
        <v>829136297</v>
      </c>
      <c r="H597" s="400">
        <v>1746.16099720134</v>
      </c>
      <c r="I597" s="401"/>
    </row>
    <row r="598" spans="1:9" ht="25.15" customHeight="1">
      <c r="A598" s="299">
        <v>45187</v>
      </c>
      <c r="B598" s="298">
        <v>2.21</v>
      </c>
      <c r="C598" s="298">
        <v>2.2120000000000002</v>
      </c>
      <c r="D598" s="298">
        <v>2.1539999999999999</v>
      </c>
      <c r="E598" s="298">
        <v>2.17</v>
      </c>
      <c r="F598" s="297">
        <v>654393</v>
      </c>
      <c r="G598" s="297">
        <v>829136297</v>
      </c>
      <c r="H598" s="400">
        <v>1799.2258277480801</v>
      </c>
      <c r="I598" s="401"/>
    </row>
    <row r="599" spans="1:9" ht="25.15" customHeight="1">
      <c r="A599" s="299">
        <v>45184</v>
      </c>
      <c r="B599" s="298">
        <v>2.15</v>
      </c>
      <c r="C599" s="298">
        <v>2.2519999999999998</v>
      </c>
      <c r="D599" s="298">
        <v>2.15</v>
      </c>
      <c r="E599" s="298">
        <v>2.222</v>
      </c>
      <c r="F599" s="297">
        <v>799045</v>
      </c>
      <c r="G599" s="297">
        <v>829136297</v>
      </c>
      <c r="H599" s="400">
        <v>1842.34075546543</v>
      </c>
      <c r="I599" s="401"/>
    </row>
    <row r="600" spans="1:9" ht="25.15" customHeight="1">
      <c r="A600" s="299">
        <v>45183</v>
      </c>
      <c r="B600" s="298">
        <v>2.1</v>
      </c>
      <c r="C600" s="298">
        <v>2.1880000000000002</v>
      </c>
      <c r="D600" s="298">
        <v>2.1</v>
      </c>
      <c r="E600" s="298">
        <v>2.1739999999999999</v>
      </c>
      <c r="F600" s="297">
        <v>475783</v>
      </c>
      <c r="G600" s="297">
        <v>829136297</v>
      </c>
      <c r="H600" s="400">
        <v>1802.5423302368799</v>
      </c>
      <c r="I600" s="401"/>
    </row>
    <row r="601" spans="1:9" ht="25.15" customHeight="1">
      <c r="A601" s="299">
        <v>45182</v>
      </c>
      <c r="B601" s="298">
        <v>2.15</v>
      </c>
      <c r="C601" s="298">
        <v>2.15</v>
      </c>
      <c r="D601" s="298">
        <v>2.09</v>
      </c>
      <c r="E601" s="298">
        <v>2.1339999999999999</v>
      </c>
      <c r="F601" s="297">
        <v>1029792</v>
      </c>
      <c r="G601" s="297">
        <v>829136297</v>
      </c>
      <c r="H601" s="400">
        <v>1769.3767123044199</v>
      </c>
      <c r="I601" s="401"/>
    </row>
    <row r="602" spans="1:9" ht="25.15" customHeight="1">
      <c r="A602" s="299">
        <v>45181</v>
      </c>
      <c r="B602" s="298">
        <v>2.19</v>
      </c>
      <c r="C602" s="298">
        <v>2.198</v>
      </c>
      <c r="D602" s="298">
        <v>2.13</v>
      </c>
      <c r="E602" s="298">
        <v>2.13</v>
      </c>
      <c r="F602" s="297">
        <v>467678</v>
      </c>
      <c r="G602" s="297">
        <v>829136297</v>
      </c>
      <c r="H602" s="400">
        <v>1766.06040749712</v>
      </c>
      <c r="I602" s="401"/>
    </row>
    <row r="603" spans="1:9" ht="25.15" customHeight="1">
      <c r="A603" s="299">
        <v>45180</v>
      </c>
      <c r="B603" s="298">
        <v>2.1640000000000001</v>
      </c>
      <c r="C603" s="298">
        <v>2.2240000000000002</v>
      </c>
      <c r="D603" s="298">
        <v>2.1459999999999999</v>
      </c>
      <c r="E603" s="298">
        <v>2.17</v>
      </c>
      <c r="F603" s="297">
        <v>761125</v>
      </c>
      <c r="G603" s="297">
        <v>829136297</v>
      </c>
      <c r="H603" s="400">
        <v>1799.2258277480801</v>
      </c>
      <c r="I603" s="401"/>
    </row>
    <row r="604" spans="1:9" ht="25.15" customHeight="1">
      <c r="A604" s="299">
        <v>45177</v>
      </c>
      <c r="B604" s="298">
        <v>2.13</v>
      </c>
      <c r="C604" s="298">
        <v>2.2360000000000002</v>
      </c>
      <c r="D604" s="298">
        <v>2.13</v>
      </c>
      <c r="E604" s="298">
        <v>2.1739999999999999</v>
      </c>
      <c r="F604" s="297">
        <v>977386</v>
      </c>
      <c r="G604" s="297">
        <v>829136297</v>
      </c>
      <c r="H604" s="400">
        <v>1802.5423302368799</v>
      </c>
      <c r="I604" s="401"/>
    </row>
    <row r="605" spans="1:9" ht="25.15" customHeight="1">
      <c r="A605" s="299">
        <v>45176</v>
      </c>
      <c r="B605" s="298">
        <v>2.1240000000000001</v>
      </c>
      <c r="C605" s="298">
        <v>2.1960000000000002</v>
      </c>
      <c r="D605" s="298">
        <v>2.0939999999999999</v>
      </c>
      <c r="E605" s="298">
        <v>2.1840000000000002</v>
      </c>
      <c r="F605" s="297">
        <v>2541733</v>
      </c>
      <c r="G605" s="297">
        <v>829136297</v>
      </c>
      <c r="H605" s="400">
        <v>1810.8336852996199</v>
      </c>
      <c r="I605" s="401"/>
    </row>
    <row r="606" spans="1:9" ht="25.15" customHeight="1">
      <c r="A606" s="299">
        <v>45175</v>
      </c>
      <c r="B606" s="298">
        <v>2.3239999999999998</v>
      </c>
      <c r="C606" s="298">
        <v>2.3380000000000001</v>
      </c>
      <c r="D606" s="298">
        <v>2.0819999999999999</v>
      </c>
      <c r="E606" s="298">
        <v>2.1520000000000001</v>
      </c>
      <c r="F606" s="297">
        <v>3020050</v>
      </c>
      <c r="G606" s="297">
        <v>829136297</v>
      </c>
      <c r="H606" s="400">
        <v>1784.30127002625</v>
      </c>
      <c r="I606" s="401"/>
    </row>
    <row r="607" spans="1:9" ht="25.15" customHeight="1">
      <c r="A607" s="299">
        <v>45174</v>
      </c>
      <c r="B607" s="298">
        <v>2.3719999999999999</v>
      </c>
      <c r="C607" s="298">
        <v>2.3879999999999999</v>
      </c>
      <c r="D607" s="298">
        <v>2.2799999999999998</v>
      </c>
      <c r="E607" s="298">
        <v>2.31</v>
      </c>
      <c r="F607" s="297">
        <v>880328</v>
      </c>
      <c r="G607" s="297">
        <v>829136297</v>
      </c>
      <c r="H607" s="400">
        <v>1915.3047986264401</v>
      </c>
      <c r="I607" s="401"/>
    </row>
    <row r="608" spans="1:9" ht="25.15" customHeight="1">
      <c r="A608" s="299">
        <v>45173</v>
      </c>
      <c r="B608" s="298">
        <v>2.38</v>
      </c>
      <c r="C608" s="298">
        <v>2.4340000000000002</v>
      </c>
      <c r="D608" s="298">
        <v>2.38</v>
      </c>
      <c r="E608" s="298">
        <v>2.39</v>
      </c>
      <c r="F608" s="297">
        <v>500792</v>
      </c>
      <c r="G608" s="297">
        <v>829136297</v>
      </c>
      <c r="H608" s="400">
        <v>1981.6358368098599</v>
      </c>
      <c r="I608" s="401"/>
    </row>
    <row r="609" spans="1:9" ht="25.15" customHeight="1">
      <c r="A609" s="299">
        <v>45170</v>
      </c>
      <c r="B609" s="298">
        <v>2.37</v>
      </c>
      <c r="C609" s="298">
        <v>2.3820000000000001</v>
      </c>
      <c r="D609" s="298">
        <v>2.3279999999999998</v>
      </c>
      <c r="E609" s="298">
        <v>2.3759999999999999</v>
      </c>
      <c r="F609" s="297">
        <v>849231</v>
      </c>
      <c r="G609" s="297">
        <v>829136297</v>
      </c>
      <c r="H609" s="400">
        <v>1970.0279792583201</v>
      </c>
      <c r="I609" s="401"/>
    </row>
    <row r="610" spans="1:9" ht="25.15" customHeight="1">
      <c r="A610" s="299">
        <v>45169</v>
      </c>
      <c r="B610" s="298">
        <v>2.35</v>
      </c>
      <c r="C610" s="298">
        <v>2.39</v>
      </c>
      <c r="D610" s="298">
        <v>2.35</v>
      </c>
      <c r="E610" s="298">
        <v>2.38</v>
      </c>
      <c r="F610" s="297">
        <v>1712479</v>
      </c>
      <c r="G610" s="297">
        <v>829136297</v>
      </c>
      <c r="H610" s="400">
        <v>1973.34448174712</v>
      </c>
      <c r="I610" s="401"/>
    </row>
    <row r="611" spans="1:9" ht="25.15" customHeight="1">
      <c r="A611" s="299">
        <v>45168</v>
      </c>
      <c r="B611" s="298">
        <v>2.3519999999999999</v>
      </c>
      <c r="C611" s="298">
        <v>2.4</v>
      </c>
      <c r="D611" s="298">
        <v>2.3519999999999999</v>
      </c>
      <c r="E611" s="298">
        <v>2.3740000000000001</v>
      </c>
      <c r="F611" s="297">
        <v>1329074</v>
      </c>
      <c r="G611" s="297">
        <v>829085399</v>
      </c>
      <c r="H611" s="400">
        <v>1968.24859964812</v>
      </c>
      <c r="I611" s="401"/>
    </row>
    <row r="612" spans="1:9" ht="25.15" customHeight="1">
      <c r="A612" s="299">
        <v>45167</v>
      </c>
      <c r="B612" s="298">
        <v>2.3959999999999999</v>
      </c>
      <c r="C612" s="298">
        <v>2.3959999999999999</v>
      </c>
      <c r="D612" s="298">
        <v>2.3220000000000001</v>
      </c>
      <c r="E612" s="298">
        <v>2.3679999999999999</v>
      </c>
      <c r="F612" s="297">
        <v>546577</v>
      </c>
      <c r="G612" s="297">
        <v>829085399</v>
      </c>
      <c r="H612" s="400">
        <v>1963.27425013368</v>
      </c>
      <c r="I612" s="401"/>
    </row>
    <row r="613" spans="1:9" ht="25.15" customHeight="1">
      <c r="A613" s="299">
        <v>45163</v>
      </c>
      <c r="B613" s="298">
        <v>2.35</v>
      </c>
      <c r="C613" s="298">
        <v>2.3839999999999999</v>
      </c>
      <c r="D613" s="298">
        <v>2.3220000000000001</v>
      </c>
      <c r="E613" s="298">
        <v>2.36</v>
      </c>
      <c r="F613" s="297">
        <v>231378</v>
      </c>
      <c r="G613" s="297">
        <v>829085399</v>
      </c>
      <c r="H613" s="400">
        <v>1956.6414546654801</v>
      </c>
      <c r="I613" s="401"/>
    </row>
    <row r="614" spans="1:9" ht="25.15" customHeight="1">
      <c r="A614" s="299">
        <v>45162</v>
      </c>
      <c r="B614" s="298">
        <v>2.4020000000000001</v>
      </c>
      <c r="C614" s="298">
        <v>2.4260000000000002</v>
      </c>
      <c r="D614" s="298">
        <v>2.3839999999999999</v>
      </c>
      <c r="E614" s="298">
        <v>2.4</v>
      </c>
      <c r="F614" s="297">
        <v>398143</v>
      </c>
      <c r="G614" s="297">
        <v>829085399</v>
      </c>
      <c r="H614" s="400">
        <v>1989.8050366677401</v>
      </c>
      <c r="I614" s="401"/>
    </row>
    <row r="615" spans="1:9" ht="25.15" customHeight="1">
      <c r="A615" s="299">
        <v>45161</v>
      </c>
      <c r="B615" s="298">
        <v>2.44</v>
      </c>
      <c r="C615" s="298">
        <v>2.4580000000000002</v>
      </c>
      <c r="D615" s="298">
        <v>2.41</v>
      </c>
      <c r="E615" s="298">
        <v>2.4239999999999999</v>
      </c>
      <c r="F615" s="297">
        <v>320222</v>
      </c>
      <c r="G615" s="297">
        <v>829085399</v>
      </c>
      <c r="H615" s="400">
        <v>2009.70302773361</v>
      </c>
      <c r="I615" s="401"/>
    </row>
    <row r="616" spans="1:9" ht="25.15" customHeight="1">
      <c r="A616" s="299">
        <v>45160</v>
      </c>
      <c r="B616" s="298">
        <v>2.38</v>
      </c>
      <c r="C616" s="298">
        <v>2.48</v>
      </c>
      <c r="D616" s="298">
        <v>2.38</v>
      </c>
      <c r="E616" s="298">
        <v>2.44</v>
      </c>
      <c r="F616" s="297">
        <v>366396</v>
      </c>
      <c r="G616" s="297">
        <v>829085399</v>
      </c>
      <c r="H616" s="400">
        <v>2022.9684210006501</v>
      </c>
      <c r="I616" s="401"/>
    </row>
    <row r="617" spans="1:9" ht="25.15" customHeight="1">
      <c r="A617" s="299">
        <v>45159</v>
      </c>
      <c r="B617" s="298">
        <v>2.35</v>
      </c>
      <c r="C617" s="298">
        <v>2.4</v>
      </c>
      <c r="D617" s="298">
        <v>2.3420000000000001</v>
      </c>
      <c r="E617" s="298">
        <v>2.37</v>
      </c>
      <c r="F617" s="297">
        <v>921026</v>
      </c>
      <c r="G617" s="297">
        <v>829085399</v>
      </c>
      <c r="H617" s="400">
        <v>1964.9323007487101</v>
      </c>
      <c r="I617" s="401"/>
    </row>
    <row r="618" spans="1:9" ht="25.15" customHeight="1">
      <c r="A618" s="299">
        <v>45156</v>
      </c>
      <c r="B618" s="298">
        <v>2.3580000000000001</v>
      </c>
      <c r="C618" s="298">
        <v>2.3860000000000001</v>
      </c>
      <c r="D618" s="298">
        <v>2.3479999999999999</v>
      </c>
      <c r="E618" s="298">
        <v>2.3519999999999999</v>
      </c>
      <c r="F618" s="297">
        <v>445566</v>
      </c>
      <c r="G618" s="297">
        <v>829085399</v>
      </c>
      <c r="H618" s="400">
        <v>1950.0088568666499</v>
      </c>
      <c r="I618" s="401"/>
    </row>
    <row r="619" spans="1:9" ht="25.15" customHeight="1">
      <c r="A619" s="299">
        <v>45155</v>
      </c>
      <c r="B619" s="298">
        <v>2.38</v>
      </c>
      <c r="C619" s="298">
        <v>2.41</v>
      </c>
      <c r="D619" s="298">
        <v>2.35</v>
      </c>
      <c r="E619" s="298">
        <v>2.3660000000000001</v>
      </c>
      <c r="F619" s="297">
        <v>488285</v>
      </c>
      <c r="G619" s="297">
        <v>829085399</v>
      </c>
      <c r="H619" s="400">
        <v>1961.6161995186501</v>
      </c>
      <c r="I619" s="401"/>
    </row>
    <row r="620" spans="1:9" ht="25.15" customHeight="1">
      <c r="A620" s="299">
        <v>45154</v>
      </c>
      <c r="B620" s="298">
        <v>2.4700000000000002</v>
      </c>
      <c r="C620" s="298">
        <v>2.4700000000000002</v>
      </c>
      <c r="D620" s="298">
        <v>2.3759999999999999</v>
      </c>
      <c r="E620" s="298">
        <v>2.3839999999999999</v>
      </c>
      <c r="F620" s="297">
        <v>473442</v>
      </c>
      <c r="G620" s="297">
        <v>829085399</v>
      </c>
      <c r="H620" s="400">
        <v>1976.53944573135</v>
      </c>
      <c r="I620" s="401"/>
    </row>
    <row r="621" spans="1:9" ht="25.15" customHeight="1">
      <c r="A621" s="299">
        <v>45153</v>
      </c>
      <c r="B621" s="298">
        <v>2.46</v>
      </c>
      <c r="C621" s="298">
        <v>2.512</v>
      </c>
      <c r="D621" s="298">
        <v>2.41</v>
      </c>
      <c r="E621" s="298">
        <v>2.4660000000000002</v>
      </c>
      <c r="F621" s="297">
        <v>1743855</v>
      </c>
      <c r="G621" s="297">
        <v>829085399</v>
      </c>
      <c r="H621" s="400">
        <v>2044.5246603509099</v>
      </c>
      <c r="I621" s="401"/>
    </row>
    <row r="622" spans="1:9" ht="25.15" customHeight="1">
      <c r="A622" s="299">
        <v>45152</v>
      </c>
      <c r="B622" s="298">
        <v>2.5760000000000001</v>
      </c>
      <c r="C622" s="298">
        <v>2.5760000000000001</v>
      </c>
      <c r="D622" s="298">
        <v>2.39</v>
      </c>
      <c r="E622" s="298">
        <v>2.4740000000000002</v>
      </c>
      <c r="F622" s="297">
        <v>426928</v>
      </c>
      <c r="G622" s="297">
        <v>829085399</v>
      </c>
      <c r="H622" s="400">
        <v>2051.1572581497398</v>
      </c>
      <c r="I622" s="401"/>
    </row>
    <row r="623" spans="1:9" ht="25.15" customHeight="1">
      <c r="A623" s="299">
        <v>45149</v>
      </c>
      <c r="B623" s="298">
        <v>2.62</v>
      </c>
      <c r="C623" s="298">
        <v>2.62</v>
      </c>
      <c r="D623" s="298">
        <v>2.4980000000000002</v>
      </c>
      <c r="E623" s="298">
        <v>2.4980000000000002</v>
      </c>
      <c r="F623" s="297">
        <v>753803</v>
      </c>
      <c r="G623" s="297">
        <v>829085399</v>
      </c>
      <c r="H623" s="400">
        <v>2071.05544688497</v>
      </c>
      <c r="I623" s="401"/>
    </row>
    <row r="624" spans="1:9" ht="25.15" customHeight="1">
      <c r="A624" s="299">
        <v>45148</v>
      </c>
      <c r="B624" s="298">
        <v>2.67</v>
      </c>
      <c r="C624" s="298">
        <v>2.69</v>
      </c>
      <c r="D624" s="298">
        <v>2.6259999999999999</v>
      </c>
      <c r="E624" s="298">
        <v>2.6579999999999999</v>
      </c>
      <c r="F624" s="297">
        <v>1734553</v>
      </c>
      <c r="G624" s="297">
        <v>829085399</v>
      </c>
      <c r="H624" s="400">
        <v>2203.7089842165801</v>
      </c>
      <c r="I624" s="401"/>
    </row>
    <row r="625" spans="1:9" ht="25.15" customHeight="1">
      <c r="A625" s="299">
        <v>45147</v>
      </c>
      <c r="B625" s="298">
        <v>2.64</v>
      </c>
      <c r="C625" s="298">
        <v>2.67</v>
      </c>
      <c r="D625" s="298">
        <v>2.62</v>
      </c>
      <c r="E625" s="298">
        <v>2.6640000000000001</v>
      </c>
      <c r="F625" s="297">
        <v>1323521</v>
      </c>
      <c r="G625" s="297">
        <v>829085399</v>
      </c>
      <c r="H625" s="400">
        <v>2208.6835314003902</v>
      </c>
      <c r="I625" s="401"/>
    </row>
    <row r="626" spans="1:9" ht="25.15" customHeight="1">
      <c r="A626" s="299">
        <v>45146</v>
      </c>
      <c r="B626" s="298">
        <v>2.5299999999999998</v>
      </c>
      <c r="C626" s="298">
        <v>2.6240000000000001</v>
      </c>
      <c r="D626" s="298">
        <v>2.5299999999999998</v>
      </c>
      <c r="E626" s="298">
        <v>2.6</v>
      </c>
      <c r="F626" s="297">
        <v>1358490</v>
      </c>
      <c r="G626" s="297">
        <v>829085399</v>
      </c>
      <c r="H626" s="400">
        <v>2155.62195833225</v>
      </c>
      <c r="I626" s="401"/>
    </row>
    <row r="627" spans="1:9" ht="25.15" customHeight="1">
      <c r="A627" s="299">
        <v>45145</v>
      </c>
      <c r="B627" s="298">
        <v>2.536</v>
      </c>
      <c r="C627" s="298">
        <v>2.63</v>
      </c>
      <c r="D627" s="298">
        <v>2.536</v>
      </c>
      <c r="E627" s="298">
        <v>2.5819999999999999</v>
      </c>
      <c r="F627" s="297">
        <v>1724730</v>
      </c>
      <c r="G627" s="297">
        <v>829085399</v>
      </c>
      <c r="H627" s="400">
        <v>2140.69851445019</v>
      </c>
      <c r="I627" s="401"/>
    </row>
    <row r="628" spans="1:9" ht="25.15" customHeight="1">
      <c r="A628" s="299">
        <v>45142</v>
      </c>
      <c r="B628" s="298">
        <v>2.4900000000000002</v>
      </c>
      <c r="C628" s="298">
        <v>2.6019999999999999</v>
      </c>
      <c r="D628" s="298">
        <v>2.488</v>
      </c>
      <c r="E628" s="298">
        <v>2.6</v>
      </c>
      <c r="F628" s="297">
        <v>487320</v>
      </c>
      <c r="G628" s="297">
        <v>829085399</v>
      </c>
      <c r="H628" s="400">
        <v>2155.62195833225</v>
      </c>
      <c r="I628" s="401"/>
    </row>
    <row r="629" spans="1:9" ht="25.15" customHeight="1">
      <c r="A629" s="299">
        <v>45141</v>
      </c>
      <c r="B629" s="298">
        <v>2.5</v>
      </c>
      <c r="C629" s="298">
        <v>2.59</v>
      </c>
      <c r="D629" s="298">
        <v>2.4860000000000002</v>
      </c>
      <c r="E629" s="298">
        <v>2.5459999999999998</v>
      </c>
      <c r="F629" s="297">
        <v>665774</v>
      </c>
      <c r="G629" s="297">
        <v>829085399</v>
      </c>
      <c r="H629" s="400">
        <v>2110.85142901671</v>
      </c>
      <c r="I629" s="401"/>
    </row>
    <row r="630" spans="1:9" ht="25.15" customHeight="1">
      <c r="A630" s="299">
        <v>45140</v>
      </c>
      <c r="B630" s="298">
        <v>2.6</v>
      </c>
      <c r="C630" s="298">
        <v>2.6</v>
      </c>
      <c r="D630" s="298">
        <v>2.5339999999999998</v>
      </c>
      <c r="E630" s="298">
        <v>2.5419999999999998</v>
      </c>
      <c r="F630" s="297">
        <v>260124</v>
      </c>
      <c r="G630" s="297">
        <v>829085399</v>
      </c>
      <c r="H630" s="400">
        <v>2107.53513011729</v>
      </c>
      <c r="I630" s="401"/>
    </row>
    <row r="631" spans="1:9" ht="25.15" customHeight="1">
      <c r="A631" s="299">
        <v>45139</v>
      </c>
      <c r="B631" s="298">
        <v>2.6379999999999999</v>
      </c>
      <c r="C631" s="298">
        <v>2.6379999999999999</v>
      </c>
      <c r="D631" s="298">
        <v>2.57</v>
      </c>
      <c r="E631" s="298">
        <v>2.5979999999999999</v>
      </c>
      <c r="F631" s="297">
        <v>493849</v>
      </c>
      <c r="G631" s="297">
        <v>829085399</v>
      </c>
      <c r="H631" s="400">
        <v>2153.9637100478599</v>
      </c>
      <c r="I631" s="401"/>
    </row>
    <row r="632" spans="1:9" ht="25.15" customHeight="1">
      <c r="A632" s="299">
        <v>45138</v>
      </c>
      <c r="B632" s="298">
        <v>2.64</v>
      </c>
      <c r="C632" s="298">
        <v>2.6619999999999999</v>
      </c>
      <c r="D632" s="298">
        <v>2.5960000000000001</v>
      </c>
      <c r="E632" s="298">
        <v>2.6379999999999999</v>
      </c>
      <c r="F632" s="297">
        <v>797552</v>
      </c>
      <c r="G632" s="297">
        <v>829085399</v>
      </c>
      <c r="H632" s="400">
        <v>2187.1270943807699</v>
      </c>
      <c r="I632" s="401"/>
    </row>
    <row r="633" spans="1:9" ht="25.15" customHeight="1">
      <c r="A633" s="299">
        <v>45135</v>
      </c>
      <c r="B633" s="298">
        <v>2.6440000000000001</v>
      </c>
      <c r="C633" s="298">
        <v>2.68</v>
      </c>
      <c r="D633" s="298">
        <v>2.6139999999999999</v>
      </c>
      <c r="E633" s="298">
        <v>2.6280000000000001</v>
      </c>
      <c r="F633" s="297">
        <v>443448</v>
      </c>
      <c r="G633" s="297">
        <v>828788707</v>
      </c>
      <c r="H633" s="400">
        <v>2178.0565417860498</v>
      </c>
      <c r="I633" s="401"/>
    </row>
    <row r="634" spans="1:9" ht="25.15" customHeight="1">
      <c r="A634" s="299">
        <v>45134</v>
      </c>
      <c r="B634" s="298">
        <v>2.7</v>
      </c>
      <c r="C634" s="298">
        <v>2.722</v>
      </c>
      <c r="D634" s="298">
        <v>2.61</v>
      </c>
      <c r="E634" s="298">
        <v>2.6419999999999999</v>
      </c>
      <c r="F634" s="297">
        <v>1069267</v>
      </c>
      <c r="G634" s="297">
        <v>828788707</v>
      </c>
      <c r="H634" s="400">
        <v>2189.6599282960601</v>
      </c>
      <c r="I634" s="401"/>
    </row>
    <row r="635" spans="1:9" ht="25.15" customHeight="1">
      <c r="A635" s="299">
        <v>45133</v>
      </c>
      <c r="B635" s="298">
        <v>2.6680000000000001</v>
      </c>
      <c r="C635" s="298">
        <v>2.722</v>
      </c>
      <c r="D635" s="298">
        <v>2.6659999999999999</v>
      </c>
      <c r="E635" s="298">
        <v>2.68</v>
      </c>
      <c r="F635" s="297">
        <v>390681</v>
      </c>
      <c r="G635" s="297">
        <v>828788707</v>
      </c>
      <c r="H635" s="400">
        <v>2221.1537900876101</v>
      </c>
      <c r="I635" s="401"/>
    </row>
    <row r="636" spans="1:9" ht="25.15" customHeight="1">
      <c r="A636" s="299">
        <v>45132</v>
      </c>
      <c r="B636" s="298">
        <v>2.74</v>
      </c>
      <c r="C636" s="298">
        <v>2.75</v>
      </c>
      <c r="D636" s="298">
        <v>2.6560000000000001</v>
      </c>
      <c r="E636" s="298">
        <v>2.6859999999999999</v>
      </c>
      <c r="F636" s="297">
        <v>714370</v>
      </c>
      <c r="G636" s="297">
        <v>828788707</v>
      </c>
      <c r="H636" s="400">
        <v>2226.1265571069698</v>
      </c>
      <c r="I636" s="401"/>
    </row>
    <row r="637" spans="1:9" ht="25.15" customHeight="1">
      <c r="A637" s="299">
        <v>45131</v>
      </c>
      <c r="B637" s="298">
        <v>2.71</v>
      </c>
      <c r="C637" s="298">
        <v>2.75</v>
      </c>
      <c r="D637" s="298">
        <v>2.6819999999999999</v>
      </c>
      <c r="E637" s="298">
        <v>2.75</v>
      </c>
      <c r="F637" s="297">
        <v>1767479</v>
      </c>
      <c r="G637" s="297">
        <v>828788707</v>
      </c>
      <c r="H637" s="400">
        <v>2279.1689442500001</v>
      </c>
      <c r="I637" s="401"/>
    </row>
    <row r="638" spans="1:9" ht="25.15" customHeight="1">
      <c r="A638" s="299">
        <v>45128</v>
      </c>
      <c r="B638" s="298">
        <v>2.69</v>
      </c>
      <c r="C638" s="298">
        <v>2.79</v>
      </c>
      <c r="D638" s="298">
        <v>2.69</v>
      </c>
      <c r="E638" s="298">
        <v>2.722</v>
      </c>
      <c r="F638" s="297">
        <v>3139699</v>
      </c>
      <c r="G638" s="297">
        <v>828788707</v>
      </c>
      <c r="H638" s="400">
        <v>2255.9629616245002</v>
      </c>
      <c r="I638" s="401"/>
    </row>
    <row r="639" spans="1:9" ht="25.15" customHeight="1">
      <c r="A639" s="299">
        <v>45127</v>
      </c>
      <c r="B639" s="298">
        <v>2.5</v>
      </c>
      <c r="C639" s="298">
        <v>2.7360000000000002</v>
      </c>
      <c r="D639" s="298">
        <v>2.4900000000000002</v>
      </c>
      <c r="E639" s="298">
        <v>2.68</v>
      </c>
      <c r="F639" s="297">
        <v>2095335</v>
      </c>
      <c r="G639" s="297">
        <v>828788707</v>
      </c>
      <c r="H639" s="400">
        <v>2221.1537900876101</v>
      </c>
      <c r="I639" s="401"/>
    </row>
    <row r="640" spans="1:9" ht="25.15" customHeight="1">
      <c r="A640" s="299">
        <v>45126</v>
      </c>
      <c r="B640" s="298">
        <v>2.5539999999999998</v>
      </c>
      <c r="C640" s="298">
        <v>2.56</v>
      </c>
      <c r="D640" s="298">
        <v>2.4700000000000002</v>
      </c>
      <c r="E640" s="298">
        <v>2.5099999999999998</v>
      </c>
      <c r="F640" s="297">
        <v>881136</v>
      </c>
      <c r="G640" s="297">
        <v>828788707</v>
      </c>
      <c r="H640" s="400">
        <v>2080.2596466660498</v>
      </c>
      <c r="I640" s="401"/>
    </row>
    <row r="641" spans="1:9" ht="25.15" customHeight="1">
      <c r="A641" s="299">
        <v>45125</v>
      </c>
      <c r="B641" s="298">
        <v>2.532</v>
      </c>
      <c r="C641" s="298">
        <v>2.5760000000000001</v>
      </c>
      <c r="D641" s="298">
        <v>2.4260000000000002</v>
      </c>
      <c r="E641" s="298">
        <v>2.52</v>
      </c>
      <c r="F641" s="297">
        <v>3757976</v>
      </c>
      <c r="G641" s="297">
        <v>828788707</v>
      </c>
      <c r="H641" s="400">
        <v>2088.5475258321098</v>
      </c>
      <c r="I641" s="401"/>
    </row>
    <row r="642" spans="1:9" ht="25.15" customHeight="1">
      <c r="A642" s="299">
        <v>45124</v>
      </c>
      <c r="B642" s="298">
        <v>2.2759999999999998</v>
      </c>
      <c r="C642" s="298">
        <v>2.5920000000000001</v>
      </c>
      <c r="D642" s="298">
        <v>2.2400000000000002</v>
      </c>
      <c r="E642" s="298">
        <v>2.552</v>
      </c>
      <c r="F642" s="297">
        <v>1244489</v>
      </c>
      <c r="G642" s="297">
        <v>828788707</v>
      </c>
      <c r="H642" s="400">
        <v>2115.0688182029398</v>
      </c>
      <c r="I642" s="401"/>
    </row>
    <row r="643" spans="1:9" ht="25.15" customHeight="1">
      <c r="A643" s="299">
        <v>45121</v>
      </c>
      <c r="B643" s="298">
        <v>2.2240000000000002</v>
      </c>
      <c r="C643" s="298">
        <v>2.3919999999999999</v>
      </c>
      <c r="D643" s="298">
        <v>2.2200000000000002</v>
      </c>
      <c r="E643" s="298">
        <v>2.23</v>
      </c>
      <c r="F643" s="297">
        <v>1441784</v>
      </c>
      <c r="G643" s="297">
        <v>828788707</v>
      </c>
      <c r="H643" s="400">
        <v>1848.1988324178899</v>
      </c>
      <c r="I643" s="401"/>
    </row>
    <row r="644" spans="1:9" ht="25.15" customHeight="1">
      <c r="A644" s="299">
        <v>45120</v>
      </c>
      <c r="B644" s="298">
        <v>2.3340000000000001</v>
      </c>
      <c r="C644" s="298">
        <v>2.36</v>
      </c>
      <c r="D644" s="298">
        <v>2.2360000000000002</v>
      </c>
      <c r="E644" s="298">
        <v>2.2480000000000002</v>
      </c>
      <c r="F644" s="297">
        <v>1089531</v>
      </c>
      <c r="G644" s="297">
        <v>828788707</v>
      </c>
      <c r="H644" s="400">
        <v>1863.1171334759699</v>
      </c>
      <c r="I644" s="401"/>
    </row>
    <row r="645" spans="1:9" ht="25.15" customHeight="1">
      <c r="A645" s="299">
        <v>45119</v>
      </c>
      <c r="B645" s="298">
        <v>2.23</v>
      </c>
      <c r="C645" s="298">
        <v>2.2999999999999998</v>
      </c>
      <c r="D645" s="298">
        <v>2.202</v>
      </c>
      <c r="E645" s="298">
        <v>2.298</v>
      </c>
      <c r="F645" s="297">
        <v>1085132</v>
      </c>
      <c r="G645" s="297">
        <v>828788707</v>
      </c>
      <c r="H645" s="400">
        <v>1904.55652930624</v>
      </c>
      <c r="I645" s="401"/>
    </row>
    <row r="646" spans="1:9" ht="25.15" customHeight="1">
      <c r="A646" s="299">
        <v>45118</v>
      </c>
      <c r="B646" s="298">
        <v>2.202</v>
      </c>
      <c r="C646" s="298">
        <v>2.2639999999999998</v>
      </c>
      <c r="D646" s="298">
        <v>2.15</v>
      </c>
      <c r="E646" s="298">
        <v>2.23</v>
      </c>
      <c r="F646" s="297">
        <v>523713</v>
      </c>
      <c r="G646" s="297">
        <v>828788707</v>
      </c>
      <c r="H646" s="400">
        <v>1848.1988324178899</v>
      </c>
      <c r="I646" s="401"/>
    </row>
    <row r="647" spans="1:9" ht="25.15" customHeight="1">
      <c r="A647" s="299">
        <v>45117</v>
      </c>
      <c r="B647" s="298">
        <v>2.1960000000000002</v>
      </c>
      <c r="C647" s="298">
        <v>2.21</v>
      </c>
      <c r="D647" s="298">
        <v>2.1379999999999999</v>
      </c>
      <c r="E647" s="298">
        <v>2.1440000000000001</v>
      </c>
      <c r="F647" s="297">
        <v>485895</v>
      </c>
      <c r="G647" s="297">
        <v>828788707</v>
      </c>
      <c r="H647" s="400">
        <v>1776.9230320700899</v>
      </c>
      <c r="I647" s="401"/>
    </row>
    <row r="648" spans="1:9" ht="25.15" customHeight="1">
      <c r="A648" s="299">
        <v>45114</v>
      </c>
      <c r="B648" s="298">
        <v>2.1520000000000001</v>
      </c>
      <c r="C648" s="298">
        <v>2.1779999999999999</v>
      </c>
      <c r="D648" s="298">
        <v>2.1360000000000001</v>
      </c>
      <c r="E648" s="298">
        <v>2.1480000000000001</v>
      </c>
      <c r="F648" s="297">
        <v>344221</v>
      </c>
      <c r="G648" s="297">
        <v>828788707</v>
      </c>
      <c r="H648" s="400">
        <v>1780.23814421679</v>
      </c>
      <c r="I648" s="401"/>
    </row>
    <row r="649" spans="1:9" ht="25.15" customHeight="1">
      <c r="A649" s="299">
        <v>45113</v>
      </c>
      <c r="B649" s="298">
        <v>2.1760000000000002</v>
      </c>
      <c r="C649" s="298">
        <v>2.1880000000000002</v>
      </c>
      <c r="D649" s="298">
        <v>2.14</v>
      </c>
      <c r="E649" s="298">
        <v>2.16</v>
      </c>
      <c r="F649" s="297">
        <v>577032</v>
      </c>
      <c r="G649" s="297">
        <v>828788707</v>
      </c>
      <c r="H649" s="400">
        <v>1790.1836782555099</v>
      </c>
      <c r="I649" s="401"/>
    </row>
    <row r="650" spans="1:9" ht="25.15" customHeight="1">
      <c r="A650" s="299">
        <v>45112</v>
      </c>
      <c r="B650" s="298">
        <v>2.1339999999999999</v>
      </c>
      <c r="C650" s="298">
        <v>2.1880000000000002</v>
      </c>
      <c r="D650" s="298">
        <v>2.1339999999999999</v>
      </c>
      <c r="E650" s="298">
        <v>2.1840000000000002</v>
      </c>
      <c r="F650" s="297">
        <v>267704</v>
      </c>
      <c r="G650" s="297">
        <v>828788707</v>
      </c>
      <c r="H650" s="400">
        <v>1810.0745487343099</v>
      </c>
      <c r="I650" s="401"/>
    </row>
    <row r="651" spans="1:9" ht="25.15" customHeight="1">
      <c r="A651" s="299">
        <v>45111</v>
      </c>
      <c r="B651" s="298">
        <v>2.1040000000000001</v>
      </c>
      <c r="C651" s="298">
        <v>2.19</v>
      </c>
      <c r="D651" s="298">
        <v>2.0939999999999999</v>
      </c>
      <c r="E651" s="298">
        <v>2.1819999999999999</v>
      </c>
      <c r="F651" s="297">
        <v>4808379</v>
      </c>
      <c r="G651" s="297">
        <v>828788707</v>
      </c>
      <c r="H651" s="400">
        <v>1808.4168938616499</v>
      </c>
      <c r="I651" s="401"/>
    </row>
    <row r="652" spans="1:9" ht="25.15" customHeight="1">
      <c r="A652" s="299">
        <v>45110</v>
      </c>
      <c r="B652" s="298">
        <v>2.1920000000000002</v>
      </c>
      <c r="C652" s="298">
        <v>2.1920000000000002</v>
      </c>
      <c r="D652" s="298">
        <v>2.1259999999999999</v>
      </c>
      <c r="E652" s="298">
        <v>2.13</v>
      </c>
      <c r="F652" s="297">
        <v>846004</v>
      </c>
      <c r="G652" s="297">
        <v>828788707</v>
      </c>
      <c r="H652" s="400">
        <v>1765.3200407573399</v>
      </c>
      <c r="I652" s="401"/>
    </row>
    <row r="653" spans="1:9" ht="25.15" customHeight="1">
      <c r="A653" s="299">
        <v>45107</v>
      </c>
      <c r="B653" s="298">
        <v>2.1739999999999999</v>
      </c>
      <c r="C653" s="298">
        <v>2.1739999999999999</v>
      </c>
      <c r="D653" s="298">
        <v>2.1080000000000001</v>
      </c>
      <c r="E653" s="298">
        <v>2.1320000000000001</v>
      </c>
      <c r="F653" s="297">
        <v>826823</v>
      </c>
      <c r="G653" s="297">
        <v>828788707</v>
      </c>
      <c r="H653" s="400">
        <v>1766.97749803138</v>
      </c>
      <c r="I653" s="401"/>
    </row>
    <row r="654" spans="1:9" ht="25.15" customHeight="1">
      <c r="A654" s="299">
        <v>45106</v>
      </c>
      <c r="B654" s="298">
        <v>2.2040000000000002</v>
      </c>
      <c r="C654" s="298">
        <v>2.2040000000000002</v>
      </c>
      <c r="D654" s="298">
        <v>2.1179999999999999</v>
      </c>
      <c r="E654" s="298">
        <v>2.1360000000000001</v>
      </c>
      <c r="F654" s="297">
        <v>733059</v>
      </c>
      <c r="G654" s="297">
        <v>827997259</v>
      </c>
      <c r="H654" s="400">
        <v>1768.6022747249101</v>
      </c>
      <c r="I654" s="401"/>
    </row>
    <row r="655" spans="1:9" ht="25.15" customHeight="1">
      <c r="A655" s="299">
        <v>45105</v>
      </c>
      <c r="B655" s="298">
        <v>2.0979999999999999</v>
      </c>
      <c r="C655" s="298">
        <v>2.1800000000000002</v>
      </c>
      <c r="D655" s="298">
        <v>2.08</v>
      </c>
      <c r="E655" s="298">
        <v>2.17</v>
      </c>
      <c r="F655" s="297">
        <v>337976</v>
      </c>
      <c r="G655" s="297">
        <v>827997259</v>
      </c>
      <c r="H655" s="400">
        <v>1796.75411520118</v>
      </c>
      <c r="I655" s="401"/>
    </row>
    <row r="656" spans="1:9" ht="25.15" customHeight="1">
      <c r="A656" s="299">
        <v>45104</v>
      </c>
      <c r="B656" s="298">
        <v>2.16</v>
      </c>
      <c r="C656" s="298">
        <v>2.16</v>
      </c>
      <c r="D656" s="298">
        <v>2.1</v>
      </c>
      <c r="E656" s="298">
        <v>2.1280000000000001</v>
      </c>
      <c r="F656" s="297">
        <v>534733</v>
      </c>
      <c r="G656" s="297">
        <v>827997259</v>
      </c>
      <c r="H656" s="400">
        <v>1761.97818452407</v>
      </c>
      <c r="I656" s="401"/>
    </row>
    <row r="657" spans="1:9" ht="25.15" customHeight="1">
      <c r="A657" s="299">
        <v>45103</v>
      </c>
      <c r="B657" s="298">
        <v>2.206</v>
      </c>
      <c r="C657" s="298">
        <v>2.21</v>
      </c>
      <c r="D657" s="298">
        <v>2.1480000000000001</v>
      </c>
      <c r="E657" s="298">
        <v>2.1800000000000002</v>
      </c>
      <c r="F657" s="297">
        <v>407283</v>
      </c>
      <c r="G657" s="297">
        <v>827997259</v>
      </c>
      <c r="H657" s="400">
        <v>1805.03407989478</v>
      </c>
      <c r="I657" s="401"/>
    </row>
    <row r="658" spans="1:9" ht="25.15" customHeight="1">
      <c r="A658" s="299">
        <v>45100</v>
      </c>
      <c r="B658" s="298">
        <v>2.2480000000000002</v>
      </c>
      <c r="C658" s="298">
        <v>2.2480000000000002</v>
      </c>
      <c r="D658" s="298">
        <v>2.1920000000000002</v>
      </c>
      <c r="E658" s="298">
        <v>2.206</v>
      </c>
      <c r="F658" s="297">
        <v>3189183</v>
      </c>
      <c r="G658" s="297">
        <v>827997259</v>
      </c>
      <c r="H658" s="400">
        <v>1826.56202758013</v>
      </c>
      <c r="I658" s="401"/>
    </row>
    <row r="659" spans="1:9" ht="25.15" customHeight="1">
      <c r="A659" s="299">
        <v>45099</v>
      </c>
      <c r="B659" s="298">
        <v>2.19</v>
      </c>
      <c r="C659" s="298">
        <v>2.2440000000000002</v>
      </c>
      <c r="D659" s="298">
        <v>2.1680000000000001</v>
      </c>
      <c r="E659" s="298">
        <v>2.2160000000000002</v>
      </c>
      <c r="F659" s="297">
        <v>677704</v>
      </c>
      <c r="G659" s="297">
        <v>827997259</v>
      </c>
      <c r="H659" s="400">
        <v>1834.8419922737401</v>
      </c>
      <c r="I659" s="401"/>
    </row>
    <row r="660" spans="1:9" ht="25.15" customHeight="1">
      <c r="A660" s="299">
        <v>45098</v>
      </c>
      <c r="B660" s="298">
        <v>2.1579999999999999</v>
      </c>
      <c r="C660" s="298">
        <v>2.2120000000000002</v>
      </c>
      <c r="D660" s="298">
        <v>2.1160000000000001</v>
      </c>
      <c r="E660" s="298">
        <v>2.19</v>
      </c>
      <c r="F660" s="297">
        <v>1242036</v>
      </c>
      <c r="G660" s="297">
        <v>827997259</v>
      </c>
      <c r="H660" s="400">
        <v>1813.3140445883801</v>
      </c>
      <c r="I660" s="401"/>
    </row>
    <row r="661" spans="1:9" ht="25.15" customHeight="1">
      <c r="A661" s="299">
        <v>45097</v>
      </c>
      <c r="B661" s="298">
        <v>2.17</v>
      </c>
      <c r="C661" s="298">
        <v>2.2080000000000002</v>
      </c>
      <c r="D661" s="298">
        <v>2.15</v>
      </c>
      <c r="E661" s="298">
        <v>2.1819999999999999</v>
      </c>
      <c r="F661" s="297">
        <v>428447</v>
      </c>
      <c r="G661" s="297">
        <v>827997259</v>
      </c>
      <c r="H661" s="400">
        <v>1806.68995438754</v>
      </c>
      <c r="I661" s="401"/>
    </row>
    <row r="662" spans="1:9" ht="25.15" customHeight="1">
      <c r="A662" s="299">
        <v>45096</v>
      </c>
      <c r="B662" s="298">
        <v>2.2759999999999998</v>
      </c>
      <c r="C662" s="298">
        <v>2.2759999999999998</v>
      </c>
      <c r="D662" s="298">
        <v>2.1819999999999999</v>
      </c>
      <c r="E662" s="298">
        <v>2.1859999999999999</v>
      </c>
      <c r="F662" s="297">
        <v>818710</v>
      </c>
      <c r="G662" s="297">
        <v>827997259</v>
      </c>
      <c r="H662" s="400">
        <v>1810.0020981929299</v>
      </c>
      <c r="I662" s="401"/>
    </row>
    <row r="663" spans="1:9" ht="25.15" customHeight="1">
      <c r="A663" s="299">
        <v>45093</v>
      </c>
      <c r="B663" s="298">
        <v>2.2599999999999998</v>
      </c>
      <c r="C663" s="298">
        <v>2.41</v>
      </c>
      <c r="D663" s="298">
        <v>2.23</v>
      </c>
      <c r="E663" s="298">
        <v>2.2400000000000002</v>
      </c>
      <c r="F663" s="297">
        <v>6246202</v>
      </c>
      <c r="G663" s="297">
        <v>827997259</v>
      </c>
      <c r="H663" s="400">
        <v>1854.7138680564001</v>
      </c>
      <c r="I663" s="401"/>
    </row>
    <row r="664" spans="1:9" ht="25.15" customHeight="1">
      <c r="A664" s="299">
        <v>45092</v>
      </c>
      <c r="B664" s="298">
        <v>2.2599999999999998</v>
      </c>
      <c r="C664" s="298">
        <v>2.2759999999999998</v>
      </c>
      <c r="D664" s="298">
        <v>2.14</v>
      </c>
      <c r="E664" s="298">
        <v>2.238</v>
      </c>
      <c r="F664" s="297">
        <v>43012790</v>
      </c>
      <c r="G664" s="297">
        <v>827997259</v>
      </c>
      <c r="H664" s="400">
        <v>1853.0577961537001</v>
      </c>
      <c r="I664" s="401"/>
    </row>
    <row r="665" spans="1:9" ht="25.15" customHeight="1">
      <c r="A665" s="299">
        <v>45091</v>
      </c>
      <c r="B665" s="298">
        <v>2.3759999999999999</v>
      </c>
      <c r="C665" s="298">
        <v>2.3759999999999999</v>
      </c>
      <c r="D665" s="298">
        <v>2.25</v>
      </c>
      <c r="E665" s="298">
        <v>2.274</v>
      </c>
      <c r="F665" s="297">
        <v>857209</v>
      </c>
      <c r="G665" s="297">
        <v>827997259</v>
      </c>
      <c r="H665" s="400">
        <v>1882.8657085326599</v>
      </c>
      <c r="I665" s="401"/>
    </row>
    <row r="666" spans="1:9" ht="25.15" customHeight="1">
      <c r="A666" s="299">
        <v>45090</v>
      </c>
      <c r="B666" s="298">
        <v>2.37</v>
      </c>
      <c r="C666" s="298">
        <v>2.3820000000000001</v>
      </c>
      <c r="D666" s="298">
        <v>2.2839999999999998</v>
      </c>
      <c r="E666" s="298">
        <v>2.3159999999999998</v>
      </c>
      <c r="F666" s="297">
        <v>755601</v>
      </c>
      <c r="G666" s="297">
        <v>827997259</v>
      </c>
      <c r="H666" s="400">
        <v>1917.6416392097599</v>
      </c>
      <c r="I666" s="401"/>
    </row>
    <row r="667" spans="1:9" ht="25.15" customHeight="1">
      <c r="A667" s="299">
        <v>45089</v>
      </c>
      <c r="B667" s="298">
        <v>2.4279999999999999</v>
      </c>
      <c r="C667" s="298">
        <v>2.484</v>
      </c>
      <c r="D667" s="298">
        <v>2.36</v>
      </c>
      <c r="E667" s="298">
        <v>2.3959999999999999</v>
      </c>
      <c r="F667" s="297">
        <v>833144</v>
      </c>
      <c r="G667" s="297">
        <v>827997259</v>
      </c>
      <c r="H667" s="400">
        <v>1983.8815541685201</v>
      </c>
      <c r="I667" s="401"/>
    </row>
    <row r="668" spans="1:9" ht="25.15" customHeight="1">
      <c r="A668" s="299">
        <v>45086</v>
      </c>
      <c r="B668" s="298">
        <v>2.5539999999999998</v>
      </c>
      <c r="C668" s="298">
        <v>2.62</v>
      </c>
      <c r="D668" s="298">
        <v>2.4260000000000002</v>
      </c>
      <c r="E668" s="298">
        <v>2.464</v>
      </c>
      <c r="F668" s="297">
        <v>2500398</v>
      </c>
      <c r="G668" s="297">
        <v>827496449</v>
      </c>
      <c r="H668" s="400">
        <v>2038.95123928773</v>
      </c>
      <c r="I668" s="401"/>
    </row>
    <row r="669" spans="1:9" ht="25.15" customHeight="1">
      <c r="A669" s="299">
        <v>45085</v>
      </c>
      <c r="B669" s="298">
        <v>2.6880000000000002</v>
      </c>
      <c r="C669" s="298">
        <v>2.75</v>
      </c>
      <c r="D669" s="298">
        <v>2.6280000000000001</v>
      </c>
      <c r="E669" s="298">
        <v>2.69</v>
      </c>
      <c r="F669" s="297">
        <v>941828</v>
      </c>
      <c r="G669" s="297">
        <v>827496449</v>
      </c>
      <c r="H669" s="400">
        <v>2225.9654951597299</v>
      </c>
      <c r="I669" s="401"/>
    </row>
    <row r="670" spans="1:9" ht="25.15" customHeight="1">
      <c r="A670" s="299">
        <v>45084</v>
      </c>
      <c r="B670" s="298">
        <v>2.7</v>
      </c>
      <c r="C670" s="298">
        <v>2.7040000000000002</v>
      </c>
      <c r="D670" s="298">
        <v>2.6240000000000001</v>
      </c>
      <c r="E670" s="298">
        <v>2.6440000000000001</v>
      </c>
      <c r="F670" s="297">
        <v>556566</v>
      </c>
      <c r="G670" s="297">
        <v>827496449</v>
      </c>
      <c r="H670" s="400">
        <v>2187.9006553490799</v>
      </c>
      <c r="I670" s="401"/>
    </row>
    <row r="671" spans="1:9" ht="25.15" customHeight="1">
      <c r="A671" s="299">
        <v>45082</v>
      </c>
      <c r="B671" s="298">
        <v>2.714</v>
      </c>
      <c r="C671" s="298">
        <v>2.73</v>
      </c>
      <c r="D671" s="298">
        <v>2.6680000000000001</v>
      </c>
      <c r="E671" s="298">
        <v>2.72</v>
      </c>
      <c r="F671" s="297">
        <v>691168</v>
      </c>
      <c r="G671" s="297">
        <v>827496449</v>
      </c>
      <c r="H671" s="400">
        <v>2250.7903649548698</v>
      </c>
      <c r="I671" s="401"/>
    </row>
    <row r="672" spans="1:9" ht="25.15" customHeight="1">
      <c r="A672" s="299">
        <v>45079</v>
      </c>
      <c r="B672" s="298">
        <v>2.698</v>
      </c>
      <c r="C672" s="298">
        <v>2.72</v>
      </c>
      <c r="D672" s="298">
        <v>2.67</v>
      </c>
      <c r="E672" s="298">
        <v>2.72</v>
      </c>
      <c r="F672" s="297">
        <v>576730</v>
      </c>
      <c r="G672" s="297">
        <v>827496449</v>
      </c>
      <c r="H672" s="400">
        <v>2250.7903649548698</v>
      </c>
      <c r="I672" s="401"/>
    </row>
    <row r="673" spans="1:9" ht="25.15" customHeight="1">
      <c r="A673" s="299">
        <v>45078</v>
      </c>
      <c r="B673" s="298">
        <v>2.6360000000000001</v>
      </c>
      <c r="C673" s="298">
        <v>2.69</v>
      </c>
      <c r="D673" s="298">
        <v>2.6360000000000001</v>
      </c>
      <c r="E673" s="298">
        <v>2.69</v>
      </c>
      <c r="F673" s="297">
        <v>1155887</v>
      </c>
      <c r="G673" s="297">
        <v>827496449</v>
      </c>
      <c r="H673" s="400">
        <v>2225.9654951597299</v>
      </c>
      <c r="I673" s="401"/>
    </row>
    <row r="674" spans="1:9" ht="25.15" customHeight="1">
      <c r="A674" s="299">
        <v>45077</v>
      </c>
      <c r="B674" s="298">
        <v>2.5779999999999998</v>
      </c>
      <c r="C674" s="298">
        <v>2.702</v>
      </c>
      <c r="D674" s="298">
        <v>2.5779999999999998</v>
      </c>
      <c r="E674" s="298">
        <v>2.702</v>
      </c>
      <c r="F674" s="297">
        <v>11408826</v>
      </c>
      <c r="G674" s="297">
        <v>827496449</v>
      </c>
      <c r="H674" s="400">
        <v>2235.8955219939899</v>
      </c>
      <c r="I674" s="401"/>
    </row>
    <row r="675" spans="1:9" ht="25.15" customHeight="1">
      <c r="A675" s="299">
        <v>45076</v>
      </c>
      <c r="B675" s="298">
        <v>2.63</v>
      </c>
      <c r="C675" s="298">
        <v>2.65</v>
      </c>
      <c r="D675" s="298">
        <v>2.556</v>
      </c>
      <c r="E675" s="298">
        <v>2.6120000000000001</v>
      </c>
      <c r="F675" s="297">
        <v>972106</v>
      </c>
      <c r="G675" s="297">
        <v>827265174</v>
      </c>
      <c r="H675" s="400">
        <v>2160.8168222560898</v>
      </c>
      <c r="I675" s="401"/>
    </row>
    <row r="676" spans="1:9" ht="25.15" customHeight="1">
      <c r="A676" s="299">
        <v>45072</v>
      </c>
      <c r="B676" s="298">
        <v>2.5779999999999998</v>
      </c>
      <c r="C676" s="298">
        <v>2.63</v>
      </c>
      <c r="D676" s="298">
        <v>2.552</v>
      </c>
      <c r="E676" s="298">
        <v>2.6240000000000001</v>
      </c>
      <c r="F676" s="297">
        <v>899351</v>
      </c>
      <c r="G676" s="297">
        <v>827265174</v>
      </c>
      <c r="H676" s="400">
        <v>2170.7436793001698</v>
      </c>
      <c r="I676" s="401"/>
    </row>
    <row r="677" spans="1:9" ht="25.15" customHeight="1">
      <c r="A677" s="299">
        <v>45070</v>
      </c>
      <c r="B677" s="298">
        <v>2.4940000000000002</v>
      </c>
      <c r="C677" s="298">
        <v>2.504</v>
      </c>
      <c r="D677" s="298">
        <v>2.4359999999999999</v>
      </c>
      <c r="E677" s="298">
        <v>2.4940000000000002</v>
      </c>
      <c r="F677" s="297">
        <v>665663</v>
      </c>
      <c r="G677" s="297">
        <v>827265174</v>
      </c>
      <c r="H677" s="400">
        <v>2063.1993092425701</v>
      </c>
      <c r="I677" s="401"/>
    </row>
    <row r="678" spans="1:9" ht="25.15" customHeight="1">
      <c r="A678" s="299">
        <v>45069</v>
      </c>
      <c r="B678" s="298">
        <v>2.476</v>
      </c>
      <c r="C678" s="298">
        <v>2.5299999999999998</v>
      </c>
      <c r="D678" s="298">
        <v>2.44</v>
      </c>
      <c r="E678" s="298">
        <v>2.4940000000000002</v>
      </c>
      <c r="F678" s="297">
        <v>625325</v>
      </c>
      <c r="G678" s="297">
        <v>827265174</v>
      </c>
      <c r="H678" s="400">
        <v>2063.1993092425701</v>
      </c>
      <c r="I678" s="401"/>
    </row>
    <row r="679" spans="1:9" ht="25.15" customHeight="1">
      <c r="A679" s="299">
        <v>45068</v>
      </c>
      <c r="B679" s="298">
        <v>2.48</v>
      </c>
      <c r="C679" s="298">
        <v>2.5059999999999998</v>
      </c>
      <c r="D679" s="298">
        <v>2.4180000000000001</v>
      </c>
      <c r="E679" s="298">
        <v>2.4900000000000002</v>
      </c>
      <c r="F679" s="297">
        <v>535710</v>
      </c>
      <c r="G679" s="297">
        <v>827265174</v>
      </c>
      <c r="H679" s="400">
        <v>2059.8902911494201</v>
      </c>
      <c r="I679" s="401"/>
    </row>
    <row r="680" spans="1:9" ht="25.15" customHeight="1">
      <c r="A680" s="299">
        <v>45065</v>
      </c>
      <c r="B680" s="298">
        <v>2.4319999999999999</v>
      </c>
      <c r="C680" s="298">
        <v>2.5</v>
      </c>
      <c r="D680" s="298">
        <v>2.4</v>
      </c>
      <c r="E680" s="298">
        <v>2.476</v>
      </c>
      <c r="F680" s="297">
        <v>886146</v>
      </c>
      <c r="G680" s="297">
        <v>827265174</v>
      </c>
      <c r="H680" s="400">
        <v>2048.3086292056801</v>
      </c>
      <c r="I680" s="401"/>
    </row>
    <row r="681" spans="1:9" ht="25.15" customHeight="1">
      <c r="A681" s="299">
        <v>45064</v>
      </c>
      <c r="B681" s="298">
        <v>2.3420000000000001</v>
      </c>
      <c r="C681" s="298">
        <v>2.4740000000000002</v>
      </c>
      <c r="D681" s="298">
        <v>2.3420000000000001</v>
      </c>
      <c r="E681" s="298">
        <v>2.3740000000000001</v>
      </c>
      <c r="F681" s="297">
        <v>551569</v>
      </c>
      <c r="G681" s="297">
        <v>827265174</v>
      </c>
      <c r="H681" s="400">
        <v>1963.92738580017</v>
      </c>
      <c r="I681" s="401"/>
    </row>
    <row r="682" spans="1:9" ht="25.15" customHeight="1">
      <c r="A682" s="299">
        <v>45063</v>
      </c>
      <c r="B682" s="298">
        <v>2.34</v>
      </c>
      <c r="C682" s="298">
        <v>2.4420000000000002</v>
      </c>
      <c r="D682" s="298">
        <v>2.34</v>
      </c>
      <c r="E682" s="298">
        <v>2.4</v>
      </c>
      <c r="F682" s="297">
        <v>566333</v>
      </c>
      <c r="G682" s="297">
        <v>827265174</v>
      </c>
      <c r="H682" s="400">
        <v>1985.4364964941501</v>
      </c>
      <c r="I682" s="401"/>
    </row>
    <row r="683" spans="1:9" ht="25.15" customHeight="1">
      <c r="A683" s="299">
        <v>45062</v>
      </c>
      <c r="B683" s="298">
        <v>2.42</v>
      </c>
      <c r="C683" s="298">
        <v>2.4580000000000002</v>
      </c>
      <c r="D683" s="298">
        <v>2.3820000000000001</v>
      </c>
      <c r="E683" s="298">
        <v>2.4</v>
      </c>
      <c r="F683" s="297">
        <v>440395</v>
      </c>
      <c r="G683" s="297">
        <v>827265174</v>
      </c>
      <c r="H683" s="400">
        <v>1985.4364964941501</v>
      </c>
      <c r="I683" s="401"/>
    </row>
    <row r="684" spans="1:9" ht="25.15" customHeight="1">
      <c r="A684" s="299">
        <v>45061</v>
      </c>
      <c r="B684" s="298">
        <v>2.4700000000000002</v>
      </c>
      <c r="C684" s="298">
        <v>2.4700000000000002</v>
      </c>
      <c r="D684" s="298">
        <v>2.39</v>
      </c>
      <c r="E684" s="298">
        <v>2.4119999999999999</v>
      </c>
      <c r="F684" s="297">
        <v>336277</v>
      </c>
      <c r="G684" s="297">
        <v>827265174</v>
      </c>
      <c r="H684" s="400">
        <v>1995.3635507736201</v>
      </c>
      <c r="I684" s="401"/>
    </row>
    <row r="685" spans="1:9" ht="25.15" customHeight="1">
      <c r="A685" s="299">
        <v>45058</v>
      </c>
      <c r="B685" s="298">
        <v>2.504</v>
      </c>
      <c r="C685" s="298">
        <v>2.504</v>
      </c>
      <c r="D685" s="298">
        <v>2.4260000000000002</v>
      </c>
      <c r="E685" s="298">
        <v>2.444</v>
      </c>
      <c r="F685" s="297">
        <v>811438</v>
      </c>
      <c r="G685" s="297">
        <v>827265174</v>
      </c>
      <c r="H685" s="400">
        <v>2021.83608998965</v>
      </c>
      <c r="I685" s="401"/>
    </row>
    <row r="686" spans="1:9" ht="25.15" customHeight="1">
      <c r="A686" s="299">
        <v>45057</v>
      </c>
      <c r="B686" s="298">
        <v>2.3380000000000001</v>
      </c>
      <c r="C686" s="298">
        <v>2.5139999999999998</v>
      </c>
      <c r="D686" s="298">
        <v>2.3380000000000001</v>
      </c>
      <c r="E686" s="298">
        <v>2.4940000000000002</v>
      </c>
      <c r="F686" s="297">
        <v>881999</v>
      </c>
      <c r="G686" s="297">
        <v>827265174</v>
      </c>
      <c r="H686" s="400">
        <v>2063.1993092425701</v>
      </c>
      <c r="I686" s="401"/>
    </row>
    <row r="687" spans="1:9" ht="25.15" customHeight="1">
      <c r="A687" s="299">
        <v>45056</v>
      </c>
      <c r="B687" s="298">
        <v>2.4119999999999999</v>
      </c>
      <c r="C687" s="298">
        <v>2.4119999999999999</v>
      </c>
      <c r="D687" s="298">
        <v>2.3079999999999998</v>
      </c>
      <c r="E687" s="298">
        <v>2.39</v>
      </c>
      <c r="F687" s="297">
        <v>791119</v>
      </c>
      <c r="G687" s="297">
        <v>827265174</v>
      </c>
      <c r="H687" s="400">
        <v>1977.16385264357</v>
      </c>
      <c r="I687" s="401"/>
    </row>
    <row r="688" spans="1:9" ht="25.15" customHeight="1">
      <c r="A688" s="299">
        <v>45055</v>
      </c>
      <c r="B688" s="298">
        <v>2.31</v>
      </c>
      <c r="C688" s="298">
        <v>2.3580000000000001</v>
      </c>
      <c r="D688" s="298">
        <v>2.294</v>
      </c>
      <c r="E688" s="298">
        <v>2.3479999999999999</v>
      </c>
      <c r="F688" s="297">
        <v>475252</v>
      </c>
      <c r="G688" s="297">
        <v>827265174</v>
      </c>
      <c r="H688" s="400">
        <v>1942.4186695769599</v>
      </c>
      <c r="I688" s="401"/>
    </row>
    <row r="689" spans="1:9" ht="25.15" customHeight="1">
      <c r="A689" s="299">
        <v>45051</v>
      </c>
      <c r="B689" s="298">
        <v>2.302</v>
      </c>
      <c r="C689" s="298">
        <v>2.3260000000000001</v>
      </c>
      <c r="D689" s="298">
        <v>2.2679999999999998</v>
      </c>
      <c r="E689" s="298">
        <v>2.306</v>
      </c>
      <c r="F689" s="297">
        <v>440173</v>
      </c>
      <c r="G689" s="297">
        <v>827265174</v>
      </c>
      <c r="H689" s="400">
        <v>1907.6734865103499</v>
      </c>
      <c r="I689" s="401"/>
    </row>
    <row r="690" spans="1:9" ht="25.15" customHeight="1">
      <c r="A690" s="299">
        <v>45050</v>
      </c>
      <c r="B690" s="298">
        <v>2.31</v>
      </c>
      <c r="C690" s="298">
        <v>2.31</v>
      </c>
      <c r="D690" s="298">
        <v>2.2120000000000002</v>
      </c>
      <c r="E690" s="298">
        <v>2.2759999999999998</v>
      </c>
      <c r="F690" s="297">
        <v>449627</v>
      </c>
      <c r="G690" s="297">
        <v>827265174</v>
      </c>
      <c r="H690" s="400">
        <v>1882.8555549585999</v>
      </c>
      <c r="I690" s="401"/>
    </row>
    <row r="691" spans="1:9" ht="25.15" customHeight="1">
      <c r="A691" s="299">
        <v>45049</v>
      </c>
      <c r="B691" s="298">
        <v>2.27</v>
      </c>
      <c r="C691" s="298">
        <v>2.4260000000000002</v>
      </c>
      <c r="D691" s="298">
        <v>2.2280000000000002</v>
      </c>
      <c r="E691" s="298">
        <v>2.278</v>
      </c>
      <c r="F691" s="297">
        <v>525308</v>
      </c>
      <c r="G691" s="297">
        <v>827265174</v>
      </c>
      <c r="H691" s="400">
        <v>1884.51016262287</v>
      </c>
      <c r="I691" s="401"/>
    </row>
    <row r="692" spans="1:9" ht="25.15" customHeight="1">
      <c r="A692" s="299">
        <v>45048</v>
      </c>
      <c r="B692" s="298">
        <v>2.31</v>
      </c>
      <c r="C692" s="298">
        <v>2.3620000000000001</v>
      </c>
      <c r="D692" s="298">
        <v>2.3039999999999998</v>
      </c>
      <c r="E692" s="298">
        <v>2.3159999999999998</v>
      </c>
      <c r="F692" s="297">
        <v>511013</v>
      </c>
      <c r="G692" s="297">
        <v>827265174</v>
      </c>
      <c r="H692" s="400">
        <v>1915.9461303609301</v>
      </c>
      <c r="I692" s="401"/>
    </row>
    <row r="693" spans="1:9" ht="25.15" customHeight="1">
      <c r="A693" s="299">
        <v>45044</v>
      </c>
      <c r="B693" s="298">
        <v>2.2519999999999998</v>
      </c>
      <c r="C693" s="298">
        <v>2.3420000000000001</v>
      </c>
      <c r="D693" s="298">
        <v>2.2519999999999998</v>
      </c>
      <c r="E693" s="298">
        <v>2.298</v>
      </c>
      <c r="F693" s="297">
        <v>737108</v>
      </c>
      <c r="G693" s="297">
        <v>826279869</v>
      </c>
      <c r="H693" s="400">
        <v>1898.7912193381901</v>
      </c>
      <c r="I693" s="401"/>
    </row>
    <row r="694" spans="1:9" ht="25.15" customHeight="1">
      <c r="A694" s="299">
        <v>45043</v>
      </c>
      <c r="B694" s="298">
        <v>2.2839999999999998</v>
      </c>
      <c r="C694" s="298">
        <v>2.35</v>
      </c>
      <c r="D694" s="298">
        <v>2.278</v>
      </c>
      <c r="E694" s="298">
        <v>2.3319999999999999</v>
      </c>
      <c r="F694" s="297">
        <v>414618</v>
      </c>
      <c r="G694" s="297">
        <v>826279869</v>
      </c>
      <c r="H694" s="400">
        <v>1926.8846686920299</v>
      </c>
      <c r="I694" s="401"/>
    </row>
    <row r="695" spans="1:9" ht="25.15" customHeight="1">
      <c r="A695" s="299">
        <v>45042</v>
      </c>
      <c r="B695" s="298">
        <v>2.1720000000000002</v>
      </c>
      <c r="C695" s="298">
        <v>2.2440000000000002</v>
      </c>
      <c r="D695" s="298">
        <v>2.17</v>
      </c>
      <c r="E695" s="298">
        <v>2.2200000000000002</v>
      </c>
      <c r="F695" s="297">
        <v>578120</v>
      </c>
      <c r="G695" s="297">
        <v>826279869</v>
      </c>
      <c r="H695" s="400">
        <v>1834.34133282006</v>
      </c>
      <c r="I695" s="401"/>
    </row>
    <row r="696" spans="1:9" ht="25.15" customHeight="1">
      <c r="A696" s="299">
        <v>45041</v>
      </c>
      <c r="B696" s="298">
        <v>2.198</v>
      </c>
      <c r="C696" s="298">
        <v>2.2200000000000002</v>
      </c>
      <c r="D696" s="298">
        <v>2.1539999999999999</v>
      </c>
      <c r="E696" s="298">
        <v>2.1840000000000002</v>
      </c>
      <c r="F696" s="297">
        <v>540057</v>
      </c>
      <c r="G696" s="297">
        <v>826279869</v>
      </c>
      <c r="H696" s="400">
        <v>1804.59524650403</v>
      </c>
      <c r="I696" s="401"/>
    </row>
    <row r="697" spans="1:9" ht="25.15" customHeight="1">
      <c r="A697" s="299">
        <v>45040</v>
      </c>
      <c r="B697" s="298">
        <v>2.1960000000000002</v>
      </c>
      <c r="C697" s="298">
        <v>2.2120000000000002</v>
      </c>
      <c r="D697" s="298">
        <v>2.1619999999999999</v>
      </c>
      <c r="E697" s="298">
        <v>2.202</v>
      </c>
      <c r="F697" s="297">
        <v>304582</v>
      </c>
      <c r="G697" s="297">
        <v>826279869</v>
      </c>
      <c r="H697" s="400">
        <v>1819.46819116181</v>
      </c>
      <c r="I697" s="401"/>
    </row>
    <row r="698" spans="1:9" ht="25.15" customHeight="1">
      <c r="A698" s="299">
        <v>45037</v>
      </c>
      <c r="B698" s="298">
        <v>2.1019999999999999</v>
      </c>
      <c r="C698" s="298">
        <v>2.1680000000000001</v>
      </c>
      <c r="D698" s="298">
        <v>2.1019999999999999</v>
      </c>
      <c r="E698" s="298">
        <v>2.1680000000000001</v>
      </c>
      <c r="F698" s="297">
        <v>440730</v>
      </c>
      <c r="G698" s="297">
        <v>826279869</v>
      </c>
      <c r="H698" s="400">
        <v>1791.3747418079699</v>
      </c>
      <c r="I698" s="401"/>
    </row>
    <row r="699" spans="1:9" ht="25.15" customHeight="1">
      <c r="A699" s="299">
        <v>45036</v>
      </c>
      <c r="B699" s="298">
        <v>2.0960000000000001</v>
      </c>
      <c r="C699" s="298">
        <v>2.1560000000000001</v>
      </c>
      <c r="D699" s="298">
        <v>2.0960000000000001</v>
      </c>
      <c r="E699" s="298">
        <v>2.1560000000000001</v>
      </c>
      <c r="F699" s="297">
        <v>347659</v>
      </c>
      <c r="G699" s="297">
        <v>826279869</v>
      </c>
      <c r="H699" s="400">
        <v>1781.45951103627</v>
      </c>
      <c r="I699" s="401"/>
    </row>
    <row r="700" spans="1:9" ht="25.15" customHeight="1">
      <c r="A700" s="299">
        <v>45035</v>
      </c>
      <c r="B700" s="298">
        <v>2.2000000000000002</v>
      </c>
      <c r="C700" s="298">
        <v>2.2000000000000002</v>
      </c>
      <c r="D700" s="298">
        <v>2.1339999999999999</v>
      </c>
      <c r="E700" s="298">
        <v>2.16</v>
      </c>
      <c r="F700" s="297">
        <v>770326</v>
      </c>
      <c r="G700" s="297">
        <v>826279869</v>
      </c>
      <c r="H700" s="400">
        <v>1784.76458796017</v>
      </c>
      <c r="I700" s="401"/>
    </row>
    <row r="701" spans="1:9" ht="25.15" customHeight="1">
      <c r="A701" s="299">
        <v>45034</v>
      </c>
      <c r="B701" s="298">
        <v>2.2879999999999998</v>
      </c>
      <c r="C701" s="298">
        <v>2.2879999999999998</v>
      </c>
      <c r="D701" s="298">
        <v>2.194</v>
      </c>
      <c r="E701" s="298">
        <v>2.214</v>
      </c>
      <c r="F701" s="297">
        <v>2640408</v>
      </c>
      <c r="G701" s="297">
        <v>826279869</v>
      </c>
      <c r="H701" s="400">
        <v>1829.38361893397</v>
      </c>
      <c r="I701" s="401"/>
    </row>
    <row r="702" spans="1:9" ht="25.15" customHeight="1">
      <c r="A702" s="299">
        <v>45033</v>
      </c>
      <c r="B702" s="298">
        <v>2.3519999999999999</v>
      </c>
      <c r="C702" s="298">
        <v>2.4239999999999999</v>
      </c>
      <c r="D702" s="298">
        <v>2.2839999999999998</v>
      </c>
      <c r="E702" s="298">
        <v>2.2879999999999998</v>
      </c>
      <c r="F702" s="297">
        <v>1787897</v>
      </c>
      <c r="G702" s="297">
        <v>826279869</v>
      </c>
      <c r="H702" s="400">
        <v>1890.52842852821</v>
      </c>
      <c r="I702" s="401"/>
    </row>
    <row r="703" spans="1:9" ht="25.15" customHeight="1">
      <c r="A703" s="299">
        <v>45030</v>
      </c>
      <c r="B703" s="298">
        <v>2.1880000000000002</v>
      </c>
      <c r="C703" s="298">
        <v>2.3759999999999999</v>
      </c>
      <c r="D703" s="298">
        <v>2.1880000000000002</v>
      </c>
      <c r="E703" s="298">
        <v>2.37</v>
      </c>
      <c r="F703" s="297">
        <v>1084951</v>
      </c>
      <c r="G703" s="297">
        <v>826279869</v>
      </c>
      <c r="H703" s="400">
        <v>1958.28319496977</v>
      </c>
      <c r="I703" s="401"/>
    </row>
    <row r="704" spans="1:9" ht="25.15" customHeight="1">
      <c r="A704" s="299">
        <v>45029</v>
      </c>
      <c r="B704" s="298">
        <v>2.1019999999999999</v>
      </c>
      <c r="C704" s="298">
        <v>2.2000000000000002</v>
      </c>
      <c r="D704" s="298">
        <v>2.1019999999999999</v>
      </c>
      <c r="E704" s="298">
        <v>2.1880000000000002</v>
      </c>
      <c r="F704" s="297">
        <v>702271</v>
      </c>
      <c r="G704" s="297">
        <v>826279869</v>
      </c>
      <c r="H704" s="400">
        <v>1807.9003234279301</v>
      </c>
      <c r="I704" s="401"/>
    </row>
    <row r="705" spans="1:9" ht="25.15" customHeight="1">
      <c r="A705" s="299">
        <v>45028</v>
      </c>
      <c r="B705" s="298">
        <v>2.194</v>
      </c>
      <c r="C705" s="298">
        <v>2.194</v>
      </c>
      <c r="D705" s="298">
        <v>2.12</v>
      </c>
      <c r="E705" s="298">
        <v>2.1259999999999999</v>
      </c>
      <c r="F705" s="297">
        <v>753717</v>
      </c>
      <c r="G705" s="297">
        <v>826279869</v>
      </c>
      <c r="H705" s="400">
        <v>1756.67113860633</v>
      </c>
      <c r="I705" s="401"/>
    </row>
    <row r="706" spans="1:9" ht="25.15" customHeight="1">
      <c r="A706" s="299">
        <v>45027</v>
      </c>
      <c r="B706" s="298">
        <v>2.1019999999999999</v>
      </c>
      <c r="C706" s="298">
        <v>2.2280000000000002</v>
      </c>
      <c r="D706" s="298">
        <v>2.1019999999999999</v>
      </c>
      <c r="E706" s="298">
        <v>2.194</v>
      </c>
      <c r="F706" s="297">
        <v>755683</v>
      </c>
      <c r="G706" s="297">
        <v>826279869</v>
      </c>
      <c r="H706" s="400">
        <v>1812.8580373140101</v>
      </c>
      <c r="I706" s="401"/>
    </row>
    <row r="707" spans="1:9" ht="25.15" customHeight="1">
      <c r="A707" s="299">
        <v>45022</v>
      </c>
      <c r="B707" s="298">
        <v>2.1480000000000001</v>
      </c>
      <c r="C707" s="298">
        <v>2.1659999999999999</v>
      </c>
      <c r="D707" s="298">
        <v>2.0960000000000001</v>
      </c>
      <c r="E707" s="298">
        <v>2.1640000000000001</v>
      </c>
      <c r="F707" s="297">
        <v>522829</v>
      </c>
      <c r="G707" s="297">
        <v>826279869</v>
      </c>
      <c r="H707" s="400">
        <v>1788.0696648840701</v>
      </c>
      <c r="I707" s="401"/>
    </row>
    <row r="708" spans="1:9" ht="25.15" customHeight="1">
      <c r="A708" s="299">
        <v>45021</v>
      </c>
      <c r="B708" s="298">
        <v>2.0680000000000001</v>
      </c>
      <c r="C708" s="298">
        <v>2.12</v>
      </c>
      <c r="D708" s="298">
        <v>2.06</v>
      </c>
      <c r="E708" s="298">
        <v>2.0840000000000001</v>
      </c>
      <c r="F708" s="297">
        <v>579723</v>
      </c>
      <c r="G708" s="297">
        <v>826279869</v>
      </c>
      <c r="H708" s="400">
        <v>1721.96714140375</v>
      </c>
      <c r="I708" s="401"/>
    </row>
    <row r="709" spans="1:9" ht="25.15" customHeight="1">
      <c r="A709" s="299">
        <v>45020</v>
      </c>
      <c r="B709" s="298">
        <v>2.1240000000000001</v>
      </c>
      <c r="C709" s="298">
        <v>2.1779999999999999</v>
      </c>
      <c r="D709" s="298">
        <v>2.0640000000000001</v>
      </c>
      <c r="E709" s="298">
        <v>2.0859999999999999</v>
      </c>
      <c r="F709" s="297">
        <v>1284079</v>
      </c>
      <c r="G709" s="297">
        <v>826279869</v>
      </c>
      <c r="H709" s="400">
        <v>1723.61977836593</v>
      </c>
      <c r="I709" s="401"/>
    </row>
    <row r="710" spans="1:9" ht="25.15" customHeight="1">
      <c r="A710" s="299">
        <v>45019</v>
      </c>
      <c r="B710" s="298">
        <v>2.23</v>
      </c>
      <c r="C710" s="298">
        <v>2.23</v>
      </c>
      <c r="D710" s="298">
        <v>2.1280000000000001</v>
      </c>
      <c r="E710" s="298">
        <v>2.1419999999999999</v>
      </c>
      <c r="F710" s="297">
        <v>1307761</v>
      </c>
      <c r="G710" s="297">
        <v>826279869</v>
      </c>
      <c r="H710" s="400">
        <v>1769.89144630192</v>
      </c>
      <c r="I710" s="401"/>
    </row>
    <row r="711" spans="1:9" ht="25.15" customHeight="1">
      <c r="A711" s="299">
        <v>45016</v>
      </c>
      <c r="B711" s="298">
        <v>2.17</v>
      </c>
      <c r="C711" s="298">
        <v>2.2450000000000001</v>
      </c>
      <c r="D711" s="298">
        <v>2.105</v>
      </c>
      <c r="E711" s="298">
        <v>2.2250000000000001</v>
      </c>
      <c r="F711" s="297">
        <v>1391528</v>
      </c>
      <c r="G711" s="297">
        <v>826279869</v>
      </c>
      <c r="H711" s="400">
        <v>1838.4726297248101</v>
      </c>
      <c r="I711" s="401"/>
    </row>
    <row r="712" spans="1:9" ht="25.15" customHeight="1">
      <c r="A712" s="299">
        <v>45015</v>
      </c>
      <c r="B712" s="298">
        <v>2.0299999999999998</v>
      </c>
      <c r="C712" s="298">
        <v>2.125</v>
      </c>
      <c r="D712" s="298">
        <v>2.02</v>
      </c>
      <c r="E712" s="298">
        <v>2.125</v>
      </c>
      <c r="F712" s="297">
        <v>974026</v>
      </c>
      <c r="G712" s="297">
        <v>826125763</v>
      </c>
      <c r="H712" s="400">
        <v>1755.517246375</v>
      </c>
      <c r="I712" s="401"/>
    </row>
    <row r="713" spans="1:9" ht="25.15" customHeight="1">
      <c r="A713" s="299">
        <v>45014</v>
      </c>
      <c r="B713" s="298">
        <v>1.88</v>
      </c>
      <c r="C713" s="298">
        <v>1.998</v>
      </c>
      <c r="D713" s="298">
        <v>1.88</v>
      </c>
      <c r="E713" s="298">
        <v>1.98</v>
      </c>
      <c r="F713" s="297">
        <v>1337911</v>
      </c>
      <c r="G713" s="297">
        <v>826125763</v>
      </c>
      <c r="H713" s="400">
        <v>1635.7290264971</v>
      </c>
      <c r="I713" s="401"/>
    </row>
    <row r="714" spans="1:9" ht="25.15" customHeight="1">
      <c r="A714" s="299">
        <v>45013</v>
      </c>
      <c r="B714" s="298">
        <v>2.0150000000000001</v>
      </c>
      <c r="C714" s="298">
        <v>2.0150000000000001</v>
      </c>
      <c r="D714" s="298">
        <v>1.8460000000000001</v>
      </c>
      <c r="E714" s="298">
        <v>1.8979999999999999</v>
      </c>
      <c r="F714" s="297">
        <v>2030993</v>
      </c>
      <c r="G714" s="297">
        <v>826125763</v>
      </c>
      <c r="H714" s="400">
        <v>1567.9866997497099</v>
      </c>
      <c r="I714" s="401"/>
    </row>
    <row r="715" spans="1:9" ht="25.15" customHeight="1">
      <c r="A715" s="299">
        <v>45012</v>
      </c>
      <c r="B715" s="298">
        <v>2.0499999999999998</v>
      </c>
      <c r="C715" s="298">
        <v>2.0499999999999998</v>
      </c>
      <c r="D715" s="298">
        <v>1.95</v>
      </c>
      <c r="E715" s="298">
        <v>1.974</v>
      </c>
      <c r="F715" s="297">
        <v>2232243</v>
      </c>
      <c r="G715" s="297">
        <v>826125763</v>
      </c>
      <c r="H715" s="400">
        <v>1630.7722372534799</v>
      </c>
      <c r="I715" s="401"/>
    </row>
    <row r="716" spans="1:9" ht="25.15" customHeight="1">
      <c r="A716" s="299">
        <v>45009</v>
      </c>
      <c r="B716" s="298">
        <v>2</v>
      </c>
      <c r="C716" s="298">
        <v>2.04</v>
      </c>
      <c r="D716" s="298">
        <v>1.9359999999999999</v>
      </c>
      <c r="E716" s="298">
        <v>2.0099999999999998</v>
      </c>
      <c r="F716" s="297">
        <v>1833018</v>
      </c>
      <c r="G716" s="297">
        <v>826125763</v>
      </c>
      <c r="H716" s="400">
        <v>1660.5127757514499</v>
      </c>
      <c r="I716" s="401"/>
    </row>
    <row r="717" spans="1:9" ht="25.15" customHeight="1">
      <c r="A717" s="299">
        <v>45008</v>
      </c>
      <c r="B717" s="298">
        <v>2.0150000000000001</v>
      </c>
      <c r="C717" s="298">
        <v>2.0249999999999999</v>
      </c>
      <c r="D717" s="298">
        <v>1.9139999999999999</v>
      </c>
      <c r="E717" s="298">
        <v>2.0099999999999998</v>
      </c>
      <c r="F717" s="297">
        <v>8615598</v>
      </c>
      <c r="G717" s="297">
        <v>826125763</v>
      </c>
      <c r="H717" s="400">
        <v>1660.5127757514499</v>
      </c>
      <c r="I717" s="401"/>
    </row>
    <row r="718" spans="1:9" ht="25.15" customHeight="1">
      <c r="A718" s="299">
        <v>45007</v>
      </c>
      <c r="B718" s="298">
        <v>1.974</v>
      </c>
      <c r="C718" s="298">
        <v>2.0499999999999998</v>
      </c>
      <c r="D718" s="298">
        <v>1.86</v>
      </c>
      <c r="E718" s="298">
        <v>1.978</v>
      </c>
      <c r="F718" s="297">
        <v>1793388</v>
      </c>
      <c r="G718" s="297">
        <v>826125763</v>
      </c>
      <c r="H718" s="400">
        <v>1634.0767962431801</v>
      </c>
      <c r="I718" s="401"/>
    </row>
    <row r="719" spans="1:9" ht="25.15" customHeight="1">
      <c r="A719" s="299">
        <v>45006</v>
      </c>
      <c r="B719" s="298">
        <v>1.706</v>
      </c>
      <c r="C719" s="298">
        <v>2.2000000000000002</v>
      </c>
      <c r="D719" s="298">
        <v>1.696</v>
      </c>
      <c r="E719" s="298">
        <v>2.0099999999999998</v>
      </c>
      <c r="F719" s="297">
        <v>2810430</v>
      </c>
      <c r="G719" s="297">
        <v>826125763</v>
      </c>
      <c r="H719" s="400">
        <v>1660.5127757514499</v>
      </c>
      <c r="I719" s="401"/>
    </row>
    <row r="720" spans="1:9" ht="25.15" customHeight="1">
      <c r="A720" s="299">
        <v>45005</v>
      </c>
      <c r="B720" s="298">
        <v>1.8340000000000001</v>
      </c>
      <c r="C720" s="298">
        <v>1.8839999999999999</v>
      </c>
      <c r="D720" s="298">
        <v>1.752</v>
      </c>
      <c r="E720" s="298">
        <v>1.766</v>
      </c>
      <c r="F720" s="297">
        <v>1372094</v>
      </c>
      <c r="G720" s="297">
        <v>826125763</v>
      </c>
      <c r="H720" s="400">
        <v>1458.93812424507</v>
      </c>
      <c r="I720" s="401"/>
    </row>
    <row r="721" spans="1:9" ht="25.15" customHeight="1">
      <c r="A721" s="299">
        <v>45002</v>
      </c>
      <c r="B721" s="298">
        <v>1.9279999999999999</v>
      </c>
      <c r="C721" s="298">
        <v>1.976</v>
      </c>
      <c r="D721" s="298">
        <v>1.764</v>
      </c>
      <c r="E721" s="298">
        <v>1.88</v>
      </c>
      <c r="F721" s="297">
        <v>5774715</v>
      </c>
      <c r="G721" s="297">
        <v>826125763</v>
      </c>
      <c r="H721" s="400">
        <v>1553.1164305007301</v>
      </c>
      <c r="I721" s="401"/>
    </row>
    <row r="722" spans="1:9" ht="25.15" customHeight="1">
      <c r="A722" s="299">
        <v>45001</v>
      </c>
      <c r="B722" s="298">
        <v>1.956</v>
      </c>
      <c r="C722" s="298">
        <v>1.97</v>
      </c>
      <c r="D722" s="298">
        <v>1.9019999999999999</v>
      </c>
      <c r="E722" s="298">
        <v>1.97</v>
      </c>
      <c r="F722" s="297">
        <v>962531</v>
      </c>
      <c r="G722" s="297">
        <v>826125763</v>
      </c>
      <c r="H722" s="400">
        <v>1627.4677767456501</v>
      </c>
      <c r="I722" s="401"/>
    </row>
    <row r="723" spans="1:9" ht="25.15" customHeight="1">
      <c r="A723" s="299">
        <v>45000</v>
      </c>
      <c r="B723" s="298">
        <v>2.0350000000000001</v>
      </c>
      <c r="C723" s="298">
        <v>2.0350000000000001</v>
      </c>
      <c r="D723" s="298">
        <v>1.8779999999999999</v>
      </c>
      <c r="E723" s="298">
        <v>1.9039999999999999</v>
      </c>
      <c r="F723" s="297">
        <v>1446498</v>
      </c>
      <c r="G723" s="297">
        <v>826125763</v>
      </c>
      <c r="H723" s="400">
        <v>1572.9433905114599</v>
      </c>
      <c r="I723" s="401"/>
    </row>
    <row r="724" spans="1:9" ht="25.15" customHeight="1">
      <c r="A724" s="299">
        <v>44999</v>
      </c>
      <c r="B724" s="298">
        <v>1.998</v>
      </c>
      <c r="C724" s="298">
        <v>2.0099999999999998</v>
      </c>
      <c r="D724" s="298">
        <v>1.9379999999999999</v>
      </c>
      <c r="E724" s="298">
        <v>2.0099999999999998</v>
      </c>
      <c r="F724" s="297">
        <v>1018978</v>
      </c>
      <c r="G724" s="297">
        <v>826125763</v>
      </c>
      <c r="H724" s="400">
        <v>1660.5127757514499</v>
      </c>
      <c r="I724" s="401"/>
    </row>
    <row r="725" spans="1:9" ht="25.15" customHeight="1">
      <c r="A725" s="299">
        <v>44998</v>
      </c>
      <c r="B725" s="298">
        <v>1.9379999999999999</v>
      </c>
      <c r="C725" s="298">
        <v>1.964</v>
      </c>
      <c r="D725" s="298">
        <v>1.8720000000000001</v>
      </c>
      <c r="E725" s="298">
        <v>1.94</v>
      </c>
      <c r="F725" s="297">
        <v>1179528</v>
      </c>
      <c r="G725" s="297">
        <v>826125763</v>
      </c>
      <c r="H725" s="400">
        <v>1602.68402749129</v>
      </c>
      <c r="I725" s="401"/>
    </row>
    <row r="726" spans="1:9" ht="25.15" customHeight="1">
      <c r="A726" s="299">
        <v>44995</v>
      </c>
      <c r="B726" s="298">
        <v>1.998</v>
      </c>
      <c r="C726" s="298">
        <v>2.08</v>
      </c>
      <c r="D726" s="298">
        <v>1.976</v>
      </c>
      <c r="E726" s="298">
        <v>1.986</v>
      </c>
      <c r="F726" s="297">
        <v>711055</v>
      </c>
      <c r="G726" s="297">
        <v>826125763</v>
      </c>
      <c r="H726" s="400">
        <v>1640.68581574072</v>
      </c>
      <c r="I726" s="401"/>
    </row>
    <row r="727" spans="1:9" ht="25.15" customHeight="1">
      <c r="A727" s="299">
        <v>44994</v>
      </c>
      <c r="B727" s="298">
        <v>2.09</v>
      </c>
      <c r="C727" s="298">
        <v>2.09</v>
      </c>
      <c r="D727" s="298">
        <v>2.0099999999999998</v>
      </c>
      <c r="E727" s="298">
        <v>2.0550000000000002</v>
      </c>
      <c r="F727" s="297">
        <v>1014657</v>
      </c>
      <c r="G727" s="297">
        <v>826125763</v>
      </c>
      <c r="H727" s="400">
        <v>1697.6884981148401</v>
      </c>
      <c r="I727" s="401"/>
    </row>
    <row r="728" spans="1:9" ht="25.15" customHeight="1">
      <c r="A728" s="299">
        <v>44993</v>
      </c>
      <c r="B728" s="298">
        <v>2.04</v>
      </c>
      <c r="C728" s="298">
        <v>2.0649999999999999</v>
      </c>
      <c r="D728" s="298">
        <v>1.99</v>
      </c>
      <c r="E728" s="298">
        <v>2.0350000000000001</v>
      </c>
      <c r="F728" s="297">
        <v>734143</v>
      </c>
      <c r="G728" s="297">
        <v>826125763</v>
      </c>
      <c r="H728" s="400">
        <v>1681.16599861194</v>
      </c>
      <c r="I728" s="401"/>
    </row>
    <row r="729" spans="1:9" ht="25.15" customHeight="1">
      <c r="A729" s="299">
        <v>44992</v>
      </c>
      <c r="B729" s="298">
        <v>2.09</v>
      </c>
      <c r="C729" s="298">
        <v>2.165</v>
      </c>
      <c r="D729" s="298">
        <v>2.0699999999999998</v>
      </c>
      <c r="E729" s="298">
        <v>2.085</v>
      </c>
      <c r="F729" s="297">
        <v>508382</v>
      </c>
      <c r="G729" s="297">
        <v>826125763</v>
      </c>
      <c r="H729" s="400">
        <v>1722.4722473692</v>
      </c>
      <c r="I729" s="401"/>
    </row>
    <row r="730" spans="1:9" ht="25.15" customHeight="1">
      <c r="A730" s="299">
        <v>44991</v>
      </c>
      <c r="B730" s="298">
        <v>2.13</v>
      </c>
      <c r="C730" s="298">
        <v>2.15</v>
      </c>
      <c r="D730" s="298">
        <v>2.04</v>
      </c>
      <c r="E730" s="298">
        <v>2.125</v>
      </c>
      <c r="F730" s="297">
        <v>622407</v>
      </c>
      <c r="G730" s="297">
        <v>826125763</v>
      </c>
      <c r="H730" s="400">
        <v>1755.517246375</v>
      </c>
      <c r="I730" s="401"/>
    </row>
    <row r="731" spans="1:9" ht="25.15" customHeight="1">
      <c r="A731" s="299">
        <v>44988</v>
      </c>
      <c r="B731" s="298">
        <v>2.08</v>
      </c>
      <c r="C731" s="298">
        <v>2.125</v>
      </c>
      <c r="D731" s="298">
        <v>2.04</v>
      </c>
      <c r="E731" s="298">
        <v>2.1150000000000002</v>
      </c>
      <c r="F731" s="297">
        <v>893101</v>
      </c>
      <c r="G731" s="297">
        <v>826125763</v>
      </c>
      <c r="H731" s="400">
        <v>1747.2559966235499</v>
      </c>
      <c r="I731" s="401"/>
    </row>
    <row r="732" spans="1:9" ht="25.15" customHeight="1">
      <c r="A732" s="299">
        <v>44987</v>
      </c>
      <c r="B732" s="298">
        <v>2.0699999999999998</v>
      </c>
      <c r="C732" s="298">
        <v>2.0950000000000002</v>
      </c>
      <c r="D732" s="298">
        <v>2.0150000000000001</v>
      </c>
      <c r="E732" s="298">
        <v>2.0750000000000002</v>
      </c>
      <c r="F732" s="297">
        <v>855820</v>
      </c>
      <c r="G732" s="297">
        <v>826125763</v>
      </c>
      <c r="H732" s="400">
        <v>1714.2109976177501</v>
      </c>
      <c r="I732" s="401"/>
    </row>
    <row r="733" spans="1:9" ht="25.15" customHeight="1">
      <c r="A733" s="299">
        <v>44986</v>
      </c>
      <c r="B733" s="298">
        <v>2.085</v>
      </c>
      <c r="C733" s="298">
        <v>2.16</v>
      </c>
      <c r="D733" s="298">
        <v>2.0350000000000001</v>
      </c>
      <c r="E733" s="298">
        <v>2.0950000000000002</v>
      </c>
      <c r="F733" s="297">
        <v>872686</v>
      </c>
      <c r="G733" s="297">
        <v>826125763</v>
      </c>
      <c r="H733" s="400">
        <v>1730.7334971206501</v>
      </c>
      <c r="I733" s="401"/>
    </row>
    <row r="734" spans="1:9" ht="25.15" customHeight="1">
      <c r="A734" s="299">
        <v>44985</v>
      </c>
      <c r="B734" s="298">
        <v>2.0950000000000002</v>
      </c>
      <c r="C734" s="298">
        <v>2.0950000000000002</v>
      </c>
      <c r="D734" s="298">
        <v>1.98</v>
      </c>
      <c r="E734" s="298">
        <v>2.09</v>
      </c>
      <c r="F734" s="297">
        <v>2015304</v>
      </c>
      <c r="G734" s="297">
        <v>826125763</v>
      </c>
      <c r="H734" s="400">
        <v>1726.60277376306</v>
      </c>
      <c r="I734" s="401"/>
    </row>
    <row r="735" spans="1:9" ht="25.15" customHeight="1">
      <c r="A735" s="299">
        <v>44984</v>
      </c>
      <c r="B735" s="298">
        <v>2.11</v>
      </c>
      <c r="C735" s="298">
        <v>2.145</v>
      </c>
      <c r="D735" s="298">
        <v>2.0950000000000002</v>
      </c>
      <c r="E735" s="298">
        <v>2.125</v>
      </c>
      <c r="F735" s="297">
        <v>442936</v>
      </c>
      <c r="G735" s="297">
        <v>825954980</v>
      </c>
      <c r="H735" s="400">
        <v>1755.1543325</v>
      </c>
      <c r="I735" s="401"/>
    </row>
    <row r="736" spans="1:9" ht="25.15" customHeight="1">
      <c r="A736" s="299">
        <v>44981</v>
      </c>
      <c r="B736" s="298">
        <v>2.2250000000000001</v>
      </c>
      <c r="C736" s="298">
        <v>2.2250000000000001</v>
      </c>
      <c r="D736" s="298">
        <v>2.11</v>
      </c>
      <c r="E736" s="298">
        <v>2.14</v>
      </c>
      <c r="F736" s="297">
        <v>583231</v>
      </c>
      <c r="G736" s="297">
        <v>825954980</v>
      </c>
      <c r="H736" s="400">
        <v>1767.5437438461299</v>
      </c>
      <c r="I736" s="401"/>
    </row>
    <row r="737" spans="1:9" ht="25.15" customHeight="1">
      <c r="A737" s="299">
        <v>44980</v>
      </c>
      <c r="B737" s="298">
        <v>2.1549999999999998</v>
      </c>
      <c r="C737" s="298">
        <v>2.2650000000000001</v>
      </c>
      <c r="D737" s="298">
        <v>2.1549999999999998</v>
      </c>
      <c r="E737" s="298">
        <v>2.1850000000000001</v>
      </c>
      <c r="F737" s="297">
        <v>1121971</v>
      </c>
      <c r="G737" s="297">
        <v>825954980</v>
      </c>
      <c r="H737" s="400">
        <v>1804.7115840384799</v>
      </c>
      <c r="I737" s="401"/>
    </row>
    <row r="738" spans="1:9" ht="25.15" customHeight="1">
      <c r="A738" s="299">
        <v>44979</v>
      </c>
      <c r="B738" s="298">
        <v>2.2149999999999999</v>
      </c>
      <c r="C738" s="298">
        <v>2.2749999999999999</v>
      </c>
      <c r="D738" s="298">
        <v>2.15</v>
      </c>
      <c r="E738" s="298">
        <v>2.16</v>
      </c>
      <c r="F738" s="297">
        <v>954605</v>
      </c>
      <c r="G738" s="297">
        <v>825954980</v>
      </c>
      <c r="H738" s="400">
        <v>1784.0628276922901</v>
      </c>
      <c r="I738" s="401"/>
    </row>
    <row r="739" spans="1:9" ht="25.15" customHeight="1">
      <c r="A739" s="299">
        <v>44978</v>
      </c>
      <c r="B739" s="298">
        <v>2.3250000000000002</v>
      </c>
      <c r="C739" s="298">
        <v>2.3250000000000002</v>
      </c>
      <c r="D739" s="298">
        <v>2.2149999999999999</v>
      </c>
      <c r="E739" s="298">
        <v>2.2200000000000002</v>
      </c>
      <c r="F739" s="297">
        <v>758254</v>
      </c>
      <c r="G739" s="297">
        <v>825954980</v>
      </c>
      <c r="H739" s="400">
        <v>1833.62007923076</v>
      </c>
      <c r="I739" s="401"/>
    </row>
    <row r="740" spans="1:9" ht="25.15" customHeight="1">
      <c r="A740" s="299">
        <v>44977</v>
      </c>
      <c r="B740" s="298">
        <v>2.3050000000000002</v>
      </c>
      <c r="C740" s="298">
        <v>2.335</v>
      </c>
      <c r="D740" s="298">
        <v>2.2599999999999998</v>
      </c>
      <c r="E740" s="298">
        <v>2.2850000000000001</v>
      </c>
      <c r="F740" s="297">
        <v>466412</v>
      </c>
      <c r="G740" s="297">
        <v>825954980</v>
      </c>
      <c r="H740" s="400">
        <v>1887.3072001922901</v>
      </c>
      <c r="I740" s="401"/>
    </row>
    <row r="741" spans="1:9" ht="25.15" customHeight="1">
      <c r="A741" s="299">
        <v>44974</v>
      </c>
      <c r="B741" s="298">
        <v>2.38</v>
      </c>
      <c r="C741" s="298">
        <v>2.38</v>
      </c>
      <c r="D741" s="298">
        <v>2.2850000000000001</v>
      </c>
      <c r="E741" s="298">
        <v>2.2999999999999998</v>
      </c>
      <c r="F741" s="297">
        <v>393728</v>
      </c>
      <c r="G741" s="297">
        <v>825954980</v>
      </c>
      <c r="H741" s="400">
        <v>1899.6964146154</v>
      </c>
      <c r="I741" s="401"/>
    </row>
    <row r="742" spans="1:9" ht="25.15" customHeight="1">
      <c r="A742" s="299">
        <v>44973</v>
      </c>
      <c r="B742" s="298">
        <v>2.2000000000000002</v>
      </c>
      <c r="C742" s="298">
        <v>2.33</v>
      </c>
      <c r="D742" s="298">
        <v>2.2000000000000002</v>
      </c>
      <c r="E742" s="298">
        <v>2.33</v>
      </c>
      <c r="F742" s="297">
        <v>1014985</v>
      </c>
      <c r="G742" s="297">
        <v>825954980</v>
      </c>
      <c r="H742" s="400">
        <v>1924.4750403846399</v>
      </c>
      <c r="I742" s="401"/>
    </row>
    <row r="743" spans="1:9" ht="25.15" customHeight="1">
      <c r="A743" s="299">
        <v>44972</v>
      </c>
      <c r="B743" s="298">
        <v>2.2799999999999998</v>
      </c>
      <c r="C743" s="298">
        <v>2.2850000000000001</v>
      </c>
      <c r="D743" s="298">
        <v>2.23</v>
      </c>
      <c r="E743" s="298">
        <v>2.27</v>
      </c>
      <c r="F743" s="297">
        <v>1182614</v>
      </c>
      <c r="G743" s="297">
        <v>825954980</v>
      </c>
      <c r="H743" s="400">
        <v>1874.91778884616</v>
      </c>
      <c r="I743" s="401"/>
    </row>
    <row r="744" spans="1:9" ht="25.15" customHeight="1">
      <c r="A744" s="299">
        <v>44971</v>
      </c>
      <c r="B744" s="298">
        <v>2.2799999999999998</v>
      </c>
      <c r="C744" s="298">
        <v>2.2850000000000001</v>
      </c>
      <c r="D744" s="298">
        <v>2.2050000000000001</v>
      </c>
      <c r="E744" s="298">
        <v>2.2450000000000001</v>
      </c>
      <c r="F744" s="297">
        <v>754103</v>
      </c>
      <c r="G744" s="297">
        <v>825954980</v>
      </c>
      <c r="H744" s="400">
        <v>1854.2688355769501</v>
      </c>
      <c r="I744" s="401"/>
    </row>
    <row r="745" spans="1:9" ht="25.15" customHeight="1">
      <c r="A745" s="299">
        <v>44970</v>
      </c>
      <c r="B745" s="298">
        <v>2.2599999999999998</v>
      </c>
      <c r="C745" s="298">
        <v>2.2999999999999998</v>
      </c>
      <c r="D745" s="298">
        <v>2.2000000000000002</v>
      </c>
      <c r="E745" s="298">
        <v>2.2450000000000001</v>
      </c>
      <c r="F745" s="297">
        <v>4294374</v>
      </c>
      <c r="G745" s="297">
        <v>825954980</v>
      </c>
      <c r="H745" s="400">
        <v>1854.2688355769501</v>
      </c>
      <c r="I745" s="401"/>
    </row>
    <row r="746" spans="1:9" ht="25.15" customHeight="1">
      <c r="A746" s="299">
        <v>44967</v>
      </c>
      <c r="B746" s="298">
        <v>2.2349999999999999</v>
      </c>
      <c r="C746" s="298">
        <v>2.2949999999999999</v>
      </c>
      <c r="D746" s="298">
        <v>2.2000000000000002</v>
      </c>
      <c r="E746" s="298">
        <v>2.2450000000000001</v>
      </c>
      <c r="F746" s="297">
        <v>1678200</v>
      </c>
      <c r="G746" s="297">
        <v>825954980</v>
      </c>
      <c r="H746" s="400">
        <v>1854.2688355769501</v>
      </c>
      <c r="I746" s="401"/>
    </row>
    <row r="747" spans="1:9" ht="25.15" customHeight="1">
      <c r="A747" s="299">
        <v>44966</v>
      </c>
      <c r="B747" s="298">
        <v>2.37</v>
      </c>
      <c r="C747" s="298">
        <v>2.4</v>
      </c>
      <c r="D747" s="298">
        <v>2.2650000000000001</v>
      </c>
      <c r="E747" s="298">
        <v>2.2850000000000001</v>
      </c>
      <c r="F747" s="297">
        <v>718283</v>
      </c>
      <c r="G747" s="297">
        <v>825954980</v>
      </c>
      <c r="H747" s="400">
        <v>1887.3072001922901</v>
      </c>
      <c r="I747" s="401"/>
    </row>
    <row r="748" spans="1:9" ht="25.15" customHeight="1">
      <c r="A748" s="299">
        <v>44965</v>
      </c>
      <c r="B748" s="298">
        <v>2.4350000000000001</v>
      </c>
      <c r="C748" s="298">
        <v>2.4950000000000001</v>
      </c>
      <c r="D748" s="298">
        <v>2.38</v>
      </c>
      <c r="E748" s="298">
        <v>2.39</v>
      </c>
      <c r="F748" s="297">
        <v>588746</v>
      </c>
      <c r="G748" s="297">
        <v>825954980</v>
      </c>
      <c r="H748" s="400">
        <v>1974.03248884613</v>
      </c>
      <c r="I748" s="401"/>
    </row>
    <row r="749" spans="1:9" ht="25.15" customHeight="1">
      <c r="A749" s="299">
        <v>44964</v>
      </c>
      <c r="B749" s="298">
        <v>2.4950000000000001</v>
      </c>
      <c r="C749" s="298">
        <v>2.4950000000000001</v>
      </c>
      <c r="D749" s="298">
        <v>2.375</v>
      </c>
      <c r="E749" s="298">
        <v>2.3849999999999998</v>
      </c>
      <c r="F749" s="297">
        <v>881849</v>
      </c>
      <c r="G749" s="297">
        <v>825954980</v>
      </c>
      <c r="H749" s="400">
        <v>1969.9026194230801</v>
      </c>
      <c r="I749" s="401"/>
    </row>
    <row r="750" spans="1:9" ht="25.15" customHeight="1">
      <c r="A750" s="299">
        <v>44963</v>
      </c>
      <c r="B750" s="298">
        <v>2.7</v>
      </c>
      <c r="C750" s="298">
        <v>2.7</v>
      </c>
      <c r="D750" s="298">
        <v>2.4700000000000002</v>
      </c>
      <c r="E750" s="298">
        <v>2.4950000000000001</v>
      </c>
      <c r="F750" s="297">
        <v>875799</v>
      </c>
      <c r="G750" s="297">
        <v>825954980</v>
      </c>
      <c r="H750" s="400">
        <v>2060.7575805769502</v>
      </c>
      <c r="I750" s="401"/>
    </row>
    <row r="751" spans="1:9" ht="25.15" customHeight="1">
      <c r="A751" s="299">
        <v>44960</v>
      </c>
      <c r="B751" s="298">
        <v>2.5649999999999999</v>
      </c>
      <c r="C751" s="298">
        <v>2.625</v>
      </c>
      <c r="D751" s="298">
        <v>2.4950000000000001</v>
      </c>
      <c r="E751" s="298">
        <v>2.59</v>
      </c>
      <c r="F751" s="297">
        <v>1450052</v>
      </c>
      <c r="G751" s="297">
        <v>825954980</v>
      </c>
      <c r="H751" s="400">
        <v>2139.22332730771</v>
      </c>
      <c r="I751" s="401"/>
    </row>
    <row r="752" spans="1:9" ht="25.15" customHeight="1">
      <c r="A752" s="299">
        <v>44959</v>
      </c>
      <c r="B752" s="298">
        <v>2.4</v>
      </c>
      <c r="C752" s="298">
        <v>2.5499999999999998</v>
      </c>
      <c r="D752" s="298">
        <v>2.4</v>
      </c>
      <c r="E752" s="298">
        <v>2.5499999999999998</v>
      </c>
      <c r="F752" s="297">
        <v>1212550</v>
      </c>
      <c r="G752" s="297">
        <v>825954980</v>
      </c>
      <c r="H752" s="400">
        <v>2106.1851596154002</v>
      </c>
      <c r="I752" s="401"/>
    </row>
    <row r="753" spans="1:9" ht="25.15" customHeight="1">
      <c r="A753" s="299">
        <v>44958</v>
      </c>
      <c r="B753" s="298">
        <v>2.35</v>
      </c>
      <c r="C753" s="298">
        <v>2.4300000000000002</v>
      </c>
      <c r="D753" s="298">
        <v>2.35</v>
      </c>
      <c r="E753" s="298">
        <v>2.38</v>
      </c>
      <c r="F753" s="297">
        <v>666098</v>
      </c>
      <c r="G753" s="297">
        <v>825954980</v>
      </c>
      <c r="H753" s="400">
        <v>1965.7729469230501</v>
      </c>
      <c r="I753" s="401"/>
    </row>
    <row r="754" spans="1:9" ht="25.15" customHeight="1">
      <c r="A754" s="299">
        <v>44957</v>
      </c>
      <c r="B754" s="298">
        <v>2.42</v>
      </c>
      <c r="C754" s="298">
        <v>2.4249999999999998</v>
      </c>
      <c r="D754" s="298">
        <v>2.3250000000000002</v>
      </c>
      <c r="E754" s="298">
        <v>2.3650000000000002</v>
      </c>
      <c r="F754" s="297">
        <v>788834</v>
      </c>
      <c r="G754" s="297">
        <v>825954980</v>
      </c>
      <c r="H754" s="400">
        <v>1953.3835355769199</v>
      </c>
      <c r="I754" s="401"/>
    </row>
    <row r="755" spans="1:9" ht="25.15" customHeight="1">
      <c r="A755" s="299">
        <v>44956</v>
      </c>
      <c r="B755" s="298">
        <v>2.4449999999999998</v>
      </c>
      <c r="C755" s="298">
        <v>2.4849999999999999</v>
      </c>
      <c r="D755" s="298">
        <v>2.41</v>
      </c>
      <c r="E755" s="298">
        <v>2.42</v>
      </c>
      <c r="F755" s="297">
        <v>524100</v>
      </c>
      <c r="G755" s="297">
        <v>825570509</v>
      </c>
      <c r="H755" s="400">
        <v>1997.88069476603</v>
      </c>
      <c r="I755" s="401"/>
    </row>
    <row r="756" spans="1:9" ht="25.15" customHeight="1">
      <c r="A756" s="299">
        <v>44953</v>
      </c>
      <c r="B756" s="298">
        <v>2.4</v>
      </c>
      <c r="C756" s="298">
        <v>2.48</v>
      </c>
      <c r="D756" s="298">
        <v>2.37</v>
      </c>
      <c r="E756" s="298">
        <v>2.4500000000000002</v>
      </c>
      <c r="F756" s="297">
        <v>737664</v>
      </c>
      <c r="G756" s="297">
        <v>825570509</v>
      </c>
      <c r="H756" s="400">
        <v>2022.64778641627</v>
      </c>
      <c r="I756" s="401"/>
    </row>
    <row r="757" spans="1:9" ht="25.15" customHeight="1">
      <c r="A757" s="299">
        <v>44952</v>
      </c>
      <c r="B757" s="298">
        <v>2.46</v>
      </c>
      <c r="C757" s="298">
        <v>2.46</v>
      </c>
      <c r="D757" s="298">
        <v>2.355</v>
      </c>
      <c r="E757" s="298">
        <v>2.38</v>
      </c>
      <c r="F757" s="297">
        <v>1837841</v>
      </c>
      <c r="G757" s="297">
        <v>825570509</v>
      </c>
      <c r="H757" s="400">
        <v>1964.8579058990499</v>
      </c>
      <c r="I757" s="401"/>
    </row>
    <row r="758" spans="1:9" ht="25.15" customHeight="1">
      <c r="A758" s="299">
        <v>44951</v>
      </c>
      <c r="B758" s="298">
        <v>2.61</v>
      </c>
      <c r="C758" s="298">
        <v>2.61</v>
      </c>
      <c r="D758" s="298">
        <v>2.3849999999999998</v>
      </c>
      <c r="E758" s="298">
        <v>2.3849999999999998</v>
      </c>
      <c r="F758" s="297">
        <v>1349100</v>
      </c>
      <c r="G758" s="297">
        <v>825570509</v>
      </c>
      <c r="H758" s="400">
        <v>1968.9856560917499</v>
      </c>
      <c r="I758" s="401"/>
    </row>
    <row r="759" spans="1:9" ht="25.15" customHeight="1">
      <c r="A759" s="299">
        <v>44950</v>
      </c>
      <c r="B759" s="298">
        <v>2.5299999999999998</v>
      </c>
      <c r="C759" s="298">
        <v>2.5350000000000001</v>
      </c>
      <c r="D759" s="298">
        <v>2.4500000000000002</v>
      </c>
      <c r="E759" s="298">
        <v>2.52</v>
      </c>
      <c r="F759" s="297">
        <v>4403520</v>
      </c>
      <c r="G759" s="297">
        <v>825570509</v>
      </c>
      <c r="H759" s="400">
        <v>2080.4376669334902</v>
      </c>
      <c r="I759" s="401"/>
    </row>
    <row r="760" spans="1:9" ht="25.15" customHeight="1">
      <c r="A760" s="299">
        <v>44949</v>
      </c>
      <c r="B760" s="298">
        <v>2.5</v>
      </c>
      <c r="C760" s="298">
        <v>2.5750000000000002</v>
      </c>
      <c r="D760" s="298">
        <v>2.4900000000000002</v>
      </c>
      <c r="E760" s="298">
        <v>2.5099999999999998</v>
      </c>
      <c r="F760" s="297">
        <v>796939</v>
      </c>
      <c r="G760" s="297">
        <v>825570509</v>
      </c>
      <c r="H760" s="400">
        <v>2072.1819697167498</v>
      </c>
      <c r="I760" s="401"/>
    </row>
    <row r="761" spans="1:9" ht="25.15" customHeight="1">
      <c r="A761" s="299">
        <v>44946</v>
      </c>
      <c r="B761" s="298">
        <v>2.52</v>
      </c>
      <c r="C761" s="298">
        <v>2.52</v>
      </c>
      <c r="D761" s="298">
        <v>2.415</v>
      </c>
      <c r="E761" s="298">
        <v>2.4900000000000002</v>
      </c>
      <c r="F761" s="297">
        <v>1774986</v>
      </c>
      <c r="G761" s="297">
        <v>825570509</v>
      </c>
      <c r="H761" s="400">
        <v>2055.6705752832499</v>
      </c>
      <c r="I761" s="401"/>
    </row>
    <row r="762" spans="1:9" ht="25.15" customHeight="1">
      <c r="A762" s="299">
        <v>44945</v>
      </c>
      <c r="B762" s="298">
        <v>2.71</v>
      </c>
      <c r="C762" s="298">
        <v>2.71</v>
      </c>
      <c r="D762" s="298">
        <v>2.52</v>
      </c>
      <c r="E762" s="298">
        <v>2.5299999999999998</v>
      </c>
      <c r="F762" s="297">
        <v>3353507</v>
      </c>
      <c r="G762" s="297">
        <v>825570509</v>
      </c>
      <c r="H762" s="400">
        <v>2088.6933641502401</v>
      </c>
      <c r="I762" s="401"/>
    </row>
    <row r="763" spans="1:9" ht="25.15" customHeight="1">
      <c r="A763" s="299">
        <v>44944</v>
      </c>
      <c r="B763" s="298">
        <v>2.6850000000000001</v>
      </c>
      <c r="C763" s="298">
        <v>2.7250000000000001</v>
      </c>
      <c r="D763" s="298">
        <v>2.62</v>
      </c>
      <c r="E763" s="298">
        <v>2.69</v>
      </c>
      <c r="F763" s="297">
        <v>1583761</v>
      </c>
      <c r="G763" s="297">
        <v>825570509</v>
      </c>
      <c r="H763" s="400">
        <v>2220.7847164495201</v>
      </c>
      <c r="I763" s="401"/>
    </row>
    <row r="764" spans="1:9" ht="25.15" customHeight="1">
      <c r="A764" s="299">
        <v>44943</v>
      </c>
      <c r="B764" s="298">
        <v>2.855</v>
      </c>
      <c r="C764" s="298">
        <v>2.855</v>
      </c>
      <c r="D764" s="298">
        <v>2.5550000000000002</v>
      </c>
      <c r="E764" s="298">
        <v>2.69</v>
      </c>
      <c r="F764" s="297">
        <v>2916836</v>
      </c>
      <c r="G764" s="297">
        <v>825570509</v>
      </c>
      <c r="H764" s="400">
        <v>2220.7847164495201</v>
      </c>
      <c r="I764" s="401"/>
    </row>
    <row r="765" spans="1:9" ht="25.15" customHeight="1">
      <c r="A765" s="299">
        <v>44942</v>
      </c>
      <c r="B765" s="298">
        <v>2.895</v>
      </c>
      <c r="C765" s="298">
        <v>2.9449999999999998</v>
      </c>
      <c r="D765" s="298">
        <v>2.83</v>
      </c>
      <c r="E765" s="298">
        <v>2.915</v>
      </c>
      <c r="F765" s="297">
        <v>907132</v>
      </c>
      <c r="G765" s="297">
        <v>825570509</v>
      </c>
      <c r="H765" s="400">
        <v>2406.5380022419799</v>
      </c>
      <c r="I765" s="401"/>
    </row>
    <row r="766" spans="1:9" ht="25.15" customHeight="1">
      <c r="A766" s="299">
        <v>44939</v>
      </c>
      <c r="B766" s="298">
        <v>2.82</v>
      </c>
      <c r="C766" s="298">
        <v>2.9</v>
      </c>
      <c r="D766" s="298">
        <v>2.79</v>
      </c>
      <c r="E766" s="298">
        <v>2.89</v>
      </c>
      <c r="F766" s="297">
        <v>1220434</v>
      </c>
      <c r="G766" s="297">
        <v>825570509</v>
      </c>
      <c r="H766" s="400">
        <v>2385.8988576157899</v>
      </c>
      <c r="I766" s="401"/>
    </row>
    <row r="767" spans="1:9" ht="25.15" customHeight="1">
      <c r="A767" s="299">
        <v>44938</v>
      </c>
      <c r="B767" s="298">
        <v>2.8</v>
      </c>
      <c r="C767" s="298">
        <v>2.8149999999999999</v>
      </c>
      <c r="D767" s="298">
        <v>2.7</v>
      </c>
      <c r="E767" s="298">
        <v>2.8</v>
      </c>
      <c r="F767" s="297">
        <v>1545871</v>
      </c>
      <c r="G767" s="297">
        <v>825570509</v>
      </c>
      <c r="H767" s="400">
        <v>2311.5973858337302</v>
      </c>
      <c r="I767" s="401"/>
    </row>
    <row r="768" spans="1:9" ht="25.15" customHeight="1">
      <c r="A768" s="299">
        <v>44937</v>
      </c>
      <c r="B768" s="298">
        <v>2.875</v>
      </c>
      <c r="C768" s="298">
        <v>2.875</v>
      </c>
      <c r="D768" s="298">
        <v>2.7</v>
      </c>
      <c r="E768" s="298">
        <v>2.74</v>
      </c>
      <c r="F768" s="297">
        <v>1207380</v>
      </c>
      <c r="G768" s="297">
        <v>825570509</v>
      </c>
      <c r="H768" s="400">
        <v>2262.0632025332502</v>
      </c>
      <c r="I768" s="401"/>
    </row>
    <row r="769" spans="1:9" ht="25.15" customHeight="1">
      <c r="A769" s="299">
        <v>44936</v>
      </c>
      <c r="B769" s="298">
        <v>2.835</v>
      </c>
      <c r="C769" s="298">
        <v>2.895</v>
      </c>
      <c r="D769" s="298">
        <v>2.7250000000000001</v>
      </c>
      <c r="E769" s="298">
        <v>2.75</v>
      </c>
      <c r="F769" s="297">
        <v>1186730</v>
      </c>
      <c r="G769" s="297">
        <v>825570509</v>
      </c>
      <c r="H769" s="400">
        <v>2270.3188997500001</v>
      </c>
      <c r="I769" s="401"/>
    </row>
    <row r="770" spans="1:9" ht="25.15" customHeight="1">
      <c r="A770" s="299">
        <v>44935</v>
      </c>
      <c r="B770" s="298">
        <v>2.6749999999999998</v>
      </c>
      <c r="C770" s="298">
        <v>2.7549999999999999</v>
      </c>
      <c r="D770" s="298">
        <v>2.56</v>
      </c>
      <c r="E770" s="298">
        <v>2.7549999999999999</v>
      </c>
      <c r="F770" s="297">
        <v>637876</v>
      </c>
      <c r="G770" s="297">
        <v>825570509</v>
      </c>
      <c r="H770" s="400">
        <v>2274.4468467740498</v>
      </c>
      <c r="I770" s="401"/>
    </row>
    <row r="771" spans="1:9" ht="25.15" customHeight="1">
      <c r="A771" s="299">
        <v>44932</v>
      </c>
      <c r="B771" s="298">
        <v>2.71</v>
      </c>
      <c r="C771" s="298">
        <v>2.71</v>
      </c>
      <c r="D771" s="298">
        <v>2.54</v>
      </c>
      <c r="E771" s="298">
        <v>2.5950000000000002</v>
      </c>
      <c r="F771" s="297">
        <v>587207</v>
      </c>
      <c r="G771" s="297">
        <v>825570509</v>
      </c>
      <c r="H771" s="400">
        <v>2142.3554944747598</v>
      </c>
      <c r="I771" s="401"/>
    </row>
    <row r="772" spans="1:9" ht="25.15" customHeight="1">
      <c r="A772" s="299">
        <v>44931</v>
      </c>
      <c r="B772" s="298">
        <v>2.4900000000000002</v>
      </c>
      <c r="C772" s="298">
        <v>2.63</v>
      </c>
      <c r="D772" s="298">
        <v>2.4750000000000001</v>
      </c>
      <c r="E772" s="298">
        <v>2.63</v>
      </c>
      <c r="F772" s="297">
        <v>756070</v>
      </c>
      <c r="G772" s="297">
        <v>825570509</v>
      </c>
      <c r="H772" s="400">
        <v>2171.2505331490502</v>
      </c>
      <c r="I772" s="401"/>
    </row>
    <row r="773" spans="1:9" ht="25.15" customHeight="1">
      <c r="A773" s="299">
        <v>44930</v>
      </c>
      <c r="B773" s="298">
        <v>2.59</v>
      </c>
      <c r="C773" s="298">
        <v>2.65</v>
      </c>
      <c r="D773" s="298">
        <v>2.48</v>
      </c>
      <c r="E773" s="298">
        <v>2.54</v>
      </c>
      <c r="F773" s="297">
        <v>1000561</v>
      </c>
      <c r="G773" s="297">
        <v>825570509</v>
      </c>
      <c r="H773" s="400">
        <v>2096.94906136698</v>
      </c>
      <c r="I773" s="401"/>
    </row>
    <row r="774" spans="1:9" ht="25.15" customHeight="1">
      <c r="A774" s="299">
        <v>44929</v>
      </c>
      <c r="B774" s="298">
        <v>2.4849999999999999</v>
      </c>
      <c r="C774" s="298">
        <v>2.605</v>
      </c>
      <c r="D774" s="298">
        <v>2.4700000000000002</v>
      </c>
      <c r="E774" s="298">
        <v>2.56</v>
      </c>
      <c r="F774" s="297">
        <v>885400</v>
      </c>
      <c r="G774" s="297">
        <v>825570509</v>
      </c>
      <c r="H774" s="400">
        <v>2113.4604558004798</v>
      </c>
      <c r="I774" s="401"/>
    </row>
    <row r="775" spans="1:9" ht="25.15" customHeight="1">
      <c r="A775" s="299">
        <v>44925</v>
      </c>
      <c r="B775" s="298">
        <v>2.4900000000000002</v>
      </c>
      <c r="C775" s="298">
        <v>2.5499999999999998</v>
      </c>
      <c r="D775" s="298">
        <v>2.4649999999999999</v>
      </c>
      <c r="E775" s="298">
        <v>2.4649999999999999</v>
      </c>
      <c r="F775" s="297">
        <v>231663</v>
      </c>
      <c r="G775" s="297">
        <v>825255559</v>
      </c>
      <c r="H775" s="400">
        <v>2034.2548821027499</v>
      </c>
      <c r="I775" s="401"/>
    </row>
    <row r="776" spans="1:9" ht="25.15" customHeight="1">
      <c r="A776" s="299">
        <v>44924</v>
      </c>
      <c r="B776" s="298">
        <v>2.35</v>
      </c>
      <c r="C776" s="298">
        <v>2.5150000000000001</v>
      </c>
      <c r="D776" s="298">
        <v>2.3149999999999999</v>
      </c>
      <c r="E776" s="298">
        <v>2.4849999999999999</v>
      </c>
      <c r="F776" s="297">
        <v>1624140</v>
      </c>
      <c r="G776" s="297">
        <v>825255559</v>
      </c>
      <c r="H776" s="400">
        <v>2050.75997754225</v>
      </c>
      <c r="I776" s="401"/>
    </row>
    <row r="777" spans="1:9" ht="25.15" customHeight="1">
      <c r="A777" s="299">
        <v>44923</v>
      </c>
      <c r="B777" s="298">
        <v>2.5099999999999998</v>
      </c>
      <c r="C777" s="298">
        <v>2.5099999999999998</v>
      </c>
      <c r="D777" s="298">
        <v>2.36</v>
      </c>
      <c r="E777" s="298">
        <v>2.4049999999999998</v>
      </c>
      <c r="F777" s="297">
        <v>1392369</v>
      </c>
      <c r="G777" s="297">
        <v>825255559</v>
      </c>
      <c r="H777" s="400">
        <v>1984.73959578425</v>
      </c>
      <c r="I777" s="401"/>
    </row>
    <row r="778" spans="1:9" ht="25.15" customHeight="1">
      <c r="A778" s="299">
        <v>44918</v>
      </c>
      <c r="B778" s="298">
        <v>2.4849999999999999</v>
      </c>
      <c r="C778" s="298">
        <v>2.5449999999999999</v>
      </c>
      <c r="D778" s="298">
        <v>2.4700000000000002</v>
      </c>
      <c r="E778" s="298">
        <v>2.4700000000000002</v>
      </c>
      <c r="F778" s="297">
        <v>162582</v>
      </c>
      <c r="G778" s="297">
        <v>825255559</v>
      </c>
      <c r="H778" s="400">
        <v>2038.38125434075</v>
      </c>
      <c r="I778" s="401"/>
    </row>
    <row r="779" spans="1:9" ht="25.15" customHeight="1">
      <c r="A779" s="299">
        <v>44917</v>
      </c>
      <c r="B779" s="298">
        <v>2.59</v>
      </c>
      <c r="C779" s="298">
        <v>2.6150000000000002</v>
      </c>
      <c r="D779" s="298">
        <v>2.52</v>
      </c>
      <c r="E779" s="298">
        <v>2.56</v>
      </c>
      <c r="F779" s="297">
        <v>710693</v>
      </c>
      <c r="G779" s="297">
        <v>825255559</v>
      </c>
      <c r="H779" s="400">
        <v>2112.6541838184999</v>
      </c>
      <c r="I779" s="401"/>
    </row>
    <row r="780" spans="1:9" ht="25.15" customHeight="1">
      <c r="A780" s="299">
        <v>44916</v>
      </c>
      <c r="B780" s="298">
        <v>2.4</v>
      </c>
      <c r="C780" s="298">
        <v>2.5249999999999999</v>
      </c>
      <c r="D780" s="298">
        <v>2.4</v>
      </c>
      <c r="E780" s="298">
        <v>2.5150000000000001</v>
      </c>
      <c r="F780" s="297">
        <v>1019492</v>
      </c>
      <c r="G780" s="297">
        <v>825255559</v>
      </c>
      <c r="H780" s="400">
        <v>2075.51781745775</v>
      </c>
      <c r="I780" s="401"/>
    </row>
    <row r="781" spans="1:9" ht="25.15" customHeight="1">
      <c r="A781" s="299">
        <v>44915</v>
      </c>
      <c r="B781" s="298">
        <v>2.4</v>
      </c>
      <c r="C781" s="298">
        <v>2.4750000000000001</v>
      </c>
      <c r="D781" s="298">
        <v>2.37</v>
      </c>
      <c r="E781" s="298">
        <v>2.46</v>
      </c>
      <c r="F781" s="297">
        <v>2275606</v>
      </c>
      <c r="G781" s="297">
        <v>825255559</v>
      </c>
      <c r="H781" s="400">
        <v>2030.128706621</v>
      </c>
      <c r="I781" s="401"/>
    </row>
    <row r="782" spans="1:9" ht="25.15" customHeight="1">
      <c r="A782" s="299">
        <v>44914</v>
      </c>
      <c r="B782" s="298">
        <v>2.2599999999999998</v>
      </c>
      <c r="C782" s="298">
        <v>2.4300000000000002</v>
      </c>
      <c r="D782" s="298">
        <v>2.2599999999999998</v>
      </c>
      <c r="E782" s="298">
        <v>2.415</v>
      </c>
      <c r="F782" s="297">
        <v>1058252</v>
      </c>
      <c r="G782" s="297">
        <v>825255559</v>
      </c>
      <c r="H782" s="400">
        <v>1992.9921435040001</v>
      </c>
      <c r="I782" s="401"/>
    </row>
    <row r="783" spans="1:9" ht="25.15" customHeight="1">
      <c r="A783" s="299">
        <v>44911</v>
      </c>
      <c r="B783" s="298">
        <v>2.5</v>
      </c>
      <c r="C783" s="298">
        <v>2.5350000000000001</v>
      </c>
      <c r="D783" s="298">
        <v>2.29</v>
      </c>
      <c r="E783" s="298">
        <v>2.3250000000000002</v>
      </c>
      <c r="F783" s="297">
        <v>1177217</v>
      </c>
      <c r="G783" s="297">
        <v>825255559</v>
      </c>
      <c r="H783" s="400">
        <v>1918.71921402625</v>
      </c>
      <c r="I783" s="401"/>
    </row>
    <row r="784" spans="1:9" ht="25.15" customHeight="1">
      <c r="A784" s="299">
        <v>44910</v>
      </c>
      <c r="B784" s="298">
        <v>2.4249999999999998</v>
      </c>
      <c r="C784" s="298">
        <v>2.4849999999999999</v>
      </c>
      <c r="D784" s="298">
        <v>2.2999999999999998</v>
      </c>
      <c r="E784" s="298">
        <v>2.4449999999999998</v>
      </c>
      <c r="F784" s="297">
        <v>1282883</v>
      </c>
      <c r="G784" s="297">
        <v>825255559</v>
      </c>
      <c r="H784" s="400">
        <v>2017.74978666325</v>
      </c>
      <c r="I784" s="401"/>
    </row>
    <row r="785" spans="1:9" ht="25.15" customHeight="1">
      <c r="A785" s="299">
        <v>44909</v>
      </c>
      <c r="B785" s="298">
        <v>2.375</v>
      </c>
      <c r="C785" s="298">
        <v>2.4700000000000002</v>
      </c>
      <c r="D785" s="298">
        <v>2.375</v>
      </c>
      <c r="E785" s="298">
        <v>2.4350000000000001</v>
      </c>
      <c r="F785" s="297">
        <v>472674</v>
      </c>
      <c r="G785" s="297">
        <v>825255559</v>
      </c>
      <c r="H785" s="400">
        <v>2009.4972389435</v>
      </c>
      <c r="I785" s="401"/>
    </row>
    <row r="786" spans="1:9" ht="25.15" customHeight="1">
      <c r="A786" s="299">
        <v>44908</v>
      </c>
      <c r="B786" s="298">
        <v>2.375</v>
      </c>
      <c r="C786" s="298">
        <v>2.41</v>
      </c>
      <c r="D786" s="298">
        <v>2.375</v>
      </c>
      <c r="E786" s="298">
        <v>2.4500000000000002</v>
      </c>
      <c r="F786" s="297">
        <v>36307</v>
      </c>
      <c r="G786" s="297">
        <v>825255559</v>
      </c>
      <c r="H786" s="400">
        <v>2021.8761589012499</v>
      </c>
      <c r="I786" s="401"/>
    </row>
    <row r="787" spans="1:9" ht="25.15" customHeight="1">
      <c r="A787" s="299">
        <v>44907</v>
      </c>
      <c r="B787" s="298">
        <v>2.37</v>
      </c>
      <c r="C787" s="298">
        <v>2.4249999999999998</v>
      </c>
      <c r="D787" s="298">
        <v>2.36</v>
      </c>
      <c r="E787" s="298">
        <v>2.4049999999999998</v>
      </c>
      <c r="F787" s="297">
        <v>483961</v>
      </c>
      <c r="G787" s="297">
        <v>825255559</v>
      </c>
      <c r="H787" s="400">
        <v>1984.73959578425</v>
      </c>
      <c r="I787" s="401"/>
    </row>
    <row r="788" spans="1:9" ht="25.15" customHeight="1">
      <c r="A788" s="299">
        <v>44904</v>
      </c>
      <c r="B788" s="298">
        <v>2.39</v>
      </c>
      <c r="C788" s="298">
        <v>2.4300000000000002</v>
      </c>
      <c r="D788" s="298">
        <v>2.36</v>
      </c>
      <c r="E788" s="298">
        <v>2.39</v>
      </c>
      <c r="F788" s="297">
        <v>876270</v>
      </c>
      <c r="G788" s="297">
        <v>825255559</v>
      </c>
      <c r="H788" s="400">
        <v>1972.3608725827501</v>
      </c>
      <c r="I788" s="401"/>
    </row>
    <row r="789" spans="1:9" ht="25.15" customHeight="1">
      <c r="A789" s="299">
        <v>44903</v>
      </c>
      <c r="B789" s="298">
        <v>2.41</v>
      </c>
      <c r="C789" s="298">
        <v>2.4649999999999999</v>
      </c>
      <c r="D789" s="298">
        <v>2.355</v>
      </c>
      <c r="E789" s="298">
        <v>2.41</v>
      </c>
      <c r="F789" s="297">
        <v>856774</v>
      </c>
      <c r="G789" s="297">
        <v>825255559</v>
      </c>
      <c r="H789" s="400">
        <v>1988.8659680222499</v>
      </c>
      <c r="I789" s="401"/>
    </row>
    <row r="790" spans="1:9" ht="25.15" customHeight="1">
      <c r="A790" s="299">
        <v>44902</v>
      </c>
      <c r="B790" s="298">
        <v>2.52</v>
      </c>
      <c r="C790" s="298">
        <v>2.52</v>
      </c>
      <c r="D790" s="298">
        <v>2.4</v>
      </c>
      <c r="E790" s="298">
        <v>2.4900000000000002</v>
      </c>
      <c r="F790" s="297">
        <v>801580</v>
      </c>
      <c r="G790" s="297">
        <v>825255559</v>
      </c>
      <c r="H790" s="400">
        <v>2054.8863497802499</v>
      </c>
      <c r="I790" s="401"/>
    </row>
    <row r="791" spans="1:9" ht="25.15" customHeight="1">
      <c r="A791" s="299">
        <v>44901</v>
      </c>
      <c r="B791" s="298">
        <v>2.65</v>
      </c>
      <c r="C791" s="298">
        <v>2.6949999999999998</v>
      </c>
      <c r="D791" s="298">
        <v>2.52</v>
      </c>
      <c r="E791" s="298">
        <v>2.52</v>
      </c>
      <c r="F791" s="297">
        <v>726968</v>
      </c>
      <c r="G791" s="297">
        <v>825255559</v>
      </c>
      <c r="H791" s="400">
        <v>2079.6439929395001</v>
      </c>
      <c r="I791" s="401"/>
    </row>
    <row r="792" spans="1:9" ht="25.15" customHeight="1">
      <c r="A792" s="299">
        <v>44900</v>
      </c>
      <c r="B792" s="298">
        <v>2.77</v>
      </c>
      <c r="C792" s="298">
        <v>2.78</v>
      </c>
      <c r="D792" s="298">
        <v>2.7149999999999999</v>
      </c>
      <c r="E792" s="298">
        <v>2.7149999999999999</v>
      </c>
      <c r="F792" s="297">
        <v>500739</v>
      </c>
      <c r="G792" s="297">
        <v>825255559</v>
      </c>
      <c r="H792" s="400">
        <v>2240.5687718527502</v>
      </c>
      <c r="I792" s="401"/>
    </row>
    <row r="793" spans="1:9" ht="25.15" customHeight="1">
      <c r="A793" s="299">
        <v>44897</v>
      </c>
      <c r="B793" s="298">
        <v>2.67</v>
      </c>
      <c r="C793" s="298">
        <v>2.75</v>
      </c>
      <c r="D793" s="298">
        <v>2.62</v>
      </c>
      <c r="E793" s="298">
        <v>2.7450000000000001</v>
      </c>
      <c r="F793" s="297">
        <v>1834904</v>
      </c>
      <c r="G793" s="297">
        <v>825255559</v>
      </c>
      <c r="H793" s="400">
        <v>2265.3264150119999</v>
      </c>
      <c r="I793" s="401"/>
    </row>
    <row r="794" spans="1:9" ht="25.15" customHeight="1">
      <c r="A794" s="299">
        <v>44896</v>
      </c>
      <c r="B794" s="298">
        <v>2.6749999999999998</v>
      </c>
      <c r="C794" s="298">
        <v>2.6850000000000001</v>
      </c>
      <c r="D794" s="298">
        <v>2.5299999999999998</v>
      </c>
      <c r="E794" s="298">
        <v>2.61</v>
      </c>
      <c r="F794" s="297">
        <v>915079</v>
      </c>
      <c r="G794" s="297">
        <v>825255559</v>
      </c>
      <c r="H794" s="400">
        <v>2153.9169224172501</v>
      </c>
      <c r="I794" s="401"/>
    </row>
    <row r="795" spans="1:9" ht="25.15" customHeight="1">
      <c r="A795" s="299">
        <v>44895</v>
      </c>
      <c r="B795" s="298">
        <v>2.5299999999999998</v>
      </c>
      <c r="C795" s="298">
        <v>2.6150000000000002</v>
      </c>
      <c r="D795" s="298">
        <v>2.5049999999999999</v>
      </c>
      <c r="E795" s="298">
        <v>2.56</v>
      </c>
      <c r="F795" s="297">
        <v>1238746</v>
      </c>
      <c r="G795" s="297">
        <v>825255559</v>
      </c>
      <c r="H795" s="400">
        <v>2112.6541838184999</v>
      </c>
      <c r="I795" s="401"/>
    </row>
    <row r="796" spans="1:9" ht="25.15" customHeight="1">
      <c r="A796" s="299">
        <v>44894</v>
      </c>
      <c r="B796" s="298">
        <v>2.57</v>
      </c>
      <c r="C796" s="298">
        <v>2.6349999999999998</v>
      </c>
      <c r="D796" s="298">
        <v>2.5</v>
      </c>
      <c r="E796" s="298">
        <v>2.5299999999999998</v>
      </c>
      <c r="F796" s="297">
        <v>1202238</v>
      </c>
      <c r="G796" s="297">
        <v>825125995</v>
      </c>
      <c r="H796" s="400">
        <v>2087.5687437429601</v>
      </c>
      <c r="I796" s="401"/>
    </row>
    <row r="797" spans="1:9" ht="25.15" customHeight="1">
      <c r="A797" s="299">
        <v>44893</v>
      </c>
      <c r="B797" s="298">
        <v>2.54</v>
      </c>
      <c r="C797" s="298">
        <v>2.58</v>
      </c>
      <c r="D797" s="298">
        <v>2.5249999999999999</v>
      </c>
      <c r="E797" s="298">
        <v>2.5649999999999999</v>
      </c>
      <c r="F797" s="297">
        <v>578920</v>
      </c>
      <c r="G797" s="297">
        <v>825125995</v>
      </c>
      <c r="H797" s="400">
        <v>2116.4482243890898</v>
      </c>
      <c r="I797" s="401"/>
    </row>
    <row r="798" spans="1:9" ht="25.15" customHeight="1">
      <c r="A798" s="299">
        <v>44890</v>
      </c>
      <c r="B798" s="298">
        <v>2.625</v>
      </c>
      <c r="C798" s="298">
        <v>2.625</v>
      </c>
      <c r="D798" s="298">
        <v>2.5550000000000002</v>
      </c>
      <c r="E798" s="298">
        <v>2.58</v>
      </c>
      <c r="F798" s="297">
        <v>367432</v>
      </c>
      <c r="G798" s="297">
        <v>825125995</v>
      </c>
      <c r="H798" s="400">
        <v>2128.82500414788</v>
      </c>
      <c r="I798" s="401"/>
    </row>
    <row r="799" spans="1:9" ht="25.15" customHeight="1">
      <c r="A799" s="299">
        <v>44889</v>
      </c>
      <c r="B799" s="298">
        <v>2.6</v>
      </c>
      <c r="C799" s="298">
        <v>2.63</v>
      </c>
      <c r="D799" s="298">
        <v>2.5550000000000002</v>
      </c>
      <c r="E799" s="298">
        <v>2.62</v>
      </c>
      <c r="F799" s="297">
        <v>697322</v>
      </c>
      <c r="G799" s="297">
        <v>825125995</v>
      </c>
      <c r="H799" s="400">
        <v>2161.8300124718198</v>
      </c>
      <c r="I799" s="401"/>
    </row>
    <row r="800" spans="1:9" ht="25.15" customHeight="1">
      <c r="A800" s="299">
        <v>44888</v>
      </c>
      <c r="B800" s="298">
        <v>2.585</v>
      </c>
      <c r="C800" s="298">
        <v>2.605</v>
      </c>
      <c r="D800" s="298">
        <v>2.5249999999999999</v>
      </c>
      <c r="E800" s="298">
        <v>2.59</v>
      </c>
      <c r="F800" s="297">
        <v>392727</v>
      </c>
      <c r="G800" s="297">
        <v>825125995</v>
      </c>
      <c r="H800" s="400">
        <v>2137.0762562288701</v>
      </c>
      <c r="I800" s="401"/>
    </row>
    <row r="801" spans="1:9" ht="25.15" customHeight="1">
      <c r="A801" s="299">
        <v>44887</v>
      </c>
      <c r="B801" s="298">
        <v>2.67</v>
      </c>
      <c r="C801" s="298">
        <v>2.67</v>
      </c>
      <c r="D801" s="298">
        <v>2.54</v>
      </c>
      <c r="E801" s="298">
        <v>2.58</v>
      </c>
      <c r="F801" s="297">
        <v>520617</v>
      </c>
      <c r="G801" s="297">
        <v>825125995</v>
      </c>
      <c r="H801" s="400">
        <v>2128.82500414788</v>
      </c>
      <c r="I801" s="401"/>
    </row>
    <row r="802" spans="1:9" ht="25.15" customHeight="1">
      <c r="A802" s="299">
        <v>44886</v>
      </c>
      <c r="B802" s="298">
        <v>2.58</v>
      </c>
      <c r="C802" s="298">
        <v>2.6549999999999998</v>
      </c>
      <c r="D802" s="298">
        <v>2.5299999999999998</v>
      </c>
      <c r="E802" s="298">
        <v>2.645</v>
      </c>
      <c r="F802" s="297">
        <v>407998</v>
      </c>
      <c r="G802" s="297">
        <v>825125995</v>
      </c>
      <c r="H802" s="400">
        <v>2182.4582410369699</v>
      </c>
      <c r="I802" s="401"/>
    </row>
    <row r="803" spans="1:9" ht="25.15" customHeight="1">
      <c r="A803" s="299">
        <v>44883</v>
      </c>
      <c r="B803" s="298">
        <v>2.52</v>
      </c>
      <c r="C803" s="298">
        <v>2.59</v>
      </c>
      <c r="D803" s="298">
        <v>2.4500000000000002</v>
      </c>
      <c r="E803" s="298">
        <v>2.5750000000000002</v>
      </c>
      <c r="F803" s="297">
        <v>1328005</v>
      </c>
      <c r="G803" s="297">
        <v>825125995</v>
      </c>
      <c r="H803" s="400">
        <v>2124.6994764700698</v>
      </c>
      <c r="I803" s="401"/>
    </row>
    <row r="804" spans="1:9" ht="25.15" customHeight="1">
      <c r="A804" s="299">
        <v>44882</v>
      </c>
      <c r="B804" s="298">
        <v>2.6549999999999998</v>
      </c>
      <c r="C804" s="298">
        <v>2.71</v>
      </c>
      <c r="D804" s="298">
        <v>2.4649999999999999</v>
      </c>
      <c r="E804" s="298">
        <v>2.4849999999999999</v>
      </c>
      <c r="F804" s="297">
        <v>1121499</v>
      </c>
      <c r="G804" s="297">
        <v>825125995</v>
      </c>
      <c r="H804" s="400">
        <v>2050.4380110158399</v>
      </c>
      <c r="I804" s="401"/>
    </row>
    <row r="805" spans="1:9" ht="25.15" customHeight="1">
      <c r="A805" s="299">
        <v>44881</v>
      </c>
      <c r="B805" s="298">
        <v>2.75</v>
      </c>
      <c r="C805" s="298">
        <v>2.8</v>
      </c>
      <c r="D805" s="298">
        <v>2.68</v>
      </c>
      <c r="E805" s="298">
        <v>2.72</v>
      </c>
      <c r="F805" s="297">
        <v>648342</v>
      </c>
      <c r="G805" s="297">
        <v>825125995</v>
      </c>
      <c r="H805" s="400">
        <v>2244.3427300070398</v>
      </c>
      <c r="I805" s="401"/>
    </row>
    <row r="806" spans="1:9" ht="25.15" customHeight="1">
      <c r="A806" s="299">
        <v>44880</v>
      </c>
      <c r="B806" s="298">
        <v>2.78</v>
      </c>
      <c r="C806" s="298">
        <v>2.855</v>
      </c>
      <c r="D806" s="298">
        <v>2.6749999999999998</v>
      </c>
      <c r="E806" s="298">
        <v>2.79</v>
      </c>
      <c r="F806" s="297">
        <v>1933350</v>
      </c>
      <c r="G806" s="297">
        <v>825125995</v>
      </c>
      <c r="H806" s="400">
        <v>2302.1014945739398</v>
      </c>
      <c r="I806" s="401"/>
    </row>
    <row r="807" spans="1:9" ht="25.15" customHeight="1">
      <c r="A807" s="299">
        <v>44879</v>
      </c>
      <c r="B807" s="298">
        <v>2.86</v>
      </c>
      <c r="C807" s="298">
        <v>2.895</v>
      </c>
      <c r="D807" s="298">
        <v>2.73</v>
      </c>
      <c r="E807" s="298">
        <v>2.78</v>
      </c>
      <c r="F807" s="297">
        <v>1038531</v>
      </c>
      <c r="G807" s="297">
        <v>825125995</v>
      </c>
      <c r="H807" s="400">
        <v>2293.8502424929602</v>
      </c>
      <c r="I807" s="401"/>
    </row>
    <row r="808" spans="1:9" ht="25.15" customHeight="1">
      <c r="A808" s="299">
        <v>44876</v>
      </c>
      <c r="B808" s="298">
        <v>2.85</v>
      </c>
      <c r="C808" s="298">
        <v>2.9049999999999998</v>
      </c>
      <c r="D808" s="298">
        <v>2.7349999999999999</v>
      </c>
      <c r="E808" s="298">
        <v>2.9</v>
      </c>
      <c r="F808" s="297">
        <v>1146568</v>
      </c>
      <c r="G808" s="297">
        <v>825125995</v>
      </c>
      <c r="H808" s="400">
        <v>2392.8654641901499</v>
      </c>
      <c r="I808" s="401"/>
    </row>
    <row r="809" spans="1:9" ht="25.15" customHeight="1">
      <c r="A809" s="299">
        <v>44875</v>
      </c>
      <c r="B809" s="298">
        <v>2.7</v>
      </c>
      <c r="C809" s="298">
        <v>2.97</v>
      </c>
      <c r="D809" s="298">
        <v>2.645</v>
      </c>
      <c r="E809" s="298">
        <v>2.97</v>
      </c>
      <c r="F809" s="297">
        <v>2301899</v>
      </c>
      <c r="G809" s="297">
        <v>825125995</v>
      </c>
      <c r="H809" s="400">
        <v>2450.6242287570399</v>
      </c>
      <c r="I809" s="401"/>
    </row>
    <row r="810" spans="1:9" ht="25.15" customHeight="1">
      <c r="A810" s="299">
        <v>44874</v>
      </c>
      <c r="B810" s="298">
        <v>2.8050000000000002</v>
      </c>
      <c r="C810" s="298">
        <v>2.835</v>
      </c>
      <c r="D810" s="298">
        <v>2.7250000000000001</v>
      </c>
      <c r="E810" s="298">
        <v>2.7949999999999999</v>
      </c>
      <c r="F810" s="297">
        <v>560581</v>
      </c>
      <c r="G810" s="297">
        <v>825125995</v>
      </c>
      <c r="H810" s="400">
        <v>2306.2272189771202</v>
      </c>
      <c r="I810" s="401"/>
    </row>
    <row r="811" spans="1:9" ht="25.15" customHeight="1">
      <c r="A811" s="299">
        <v>44873</v>
      </c>
      <c r="B811" s="298">
        <v>2.81</v>
      </c>
      <c r="C811" s="298">
        <v>2.8650000000000002</v>
      </c>
      <c r="D811" s="298">
        <v>2.7549999999999999</v>
      </c>
      <c r="E811" s="298">
        <v>2.8250000000000002</v>
      </c>
      <c r="F811" s="297">
        <v>952104</v>
      </c>
      <c r="G811" s="297">
        <v>825125995</v>
      </c>
      <c r="H811" s="400">
        <v>2330.9809752200699</v>
      </c>
      <c r="I811" s="401"/>
    </row>
    <row r="812" spans="1:9" ht="25.15" customHeight="1">
      <c r="A812" s="299">
        <v>44872</v>
      </c>
      <c r="B812" s="298">
        <v>2.87</v>
      </c>
      <c r="C812" s="298">
        <v>2.92</v>
      </c>
      <c r="D812" s="298">
        <v>2.7850000000000001</v>
      </c>
      <c r="E812" s="298">
        <v>2.83</v>
      </c>
      <c r="F812" s="297">
        <v>1102590</v>
      </c>
      <c r="G812" s="297">
        <v>825125995</v>
      </c>
      <c r="H812" s="400">
        <v>2335.1065028978801</v>
      </c>
      <c r="I812" s="401"/>
    </row>
    <row r="813" spans="1:9" ht="25.15" customHeight="1">
      <c r="A813" s="299">
        <v>44869</v>
      </c>
      <c r="B813" s="298">
        <v>2.8149999999999999</v>
      </c>
      <c r="C813" s="298">
        <v>2.89</v>
      </c>
      <c r="D813" s="298">
        <v>2.7850000000000001</v>
      </c>
      <c r="E813" s="298">
        <v>2.87</v>
      </c>
      <c r="F813" s="297">
        <v>707419</v>
      </c>
      <c r="G813" s="297">
        <v>825125995</v>
      </c>
      <c r="H813" s="400">
        <v>2368.1115112218199</v>
      </c>
      <c r="I813" s="401"/>
    </row>
    <row r="814" spans="1:9" ht="25.15" customHeight="1">
      <c r="A814" s="299">
        <v>44868</v>
      </c>
      <c r="B814" s="298">
        <v>2.8450000000000002</v>
      </c>
      <c r="C814" s="298">
        <v>2.88</v>
      </c>
      <c r="D814" s="298">
        <v>2.7749999999999999</v>
      </c>
      <c r="E814" s="298">
        <v>2.8</v>
      </c>
      <c r="F814" s="297">
        <v>741638</v>
      </c>
      <c r="G814" s="297">
        <v>825125995</v>
      </c>
      <c r="H814" s="400">
        <v>2310.3527466549299</v>
      </c>
      <c r="I814" s="401"/>
    </row>
    <row r="815" spans="1:9" ht="25.15" customHeight="1">
      <c r="A815" s="299">
        <v>44867</v>
      </c>
      <c r="B815" s="298">
        <v>2.85</v>
      </c>
      <c r="C815" s="298">
        <v>2.895</v>
      </c>
      <c r="D815" s="298">
        <v>2.7850000000000001</v>
      </c>
      <c r="E815" s="298">
        <v>2.8849999999999998</v>
      </c>
      <c r="F815" s="297">
        <v>871360</v>
      </c>
      <c r="G815" s="297">
        <v>825125995</v>
      </c>
      <c r="H815" s="400">
        <v>2380.4884877059799</v>
      </c>
      <c r="I815" s="401"/>
    </row>
    <row r="816" spans="1:9" ht="25.15" customHeight="1">
      <c r="A816" s="299">
        <v>44866</v>
      </c>
      <c r="B816" s="298">
        <v>2.6549999999999998</v>
      </c>
      <c r="C816" s="298">
        <v>2.835</v>
      </c>
      <c r="D816" s="298">
        <v>2.62</v>
      </c>
      <c r="E816" s="298">
        <v>2.8250000000000002</v>
      </c>
      <c r="F816" s="297">
        <v>1021621</v>
      </c>
      <c r="G816" s="297">
        <v>825125995</v>
      </c>
      <c r="H816" s="400">
        <v>2330.9809752200699</v>
      </c>
      <c r="I816" s="401"/>
    </row>
    <row r="817" spans="1:9" ht="25.15" customHeight="1">
      <c r="A817" s="299">
        <v>44865</v>
      </c>
      <c r="B817" s="298">
        <v>2.71</v>
      </c>
      <c r="C817" s="298">
        <v>2.7749999999999999</v>
      </c>
      <c r="D817" s="298">
        <v>2.62</v>
      </c>
      <c r="E817" s="298">
        <v>2.625</v>
      </c>
      <c r="F817" s="297">
        <v>594826</v>
      </c>
      <c r="G817" s="297">
        <v>825125995</v>
      </c>
      <c r="H817" s="400">
        <v>2165.9557368750002</v>
      </c>
      <c r="I817" s="401"/>
    </row>
    <row r="818" spans="1:9" ht="25.15" customHeight="1">
      <c r="A818" s="299">
        <v>44862</v>
      </c>
      <c r="B818" s="298">
        <v>2.8</v>
      </c>
      <c r="C818" s="298">
        <v>2.8</v>
      </c>
      <c r="D818" s="298">
        <v>2.69</v>
      </c>
      <c r="E818" s="298">
        <v>2.7050000000000001</v>
      </c>
      <c r="F818" s="297">
        <v>950363</v>
      </c>
      <c r="G818" s="297">
        <v>824947052</v>
      </c>
      <c r="H818" s="400">
        <v>2231.4817127215301</v>
      </c>
      <c r="I818" s="401"/>
    </row>
    <row r="819" spans="1:9" ht="25.15" customHeight="1">
      <c r="A819" s="299">
        <v>44861</v>
      </c>
      <c r="B819" s="298">
        <v>2.7250000000000001</v>
      </c>
      <c r="C819" s="298">
        <v>2.8050000000000002</v>
      </c>
      <c r="D819" s="298">
        <v>2.6850000000000001</v>
      </c>
      <c r="E819" s="298">
        <v>2.76</v>
      </c>
      <c r="F819" s="297">
        <v>861040</v>
      </c>
      <c r="G819" s="297">
        <v>824947052</v>
      </c>
      <c r="H819" s="400">
        <v>2276.8538556526901</v>
      </c>
      <c r="I819" s="401"/>
    </row>
    <row r="820" spans="1:9" ht="25.15" customHeight="1">
      <c r="A820" s="299">
        <v>44860</v>
      </c>
      <c r="B820" s="298">
        <v>2.5099999999999998</v>
      </c>
      <c r="C820" s="298">
        <v>2.8450000000000002</v>
      </c>
      <c r="D820" s="298">
        <v>2.5099999999999998</v>
      </c>
      <c r="E820" s="298">
        <v>2.7949999999999999</v>
      </c>
      <c r="F820" s="297">
        <v>1085136</v>
      </c>
      <c r="G820" s="297">
        <v>824947052</v>
      </c>
      <c r="H820" s="400">
        <v>2305.72707327846</v>
      </c>
      <c r="I820" s="401"/>
    </row>
    <row r="821" spans="1:9" ht="25.15" customHeight="1">
      <c r="A821" s="299">
        <v>44859</v>
      </c>
      <c r="B821" s="298">
        <v>2.46</v>
      </c>
      <c r="C821" s="298">
        <v>2.665</v>
      </c>
      <c r="D821" s="298">
        <v>2.4300000000000002</v>
      </c>
      <c r="E821" s="298">
        <v>2.63</v>
      </c>
      <c r="F821" s="297">
        <v>944806</v>
      </c>
      <c r="G821" s="297">
        <v>824947052</v>
      </c>
      <c r="H821" s="400">
        <v>2169.6108411677001</v>
      </c>
      <c r="I821" s="401"/>
    </row>
    <row r="822" spans="1:9" ht="25.15" customHeight="1">
      <c r="A822" s="299">
        <v>44855</v>
      </c>
      <c r="B822" s="298">
        <v>2.5</v>
      </c>
      <c r="C822" s="298">
        <v>2.5550000000000002</v>
      </c>
      <c r="D822" s="298">
        <v>2.4300000000000002</v>
      </c>
      <c r="E822" s="298">
        <v>2.5</v>
      </c>
      <c r="F822" s="297">
        <v>473105</v>
      </c>
      <c r="G822" s="297">
        <v>824947052</v>
      </c>
      <c r="H822" s="400">
        <v>2062.3676300000002</v>
      </c>
      <c r="I822" s="401"/>
    </row>
    <row r="823" spans="1:9" ht="25.15" customHeight="1">
      <c r="A823" s="299">
        <v>44854</v>
      </c>
      <c r="B823" s="298">
        <v>2.4300000000000002</v>
      </c>
      <c r="C823" s="298">
        <v>2.5550000000000002</v>
      </c>
      <c r="D823" s="298">
        <v>2.4300000000000002</v>
      </c>
      <c r="E823" s="298">
        <v>2.52</v>
      </c>
      <c r="F823" s="297">
        <v>512017</v>
      </c>
      <c r="G823" s="297">
        <v>824947052</v>
      </c>
      <c r="H823" s="400">
        <v>2078.8665553053802</v>
      </c>
      <c r="I823" s="401"/>
    </row>
    <row r="824" spans="1:9" ht="25.15" customHeight="1">
      <c r="A824" s="299">
        <v>44853</v>
      </c>
      <c r="B824" s="298">
        <v>2.75</v>
      </c>
      <c r="C824" s="298">
        <v>2.7549999999999999</v>
      </c>
      <c r="D824" s="298">
        <v>2.44</v>
      </c>
      <c r="E824" s="298">
        <v>2.4700000000000002</v>
      </c>
      <c r="F824" s="297">
        <v>1090293</v>
      </c>
      <c r="G824" s="297">
        <v>824947052</v>
      </c>
      <c r="H824" s="400">
        <v>2037.61924204192</v>
      </c>
      <c r="I824" s="401"/>
    </row>
    <row r="825" spans="1:9" ht="25.15" customHeight="1">
      <c r="A825" s="299">
        <v>44852</v>
      </c>
      <c r="B825" s="298">
        <v>2.7549999999999999</v>
      </c>
      <c r="C825" s="298">
        <v>2.8650000000000002</v>
      </c>
      <c r="D825" s="298">
        <v>2.7</v>
      </c>
      <c r="E825" s="298">
        <v>2.7349999999999999</v>
      </c>
      <c r="F825" s="297">
        <v>5845967</v>
      </c>
      <c r="G825" s="297">
        <v>824947052</v>
      </c>
      <c r="H825" s="400">
        <v>2256.2301006796101</v>
      </c>
      <c r="I825" s="401"/>
    </row>
    <row r="826" spans="1:9" ht="25.15" customHeight="1">
      <c r="A826" s="299">
        <v>44851</v>
      </c>
      <c r="B826" s="298">
        <v>2.5099999999999998</v>
      </c>
      <c r="C826" s="298">
        <v>2.67</v>
      </c>
      <c r="D826" s="298">
        <v>2.5099999999999998</v>
      </c>
      <c r="E826" s="298">
        <v>2.67</v>
      </c>
      <c r="F826" s="297">
        <v>566511</v>
      </c>
      <c r="G826" s="297">
        <v>824947052</v>
      </c>
      <c r="H826" s="400">
        <v>2202.6086917784601</v>
      </c>
      <c r="I826" s="401"/>
    </row>
    <row r="827" spans="1:9" ht="25.15" customHeight="1">
      <c r="A827" s="299">
        <v>44848</v>
      </c>
      <c r="B827" s="298">
        <v>2.3849999999999998</v>
      </c>
      <c r="C827" s="298">
        <v>2.5750000000000002</v>
      </c>
      <c r="D827" s="298">
        <v>2.3849999999999998</v>
      </c>
      <c r="E827" s="298">
        <v>2.56</v>
      </c>
      <c r="F827" s="297">
        <v>812420</v>
      </c>
      <c r="G827" s="297">
        <v>824947052</v>
      </c>
      <c r="H827" s="400">
        <v>2111.8644059161502</v>
      </c>
      <c r="I827" s="401"/>
    </row>
    <row r="828" spans="1:9" ht="25.15" customHeight="1">
      <c r="A828" s="299">
        <v>44847</v>
      </c>
      <c r="B828" s="298">
        <v>2.63</v>
      </c>
      <c r="C828" s="298">
        <v>2.64</v>
      </c>
      <c r="D828" s="298">
        <v>2.4350000000000001</v>
      </c>
      <c r="E828" s="298">
        <v>2.46</v>
      </c>
      <c r="F828" s="297">
        <v>818610</v>
      </c>
      <c r="G828" s="297">
        <v>824947052</v>
      </c>
      <c r="H828" s="400">
        <v>2029.36977938923</v>
      </c>
      <c r="I828" s="401"/>
    </row>
    <row r="829" spans="1:9" ht="25.15" customHeight="1">
      <c r="A829" s="299">
        <v>44846</v>
      </c>
      <c r="B829" s="298">
        <v>2.41</v>
      </c>
      <c r="C829" s="298">
        <v>2.6</v>
      </c>
      <c r="D829" s="298">
        <v>2.41</v>
      </c>
      <c r="E829" s="298">
        <v>2.5099999999999998</v>
      </c>
      <c r="F829" s="297">
        <v>623750</v>
      </c>
      <c r="G829" s="297">
        <v>824947052</v>
      </c>
      <c r="H829" s="400">
        <v>2070.6170926526902</v>
      </c>
      <c r="I829" s="401"/>
    </row>
    <row r="830" spans="1:9" ht="25.15" customHeight="1">
      <c r="A830" s="299">
        <v>44845</v>
      </c>
      <c r="B830" s="298">
        <v>2.5299999999999998</v>
      </c>
      <c r="C830" s="298">
        <v>2.56</v>
      </c>
      <c r="D830" s="298">
        <v>2.41</v>
      </c>
      <c r="E830" s="298">
        <v>2.5</v>
      </c>
      <c r="F830" s="297">
        <v>619745</v>
      </c>
      <c r="G830" s="297">
        <v>824947052</v>
      </c>
      <c r="H830" s="400">
        <v>2062.3676300000002</v>
      </c>
      <c r="I830" s="401"/>
    </row>
    <row r="831" spans="1:9" ht="25.15" customHeight="1">
      <c r="A831" s="299">
        <v>44844</v>
      </c>
      <c r="B831" s="298">
        <v>2.65</v>
      </c>
      <c r="C831" s="298">
        <v>2.6549999999999998</v>
      </c>
      <c r="D831" s="298">
        <v>2.4</v>
      </c>
      <c r="E831" s="298">
        <v>2.5150000000000001</v>
      </c>
      <c r="F831" s="297">
        <v>1327088</v>
      </c>
      <c r="G831" s="297">
        <v>824947052</v>
      </c>
      <c r="H831" s="400">
        <v>2074.7419223203901</v>
      </c>
      <c r="I831" s="401"/>
    </row>
    <row r="832" spans="1:9" ht="25.15" customHeight="1">
      <c r="A832" s="299">
        <v>44841</v>
      </c>
      <c r="B832" s="298">
        <v>2.8050000000000002</v>
      </c>
      <c r="C832" s="298">
        <v>2.81</v>
      </c>
      <c r="D832" s="298">
        <v>2.66</v>
      </c>
      <c r="E832" s="298">
        <v>2.7050000000000001</v>
      </c>
      <c r="F832" s="297">
        <v>661669</v>
      </c>
      <c r="G832" s="297">
        <v>824947052</v>
      </c>
      <c r="H832" s="400">
        <v>2231.4817127215301</v>
      </c>
      <c r="I832" s="401"/>
    </row>
    <row r="833" spans="1:9" ht="25.15" customHeight="1">
      <c r="A833" s="299">
        <v>44840</v>
      </c>
      <c r="B833" s="298">
        <v>2.4750000000000001</v>
      </c>
      <c r="C833" s="298">
        <v>2.71</v>
      </c>
      <c r="D833" s="298">
        <v>2.4750000000000001</v>
      </c>
      <c r="E833" s="298">
        <v>2.6949999999999998</v>
      </c>
      <c r="F833" s="297">
        <v>459194</v>
      </c>
      <c r="G833" s="297">
        <v>824947052</v>
      </c>
      <c r="H833" s="400">
        <v>2223.2322500688401</v>
      </c>
      <c r="I833" s="401"/>
    </row>
    <row r="834" spans="1:9" ht="25.15" customHeight="1">
      <c r="A834" s="299">
        <v>44839</v>
      </c>
      <c r="B834" s="298">
        <v>2.85</v>
      </c>
      <c r="C834" s="298">
        <v>2.85</v>
      </c>
      <c r="D834" s="298">
        <v>2.5499999999999998</v>
      </c>
      <c r="E834" s="298">
        <v>2.6</v>
      </c>
      <c r="F834" s="297">
        <v>738855</v>
      </c>
      <c r="G834" s="297">
        <v>824947052</v>
      </c>
      <c r="H834" s="400">
        <v>2144.8622565269202</v>
      </c>
      <c r="I834" s="401"/>
    </row>
    <row r="835" spans="1:9" ht="25.15" customHeight="1">
      <c r="A835" s="299">
        <v>44838</v>
      </c>
      <c r="B835" s="298">
        <v>2.6</v>
      </c>
      <c r="C835" s="298">
        <v>2.7549999999999999</v>
      </c>
      <c r="D835" s="298">
        <v>2.54</v>
      </c>
      <c r="E835" s="298">
        <v>2.7349999999999999</v>
      </c>
      <c r="F835" s="297">
        <v>1516424</v>
      </c>
      <c r="G835" s="297">
        <v>824947052</v>
      </c>
      <c r="H835" s="400">
        <v>2256.2301006796101</v>
      </c>
      <c r="I835" s="401"/>
    </row>
    <row r="836" spans="1:9" ht="25.15" customHeight="1">
      <c r="A836" s="299">
        <v>44837</v>
      </c>
      <c r="B836" s="298">
        <v>2.6</v>
      </c>
      <c r="C836" s="298">
        <v>2.6</v>
      </c>
      <c r="D836" s="298">
        <v>2.46</v>
      </c>
      <c r="E836" s="298">
        <v>2.5649999999999999</v>
      </c>
      <c r="F836" s="297">
        <v>733696</v>
      </c>
      <c r="G836" s="297">
        <v>824947052</v>
      </c>
      <c r="H836" s="400">
        <v>2115.9892355838501</v>
      </c>
      <c r="I836" s="401"/>
    </row>
    <row r="837" spans="1:9" ht="25.15" customHeight="1">
      <c r="A837" s="299">
        <v>44834</v>
      </c>
      <c r="B837" s="298">
        <v>2.36</v>
      </c>
      <c r="C837" s="298">
        <v>2.585</v>
      </c>
      <c r="D837" s="298">
        <v>2.36</v>
      </c>
      <c r="E837" s="298">
        <v>2.5649999999999999</v>
      </c>
      <c r="F837" s="297">
        <v>1375743</v>
      </c>
      <c r="G837" s="297">
        <v>824947052</v>
      </c>
      <c r="H837" s="400">
        <v>2115.9892355838501</v>
      </c>
      <c r="I837" s="401"/>
    </row>
    <row r="838" spans="1:9" ht="25.15" customHeight="1">
      <c r="A838" s="299">
        <v>44833</v>
      </c>
      <c r="B838" s="298">
        <v>2.5099999999999998</v>
      </c>
      <c r="C838" s="298">
        <v>2.5099999999999998</v>
      </c>
      <c r="D838" s="298">
        <v>2.3250000000000002</v>
      </c>
      <c r="E838" s="298">
        <v>2.41</v>
      </c>
      <c r="F838" s="297">
        <v>1607887</v>
      </c>
      <c r="G838" s="297">
        <v>824457923</v>
      </c>
      <c r="H838" s="400">
        <v>1986.9436651937899</v>
      </c>
      <c r="I838" s="401"/>
    </row>
    <row r="839" spans="1:9" ht="25.15" customHeight="1">
      <c r="A839" s="299">
        <v>44832</v>
      </c>
      <c r="B839" s="298">
        <v>2.37</v>
      </c>
      <c r="C839" s="298">
        <v>2.4900000000000002</v>
      </c>
      <c r="D839" s="298">
        <v>2.1349999999999998</v>
      </c>
      <c r="E839" s="298">
        <v>2.415</v>
      </c>
      <c r="F839" s="297">
        <v>2277694</v>
      </c>
      <c r="G839" s="297">
        <v>824457923</v>
      </c>
      <c r="H839" s="400">
        <v>1991.06585259443</v>
      </c>
      <c r="I839" s="401"/>
    </row>
    <row r="840" spans="1:9" ht="25.15" customHeight="1">
      <c r="A840" s="299">
        <v>44831</v>
      </c>
      <c r="B840" s="298">
        <v>2.35</v>
      </c>
      <c r="C840" s="298">
        <v>2.4849999999999999</v>
      </c>
      <c r="D840" s="298">
        <v>2.33</v>
      </c>
      <c r="E840" s="298">
        <v>2.375</v>
      </c>
      <c r="F840" s="297">
        <v>1380593</v>
      </c>
      <c r="G840" s="297">
        <v>824457923</v>
      </c>
      <c r="H840" s="400">
        <v>1958.0875671250001</v>
      </c>
      <c r="I840" s="401"/>
    </row>
    <row r="841" spans="1:9" ht="25.15" customHeight="1">
      <c r="A841" s="299">
        <v>44830</v>
      </c>
      <c r="B841" s="298">
        <v>2.52</v>
      </c>
      <c r="C841" s="298">
        <v>2.52</v>
      </c>
      <c r="D841" s="298">
        <v>2.3849999999999998</v>
      </c>
      <c r="E841" s="298">
        <v>2.3849999999999998</v>
      </c>
      <c r="F841" s="297">
        <v>1019594</v>
      </c>
      <c r="G841" s="297">
        <v>824457923</v>
      </c>
      <c r="H841" s="400">
        <v>1966.3321384923599</v>
      </c>
      <c r="I841" s="401"/>
    </row>
    <row r="842" spans="1:9" ht="25.15" customHeight="1">
      <c r="A842" s="299">
        <v>44827</v>
      </c>
      <c r="B842" s="298">
        <v>2.7549999999999999</v>
      </c>
      <c r="C842" s="298">
        <v>2.7549999999999999</v>
      </c>
      <c r="D842" s="298">
        <v>2.355</v>
      </c>
      <c r="E842" s="298">
        <v>2.46</v>
      </c>
      <c r="F842" s="297">
        <v>1572486</v>
      </c>
      <c r="G842" s="297">
        <v>824457923</v>
      </c>
      <c r="H842" s="400">
        <v>2028.1665220305699</v>
      </c>
      <c r="I842" s="401"/>
    </row>
    <row r="843" spans="1:9" ht="25.15" customHeight="1">
      <c r="A843" s="299">
        <v>44826</v>
      </c>
      <c r="B843" s="298">
        <v>2.835</v>
      </c>
      <c r="C843" s="298">
        <v>2.835</v>
      </c>
      <c r="D843" s="298">
        <v>2.63</v>
      </c>
      <c r="E843" s="298">
        <v>2.645</v>
      </c>
      <c r="F843" s="297">
        <v>1297015</v>
      </c>
      <c r="G843" s="297">
        <v>824457923</v>
      </c>
      <c r="H843" s="400">
        <v>2180.6911906097098</v>
      </c>
      <c r="I843" s="401"/>
    </row>
    <row r="844" spans="1:9" ht="25.15" customHeight="1">
      <c r="A844" s="299">
        <v>44825</v>
      </c>
      <c r="B844" s="298">
        <v>2.895</v>
      </c>
      <c r="C844" s="298">
        <v>2.895</v>
      </c>
      <c r="D844" s="298">
        <v>2.7749999999999999</v>
      </c>
      <c r="E844" s="298">
        <v>2.84</v>
      </c>
      <c r="F844" s="297">
        <v>450747</v>
      </c>
      <c r="G844" s="297">
        <v>824457923</v>
      </c>
      <c r="H844" s="400">
        <v>2341.4604305562102</v>
      </c>
      <c r="I844" s="401"/>
    </row>
    <row r="845" spans="1:9" ht="25.15" customHeight="1">
      <c r="A845" s="299">
        <v>44824</v>
      </c>
      <c r="B845" s="298">
        <v>2.98</v>
      </c>
      <c r="C845" s="298">
        <v>2.98</v>
      </c>
      <c r="D845" s="298">
        <v>2.75</v>
      </c>
      <c r="E845" s="298">
        <v>2.83</v>
      </c>
      <c r="F845" s="297">
        <v>1175949</v>
      </c>
      <c r="G845" s="297">
        <v>824457923</v>
      </c>
      <c r="H845" s="400">
        <v>2333.2158591888501</v>
      </c>
      <c r="I845" s="401"/>
    </row>
    <row r="846" spans="1:9" ht="25.15" customHeight="1">
      <c r="A846" s="299">
        <v>44820</v>
      </c>
      <c r="B846" s="298">
        <v>3.04</v>
      </c>
      <c r="C846" s="298">
        <v>3.04</v>
      </c>
      <c r="D846" s="298">
        <v>2.89</v>
      </c>
      <c r="E846" s="298">
        <v>2.89</v>
      </c>
      <c r="F846" s="297">
        <v>1198421</v>
      </c>
      <c r="G846" s="297">
        <v>824457923</v>
      </c>
      <c r="H846" s="400">
        <v>2382.6834839590801</v>
      </c>
      <c r="I846" s="401"/>
    </row>
    <row r="847" spans="1:9" ht="25.15" customHeight="1">
      <c r="A847" s="299">
        <v>44819</v>
      </c>
      <c r="B847" s="298">
        <v>2.95</v>
      </c>
      <c r="C847" s="298">
        <v>3.19</v>
      </c>
      <c r="D847" s="298">
        <v>2.9449999999999998</v>
      </c>
      <c r="E847" s="298">
        <v>2.9649999999999999</v>
      </c>
      <c r="F847" s="297">
        <v>1619560</v>
      </c>
      <c r="G847" s="297">
        <v>824457923</v>
      </c>
      <c r="H847" s="400">
        <v>2444.51767093121</v>
      </c>
      <c r="I847" s="401"/>
    </row>
    <row r="848" spans="1:9" ht="25.15" customHeight="1">
      <c r="A848" s="299">
        <v>44818</v>
      </c>
      <c r="B848" s="298">
        <v>2.86</v>
      </c>
      <c r="C848" s="298">
        <v>2.95</v>
      </c>
      <c r="D848" s="298">
        <v>2.7349999999999999</v>
      </c>
      <c r="E848" s="298">
        <v>2.9449999999999998</v>
      </c>
      <c r="F848" s="297">
        <v>1994684</v>
      </c>
      <c r="G848" s="297">
        <v>824457923</v>
      </c>
      <c r="H848" s="400">
        <v>2428.0285281964998</v>
      </c>
      <c r="I848" s="401"/>
    </row>
    <row r="849" spans="1:9" ht="25.15" customHeight="1">
      <c r="A849" s="299">
        <v>44817</v>
      </c>
      <c r="B849" s="298">
        <v>2.82</v>
      </c>
      <c r="C849" s="298">
        <v>3.085</v>
      </c>
      <c r="D849" s="298">
        <v>2.74</v>
      </c>
      <c r="E849" s="298">
        <v>2.835</v>
      </c>
      <c r="F849" s="297">
        <v>2503086</v>
      </c>
      <c r="G849" s="297">
        <v>824457923</v>
      </c>
      <c r="H849" s="400">
        <v>2337.3382431555701</v>
      </c>
      <c r="I849" s="401"/>
    </row>
    <row r="850" spans="1:9" ht="25.15" customHeight="1">
      <c r="A850" s="299">
        <v>44816</v>
      </c>
      <c r="B850" s="298">
        <v>2.89</v>
      </c>
      <c r="C850" s="298">
        <v>2.89</v>
      </c>
      <c r="D850" s="298">
        <v>2.64</v>
      </c>
      <c r="E850" s="298">
        <v>2.72</v>
      </c>
      <c r="F850" s="297">
        <v>1188675</v>
      </c>
      <c r="G850" s="297">
        <v>824457923</v>
      </c>
      <c r="H850" s="400">
        <v>2242.52557414793</v>
      </c>
      <c r="I850" s="401"/>
    </row>
    <row r="851" spans="1:9" ht="25.15" customHeight="1">
      <c r="A851" s="299">
        <v>44813</v>
      </c>
      <c r="B851" s="298">
        <v>2.91</v>
      </c>
      <c r="C851" s="298">
        <v>2.9649999999999999</v>
      </c>
      <c r="D851" s="298">
        <v>2.87</v>
      </c>
      <c r="E851" s="298">
        <v>2.87</v>
      </c>
      <c r="F851" s="297">
        <v>1107456</v>
      </c>
      <c r="G851" s="297">
        <v>824457923</v>
      </c>
      <c r="H851" s="400">
        <v>2366.19414465828</v>
      </c>
      <c r="I851" s="401"/>
    </row>
    <row r="852" spans="1:9" ht="25.15" customHeight="1">
      <c r="A852" s="299">
        <v>44812</v>
      </c>
      <c r="B852" s="298">
        <v>2.8149999999999999</v>
      </c>
      <c r="C852" s="298">
        <v>2.9350000000000001</v>
      </c>
      <c r="D852" s="298">
        <v>2.7650000000000001</v>
      </c>
      <c r="E852" s="298">
        <v>2.86</v>
      </c>
      <c r="F852" s="297">
        <v>823966</v>
      </c>
      <c r="G852" s="297">
        <v>824457923</v>
      </c>
      <c r="H852" s="400">
        <v>2357.9495732909199</v>
      </c>
      <c r="I852" s="401"/>
    </row>
    <row r="853" spans="1:9" ht="25.15" customHeight="1">
      <c r="A853" s="299">
        <v>44811</v>
      </c>
      <c r="B853" s="298">
        <v>2.9750000000000001</v>
      </c>
      <c r="C853" s="298">
        <v>3.0249999999999999</v>
      </c>
      <c r="D853" s="298">
        <v>2.895</v>
      </c>
      <c r="E853" s="298">
        <v>2.92</v>
      </c>
      <c r="F853" s="297">
        <v>659731</v>
      </c>
      <c r="G853" s="297">
        <v>824457923</v>
      </c>
      <c r="H853" s="400">
        <v>2407.41719806115</v>
      </c>
      <c r="I853" s="401"/>
    </row>
    <row r="854" spans="1:9" ht="25.15" customHeight="1">
      <c r="A854" s="299">
        <v>44810</v>
      </c>
      <c r="B854" s="298">
        <v>2.8</v>
      </c>
      <c r="C854" s="298">
        <v>3.05</v>
      </c>
      <c r="D854" s="298">
        <v>2.8</v>
      </c>
      <c r="E854" s="298">
        <v>3.0049999999999999</v>
      </c>
      <c r="F854" s="297">
        <v>482248</v>
      </c>
      <c r="G854" s="297">
        <v>824457923</v>
      </c>
      <c r="H854" s="400">
        <v>2477.4961529667198</v>
      </c>
      <c r="I854" s="401"/>
    </row>
    <row r="855" spans="1:9" ht="25.15" customHeight="1">
      <c r="A855" s="299">
        <v>44809</v>
      </c>
      <c r="B855" s="298">
        <v>2.95</v>
      </c>
      <c r="C855" s="298">
        <v>2.9950000000000001</v>
      </c>
      <c r="D855" s="298">
        <v>2.84</v>
      </c>
      <c r="E855" s="298">
        <v>2.9350000000000001</v>
      </c>
      <c r="F855" s="297">
        <v>464147</v>
      </c>
      <c r="G855" s="297">
        <v>824457923</v>
      </c>
      <c r="H855" s="400">
        <v>2419.7839568291402</v>
      </c>
      <c r="I855" s="401"/>
    </row>
    <row r="856" spans="1:9" ht="25.15" customHeight="1">
      <c r="A856" s="299">
        <v>44806</v>
      </c>
      <c r="B856" s="298">
        <v>2.855</v>
      </c>
      <c r="C856" s="298">
        <v>3.02</v>
      </c>
      <c r="D856" s="298">
        <v>2.855</v>
      </c>
      <c r="E856" s="298">
        <v>2.99</v>
      </c>
      <c r="F856" s="297">
        <v>662179</v>
      </c>
      <c r="G856" s="297">
        <v>824457923</v>
      </c>
      <c r="H856" s="400">
        <v>2465.1291976326402</v>
      </c>
      <c r="I856" s="401"/>
    </row>
    <row r="857" spans="1:9" ht="25.15" customHeight="1">
      <c r="A857" s="299">
        <v>44805</v>
      </c>
      <c r="B857" s="298">
        <v>2.875</v>
      </c>
      <c r="C857" s="298">
        <v>2.875</v>
      </c>
      <c r="D857" s="298">
        <v>2.665</v>
      </c>
      <c r="E857" s="298">
        <v>2.855</v>
      </c>
      <c r="F857" s="297">
        <v>798720</v>
      </c>
      <c r="G857" s="297">
        <v>824457923</v>
      </c>
      <c r="H857" s="400">
        <v>2353.8273858902899</v>
      </c>
      <c r="I857" s="401"/>
    </row>
    <row r="858" spans="1:9" ht="25.15" customHeight="1">
      <c r="A858" s="299">
        <v>44804</v>
      </c>
      <c r="B858" s="298">
        <v>2.7050000000000001</v>
      </c>
      <c r="C858" s="298">
        <v>2.8650000000000002</v>
      </c>
      <c r="D858" s="298">
        <v>2.66</v>
      </c>
      <c r="E858" s="298">
        <v>2.74</v>
      </c>
      <c r="F858" s="297">
        <v>710399</v>
      </c>
      <c r="G858" s="297">
        <v>824457923</v>
      </c>
      <c r="H858" s="400">
        <v>2259.0147168826402</v>
      </c>
      <c r="I858" s="401"/>
    </row>
    <row r="859" spans="1:9" ht="25.15" customHeight="1">
      <c r="A859" s="299">
        <v>44803</v>
      </c>
      <c r="B859" s="298">
        <v>2.8849999999999998</v>
      </c>
      <c r="C859" s="298">
        <v>2.9</v>
      </c>
      <c r="D859" s="298">
        <v>2.8050000000000002</v>
      </c>
      <c r="E859" s="298">
        <v>2.8450000000000002</v>
      </c>
      <c r="F859" s="297">
        <v>696406</v>
      </c>
      <c r="G859" s="297">
        <v>824186526</v>
      </c>
      <c r="H859" s="400">
        <v>2344.8106900501698</v>
      </c>
      <c r="I859" s="401"/>
    </row>
    <row r="860" spans="1:9" ht="25.15" customHeight="1">
      <c r="A860" s="299">
        <v>44799</v>
      </c>
      <c r="B860" s="298">
        <v>2.82</v>
      </c>
      <c r="C860" s="298">
        <v>2.8849999999999998</v>
      </c>
      <c r="D860" s="298">
        <v>2.73</v>
      </c>
      <c r="E860" s="298">
        <v>2.77</v>
      </c>
      <c r="F860" s="297">
        <v>678215</v>
      </c>
      <c r="G860" s="297">
        <v>824186526</v>
      </c>
      <c r="H860" s="400">
        <v>2282.9966612998901</v>
      </c>
      <c r="I860" s="401"/>
    </row>
    <row r="861" spans="1:9" ht="25.15" customHeight="1">
      <c r="A861" s="299">
        <v>44798</v>
      </c>
      <c r="B861" s="298">
        <v>2.7</v>
      </c>
      <c r="C861" s="298">
        <v>2.9049999999999998</v>
      </c>
      <c r="D861" s="298">
        <v>2.7</v>
      </c>
      <c r="E861" s="298">
        <v>2.86</v>
      </c>
      <c r="F861" s="297">
        <v>390179</v>
      </c>
      <c r="G861" s="297">
        <v>824186526</v>
      </c>
      <c r="H861" s="400">
        <v>2357.1733778993898</v>
      </c>
      <c r="I861" s="401"/>
    </row>
    <row r="862" spans="1:9" ht="25.15" customHeight="1">
      <c r="A862" s="299">
        <v>44797</v>
      </c>
      <c r="B862" s="298">
        <v>2.93</v>
      </c>
      <c r="C862" s="298">
        <v>2.93</v>
      </c>
      <c r="D862" s="298">
        <v>2.74</v>
      </c>
      <c r="E862" s="298">
        <v>2.82</v>
      </c>
      <c r="F862" s="297">
        <v>524334</v>
      </c>
      <c r="G862" s="297">
        <v>824186526</v>
      </c>
      <c r="H862" s="400">
        <v>2324.2059482996101</v>
      </c>
      <c r="I862" s="401"/>
    </row>
    <row r="863" spans="1:9" ht="25.15" customHeight="1">
      <c r="A863" s="299">
        <v>44796</v>
      </c>
      <c r="B863" s="298">
        <v>2.9350000000000001</v>
      </c>
      <c r="C863" s="298">
        <v>2.95</v>
      </c>
      <c r="D863" s="298">
        <v>2.73</v>
      </c>
      <c r="E863" s="298">
        <v>2.78</v>
      </c>
      <c r="F863" s="297">
        <v>956533</v>
      </c>
      <c r="G863" s="297">
        <v>824186526</v>
      </c>
      <c r="H863" s="400">
        <v>2291.2385186998299</v>
      </c>
      <c r="I863" s="401"/>
    </row>
    <row r="864" spans="1:9" ht="25.15" customHeight="1">
      <c r="A864" s="299">
        <v>44795</v>
      </c>
      <c r="B864" s="298">
        <v>3.1850000000000001</v>
      </c>
      <c r="C864" s="298">
        <v>3.1850000000000001</v>
      </c>
      <c r="D864" s="298">
        <v>2.8</v>
      </c>
      <c r="E864" s="298">
        <v>2.9350000000000001</v>
      </c>
      <c r="F864" s="297">
        <v>900295</v>
      </c>
      <c r="G864" s="297">
        <v>824186526</v>
      </c>
      <c r="H864" s="400">
        <v>2418.98740664967</v>
      </c>
      <c r="I864" s="401"/>
    </row>
    <row r="865" spans="1:9" ht="25.15" customHeight="1">
      <c r="A865" s="299">
        <v>44792</v>
      </c>
      <c r="B865" s="298">
        <v>3</v>
      </c>
      <c r="C865" s="298">
        <v>3.1850000000000001</v>
      </c>
      <c r="D865" s="298">
        <v>3</v>
      </c>
      <c r="E865" s="298">
        <v>3.12</v>
      </c>
      <c r="F865" s="297">
        <v>248880</v>
      </c>
      <c r="G865" s="297">
        <v>824186526</v>
      </c>
      <c r="H865" s="400">
        <v>2571.46186679934</v>
      </c>
      <c r="I865" s="401"/>
    </row>
    <row r="866" spans="1:9" ht="25.15" customHeight="1">
      <c r="A866" s="299">
        <v>44791</v>
      </c>
      <c r="B866" s="298">
        <v>3.22</v>
      </c>
      <c r="C866" s="298">
        <v>3.22</v>
      </c>
      <c r="D866" s="298">
        <v>3.0550000000000002</v>
      </c>
      <c r="E866" s="298">
        <v>3.11</v>
      </c>
      <c r="F866" s="297">
        <v>362922</v>
      </c>
      <c r="G866" s="297">
        <v>824186526</v>
      </c>
      <c r="H866" s="400">
        <v>2563.2200093993902</v>
      </c>
      <c r="I866" s="401"/>
    </row>
    <row r="867" spans="1:9" ht="25.15" customHeight="1">
      <c r="A867" s="299">
        <v>44790</v>
      </c>
      <c r="B867" s="298">
        <v>3.1</v>
      </c>
      <c r="C867" s="298">
        <v>3.14</v>
      </c>
      <c r="D867" s="298">
        <v>3.04</v>
      </c>
      <c r="E867" s="298">
        <v>3.08</v>
      </c>
      <c r="F867" s="297">
        <v>451520</v>
      </c>
      <c r="G867" s="297">
        <v>824186526</v>
      </c>
      <c r="H867" s="400">
        <v>2538.4944371995598</v>
      </c>
      <c r="I867" s="401"/>
    </row>
    <row r="868" spans="1:9" ht="25.15" customHeight="1">
      <c r="A868" s="299">
        <v>44789</v>
      </c>
      <c r="B868" s="298">
        <v>3.32</v>
      </c>
      <c r="C868" s="298">
        <v>3.32</v>
      </c>
      <c r="D868" s="298">
        <v>3.085</v>
      </c>
      <c r="E868" s="298">
        <v>3.12</v>
      </c>
      <c r="F868" s="297">
        <v>523476</v>
      </c>
      <c r="G868" s="297">
        <v>824186526</v>
      </c>
      <c r="H868" s="400">
        <v>2571.46186679934</v>
      </c>
      <c r="I868" s="401"/>
    </row>
    <row r="869" spans="1:9" ht="25.15" customHeight="1">
      <c r="A869" s="299">
        <v>44788</v>
      </c>
      <c r="B869" s="298">
        <v>3.15</v>
      </c>
      <c r="C869" s="298">
        <v>3.2349999999999999</v>
      </c>
      <c r="D869" s="298">
        <v>3.15</v>
      </c>
      <c r="E869" s="298">
        <v>3.19</v>
      </c>
      <c r="F869" s="297">
        <v>545704</v>
      </c>
      <c r="G869" s="297">
        <v>824186526</v>
      </c>
      <c r="H869" s="400">
        <v>2629.1550651003299</v>
      </c>
      <c r="I869" s="401"/>
    </row>
    <row r="870" spans="1:9" ht="25.15" customHeight="1">
      <c r="A870" s="299">
        <v>44785</v>
      </c>
      <c r="B870" s="298">
        <v>3.375</v>
      </c>
      <c r="C870" s="298">
        <v>3.415</v>
      </c>
      <c r="D870" s="298">
        <v>3.0150000000000001</v>
      </c>
      <c r="E870" s="298">
        <v>3.15</v>
      </c>
      <c r="F870" s="297">
        <v>1090898</v>
      </c>
      <c r="G870" s="297">
        <v>824186526</v>
      </c>
      <c r="H870" s="400">
        <v>2596.1876355005502</v>
      </c>
      <c r="I870" s="401"/>
    </row>
    <row r="871" spans="1:9" ht="25.15" customHeight="1">
      <c r="A871" s="299">
        <v>44784</v>
      </c>
      <c r="B871" s="298">
        <v>3.18</v>
      </c>
      <c r="C871" s="298">
        <v>3.35</v>
      </c>
      <c r="D871" s="298">
        <v>3.1549999999999998</v>
      </c>
      <c r="E871" s="298">
        <v>3.3450000000000002</v>
      </c>
      <c r="F871" s="297">
        <v>1339267</v>
      </c>
      <c r="G871" s="297">
        <v>824186526</v>
      </c>
      <c r="H871" s="400">
        <v>2756.90395305017</v>
      </c>
      <c r="I871" s="401"/>
    </row>
    <row r="872" spans="1:9" ht="25.15" customHeight="1">
      <c r="A872" s="299">
        <v>44783</v>
      </c>
      <c r="B872" s="298">
        <v>3.0249999999999999</v>
      </c>
      <c r="C872" s="298">
        <v>3.1749999999999998</v>
      </c>
      <c r="D872" s="298">
        <v>2.9649999999999999</v>
      </c>
      <c r="E872" s="298">
        <v>3.15</v>
      </c>
      <c r="F872" s="297">
        <v>874085</v>
      </c>
      <c r="G872" s="297">
        <v>824186526</v>
      </c>
      <c r="H872" s="400">
        <v>2596.1876355005502</v>
      </c>
      <c r="I872" s="401"/>
    </row>
    <row r="873" spans="1:9" ht="25.15" customHeight="1">
      <c r="A873" s="299">
        <v>44782</v>
      </c>
      <c r="B873" s="298">
        <v>3.145</v>
      </c>
      <c r="C873" s="298">
        <v>3.1549999999999998</v>
      </c>
      <c r="D873" s="298">
        <v>3.0049999999999999</v>
      </c>
      <c r="E873" s="298">
        <v>3.0449999999999999</v>
      </c>
      <c r="F873" s="297">
        <v>273687</v>
      </c>
      <c r="G873" s="297">
        <v>824186526</v>
      </c>
      <c r="H873" s="400">
        <v>2509.6480345504401</v>
      </c>
      <c r="I873" s="401"/>
    </row>
    <row r="874" spans="1:9" ht="25.15" customHeight="1">
      <c r="A874" s="299">
        <v>44781</v>
      </c>
      <c r="B874" s="298">
        <v>3.105</v>
      </c>
      <c r="C874" s="298">
        <v>3.18</v>
      </c>
      <c r="D874" s="298">
        <v>3.0750000000000002</v>
      </c>
      <c r="E874" s="298">
        <v>3.125</v>
      </c>
      <c r="F874" s="297">
        <v>990827</v>
      </c>
      <c r="G874" s="297">
        <v>824186526</v>
      </c>
      <c r="H874" s="400">
        <v>2575.58289375</v>
      </c>
      <c r="I874" s="401"/>
    </row>
    <row r="875" spans="1:9" ht="25.15" customHeight="1">
      <c r="A875" s="299">
        <v>44778</v>
      </c>
      <c r="B875" s="298">
        <v>3.01</v>
      </c>
      <c r="C875" s="298">
        <v>3.15</v>
      </c>
      <c r="D875" s="298">
        <v>3.0049999999999999</v>
      </c>
      <c r="E875" s="298">
        <v>3.085</v>
      </c>
      <c r="F875" s="297">
        <v>724625</v>
      </c>
      <c r="G875" s="297">
        <v>824186526</v>
      </c>
      <c r="H875" s="400">
        <v>2542.6154641502199</v>
      </c>
      <c r="I875" s="401"/>
    </row>
    <row r="876" spans="1:9" ht="25.15" customHeight="1">
      <c r="A876" s="299">
        <v>44777</v>
      </c>
      <c r="B876" s="298">
        <v>3.3149999999999999</v>
      </c>
      <c r="C876" s="298">
        <v>3.32</v>
      </c>
      <c r="D876" s="298">
        <v>3.105</v>
      </c>
      <c r="E876" s="298">
        <v>3.105</v>
      </c>
      <c r="F876" s="297">
        <v>632344</v>
      </c>
      <c r="G876" s="297">
        <v>824186526</v>
      </c>
      <c r="H876" s="400">
        <v>2559.0991789501099</v>
      </c>
      <c r="I876" s="401"/>
    </row>
    <row r="877" spans="1:9" ht="25.15" customHeight="1">
      <c r="A877" s="299">
        <v>44776</v>
      </c>
      <c r="B877" s="298">
        <v>3.2250000000000001</v>
      </c>
      <c r="C877" s="298">
        <v>3.33</v>
      </c>
      <c r="D877" s="298">
        <v>3.18</v>
      </c>
      <c r="E877" s="298">
        <v>3.3050000000000002</v>
      </c>
      <c r="F877" s="297">
        <v>447149</v>
      </c>
      <c r="G877" s="297">
        <v>824186526</v>
      </c>
      <c r="H877" s="400">
        <v>2723.9365234503898</v>
      </c>
      <c r="I877" s="401"/>
    </row>
    <row r="878" spans="1:9" ht="25.15" customHeight="1">
      <c r="A878" s="299">
        <v>44775</v>
      </c>
      <c r="B878" s="298">
        <v>3.3149999999999999</v>
      </c>
      <c r="C878" s="298">
        <v>3.3149999999999999</v>
      </c>
      <c r="D878" s="298">
        <v>3.04</v>
      </c>
      <c r="E878" s="298">
        <v>3.1949999999999998</v>
      </c>
      <c r="F878" s="297">
        <v>868864</v>
      </c>
      <c r="G878" s="297">
        <v>824186526</v>
      </c>
      <c r="H878" s="400">
        <v>2633.2758955496101</v>
      </c>
      <c r="I878" s="401"/>
    </row>
    <row r="879" spans="1:9" ht="25.15" customHeight="1">
      <c r="A879" s="299">
        <v>44774</v>
      </c>
      <c r="B879" s="298">
        <v>3.2</v>
      </c>
      <c r="C879" s="298">
        <v>3.3</v>
      </c>
      <c r="D879" s="298">
        <v>3.16</v>
      </c>
      <c r="E879" s="298">
        <v>3.24</v>
      </c>
      <c r="F879" s="297">
        <v>611651</v>
      </c>
      <c r="G879" s="297">
        <v>824186526</v>
      </c>
      <c r="H879" s="400">
        <v>2670.3643521000499</v>
      </c>
      <c r="I879" s="401"/>
    </row>
    <row r="880" spans="1:9" ht="25.15" customHeight="1">
      <c r="A880" s="299">
        <v>44770</v>
      </c>
      <c r="B880" s="298">
        <v>2.93</v>
      </c>
      <c r="C880" s="298">
        <v>3.0750000000000002</v>
      </c>
      <c r="D880" s="298">
        <v>2.9</v>
      </c>
      <c r="E880" s="298">
        <v>3.0649999999999999</v>
      </c>
      <c r="F880" s="297">
        <v>590615</v>
      </c>
      <c r="G880" s="297">
        <v>823636945</v>
      </c>
      <c r="H880" s="400">
        <v>2524.44728355388</v>
      </c>
      <c r="I880" s="401"/>
    </row>
    <row r="881" spans="1:9" ht="25.15" customHeight="1">
      <c r="A881" s="299">
        <v>44769</v>
      </c>
      <c r="B881" s="298">
        <v>2.9</v>
      </c>
      <c r="C881" s="298">
        <v>2.97</v>
      </c>
      <c r="D881" s="298">
        <v>2.8450000000000002</v>
      </c>
      <c r="E881" s="298">
        <v>2.875</v>
      </c>
      <c r="F881" s="297">
        <v>539321</v>
      </c>
      <c r="G881" s="297">
        <v>823636945</v>
      </c>
      <c r="H881" s="400">
        <v>2367.9562168749999</v>
      </c>
      <c r="I881" s="401"/>
    </row>
    <row r="882" spans="1:9" ht="25.15" customHeight="1">
      <c r="A882" s="299">
        <v>44768</v>
      </c>
      <c r="B882" s="298">
        <v>2.91</v>
      </c>
      <c r="C882" s="298">
        <v>2.9550000000000001</v>
      </c>
      <c r="D882" s="298">
        <v>2.83</v>
      </c>
      <c r="E882" s="298">
        <v>2.855</v>
      </c>
      <c r="F882" s="297">
        <v>474180</v>
      </c>
      <c r="G882" s="297">
        <v>823636945</v>
      </c>
      <c r="H882" s="400">
        <v>2351.48349368463</v>
      </c>
      <c r="I882" s="401"/>
    </row>
    <row r="883" spans="1:9" ht="25.15" customHeight="1">
      <c r="A883" s="299">
        <v>44767</v>
      </c>
      <c r="B883" s="298">
        <v>3.0249999999999999</v>
      </c>
      <c r="C883" s="298">
        <v>3.0350000000000001</v>
      </c>
      <c r="D883" s="298">
        <v>2.91</v>
      </c>
      <c r="E883" s="298">
        <v>2.915</v>
      </c>
      <c r="F883" s="297">
        <v>507776</v>
      </c>
      <c r="G883" s="297">
        <v>823636945</v>
      </c>
      <c r="H883" s="400">
        <v>2400.90166325574</v>
      </c>
      <c r="I883" s="401"/>
    </row>
    <row r="884" spans="1:9" ht="25.15" customHeight="1">
      <c r="A884" s="299">
        <v>44764</v>
      </c>
      <c r="B884" s="298">
        <v>3.15</v>
      </c>
      <c r="C884" s="298">
        <v>3.2050000000000001</v>
      </c>
      <c r="D884" s="298">
        <v>3.02</v>
      </c>
      <c r="E884" s="298">
        <v>3.04</v>
      </c>
      <c r="F884" s="297">
        <v>693372</v>
      </c>
      <c r="G884" s="297">
        <v>823636945</v>
      </c>
      <c r="H884" s="400">
        <v>2503.8562813807398</v>
      </c>
      <c r="I884" s="401"/>
    </row>
    <row r="885" spans="1:9" ht="25.15" customHeight="1">
      <c r="A885" s="299">
        <v>44763</v>
      </c>
      <c r="B885" s="298">
        <v>2.86</v>
      </c>
      <c r="C885" s="298">
        <v>3.14</v>
      </c>
      <c r="D885" s="298">
        <v>2.86</v>
      </c>
      <c r="E885" s="298">
        <v>3.125</v>
      </c>
      <c r="F885" s="297">
        <v>625902</v>
      </c>
      <c r="G885" s="297">
        <v>823636945</v>
      </c>
      <c r="H885" s="400">
        <v>2573.8654531249999</v>
      </c>
      <c r="I885" s="401"/>
    </row>
    <row r="886" spans="1:9" ht="25.15" customHeight="1">
      <c r="A886" s="299">
        <v>44762</v>
      </c>
      <c r="B886" s="298">
        <v>2.87</v>
      </c>
      <c r="C886" s="298">
        <v>3.0649999999999999</v>
      </c>
      <c r="D886" s="298">
        <v>2.87</v>
      </c>
      <c r="E886" s="298">
        <v>3</v>
      </c>
      <c r="F886" s="297">
        <v>1103235</v>
      </c>
      <c r="G886" s="297">
        <v>823636945</v>
      </c>
      <c r="H886" s="400">
        <v>2470.9108350000001</v>
      </c>
      <c r="I886" s="401"/>
    </row>
    <row r="887" spans="1:9" ht="25.15" customHeight="1">
      <c r="A887" s="299">
        <v>44761</v>
      </c>
      <c r="B887" s="298">
        <v>2.77</v>
      </c>
      <c r="C887" s="298">
        <v>2.8849999999999998</v>
      </c>
      <c r="D887" s="298">
        <v>2.77</v>
      </c>
      <c r="E887" s="298">
        <v>2.8650000000000002</v>
      </c>
      <c r="F887" s="297">
        <v>656862</v>
      </c>
      <c r="G887" s="297">
        <v>823636945</v>
      </c>
      <c r="H887" s="400">
        <v>2359.71985527981</v>
      </c>
      <c r="I887" s="401"/>
    </row>
    <row r="888" spans="1:9" ht="25.15" customHeight="1">
      <c r="A888" s="299">
        <v>44760</v>
      </c>
      <c r="B888" s="298">
        <v>2.8</v>
      </c>
      <c r="C888" s="298">
        <v>2.96</v>
      </c>
      <c r="D888" s="298">
        <v>2.8</v>
      </c>
      <c r="E888" s="298">
        <v>2.87</v>
      </c>
      <c r="F888" s="297">
        <v>633556</v>
      </c>
      <c r="G888" s="297">
        <v>823636945</v>
      </c>
      <c r="H888" s="400">
        <v>2363.83793789223</v>
      </c>
      <c r="I888" s="401"/>
    </row>
    <row r="889" spans="1:9" ht="25.15" customHeight="1">
      <c r="A889" s="299">
        <v>44757</v>
      </c>
      <c r="B889" s="298">
        <v>2.75</v>
      </c>
      <c r="C889" s="298">
        <v>2.8849999999999998</v>
      </c>
      <c r="D889" s="298">
        <v>2.6949999999999998</v>
      </c>
      <c r="E889" s="298">
        <v>2.84</v>
      </c>
      <c r="F889" s="297">
        <v>868488</v>
      </c>
      <c r="G889" s="297">
        <v>823636945</v>
      </c>
      <c r="H889" s="400">
        <v>2339.1288531066698</v>
      </c>
      <c r="I889" s="401"/>
    </row>
    <row r="890" spans="1:9" ht="25.15" customHeight="1">
      <c r="A890" s="299">
        <v>44756</v>
      </c>
      <c r="B890" s="298">
        <v>3.0150000000000001</v>
      </c>
      <c r="C890" s="298">
        <v>3.0150000000000001</v>
      </c>
      <c r="D890" s="298">
        <v>2.6749999999999998</v>
      </c>
      <c r="E890" s="298">
        <v>2.6850000000000001</v>
      </c>
      <c r="F890" s="297">
        <v>713186</v>
      </c>
      <c r="G890" s="297">
        <v>823636945</v>
      </c>
      <c r="H890" s="400">
        <v>2211.4651501961198</v>
      </c>
      <c r="I890" s="401"/>
    </row>
    <row r="891" spans="1:9" ht="25.15" customHeight="1">
      <c r="A891" s="299">
        <v>44755</v>
      </c>
      <c r="B891" s="298">
        <v>3.0049999999999999</v>
      </c>
      <c r="C891" s="298">
        <v>3.0049999999999999</v>
      </c>
      <c r="D891" s="298">
        <v>2.7650000000000001</v>
      </c>
      <c r="E891" s="298">
        <v>2.915</v>
      </c>
      <c r="F891" s="297">
        <v>1154910</v>
      </c>
      <c r="G891" s="297">
        <v>823636945</v>
      </c>
      <c r="H891" s="400">
        <v>2400.90166325574</v>
      </c>
      <c r="I891" s="401"/>
    </row>
    <row r="892" spans="1:9" ht="25.15" customHeight="1">
      <c r="A892" s="299">
        <v>44754</v>
      </c>
      <c r="B892" s="298">
        <v>2.9750000000000001</v>
      </c>
      <c r="C892" s="298">
        <v>3.07</v>
      </c>
      <c r="D892" s="298">
        <v>2.915</v>
      </c>
      <c r="E892" s="298">
        <v>2.9449999999999998</v>
      </c>
      <c r="F892" s="297">
        <v>1133662</v>
      </c>
      <c r="G892" s="297">
        <v>823636945</v>
      </c>
      <c r="H892" s="400">
        <v>2425.6107480413002</v>
      </c>
      <c r="I892" s="401"/>
    </row>
    <row r="893" spans="1:9" ht="25.15" customHeight="1">
      <c r="A893" s="299">
        <v>44753</v>
      </c>
      <c r="B893" s="298">
        <v>3.04</v>
      </c>
      <c r="C893" s="298">
        <v>3.3</v>
      </c>
      <c r="D893" s="298">
        <v>3.04</v>
      </c>
      <c r="E893" s="298">
        <v>3.1150000000000002</v>
      </c>
      <c r="F893" s="297">
        <v>632419</v>
      </c>
      <c r="G893" s="297">
        <v>823636945</v>
      </c>
      <c r="H893" s="400">
        <v>2565.62909152981</v>
      </c>
      <c r="I893" s="401"/>
    </row>
    <row r="894" spans="1:9" ht="25.15" customHeight="1">
      <c r="A894" s="299">
        <v>44750</v>
      </c>
      <c r="B894" s="298">
        <v>3.32</v>
      </c>
      <c r="C894" s="298">
        <v>3.32</v>
      </c>
      <c r="D894" s="298">
        <v>3.04</v>
      </c>
      <c r="E894" s="298">
        <v>3.21</v>
      </c>
      <c r="F894" s="297">
        <v>872195</v>
      </c>
      <c r="G894" s="297">
        <v>823636945</v>
      </c>
      <c r="H894" s="400">
        <v>2643.8746248692601</v>
      </c>
      <c r="I894" s="401"/>
    </row>
    <row r="895" spans="1:9" ht="25.15" customHeight="1">
      <c r="A895" s="299">
        <v>44749</v>
      </c>
      <c r="B895" s="298">
        <v>2.98</v>
      </c>
      <c r="C895" s="298">
        <v>3.2050000000000001</v>
      </c>
      <c r="D895" s="298">
        <v>2.98</v>
      </c>
      <c r="E895" s="298">
        <v>3.19</v>
      </c>
      <c r="F895" s="297">
        <v>1811799</v>
      </c>
      <c r="G895" s="297">
        <v>823636945</v>
      </c>
      <c r="H895" s="400">
        <v>2627.4019016788802</v>
      </c>
      <c r="I895" s="401"/>
    </row>
    <row r="896" spans="1:9" ht="25.15" customHeight="1">
      <c r="A896" s="299">
        <v>44748</v>
      </c>
      <c r="B896" s="298">
        <v>2.9049999999999998</v>
      </c>
      <c r="C896" s="298">
        <v>3.1349999999999998</v>
      </c>
      <c r="D896" s="298">
        <v>2.88</v>
      </c>
      <c r="E896" s="298">
        <v>3.1</v>
      </c>
      <c r="F896" s="297">
        <v>3206189</v>
      </c>
      <c r="G896" s="297">
        <v>823636945</v>
      </c>
      <c r="H896" s="400">
        <v>2553.2744509518602</v>
      </c>
      <c r="I896" s="401"/>
    </row>
    <row r="897" spans="1:9" ht="25.15" customHeight="1">
      <c r="A897" s="299">
        <v>44747</v>
      </c>
      <c r="B897" s="298">
        <v>2.6949999999999998</v>
      </c>
      <c r="C897" s="298">
        <v>2.83</v>
      </c>
      <c r="D897" s="298">
        <v>2.6850000000000001</v>
      </c>
      <c r="E897" s="298">
        <v>2.75</v>
      </c>
      <c r="F897" s="297">
        <v>1515110</v>
      </c>
      <c r="G897" s="297">
        <v>823636945</v>
      </c>
      <c r="H897" s="400">
        <v>2265.0015987500001</v>
      </c>
      <c r="I897" s="401"/>
    </row>
    <row r="898" spans="1:9" ht="25.15" customHeight="1">
      <c r="A898" s="299">
        <v>44746</v>
      </c>
      <c r="B898" s="298">
        <v>2.7</v>
      </c>
      <c r="C898" s="298">
        <v>2.7349999999999999</v>
      </c>
      <c r="D898" s="298">
        <v>2.65</v>
      </c>
      <c r="E898" s="298">
        <v>2.665</v>
      </c>
      <c r="F898" s="297">
        <v>801519</v>
      </c>
      <c r="G898" s="297">
        <v>823636945</v>
      </c>
      <c r="H898" s="400">
        <v>2194.99242700574</v>
      </c>
      <c r="I898" s="401"/>
    </row>
    <row r="899" spans="1:9" ht="25.15" customHeight="1">
      <c r="A899" s="299">
        <v>44743</v>
      </c>
      <c r="B899" s="298">
        <v>2.7650000000000001</v>
      </c>
      <c r="C899" s="298">
        <v>2.7650000000000001</v>
      </c>
      <c r="D899" s="298">
        <v>2.64</v>
      </c>
      <c r="E899" s="298">
        <v>2.66</v>
      </c>
      <c r="F899" s="297">
        <v>1542540</v>
      </c>
      <c r="G899" s="297">
        <v>823636945</v>
      </c>
      <c r="H899" s="400">
        <v>2190.8743443933299</v>
      </c>
      <c r="I899" s="401"/>
    </row>
    <row r="900" spans="1:9" ht="25.15" customHeight="1">
      <c r="A900" s="299">
        <v>44742</v>
      </c>
      <c r="B900" s="298">
        <v>2.88</v>
      </c>
      <c r="C900" s="298">
        <v>2.91</v>
      </c>
      <c r="D900" s="298">
        <v>2.6949999999999998</v>
      </c>
      <c r="E900" s="298">
        <v>2.7650000000000001</v>
      </c>
      <c r="F900" s="297">
        <v>2439058</v>
      </c>
      <c r="G900" s="297">
        <v>823636945</v>
      </c>
      <c r="H900" s="400">
        <v>2277.3562393279499</v>
      </c>
      <c r="I900" s="401"/>
    </row>
    <row r="901" spans="1:9" ht="25.15" customHeight="1">
      <c r="A901" s="299">
        <v>44741</v>
      </c>
      <c r="B901" s="298">
        <v>3.0049999999999999</v>
      </c>
      <c r="C901" s="298">
        <v>3.0449999999999999</v>
      </c>
      <c r="D901" s="298">
        <v>2.8650000000000002</v>
      </c>
      <c r="E901" s="298">
        <v>2.9350000000000001</v>
      </c>
      <c r="F901" s="297">
        <v>1042377</v>
      </c>
      <c r="G901" s="297">
        <v>823124622</v>
      </c>
      <c r="H901" s="400">
        <v>2415.8707184704299</v>
      </c>
      <c r="I901" s="401"/>
    </row>
    <row r="902" spans="1:9" ht="25.15" customHeight="1">
      <c r="A902" s="299">
        <v>44740</v>
      </c>
      <c r="B902" s="298">
        <v>3.0750000000000002</v>
      </c>
      <c r="C902" s="298">
        <v>3.2</v>
      </c>
      <c r="D902" s="298">
        <v>3.01</v>
      </c>
      <c r="E902" s="298">
        <v>3.0449999999999999</v>
      </c>
      <c r="F902" s="297">
        <v>725547</v>
      </c>
      <c r="G902" s="297">
        <v>823124622</v>
      </c>
      <c r="H902" s="400">
        <v>2506.4145367894198</v>
      </c>
      <c r="I902" s="401"/>
    </row>
    <row r="903" spans="1:9" ht="25.15" customHeight="1">
      <c r="A903" s="299">
        <v>44739</v>
      </c>
      <c r="B903" s="298">
        <v>3.26</v>
      </c>
      <c r="C903" s="298">
        <v>3.2850000000000001</v>
      </c>
      <c r="D903" s="298">
        <v>3.1</v>
      </c>
      <c r="E903" s="298">
        <v>3.1850000000000001</v>
      </c>
      <c r="F903" s="297">
        <v>817951</v>
      </c>
      <c r="G903" s="297">
        <v>823124622</v>
      </c>
      <c r="H903" s="400">
        <v>2621.6518739704302</v>
      </c>
      <c r="I903" s="401"/>
    </row>
    <row r="904" spans="1:9" ht="25.15" customHeight="1">
      <c r="A904" s="299">
        <v>44736</v>
      </c>
      <c r="B904" s="298">
        <v>3.0649999999999999</v>
      </c>
      <c r="C904" s="298">
        <v>3.2450000000000001</v>
      </c>
      <c r="D904" s="298">
        <v>3.0649999999999999</v>
      </c>
      <c r="E904" s="298">
        <v>3.2250000000000001</v>
      </c>
      <c r="F904" s="297">
        <v>860590</v>
      </c>
      <c r="G904" s="297">
        <v>823124622</v>
      </c>
      <c r="H904" s="400">
        <v>2654.57682745072</v>
      </c>
      <c r="I904" s="401"/>
    </row>
    <row r="905" spans="1:9" ht="25.15" customHeight="1">
      <c r="A905" s="299">
        <v>44735</v>
      </c>
      <c r="B905" s="298">
        <v>3.2949999999999999</v>
      </c>
      <c r="C905" s="298">
        <v>3.2949999999999999</v>
      </c>
      <c r="D905" s="298">
        <v>3.0750000000000002</v>
      </c>
      <c r="E905" s="298">
        <v>3.0950000000000002</v>
      </c>
      <c r="F905" s="297">
        <v>1224154</v>
      </c>
      <c r="G905" s="297">
        <v>823124622</v>
      </c>
      <c r="H905" s="400">
        <v>2547.5707286397801</v>
      </c>
      <c r="I905" s="401"/>
    </row>
    <row r="906" spans="1:9" ht="25.15" customHeight="1">
      <c r="A906" s="299">
        <v>44734</v>
      </c>
      <c r="B906" s="298">
        <v>3.22</v>
      </c>
      <c r="C906" s="298">
        <v>3.24</v>
      </c>
      <c r="D906" s="298">
        <v>3.0750000000000002</v>
      </c>
      <c r="E906" s="298">
        <v>3.1749999999999998</v>
      </c>
      <c r="F906" s="297">
        <v>1542177</v>
      </c>
      <c r="G906" s="297">
        <v>823124622</v>
      </c>
      <c r="H906" s="400">
        <v>2613.4206356003601</v>
      </c>
      <c r="I906" s="401"/>
    </row>
    <row r="907" spans="1:9" ht="25.15" customHeight="1">
      <c r="A907" s="299">
        <v>44733</v>
      </c>
      <c r="B907" s="298">
        <v>3.11</v>
      </c>
      <c r="C907" s="298">
        <v>3.34</v>
      </c>
      <c r="D907" s="298">
        <v>3.105</v>
      </c>
      <c r="E907" s="298">
        <v>3.3</v>
      </c>
      <c r="F907" s="297">
        <v>1178692</v>
      </c>
      <c r="G907" s="297">
        <v>823124622</v>
      </c>
      <c r="H907" s="400">
        <v>2716.31121335036</v>
      </c>
      <c r="I907" s="401"/>
    </row>
    <row r="908" spans="1:9" ht="25.15" customHeight="1">
      <c r="A908" s="299">
        <v>44729</v>
      </c>
      <c r="B908" s="298">
        <v>3.3250000000000002</v>
      </c>
      <c r="C908" s="298">
        <v>3.3250000000000002</v>
      </c>
      <c r="D908" s="298">
        <v>3.1150000000000002</v>
      </c>
      <c r="E908" s="298">
        <v>3.25</v>
      </c>
      <c r="F908" s="297">
        <v>37704276</v>
      </c>
      <c r="G908" s="297">
        <v>823124622</v>
      </c>
      <c r="H908" s="400">
        <v>2675.1550215000002</v>
      </c>
      <c r="I908" s="401"/>
    </row>
    <row r="909" spans="1:9" ht="25.15" customHeight="1">
      <c r="A909" s="299">
        <v>44728</v>
      </c>
      <c r="B909" s="298">
        <v>3.2349999999999999</v>
      </c>
      <c r="C909" s="298">
        <v>3.34</v>
      </c>
      <c r="D909" s="298">
        <v>3.1749999999999998</v>
      </c>
      <c r="E909" s="298">
        <v>3.18</v>
      </c>
      <c r="F909" s="297">
        <v>1619028</v>
      </c>
      <c r="G909" s="297">
        <v>823124622</v>
      </c>
      <c r="H909" s="400">
        <v>2617.5363529094998</v>
      </c>
      <c r="I909" s="401"/>
    </row>
    <row r="910" spans="1:9" ht="25.15" customHeight="1">
      <c r="A910" s="299">
        <v>44727</v>
      </c>
      <c r="B910" s="298">
        <v>3.18</v>
      </c>
      <c r="C910" s="298">
        <v>3.375</v>
      </c>
      <c r="D910" s="298">
        <v>3.1549999999999998</v>
      </c>
      <c r="E910" s="298">
        <v>3.36</v>
      </c>
      <c r="F910" s="297">
        <v>2330849</v>
      </c>
      <c r="G910" s="297">
        <v>823124622</v>
      </c>
      <c r="H910" s="400">
        <v>2765.69864357079</v>
      </c>
      <c r="I910" s="401"/>
    </row>
    <row r="911" spans="1:9" ht="25.15" customHeight="1">
      <c r="A911" s="299">
        <v>44726</v>
      </c>
      <c r="B911" s="298">
        <v>3.2050000000000001</v>
      </c>
      <c r="C911" s="298">
        <v>3.2450000000000001</v>
      </c>
      <c r="D911" s="298">
        <v>3.12</v>
      </c>
      <c r="E911" s="298">
        <v>3.18</v>
      </c>
      <c r="F911" s="297">
        <v>2110943</v>
      </c>
      <c r="G911" s="297">
        <v>823124622</v>
      </c>
      <c r="H911" s="400">
        <v>2617.5363529094998</v>
      </c>
      <c r="I911" s="401"/>
    </row>
    <row r="912" spans="1:9" ht="25.15" customHeight="1">
      <c r="A912" s="299">
        <v>44725</v>
      </c>
      <c r="B912" s="298">
        <v>3.4449999999999998</v>
      </c>
      <c r="C912" s="298">
        <v>3.4449999999999998</v>
      </c>
      <c r="D912" s="298">
        <v>3.1549999999999998</v>
      </c>
      <c r="E912" s="298">
        <v>3.2</v>
      </c>
      <c r="F912" s="297">
        <v>3525456</v>
      </c>
      <c r="G912" s="297">
        <v>823124622</v>
      </c>
      <c r="H912" s="400">
        <v>2633.9988296496399</v>
      </c>
      <c r="I912" s="401"/>
    </row>
    <row r="913" spans="1:9" ht="25.15" customHeight="1">
      <c r="A913" s="299">
        <v>44722</v>
      </c>
      <c r="B913" s="298">
        <v>3.5150000000000001</v>
      </c>
      <c r="C913" s="298">
        <v>3.6349999999999998</v>
      </c>
      <c r="D913" s="298">
        <v>3.2650000000000001</v>
      </c>
      <c r="E913" s="298">
        <v>3.3149999999999999</v>
      </c>
      <c r="F913" s="297">
        <v>2588768</v>
      </c>
      <c r="G913" s="297">
        <v>823124622</v>
      </c>
      <c r="H913" s="400">
        <v>2728.6581690295702</v>
      </c>
      <c r="I913" s="401"/>
    </row>
    <row r="914" spans="1:9" ht="25.15" customHeight="1">
      <c r="A914" s="299">
        <v>44721</v>
      </c>
      <c r="B914" s="298">
        <v>3.7250000000000001</v>
      </c>
      <c r="C914" s="298">
        <v>3.7250000000000001</v>
      </c>
      <c r="D914" s="298">
        <v>3.5</v>
      </c>
      <c r="E914" s="298">
        <v>3.5649999999999999</v>
      </c>
      <c r="F914" s="297">
        <v>3596381</v>
      </c>
      <c r="G914" s="297">
        <v>823124622</v>
      </c>
      <c r="H914" s="400">
        <v>2934.4393245295701</v>
      </c>
      <c r="I914" s="401"/>
    </row>
    <row r="915" spans="1:9" ht="25.15" customHeight="1">
      <c r="A915" s="299">
        <v>44720</v>
      </c>
      <c r="B915" s="298">
        <v>3.5</v>
      </c>
      <c r="C915" s="298">
        <v>3.63</v>
      </c>
      <c r="D915" s="298">
        <v>3.3849999999999998</v>
      </c>
      <c r="E915" s="298">
        <v>3.63</v>
      </c>
      <c r="F915" s="297">
        <v>3605936</v>
      </c>
      <c r="G915" s="297">
        <v>823124622</v>
      </c>
      <c r="H915" s="400">
        <v>2987.9424720591401</v>
      </c>
      <c r="I915" s="401"/>
    </row>
    <row r="916" spans="1:9" ht="25.15" customHeight="1">
      <c r="A916" s="299">
        <v>44719</v>
      </c>
      <c r="B916" s="298">
        <v>3.2</v>
      </c>
      <c r="C916" s="298">
        <v>3.44</v>
      </c>
      <c r="D916" s="298">
        <v>3.2</v>
      </c>
      <c r="E916" s="298">
        <v>3.4</v>
      </c>
      <c r="F916" s="297">
        <v>2607640</v>
      </c>
      <c r="G916" s="297">
        <v>823124622</v>
      </c>
      <c r="H916" s="400">
        <v>2798.6237932992799</v>
      </c>
      <c r="I916" s="401"/>
    </row>
    <row r="917" spans="1:9" ht="25.15" customHeight="1">
      <c r="A917" s="299">
        <v>44718</v>
      </c>
      <c r="B917" s="298">
        <v>3.19</v>
      </c>
      <c r="C917" s="298">
        <v>3.41</v>
      </c>
      <c r="D917" s="298">
        <v>3.1749999999999998</v>
      </c>
      <c r="E917" s="298">
        <v>3.3450000000000002</v>
      </c>
      <c r="F917" s="297">
        <v>2923291</v>
      </c>
      <c r="G917" s="297">
        <v>823124622</v>
      </c>
      <c r="H917" s="400">
        <v>2753.3518841397799</v>
      </c>
      <c r="I917" s="401"/>
    </row>
    <row r="918" spans="1:9" ht="25.15" customHeight="1">
      <c r="A918" s="299">
        <v>44713</v>
      </c>
      <c r="B918" s="298">
        <v>3.23</v>
      </c>
      <c r="C918" s="298">
        <v>3.24</v>
      </c>
      <c r="D918" s="298">
        <v>3.0550000000000002</v>
      </c>
      <c r="E918" s="298">
        <v>3.0750000000000002</v>
      </c>
      <c r="F918" s="297">
        <v>1721684</v>
      </c>
      <c r="G918" s="297">
        <v>823124622</v>
      </c>
      <c r="H918" s="400">
        <v>2531.10825189964</v>
      </c>
      <c r="I918" s="401"/>
    </row>
    <row r="919" spans="1:9" ht="25.15" customHeight="1">
      <c r="A919" s="299">
        <v>44712</v>
      </c>
      <c r="B919" s="298">
        <v>3.38</v>
      </c>
      <c r="C919" s="298">
        <v>3.4049999999999998</v>
      </c>
      <c r="D919" s="298">
        <v>3.105</v>
      </c>
      <c r="E919" s="298">
        <v>3.22</v>
      </c>
      <c r="F919" s="297">
        <v>19168621</v>
      </c>
      <c r="G919" s="297">
        <v>823124622</v>
      </c>
      <c r="H919" s="400">
        <v>2650.46130638978</v>
      </c>
      <c r="I919" s="401"/>
    </row>
    <row r="920" spans="1:9" ht="25.15" customHeight="1">
      <c r="A920" s="299">
        <v>44711</v>
      </c>
      <c r="B920" s="298">
        <v>3.28</v>
      </c>
      <c r="C920" s="298">
        <v>3.4350000000000001</v>
      </c>
      <c r="D920" s="298">
        <v>3.2650000000000001</v>
      </c>
      <c r="E920" s="298">
        <v>3.3849999999999998</v>
      </c>
      <c r="F920" s="297">
        <v>1932540</v>
      </c>
      <c r="G920" s="297">
        <v>822945047</v>
      </c>
      <c r="H920" s="400">
        <v>2785.6689762467799</v>
      </c>
      <c r="I920" s="401"/>
    </row>
    <row r="921" spans="1:9" ht="25.15" customHeight="1">
      <c r="A921" s="299">
        <v>44708</v>
      </c>
      <c r="B921" s="298">
        <v>3.2250000000000001</v>
      </c>
      <c r="C921" s="298">
        <v>3.28</v>
      </c>
      <c r="D921" s="298">
        <v>3.12</v>
      </c>
      <c r="E921" s="298">
        <v>3.27</v>
      </c>
      <c r="F921" s="297">
        <v>1389399</v>
      </c>
      <c r="G921" s="297">
        <v>822945047</v>
      </c>
      <c r="H921" s="400">
        <v>2691.0302879935698</v>
      </c>
      <c r="I921" s="401"/>
    </row>
    <row r="922" spans="1:9" ht="25.15" customHeight="1">
      <c r="A922" s="299">
        <v>44707</v>
      </c>
      <c r="B922" s="298">
        <v>3.1</v>
      </c>
      <c r="C922" s="298">
        <v>3.2450000000000001</v>
      </c>
      <c r="D922" s="298">
        <v>3.0950000000000002</v>
      </c>
      <c r="E922" s="298">
        <v>3.1949999999999998</v>
      </c>
      <c r="F922" s="297">
        <v>2937850</v>
      </c>
      <c r="G922" s="297">
        <v>822945047</v>
      </c>
      <c r="H922" s="400">
        <v>2629.30937022749</v>
      </c>
      <c r="I922" s="401"/>
    </row>
    <row r="923" spans="1:9" ht="25.15" customHeight="1">
      <c r="A923" s="299">
        <v>44706</v>
      </c>
      <c r="B923" s="298">
        <v>3.165</v>
      </c>
      <c r="C923" s="298">
        <v>3.1850000000000001</v>
      </c>
      <c r="D923" s="298">
        <v>2.99</v>
      </c>
      <c r="E923" s="298">
        <v>3.0750000000000002</v>
      </c>
      <c r="F923" s="297">
        <v>2389216</v>
      </c>
      <c r="G923" s="297">
        <v>822945047</v>
      </c>
      <c r="H923" s="400">
        <v>2530.5560587660798</v>
      </c>
      <c r="I923" s="401"/>
    </row>
    <row r="924" spans="1:9" ht="25.15" customHeight="1">
      <c r="A924" s="299">
        <v>44705</v>
      </c>
      <c r="B924" s="298">
        <v>3.04</v>
      </c>
      <c r="C924" s="298">
        <v>3.2050000000000001</v>
      </c>
      <c r="D924" s="298">
        <v>3.04</v>
      </c>
      <c r="E924" s="298">
        <v>3.17</v>
      </c>
      <c r="F924" s="297">
        <v>2301393</v>
      </c>
      <c r="G924" s="297">
        <v>822945047</v>
      </c>
      <c r="H924" s="400">
        <v>2608.73586177572</v>
      </c>
      <c r="I924" s="401"/>
    </row>
    <row r="925" spans="1:9" ht="25.15" customHeight="1">
      <c r="A925" s="299">
        <v>44704</v>
      </c>
      <c r="B925" s="298">
        <v>3.24</v>
      </c>
      <c r="C925" s="298">
        <v>3.2450000000000001</v>
      </c>
      <c r="D925" s="298">
        <v>3.08</v>
      </c>
      <c r="E925" s="298">
        <v>3.12</v>
      </c>
      <c r="F925" s="297">
        <v>2728526</v>
      </c>
      <c r="G925" s="297">
        <v>822945047</v>
      </c>
      <c r="H925" s="400">
        <v>2567.5884524614098</v>
      </c>
      <c r="I925" s="401"/>
    </row>
    <row r="926" spans="1:9" ht="25.15" customHeight="1">
      <c r="A926" s="299">
        <v>44701</v>
      </c>
      <c r="B926" s="298">
        <v>2.9750000000000001</v>
      </c>
      <c r="C926" s="298">
        <v>3.3</v>
      </c>
      <c r="D926" s="298">
        <v>2.9750000000000001</v>
      </c>
      <c r="E926" s="298">
        <v>3.2250000000000001</v>
      </c>
      <c r="F926" s="297">
        <v>2886508</v>
      </c>
      <c r="G926" s="297">
        <v>822945047</v>
      </c>
      <c r="H926" s="400">
        <v>2653.99769809284</v>
      </c>
      <c r="I926" s="401"/>
    </row>
    <row r="927" spans="1:9" ht="25.15" customHeight="1">
      <c r="A927" s="299">
        <v>44700</v>
      </c>
      <c r="B927" s="298">
        <v>2.81</v>
      </c>
      <c r="C927" s="298">
        <v>2.97</v>
      </c>
      <c r="D927" s="298">
        <v>2.74</v>
      </c>
      <c r="E927" s="298">
        <v>2.95</v>
      </c>
      <c r="F927" s="297">
        <v>1939677</v>
      </c>
      <c r="G927" s="297">
        <v>822945047</v>
      </c>
      <c r="H927" s="400">
        <v>2427.6879278910801</v>
      </c>
      <c r="I927" s="401"/>
    </row>
    <row r="928" spans="1:9" ht="25.15" customHeight="1">
      <c r="A928" s="299">
        <v>44699</v>
      </c>
      <c r="B928" s="298">
        <v>2.9449999999999998</v>
      </c>
      <c r="C928" s="298">
        <v>2.9449999999999998</v>
      </c>
      <c r="D928" s="298">
        <v>2.7549999999999999</v>
      </c>
      <c r="E928" s="298">
        <v>2.8</v>
      </c>
      <c r="F928" s="297">
        <v>1425420</v>
      </c>
      <c r="G928" s="297">
        <v>822945047</v>
      </c>
      <c r="H928" s="400">
        <v>2304.2460923589201</v>
      </c>
      <c r="I928" s="401"/>
    </row>
    <row r="929" spans="1:9" ht="25.15" customHeight="1">
      <c r="A929" s="299">
        <v>44698</v>
      </c>
      <c r="B929" s="298">
        <v>2.94</v>
      </c>
      <c r="C929" s="298">
        <v>2.95</v>
      </c>
      <c r="D929" s="298">
        <v>2.7850000000000001</v>
      </c>
      <c r="E929" s="298">
        <v>2.94</v>
      </c>
      <c r="F929" s="297">
        <v>2247937</v>
      </c>
      <c r="G929" s="297">
        <v>822945047</v>
      </c>
      <c r="H929" s="400">
        <v>2419.4584852692901</v>
      </c>
      <c r="I929" s="401"/>
    </row>
    <row r="930" spans="1:9" ht="25.15" customHeight="1">
      <c r="A930" s="299">
        <v>44697</v>
      </c>
      <c r="B930" s="298">
        <v>2.8250000000000002</v>
      </c>
      <c r="C930" s="298">
        <v>2.9</v>
      </c>
      <c r="D930" s="298">
        <v>2.74</v>
      </c>
      <c r="E930" s="298">
        <v>2.895</v>
      </c>
      <c r="F930" s="297">
        <v>2163881</v>
      </c>
      <c r="G930" s="297">
        <v>822945047</v>
      </c>
      <c r="H930" s="400">
        <v>2382.4258953685699</v>
      </c>
      <c r="I930" s="401"/>
    </row>
    <row r="931" spans="1:9" ht="25.15" customHeight="1">
      <c r="A931" s="299">
        <v>44694</v>
      </c>
      <c r="B931" s="298">
        <v>2.67</v>
      </c>
      <c r="C931" s="298">
        <v>2.85</v>
      </c>
      <c r="D931" s="298">
        <v>2.5649999999999999</v>
      </c>
      <c r="E931" s="298">
        <v>2.8450000000000002</v>
      </c>
      <c r="F931" s="297">
        <v>3396635</v>
      </c>
      <c r="G931" s="297">
        <v>822945047</v>
      </c>
      <c r="H931" s="400">
        <v>2341.2786822596499</v>
      </c>
      <c r="I931" s="401"/>
    </row>
    <row r="932" spans="1:9" ht="25.15" customHeight="1">
      <c r="A932" s="299">
        <v>44693</v>
      </c>
      <c r="B932" s="298">
        <v>2.5</v>
      </c>
      <c r="C932" s="298">
        <v>2.58</v>
      </c>
      <c r="D932" s="298">
        <v>2.39</v>
      </c>
      <c r="E932" s="298">
        <v>2.5449999999999999</v>
      </c>
      <c r="F932" s="297">
        <v>2440063</v>
      </c>
      <c r="G932" s="297">
        <v>822945047</v>
      </c>
      <c r="H932" s="400">
        <v>2094.3952074007202</v>
      </c>
      <c r="I932" s="401"/>
    </row>
    <row r="933" spans="1:9" ht="25.15" customHeight="1">
      <c r="A933" s="299">
        <v>44692</v>
      </c>
      <c r="B933" s="298">
        <v>2.65</v>
      </c>
      <c r="C933" s="298">
        <v>2.65</v>
      </c>
      <c r="D933" s="298">
        <v>2.54</v>
      </c>
      <c r="E933" s="298">
        <v>2.62</v>
      </c>
      <c r="F933" s="297">
        <v>1776953</v>
      </c>
      <c r="G933" s="297">
        <v>822945047</v>
      </c>
      <c r="H933" s="400">
        <v>2156.1159289614102</v>
      </c>
      <c r="I933" s="401"/>
    </row>
    <row r="934" spans="1:9" ht="25.15" customHeight="1">
      <c r="A934" s="299">
        <v>44691</v>
      </c>
      <c r="B934" s="298">
        <v>2.5750000000000002</v>
      </c>
      <c r="C934" s="298">
        <v>2.65</v>
      </c>
      <c r="D934" s="298">
        <v>2.5249999999999999</v>
      </c>
      <c r="E934" s="298">
        <v>2.5499999999999998</v>
      </c>
      <c r="F934" s="297">
        <v>6117636</v>
      </c>
      <c r="G934" s="297">
        <v>822945047</v>
      </c>
      <c r="H934" s="400">
        <v>2098.5098306089199</v>
      </c>
      <c r="I934" s="401"/>
    </row>
    <row r="935" spans="1:9" ht="25.15" customHeight="1">
      <c r="A935" s="299">
        <v>44690</v>
      </c>
      <c r="B935" s="298">
        <v>2.7250000000000001</v>
      </c>
      <c r="C935" s="298">
        <v>2.7450000000000001</v>
      </c>
      <c r="D935" s="298">
        <v>2.5750000000000002</v>
      </c>
      <c r="E935" s="298">
        <v>2.5750000000000002</v>
      </c>
      <c r="F935" s="297">
        <v>3761236</v>
      </c>
      <c r="G935" s="297">
        <v>822945047</v>
      </c>
      <c r="H935" s="400">
        <v>2119.0835352660802</v>
      </c>
      <c r="I935" s="401"/>
    </row>
    <row r="936" spans="1:9" ht="25.15" customHeight="1">
      <c r="A936" s="299">
        <v>44687</v>
      </c>
      <c r="B936" s="298">
        <v>2.81</v>
      </c>
      <c r="C936" s="298">
        <v>2.84</v>
      </c>
      <c r="D936" s="298">
        <v>2.65</v>
      </c>
      <c r="E936" s="298">
        <v>2.71</v>
      </c>
      <c r="F936" s="297">
        <v>2631653</v>
      </c>
      <c r="G936" s="297">
        <v>822945047</v>
      </c>
      <c r="H936" s="400">
        <v>2230.1811087628598</v>
      </c>
      <c r="I936" s="401"/>
    </row>
    <row r="937" spans="1:9" ht="25.15" customHeight="1">
      <c r="A937" s="299">
        <v>44686</v>
      </c>
      <c r="B937" s="298">
        <v>2.88</v>
      </c>
      <c r="C937" s="298">
        <v>3</v>
      </c>
      <c r="D937" s="298">
        <v>2.855</v>
      </c>
      <c r="E937" s="298">
        <v>2.855</v>
      </c>
      <c r="F937" s="297">
        <v>2086952</v>
      </c>
      <c r="G937" s="297">
        <v>822945047</v>
      </c>
      <c r="H937" s="400">
        <v>2349.5081248814299</v>
      </c>
      <c r="I937" s="401"/>
    </row>
    <row r="938" spans="1:9" ht="25.15" customHeight="1">
      <c r="A938" s="299">
        <v>44685</v>
      </c>
      <c r="B938" s="298">
        <v>3.0550000000000002</v>
      </c>
      <c r="C938" s="298">
        <v>3.0550000000000002</v>
      </c>
      <c r="D938" s="298">
        <v>2.6349999999999998</v>
      </c>
      <c r="E938" s="298">
        <v>2.8</v>
      </c>
      <c r="F938" s="297">
        <v>2855137</v>
      </c>
      <c r="G938" s="297">
        <v>822945047</v>
      </c>
      <c r="H938" s="400">
        <v>2304.2460923589201</v>
      </c>
      <c r="I938" s="401"/>
    </row>
    <row r="939" spans="1:9" ht="25.15" customHeight="1">
      <c r="A939" s="299">
        <v>44684</v>
      </c>
      <c r="B939" s="298">
        <v>3.06</v>
      </c>
      <c r="C939" s="298">
        <v>3.085</v>
      </c>
      <c r="D939" s="298">
        <v>2.84</v>
      </c>
      <c r="E939" s="298">
        <v>2.94</v>
      </c>
      <c r="F939" s="297">
        <v>2052570</v>
      </c>
      <c r="G939" s="297">
        <v>822945047</v>
      </c>
      <c r="H939" s="400">
        <v>2419.4584852692901</v>
      </c>
      <c r="I939" s="401"/>
    </row>
    <row r="940" spans="1:9" ht="25.15" customHeight="1">
      <c r="A940" s="299">
        <v>44680</v>
      </c>
      <c r="B940" s="298">
        <v>3.2650000000000001</v>
      </c>
      <c r="C940" s="298">
        <v>3.2650000000000001</v>
      </c>
      <c r="D940" s="298">
        <v>3.0049999999999999</v>
      </c>
      <c r="E940" s="298">
        <v>3.0649999999999999</v>
      </c>
      <c r="F940" s="297">
        <v>2127935</v>
      </c>
      <c r="G940" s="297">
        <v>822659913</v>
      </c>
      <c r="H940" s="400">
        <v>2521.45268041798</v>
      </c>
      <c r="I940" s="401"/>
    </row>
    <row r="941" spans="1:9" ht="25.15" customHeight="1">
      <c r="A941" s="299">
        <v>44679</v>
      </c>
      <c r="B941" s="298">
        <v>3.25</v>
      </c>
      <c r="C941" s="298">
        <v>3.2949999999999999</v>
      </c>
      <c r="D941" s="298">
        <v>3.17</v>
      </c>
      <c r="E941" s="298">
        <v>3.2</v>
      </c>
      <c r="F941" s="297">
        <v>2453438</v>
      </c>
      <c r="G941" s="297">
        <v>822659913</v>
      </c>
      <c r="H941" s="400">
        <v>2632.51176082748</v>
      </c>
      <c r="I941" s="401"/>
    </row>
    <row r="942" spans="1:9" ht="25.15" customHeight="1">
      <c r="A942" s="299">
        <v>44678</v>
      </c>
      <c r="B942" s="298">
        <v>3.19</v>
      </c>
      <c r="C942" s="298">
        <v>3.2450000000000001</v>
      </c>
      <c r="D942" s="298">
        <v>3.12</v>
      </c>
      <c r="E942" s="298">
        <v>3.18</v>
      </c>
      <c r="F942" s="297">
        <v>2573054</v>
      </c>
      <c r="G942" s="297">
        <v>822659913</v>
      </c>
      <c r="H942" s="400">
        <v>2616.0585782584699</v>
      </c>
      <c r="I942" s="401"/>
    </row>
    <row r="943" spans="1:9" ht="25.15" customHeight="1">
      <c r="A943" s="299">
        <v>44677</v>
      </c>
      <c r="B943" s="298">
        <v>3.26</v>
      </c>
      <c r="C943" s="298">
        <v>3.3050000000000002</v>
      </c>
      <c r="D943" s="298">
        <v>3.07</v>
      </c>
      <c r="E943" s="298">
        <v>3.1349999999999998</v>
      </c>
      <c r="F943" s="297">
        <v>2903623</v>
      </c>
      <c r="G943" s="297">
        <v>822659913</v>
      </c>
      <c r="H943" s="400">
        <v>2579.0388194094999</v>
      </c>
      <c r="I943" s="401"/>
    </row>
    <row r="944" spans="1:9" ht="25.15" customHeight="1">
      <c r="A944" s="299">
        <v>44676</v>
      </c>
      <c r="B944" s="298">
        <v>3.45</v>
      </c>
      <c r="C944" s="298">
        <v>3.45</v>
      </c>
      <c r="D944" s="298">
        <v>3.15</v>
      </c>
      <c r="E944" s="298">
        <v>3.19</v>
      </c>
      <c r="F944" s="297">
        <v>2754671</v>
      </c>
      <c r="G944" s="297">
        <v>822659913</v>
      </c>
      <c r="H944" s="400">
        <v>2624.2851695429799</v>
      </c>
      <c r="I944" s="401"/>
    </row>
    <row r="945" spans="1:9" ht="25.15" customHeight="1">
      <c r="A945" s="299">
        <v>44673</v>
      </c>
      <c r="B945" s="298">
        <v>3.4</v>
      </c>
      <c r="C945" s="298">
        <v>3.58</v>
      </c>
      <c r="D945" s="298">
        <v>3.4</v>
      </c>
      <c r="E945" s="298">
        <v>3.49</v>
      </c>
      <c r="F945" s="297">
        <v>1084865</v>
      </c>
      <c r="G945" s="297">
        <v>822659913</v>
      </c>
      <c r="H945" s="400">
        <v>2871.0831042155</v>
      </c>
      <c r="I945" s="401"/>
    </row>
    <row r="946" spans="1:9" ht="25.15" customHeight="1">
      <c r="A946" s="299">
        <v>44672</v>
      </c>
      <c r="B946" s="298">
        <v>3.51</v>
      </c>
      <c r="C946" s="298">
        <v>3.61</v>
      </c>
      <c r="D946" s="298">
        <v>3.39</v>
      </c>
      <c r="E946" s="298">
        <v>3.56</v>
      </c>
      <c r="F946" s="297">
        <v>1511715</v>
      </c>
      <c r="G946" s="297">
        <v>822659913</v>
      </c>
      <c r="H946" s="400">
        <v>2928.6692432070199</v>
      </c>
      <c r="I946" s="401"/>
    </row>
    <row r="947" spans="1:9" ht="25.15" customHeight="1">
      <c r="A947" s="299">
        <v>44671</v>
      </c>
      <c r="B947" s="298">
        <v>3.4049999999999998</v>
      </c>
      <c r="C947" s="298">
        <v>3.48</v>
      </c>
      <c r="D947" s="298">
        <v>3.37</v>
      </c>
      <c r="E947" s="298">
        <v>3.44</v>
      </c>
      <c r="F947" s="297">
        <v>1369653</v>
      </c>
      <c r="G947" s="297">
        <v>822659913</v>
      </c>
      <c r="H947" s="400">
        <v>2829.9501477929798</v>
      </c>
      <c r="I947" s="401"/>
    </row>
    <row r="948" spans="1:9" ht="25.15" customHeight="1">
      <c r="A948" s="299">
        <v>44670</v>
      </c>
      <c r="B948" s="298">
        <v>3.54</v>
      </c>
      <c r="C948" s="298">
        <v>3.54</v>
      </c>
      <c r="D948" s="298">
        <v>3.3650000000000002</v>
      </c>
      <c r="E948" s="298">
        <v>3.4350000000000001</v>
      </c>
      <c r="F948" s="297">
        <v>1245534</v>
      </c>
      <c r="G948" s="297">
        <v>822659913</v>
      </c>
      <c r="H948" s="400">
        <v>2825.83675408202</v>
      </c>
      <c r="I948" s="401"/>
    </row>
    <row r="949" spans="1:9" ht="25.15" customHeight="1">
      <c r="A949" s="299">
        <v>44665</v>
      </c>
      <c r="B949" s="298">
        <v>3.5550000000000002</v>
      </c>
      <c r="C949" s="298">
        <v>3.6</v>
      </c>
      <c r="D949" s="298">
        <v>3.5</v>
      </c>
      <c r="E949" s="298">
        <v>3.54</v>
      </c>
      <c r="F949" s="297">
        <v>1017378</v>
      </c>
      <c r="G949" s="297">
        <v>822659913</v>
      </c>
      <c r="H949" s="400">
        <v>2912.2160606380098</v>
      </c>
      <c r="I949" s="401"/>
    </row>
    <row r="950" spans="1:9" ht="25.15" customHeight="1">
      <c r="A950" s="299">
        <v>44664</v>
      </c>
      <c r="B950" s="298">
        <v>3.5</v>
      </c>
      <c r="C950" s="298">
        <v>3.6</v>
      </c>
      <c r="D950" s="298">
        <v>3.5</v>
      </c>
      <c r="E950" s="298">
        <v>3.5550000000000002</v>
      </c>
      <c r="F950" s="297">
        <v>1543132</v>
      </c>
      <c r="G950" s="297">
        <v>822659913</v>
      </c>
      <c r="H950" s="400">
        <v>2924.5560456334701</v>
      </c>
      <c r="I950" s="401"/>
    </row>
    <row r="951" spans="1:9" ht="25.15" customHeight="1">
      <c r="A951" s="299">
        <v>44663</v>
      </c>
      <c r="B951" s="298">
        <v>3.63</v>
      </c>
      <c r="C951" s="298">
        <v>3.63</v>
      </c>
      <c r="D951" s="298">
        <v>3.48</v>
      </c>
      <c r="E951" s="298">
        <v>3.55</v>
      </c>
      <c r="F951" s="297">
        <v>1718956</v>
      </c>
      <c r="G951" s="297">
        <v>822659913</v>
      </c>
      <c r="H951" s="400">
        <v>2920.4426519225199</v>
      </c>
      <c r="I951" s="401"/>
    </row>
    <row r="952" spans="1:9" ht="25.15" customHeight="1">
      <c r="A952" s="299">
        <v>44662</v>
      </c>
      <c r="B952" s="298">
        <v>3.855</v>
      </c>
      <c r="C952" s="298">
        <v>3.855</v>
      </c>
      <c r="D952" s="298">
        <v>3.42</v>
      </c>
      <c r="E952" s="298">
        <v>3.53</v>
      </c>
      <c r="F952" s="297">
        <v>1572878</v>
      </c>
      <c r="G952" s="297">
        <v>822659913</v>
      </c>
      <c r="H952" s="400">
        <v>2903.9894693535098</v>
      </c>
      <c r="I952" s="401"/>
    </row>
    <row r="953" spans="1:9" ht="25.15" customHeight="1">
      <c r="A953" s="299">
        <v>44659</v>
      </c>
      <c r="B953" s="298">
        <v>3.93</v>
      </c>
      <c r="C953" s="298">
        <v>3.93</v>
      </c>
      <c r="D953" s="298">
        <v>3.7</v>
      </c>
      <c r="E953" s="298">
        <v>3.7</v>
      </c>
      <c r="F953" s="297">
        <v>1011095</v>
      </c>
      <c r="G953" s="297">
        <v>822659913</v>
      </c>
      <c r="H953" s="400">
        <v>3043.8417173274802</v>
      </c>
      <c r="I953" s="401"/>
    </row>
    <row r="954" spans="1:9" ht="25.15" customHeight="1">
      <c r="A954" s="299">
        <v>44658</v>
      </c>
      <c r="B954" s="298">
        <v>3.81</v>
      </c>
      <c r="C954" s="298">
        <v>3.91</v>
      </c>
      <c r="D954" s="298">
        <v>3.76</v>
      </c>
      <c r="E954" s="298">
        <v>3.835</v>
      </c>
      <c r="F954" s="297">
        <v>889505</v>
      </c>
      <c r="G954" s="297">
        <v>822659913</v>
      </c>
      <c r="H954" s="400">
        <v>3154.9007977369802</v>
      </c>
      <c r="I954" s="401"/>
    </row>
    <row r="955" spans="1:9" ht="25.15" customHeight="1">
      <c r="A955" s="299">
        <v>44657</v>
      </c>
      <c r="B955" s="298">
        <v>3.9550000000000001</v>
      </c>
      <c r="C955" s="298">
        <v>3.97</v>
      </c>
      <c r="D955" s="298">
        <v>3.78</v>
      </c>
      <c r="E955" s="298">
        <v>3.78</v>
      </c>
      <c r="F955" s="297">
        <v>1281211</v>
      </c>
      <c r="G955" s="297">
        <v>822659913</v>
      </c>
      <c r="H955" s="400">
        <v>3109.6544476035101</v>
      </c>
      <c r="I955" s="401"/>
    </row>
    <row r="956" spans="1:9" ht="25.15" customHeight="1">
      <c r="A956" s="299">
        <v>44656</v>
      </c>
      <c r="B956" s="298">
        <v>3.855</v>
      </c>
      <c r="C956" s="298">
        <v>4.04</v>
      </c>
      <c r="D956" s="298">
        <v>3.7349999999999999</v>
      </c>
      <c r="E956" s="298">
        <v>3.97</v>
      </c>
      <c r="F956" s="297">
        <v>6681042</v>
      </c>
      <c r="G956" s="297">
        <v>822659913</v>
      </c>
      <c r="H956" s="400">
        <v>3265.9598781464902</v>
      </c>
      <c r="I956" s="401"/>
    </row>
    <row r="957" spans="1:9" ht="25.15" customHeight="1">
      <c r="A957" s="299">
        <v>44655</v>
      </c>
      <c r="B957" s="298">
        <v>3.97</v>
      </c>
      <c r="C957" s="298">
        <v>4.0750000000000002</v>
      </c>
      <c r="D957" s="298">
        <v>3.8</v>
      </c>
      <c r="E957" s="298">
        <v>3.8</v>
      </c>
      <c r="F957" s="297">
        <v>1831955</v>
      </c>
      <c r="G957" s="297">
        <v>822659913</v>
      </c>
      <c r="H957" s="400">
        <v>3126.1076301725202</v>
      </c>
      <c r="I957" s="401"/>
    </row>
    <row r="958" spans="1:9" ht="25.15" customHeight="1">
      <c r="A958" s="299">
        <v>44652</v>
      </c>
      <c r="B958" s="298">
        <v>4.03</v>
      </c>
      <c r="C958" s="298">
        <v>4.0999999999999996</v>
      </c>
      <c r="D958" s="298">
        <v>3.84</v>
      </c>
      <c r="E958" s="298">
        <v>3.94</v>
      </c>
      <c r="F958" s="297">
        <v>1890371</v>
      </c>
      <c r="G958" s="297">
        <v>822659913</v>
      </c>
      <c r="H958" s="400">
        <v>3241.28010429298</v>
      </c>
      <c r="I958" s="401"/>
    </row>
    <row r="959" spans="1:9" ht="25.15" customHeight="1">
      <c r="A959" s="299">
        <v>44651</v>
      </c>
      <c r="B959" s="298">
        <v>4.0999999999999996</v>
      </c>
      <c r="C959" s="298">
        <v>4.2450000000000001</v>
      </c>
      <c r="D959" s="298">
        <v>3.97</v>
      </c>
      <c r="E959" s="298">
        <v>3.98</v>
      </c>
      <c r="F959" s="297">
        <v>1493664</v>
      </c>
      <c r="G959" s="297">
        <v>822589311</v>
      </c>
      <c r="H959" s="400">
        <v>3273.9054734696501</v>
      </c>
      <c r="I959" s="401"/>
    </row>
    <row r="960" spans="1:9" ht="25.15" customHeight="1">
      <c r="A960" s="299">
        <v>44650</v>
      </c>
      <c r="B960" s="298">
        <v>4.07</v>
      </c>
      <c r="C960" s="298">
        <v>4.16</v>
      </c>
      <c r="D960" s="298">
        <v>3.95</v>
      </c>
      <c r="E960" s="298">
        <v>4.1399999999999997</v>
      </c>
      <c r="F960" s="297">
        <v>1751695</v>
      </c>
      <c r="G960" s="297">
        <v>822589311</v>
      </c>
      <c r="H960" s="400">
        <v>3405.5196377124798</v>
      </c>
      <c r="I960" s="401"/>
    </row>
    <row r="961" spans="1:9" ht="25.15" customHeight="1">
      <c r="A961" s="299">
        <v>44649</v>
      </c>
      <c r="B961" s="298">
        <v>3.99</v>
      </c>
      <c r="C961" s="298">
        <v>4.09</v>
      </c>
      <c r="D961" s="298">
        <v>3.95</v>
      </c>
      <c r="E961" s="298">
        <v>4.07</v>
      </c>
      <c r="F961" s="297">
        <v>1463132</v>
      </c>
      <c r="G961" s="297">
        <v>822589311</v>
      </c>
      <c r="H961" s="400">
        <v>3347.9386369768099</v>
      </c>
      <c r="I961" s="401"/>
    </row>
    <row r="962" spans="1:9" ht="25.15" customHeight="1">
      <c r="A962" s="299">
        <v>44648</v>
      </c>
      <c r="B962" s="298">
        <v>4.0750000000000002</v>
      </c>
      <c r="C962" s="298">
        <v>4.0949999999999998</v>
      </c>
      <c r="D962" s="298">
        <v>3.9</v>
      </c>
      <c r="E962" s="298">
        <v>3.92</v>
      </c>
      <c r="F962" s="297">
        <v>4398502</v>
      </c>
      <c r="G962" s="297">
        <v>822589311</v>
      </c>
      <c r="H962" s="400">
        <v>3224.5501618785802</v>
      </c>
      <c r="I962" s="401"/>
    </row>
    <row r="963" spans="1:9" ht="25.15" customHeight="1">
      <c r="A963" s="299">
        <v>44645</v>
      </c>
      <c r="B963" s="298">
        <v>4.2549999999999999</v>
      </c>
      <c r="C963" s="298">
        <v>4.3650000000000002</v>
      </c>
      <c r="D963" s="298">
        <v>4.0149999999999997</v>
      </c>
      <c r="E963" s="298">
        <v>4.05</v>
      </c>
      <c r="F963" s="297">
        <v>1927414</v>
      </c>
      <c r="G963" s="297">
        <v>822589311</v>
      </c>
      <c r="H963" s="400">
        <v>3331.4868664464602</v>
      </c>
      <c r="I963" s="401"/>
    </row>
    <row r="964" spans="1:9" ht="25.15" customHeight="1">
      <c r="A964" s="299">
        <v>44644</v>
      </c>
      <c r="B964" s="298">
        <v>4.1500000000000004</v>
      </c>
      <c r="C964" s="298">
        <v>4.2300000000000004</v>
      </c>
      <c r="D964" s="298">
        <v>4.0650000000000004</v>
      </c>
      <c r="E964" s="298">
        <v>4.2300000000000004</v>
      </c>
      <c r="F964" s="297">
        <v>4595400</v>
      </c>
      <c r="G964" s="297">
        <v>822589311</v>
      </c>
      <c r="H964" s="400">
        <v>3479.5528012196501</v>
      </c>
      <c r="I964" s="401"/>
    </row>
    <row r="965" spans="1:9" ht="25.15" customHeight="1">
      <c r="A965" s="299">
        <v>44643</v>
      </c>
      <c r="B965" s="298">
        <v>4.25</v>
      </c>
      <c r="C965" s="298">
        <v>4.3899999999999997</v>
      </c>
      <c r="D965" s="298">
        <v>4.13</v>
      </c>
      <c r="E965" s="298">
        <v>4.16</v>
      </c>
      <c r="F965" s="297">
        <v>713880</v>
      </c>
      <c r="G965" s="297">
        <v>822589311</v>
      </c>
      <c r="H965" s="400">
        <v>3421.97140824283</v>
      </c>
      <c r="I965" s="401"/>
    </row>
    <row r="966" spans="1:9" ht="25.15" customHeight="1">
      <c r="A966" s="299">
        <v>44642</v>
      </c>
      <c r="B966" s="298">
        <v>4.4000000000000004</v>
      </c>
      <c r="C966" s="298">
        <v>4.57</v>
      </c>
      <c r="D966" s="298">
        <v>3.9849999999999999</v>
      </c>
      <c r="E966" s="298">
        <v>4.2450000000000001</v>
      </c>
      <c r="F966" s="297">
        <v>3929676</v>
      </c>
      <c r="G966" s="297">
        <v>822589311</v>
      </c>
      <c r="H966" s="400">
        <v>3491.8915310571201</v>
      </c>
      <c r="I966" s="401"/>
    </row>
    <row r="967" spans="1:9" ht="25.15" customHeight="1">
      <c r="A967" s="299">
        <v>44641</v>
      </c>
      <c r="B967" s="298">
        <v>4.4000000000000004</v>
      </c>
      <c r="C967" s="298">
        <v>4.4800000000000004</v>
      </c>
      <c r="D967" s="298">
        <v>4.3</v>
      </c>
      <c r="E967" s="298">
        <v>4.42</v>
      </c>
      <c r="F967" s="297">
        <v>855172</v>
      </c>
      <c r="G967" s="297">
        <v>822589311</v>
      </c>
      <c r="H967" s="400">
        <v>3635.84481737858</v>
      </c>
      <c r="I967" s="401"/>
    </row>
    <row r="968" spans="1:9" ht="25.15" customHeight="1">
      <c r="A968" s="299">
        <v>44638</v>
      </c>
      <c r="B968" s="298">
        <v>4.41</v>
      </c>
      <c r="C968" s="298">
        <v>4.47</v>
      </c>
      <c r="D968" s="298">
        <v>4.2699999999999996</v>
      </c>
      <c r="E968" s="298">
        <v>4.4050000000000002</v>
      </c>
      <c r="F968" s="297">
        <v>2006724</v>
      </c>
      <c r="G968" s="297">
        <v>822589311</v>
      </c>
      <c r="H968" s="400">
        <v>3623.50608754111</v>
      </c>
      <c r="I968" s="401"/>
    </row>
    <row r="969" spans="1:9" ht="25.15" customHeight="1">
      <c r="A969" s="299">
        <v>44637</v>
      </c>
      <c r="B969" s="298">
        <v>4.3</v>
      </c>
      <c r="C969" s="298">
        <v>4.4950000000000001</v>
      </c>
      <c r="D969" s="298">
        <v>4.3</v>
      </c>
      <c r="E969" s="298">
        <v>4.4000000000000004</v>
      </c>
      <c r="F969" s="297">
        <v>524014</v>
      </c>
      <c r="G969" s="297">
        <v>822589311</v>
      </c>
      <c r="H969" s="400">
        <v>3619.3930468482299</v>
      </c>
      <c r="I969" s="401"/>
    </row>
    <row r="970" spans="1:9" ht="25.15" customHeight="1">
      <c r="A970" s="299">
        <v>44636</v>
      </c>
      <c r="B970" s="298">
        <v>3.99</v>
      </c>
      <c r="C970" s="298">
        <v>4.4850000000000003</v>
      </c>
      <c r="D970" s="298">
        <v>3.94</v>
      </c>
      <c r="E970" s="298">
        <v>4.375</v>
      </c>
      <c r="F970" s="297">
        <v>1465430</v>
      </c>
      <c r="G970" s="297">
        <v>822589311</v>
      </c>
      <c r="H970" s="400">
        <v>3598.8282356250002</v>
      </c>
      <c r="I970" s="401"/>
    </row>
    <row r="971" spans="1:9" ht="25.15" customHeight="1">
      <c r="A971" s="299">
        <v>44635</v>
      </c>
      <c r="B971" s="298">
        <v>4.0949999999999998</v>
      </c>
      <c r="C971" s="298">
        <v>4.0999999999999996</v>
      </c>
      <c r="D971" s="298">
        <v>3.8849999999999998</v>
      </c>
      <c r="E971" s="298">
        <v>3.89</v>
      </c>
      <c r="F971" s="297">
        <v>738098</v>
      </c>
      <c r="G971" s="297">
        <v>822589311</v>
      </c>
      <c r="H971" s="400">
        <v>3199.8725060830502</v>
      </c>
      <c r="I971" s="401"/>
    </row>
    <row r="972" spans="1:9" ht="25.15" customHeight="1">
      <c r="A972" s="299">
        <v>44634</v>
      </c>
      <c r="B972" s="298">
        <v>4</v>
      </c>
      <c r="C972" s="298">
        <v>4.17</v>
      </c>
      <c r="D972" s="298">
        <v>3.88</v>
      </c>
      <c r="E972" s="298">
        <v>4.1349999999999998</v>
      </c>
      <c r="F972" s="297">
        <v>902003</v>
      </c>
      <c r="G972" s="297">
        <v>822589311</v>
      </c>
      <c r="H972" s="400">
        <v>3401.4069892607499</v>
      </c>
      <c r="I972" s="401"/>
    </row>
    <row r="973" spans="1:9" ht="25.15" customHeight="1">
      <c r="A973" s="299">
        <v>44631</v>
      </c>
      <c r="B973" s="298">
        <v>3.98</v>
      </c>
      <c r="C973" s="298">
        <v>4.07</v>
      </c>
      <c r="D973" s="298">
        <v>3.8149999999999999</v>
      </c>
      <c r="E973" s="298">
        <v>3.9649999999999999</v>
      </c>
      <c r="F973" s="297">
        <v>1000385</v>
      </c>
      <c r="G973" s="297">
        <v>822589311</v>
      </c>
      <c r="H973" s="400">
        <v>3261.5665475115902</v>
      </c>
      <c r="I973" s="401"/>
    </row>
    <row r="974" spans="1:9" ht="25.15" customHeight="1">
      <c r="A974" s="299">
        <v>44630</v>
      </c>
      <c r="B974" s="298">
        <v>4</v>
      </c>
      <c r="C974" s="298">
        <v>4.05</v>
      </c>
      <c r="D974" s="298">
        <v>3.8650000000000002</v>
      </c>
      <c r="E974" s="298">
        <v>3.915</v>
      </c>
      <c r="F974" s="297">
        <v>1052176</v>
      </c>
      <c r="G974" s="297">
        <v>822589311</v>
      </c>
      <c r="H974" s="400">
        <v>3220.4371211857101</v>
      </c>
      <c r="I974" s="401"/>
    </row>
    <row r="975" spans="1:9" ht="25.15" customHeight="1">
      <c r="A975" s="299">
        <v>44629</v>
      </c>
      <c r="B975" s="298">
        <v>3.69</v>
      </c>
      <c r="C975" s="298">
        <v>3.9849999999999999</v>
      </c>
      <c r="D975" s="298">
        <v>3.6749999999999998</v>
      </c>
      <c r="E975" s="298">
        <v>3.9849999999999999</v>
      </c>
      <c r="F975" s="297">
        <v>1346765</v>
      </c>
      <c r="G975" s="297">
        <v>822589311</v>
      </c>
      <c r="H975" s="400">
        <v>3278.0183180419499</v>
      </c>
      <c r="I975" s="401"/>
    </row>
    <row r="976" spans="1:9" ht="25.15" customHeight="1">
      <c r="A976" s="299">
        <v>44628</v>
      </c>
      <c r="B976" s="298">
        <v>3.855</v>
      </c>
      <c r="C976" s="298">
        <v>3.93</v>
      </c>
      <c r="D976" s="298">
        <v>3.665</v>
      </c>
      <c r="E976" s="298">
        <v>3.69</v>
      </c>
      <c r="F976" s="297">
        <v>766392</v>
      </c>
      <c r="G976" s="297">
        <v>822589311</v>
      </c>
      <c r="H976" s="400">
        <v>3035.3546046589399</v>
      </c>
      <c r="I976" s="401"/>
    </row>
    <row r="977" spans="1:9" ht="25.15" customHeight="1">
      <c r="A977" s="299">
        <v>44627</v>
      </c>
      <c r="B977" s="298">
        <v>3.8849999999999998</v>
      </c>
      <c r="C977" s="298">
        <v>3.9049999999999998</v>
      </c>
      <c r="D977" s="298">
        <v>3.6150000000000002</v>
      </c>
      <c r="E977" s="298">
        <v>3.84</v>
      </c>
      <c r="F977" s="297">
        <v>4389378</v>
      </c>
      <c r="G977" s="297">
        <v>822589311</v>
      </c>
      <c r="H977" s="400">
        <v>3158.7428836365898</v>
      </c>
      <c r="I977" s="401"/>
    </row>
    <row r="978" spans="1:9" ht="25.15" customHeight="1">
      <c r="A978" s="299">
        <v>44624</v>
      </c>
      <c r="B978" s="298">
        <v>4.1449999999999996</v>
      </c>
      <c r="C978" s="298">
        <v>4.21</v>
      </c>
      <c r="D978" s="298">
        <v>3.9</v>
      </c>
      <c r="E978" s="298">
        <v>3.915</v>
      </c>
      <c r="F978" s="297">
        <v>627571</v>
      </c>
      <c r="G978" s="297">
        <v>822589311</v>
      </c>
      <c r="H978" s="400">
        <v>3220.4371211857101</v>
      </c>
      <c r="I978" s="401"/>
    </row>
    <row r="979" spans="1:9" ht="25.15" customHeight="1">
      <c r="A979" s="299">
        <v>44623</v>
      </c>
      <c r="B979" s="298">
        <v>4.415</v>
      </c>
      <c r="C979" s="298">
        <v>4.43</v>
      </c>
      <c r="D979" s="298">
        <v>4.17</v>
      </c>
      <c r="E979" s="298">
        <v>4.2050000000000001</v>
      </c>
      <c r="F979" s="297">
        <v>864149</v>
      </c>
      <c r="G979" s="297">
        <v>822589311</v>
      </c>
      <c r="H979" s="400">
        <v>3458.9879899964199</v>
      </c>
      <c r="I979" s="401"/>
    </row>
    <row r="980" spans="1:9" ht="25.15" customHeight="1">
      <c r="A980" s="299">
        <v>44622</v>
      </c>
      <c r="B980" s="298">
        <v>4.3</v>
      </c>
      <c r="C980" s="298">
        <v>4.5199999999999996</v>
      </c>
      <c r="D980" s="298">
        <v>4.2549999999999999</v>
      </c>
      <c r="E980" s="298">
        <v>4.3899999999999997</v>
      </c>
      <c r="F980" s="297">
        <v>1020077</v>
      </c>
      <c r="G980" s="297">
        <v>822589311</v>
      </c>
      <c r="H980" s="400">
        <v>3611.1669654624802</v>
      </c>
      <c r="I980" s="401"/>
    </row>
    <row r="981" spans="1:9" ht="25.15" customHeight="1">
      <c r="A981" s="299">
        <v>44621</v>
      </c>
      <c r="B981" s="298">
        <v>4.6050000000000004</v>
      </c>
      <c r="C981" s="298">
        <v>4.71</v>
      </c>
      <c r="D981" s="298">
        <v>4.32</v>
      </c>
      <c r="E981" s="298">
        <v>4.3899999999999997</v>
      </c>
      <c r="F981" s="297">
        <v>1252837</v>
      </c>
      <c r="G981" s="297">
        <v>822589311</v>
      </c>
      <c r="H981" s="400">
        <v>3611.1669654624802</v>
      </c>
      <c r="I981" s="401"/>
    </row>
    <row r="982" spans="1:9" ht="25.15" customHeight="1">
      <c r="A982" s="299">
        <v>44620</v>
      </c>
      <c r="B982" s="298">
        <v>4.7649999999999997</v>
      </c>
      <c r="C982" s="298">
        <v>4.7699999999999996</v>
      </c>
      <c r="D982" s="298">
        <v>4.5449999999999999</v>
      </c>
      <c r="E982" s="298">
        <v>4.5949999999999998</v>
      </c>
      <c r="F982" s="297">
        <v>2182356</v>
      </c>
      <c r="G982" s="297">
        <v>822589311</v>
      </c>
      <c r="H982" s="400">
        <v>3779.7977114588898</v>
      </c>
      <c r="I982" s="401"/>
    </row>
    <row r="983" spans="1:9" ht="25.15" customHeight="1">
      <c r="A983" s="299">
        <v>44617</v>
      </c>
      <c r="B983" s="298">
        <v>4.8600000000000003</v>
      </c>
      <c r="C983" s="298">
        <v>4.9950000000000001</v>
      </c>
      <c r="D983" s="298">
        <v>4.63</v>
      </c>
      <c r="E983" s="298">
        <v>4.72</v>
      </c>
      <c r="F983" s="297">
        <v>1350734</v>
      </c>
      <c r="G983" s="297">
        <v>822335369</v>
      </c>
      <c r="H983" s="400">
        <v>3881.4227691471701</v>
      </c>
      <c r="I983" s="401"/>
    </row>
    <row r="984" spans="1:9" ht="25.15" customHeight="1">
      <c r="A984" s="299">
        <v>44616</v>
      </c>
      <c r="B984" s="298">
        <v>5.15</v>
      </c>
      <c r="C984" s="298">
        <v>5.15</v>
      </c>
      <c r="D984" s="298">
        <v>4.7050000000000001</v>
      </c>
      <c r="E984" s="298">
        <v>4.7050000000000001</v>
      </c>
      <c r="F984" s="297">
        <v>2110411</v>
      </c>
      <c r="G984" s="297">
        <v>822335369</v>
      </c>
      <c r="H984" s="400">
        <v>3869.0878484057898</v>
      </c>
      <c r="I984" s="401"/>
    </row>
    <row r="985" spans="1:9" ht="25.15" customHeight="1">
      <c r="A985" s="299">
        <v>44615</v>
      </c>
      <c r="B985" s="298">
        <v>5.18</v>
      </c>
      <c r="C985" s="298">
        <v>5.33</v>
      </c>
      <c r="D985" s="298">
        <v>5.16</v>
      </c>
      <c r="E985" s="298">
        <v>5.26</v>
      </c>
      <c r="F985" s="297">
        <v>1018598</v>
      </c>
      <c r="G985" s="297">
        <v>822335369</v>
      </c>
      <c r="H985" s="400">
        <v>4325.4842291576297</v>
      </c>
      <c r="I985" s="401"/>
    </row>
    <row r="986" spans="1:9" ht="25.15" customHeight="1">
      <c r="A986" s="299">
        <v>44614</v>
      </c>
      <c r="B986" s="298">
        <v>5.09</v>
      </c>
      <c r="C986" s="298">
        <v>5.45</v>
      </c>
      <c r="D986" s="298">
        <v>5.05</v>
      </c>
      <c r="E986" s="298">
        <v>5.15</v>
      </c>
      <c r="F986" s="297">
        <v>1805604</v>
      </c>
      <c r="G986" s="297">
        <v>822335369</v>
      </c>
      <c r="H986" s="400">
        <v>4235.0272287740099</v>
      </c>
      <c r="I986" s="401"/>
    </row>
    <row r="987" spans="1:9" ht="25.15" customHeight="1">
      <c r="A987" s="299">
        <v>44613</v>
      </c>
      <c r="B987" s="298">
        <v>5.25</v>
      </c>
      <c r="C987" s="298">
        <v>5.46</v>
      </c>
      <c r="D987" s="298">
        <v>5.14</v>
      </c>
      <c r="E987" s="298">
        <v>5.22</v>
      </c>
      <c r="F987" s="297">
        <v>1734349</v>
      </c>
      <c r="G987" s="297">
        <v>822335369</v>
      </c>
      <c r="H987" s="400">
        <v>4292.5904536471699</v>
      </c>
      <c r="I987" s="401"/>
    </row>
    <row r="988" spans="1:9" ht="25.15" customHeight="1">
      <c r="A988" s="299">
        <v>44610</v>
      </c>
      <c r="B988" s="298">
        <v>5.6</v>
      </c>
      <c r="C988" s="298">
        <v>5.6</v>
      </c>
      <c r="D988" s="298">
        <v>5</v>
      </c>
      <c r="E988" s="298">
        <v>5.03</v>
      </c>
      <c r="F988" s="297">
        <v>953420</v>
      </c>
      <c r="G988" s="297">
        <v>822335369</v>
      </c>
      <c r="H988" s="400">
        <v>4136.3470786028302</v>
      </c>
      <c r="I988" s="401"/>
    </row>
    <row r="989" spans="1:9" ht="25.15" customHeight="1">
      <c r="A989" s="299">
        <v>44609</v>
      </c>
      <c r="B989" s="298">
        <v>5.77</v>
      </c>
      <c r="C989" s="298">
        <v>5.77</v>
      </c>
      <c r="D989" s="298">
        <v>5.49</v>
      </c>
      <c r="E989" s="298">
        <v>5.55</v>
      </c>
      <c r="F989" s="297">
        <v>843098</v>
      </c>
      <c r="G989" s="297">
        <v>822335369</v>
      </c>
      <c r="H989" s="400">
        <v>4563.96145479802</v>
      </c>
      <c r="I989" s="401"/>
    </row>
    <row r="990" spans="1:9" ht="25.15" customHeight="1">
      <c r="A990" s="299">
        <v>44608</v>
      </c>
      <c r="B990" s="298">
        <v>5.45</v>
      </c>
      <c r="C990" s="298">
        <v>5.68</v>
      </c>
      <c r="D990" s="298">
        <v>5.35</v>
      </c>
      <c r="E990" s="298">
        <v>5.55</v>
      </c>
      <c r="F990" s="297">
        <v>1037470</v>
      </c>
      <c r="G990" s="297">
        <v>822335369</v>
      </c>
      <c r="H990" s="400">
        <v>4563.96145479802</v>
      </c>
      <c r="I990" s="401"/>
    </row>
    <row r="991" spans="1:9" ht="25.15" customHeight="1">
      <c r="A991" s="299">
        <v>44607</v>
      </c>
      <c r="B991" s="298">
        <v>5.18</v>
      </c>
      <c r="C991" s="298">
        <v>5.51</v>
      </c>
      <c r="D991" s="298">
        <v>5.18</v>
      </c>
      <c r="E991" s="298">
        <v>5.4</v>
      </c>
      <c r="F991" s="297">
        <v>750389</v>
      </c>
      <c r="G991" s="297">
        <v>822335369</v>
      </c>
      <c r="H991" s="400">
        <v>4440.61107102401</v>
      </c>
      <c r="I991" s="401"/>
    </row>
    <row r="992" spans="1:9" ht="25.15" customHeight="1">
      <c r="A992" s="299">
        <v>44606</v>
      </c>
      <c r="B992" s="298">
        <v>5.3</v>
      </c>
      <c r="C992" s="298">
        <v>5.39</v>
      </c>
      <c r="D992" s="298">
        <v>5.08</v>
      </c>
      <c r="E992" s="298">
        <v>5.3</v>
      </c>
      <c r="F992" s="297">
        <v>759402</v>
      </c>
      <c r="G992" s="297">
        <v>822335369</v>
      </c>
      <c r="H992" s="400">
        <v>4358.3776125480199</v>
      </c>
      <c r="I992" s="401"/>
    </row>
    <row r="993" spans="1:9" ht="25.15" customHeight="1">
      <c r="A993" s="299">
        <v>44603</v>
      </c>
      <c r="B993" s="298">
        <v>5.67</v>
      </c>
      <c r="C993" s="298">
        <v>5.67</v>
      </c>
      <c r="D993" s="298">
        <v>5.3</v>
      </c>
      <c r="E993" s="298">
        <v>5.3</v>
      </c>
      <c r="F993" s="297">
        <v>529535</v>
      </c>
      <c r="G993" s="297">
        <v>822335369</v>
      </c>
      <c r="H993" s="400">
        <v>4358.3776125480199</v>
      </c>
      <c r="I993" s="401"/>
    </row>
    <row r="994" spans="1:9" ht="25.15" customHeight="1">
      <c r="A994" s="299">
        <v>44602</v>
      </c>
      <c r="B994" s="298">
        <v>5.5</v>
      </c>
      <c r="C994" s="298">
        <v>5.61</v>
      </c>
      <c r="D994" s="298">
        <v>5.3</v>
      </c>
      <c r="E994" s="298">
        <v>5.59</v>
      </c>
      <c r="F994" s="297">
        <v>1351752</v>
      </c>
      <c r="G994" s="297">
        <v>822335369</v>
      </c>
      <c r="H994" s="400">
        <v>4596.8548381884202</v>
      </c>
      <c r="I994" s="401"/>
    </row>
    <row r="995" spans="1:9" ht="25.15" customHeight="1">
      <c r="A995" s="299">
        <v>44601</v>
      </c>
      <c r="B995" s="298">
        <v>5.16</v>
      </c>
      <c r="C995" s="298">
        <v>5.47</v>
      </c>
      <c r="D995" s="298">
        <v>5.1100000000000003</v>
      </c>
      <c r="E995" s="298">
        <v>5.42</v>
      </c>
      <c r="F995" s="297">
        <v>679246</v>
      </c>
      <c r="G995" s="297">
        <v>822335369</v>
      </c>
      <c r="H995" s="400">
        <v>4457.0577627192097</v>
      </c>
      <c r="I995" s="401"/>
    </row>
    <row r="996" spans="1:9" ht="25.15" customHeight="1">
      <c r="A996" s="299">
        <v>44600</v>
      </c>
      <c r="B996" s="298">
        <v>5.28</v>
      </c>
      <c r="C996" s="298">
        <v>5.46</v>
      </c>
      <c r="D996" s="298">
        <v>5.03</v>
      </c>
      <c r="E996" s="298">
        <v>5.14</v>
      </c>
      <c r="F996" s="297">
        <v>1403509</v>
      </c>
      <c r="G996" s="297">
        <v>822335369</v>
      </c>
      <c r="H996" s="400">
        <v>4226.8036868663803</v>
      </c>
      <c r="I996" s="401"/>
    </row>
    <row r="997" spans="1:9" ht="25.15" customHeight="1">
      <c r="A997" s="299">
        <v>44599</v>
      </c>
      <c r="B997" s="298">
        <v>5.0199999999999996</v>
      </c>
      <c r="C997" s="298">
        <v>5.33</v>
      </c>
      <c r="D997" s="298">
        <v>4.97</v>
      </c>
      <c r="E997" s="298">
        <v>5.27</v>
      </c>
      <c r="F997" s="297">
        <v>662444</v>
      </c>
      <c r="G997" s="297">
        <v>822335369</v>
      </c>
      <c r="H997" s="400">
        <v>4333.7073789451997</v>
      </c>
      <c r="I997" s="401"/>
    </row>
    <row r="998" spans="1:9" ht="25.15" customHeight="1">
      <c r="A998" s="299">
        <v>44596</v>
      </c>
      <c r="B998" s="298">
        <v>5</v>
      </c>
      <c r="C998" s="298">
        <v>5.22</v>
      </c>
      <c r="D998" s="298">
        <v>4.95</v>
      </c>
      <c r="E998" s="298">
        <v>5.0199999999999996</v>
      </c>
      <c r="F998" s="297">
        <v>955784</v>
      </c>
      <c r="G998" s="297">
        <v>822335369</v>
      </c>
      <c r="H998" s="400">
        <v>4128.1235366951996</v>
      </c>
      <c r="I998" s="401"/>
    </row>
    <row r="999" spans="1:9" ht="25.15" customHeight="1">
      <c r="A999" s="299">
        <v>44595</v>
      </c>
      <c r="B999" s="298">
        <v>5.21</v>
      </c>
      <c r="C999" s="298">
        <v>5.21</v>
      </c>
      <c r="D999" s="298">
        <v>4.9749999999999996</v>
      </c>
      <c r="E999" s="298">
        <v>4.9749999999999996</v>
      </c>
      <c r="F999" s="297">
        <v>2036282</v>
      </c>
      <c r="G999" s="297">
        <v>822335369</v>
      </c>
      <c r="H999" s="400">
        <v>4091.11838235099</v>
      </c>
      <c r="I999" s="401"/>
    </row>
    <row r="1000" spans="1:9" ht="25.15" customHeight="1">
      <c r="A1000" s="299">
        <v>44594</v>
      </c>
      <c r="B1000" s="298">
        <v>5.09</v>
      </c>
      <c r="C1000" s="298">
        <v>5.23</v>
      </c>
      <c r="D1000" s="298">
        <v>5.01</v>
      </c>
      <c r="E1000" s="298">
        <v>5.0999999999999996</v>
      </c>
      <c r="F1000" s="297">
        <v>680759</v>
      </c>
      <c r="G1000" s="297">
        <v>822335369</v>
      </c>
      <c r="H1000" s="400">
        <v>4193.9103034759901</v>
      </c>
      <c r="I1000" s="401"/>
    </row>
    <row r="1001" spans="1:9" ht="25.15" customHeight="1">
      <c r="A1001" s="299">
        <v>44593</v>
      </c>
      <c r="B1001" s="298">
        <v>5.04</v>
      </c>
      <c r="C1001" s="298">
        <v>5.16</v>
      </c>
      <c r="D1001" s="298">
        <v>4.8049999999999997</v>
      </c>
      <c r="E1001" s="298">
        <v>4.95</v>
      </c>
      <c r="F1001" s="297">
        <v>2573379</v>
      </c>
      <c r="G1001" s="297">
        <v>822335369</v>
      </c>
      <c r="H1001" s="400">
        <v>4070.5599197019801</v>
      </c>
      <c r="I1001" s="401"/>
    </row>
    <row r="1002" spans="1:9" ht="25.15" customHeight="1">
      <c r="A1002" s="299">
        <v>44592</v>
      </c>
      <c r="B1002" s="298">
        <v>4.6100000000000003</v>
      </c>
      <c r="C1002" s="298">
        <v>4.91</v>
      </c>
      <c r="D1002" s="298">
        <v>4.5650000000000004</v>
      </c>
      <c r="E1002" s="298">
        <v>4.8499999999999996</v>
      </c>
      <c r="F1002" s="297">
        <v>1381938</v>
      </c>
      <c r="G1002" s="297">
        <v>822335369</v>
      </c>
      <c r="H1002" s="400">
        <v>3988.32646122599</v>
      </c>
      <c r="I1002" s="401"/>
    </row>
    <row r="1003" spans="1:9" ht="25.15" customHeight="1">
      <c r="A1003" s="299">
        <v>44589</v>
      </c>
      <c r="B1003" s="298">
        <v>4.72</v>
      </c>
      <c r="C1003" s="298">
        <v>4.72</v>
      </c>
      <c r="D1003" s="298">
        <v>4.335</v>
      </c>
      <c r="E1003" s="298">
        <v>4.5199999999999996</v>
      </c>
      <c r="F1003" s="297">
        <v>2758227</v>
      </c>
      <c r="G1003" s="297">
        <v>821557647</v>
      </c>
      <c r="H1003" s="400">
        <v>3713.4405487700301</v>
      </c>
      <c r="I1003" s="401"/>
    </row>
    <row r="1004" spans="1:9" ht="25.15" customHeight="1">
      <c r="A1004" s="299">
        <v>44588</v>
      </c>
      <c r="B1004" s="298">
        <v>4.91</v>
      </c>
      <c r="C1004" s="298">
        <v>4.9850000000000003</v>
      </c>
      <c r="D1004" s="298">
        <v>4.68</v>
      </c>
      <c r="E1004" s="298">
        <v>4.76</v>
      </c>
      <c r="F1004" s="297">
        <v>1481387</v>
      </c>
      <c r="G1004" s="297">
        <v>821557647</v>
      </c>
      <c r="H1004" s="400">
        <v>3910.61458775962</v>
      </c>
      <c r="I1004" s="401"/>
    </row>
    <row r="1005" spans="1:9" ht="25.15" customHeight="1">
      <c r="A1005" s="299">
        <v>44587</v>
      </c>
      <c r="B1005" s="298">
        <v>4.8049999999999997</v>
      </c>
      <c r="C1005" s="298">
        <v>5.12</v>
      </c>
      <c r="D1005" s="298">
        <v>4.7</v>
      </c>
      <c r="E1005" s="298">
        <v>5.01</v>
      </c>
      <c r="F1005" s="297">
        <v>1544572</v>
      </c>
      <c r="G1005" s="297">
        <v>821557647</v>
      </c>
      <c r="H1005" s="400">
        <v>4116.0039995096204</v>
      </c>
      <c r="I1005" s="401"/>
    </row>
    <row r="1006" spans="1:9" ht="25.15" customHeight="1">
      <c r="A1006" s="299">
        <v>44586</v>
      </c>
      <c r="B1006" s="298">
        <v>4.915</v>
      </c>
      <c r="C1006" s="298">
        <v>4.9400000000000004</v>
      </c>
      <c r="D1006" s="298">
        <v>4.6900000000000004</v>
      </c>
      <c r="E1006" s="298">
        <v>4.75</v>
      </c>
      <c r="F1006" s="297">
        <v>1120629</v>
      </c>
      <c r="G1006" s="297">
        <v>821557647</v>
      </c>
      <c r="H1006" s="400">
        <v>3902.3988232500001</v>
      </c>
      <c r="I1006" s="401"/>
    </row>
    <row r="1007" spans="1:9" ht="25.15" customHeight="1">
      <c r="A1007" s="299">
        <v>44585</v>
      </c>
      <c r="B1007" s="298">
        <v>5.4</v>
      </c>
      <c r="C1007" s="298">
        <v>5.44</v>
      </c>
      <c r="D1007" s="298">
        <v>4.8</v>
      </c>
      <c r="E1007" s="298">
        <v>4.8</v>
      </c>
      <c r="F1007" s="297">
        <v>1911550</v>
      </c>
      <c r="G1007" s="297">
        <v>821557647</v>
      </c>
      <c r="H1007" s="400">
        <v>3943.4768622996799</v>
      </c>
      <c r="I1007" s="401"/>
    </row>
    <row r="1008" spans="1:9" ht="25.15" customHeight="1">
      <c r="A1008" s="299">
        <v>44582</v>
      </c>
      <c r="B1008" s="298">
        <v>5.35</v>
      </c>
      <c r="C1008" s="298">
        <v>5.43</v>
      </c>
      <c r="D1008" s="298">
        <v>5.28</v>
      </c>
      <c r="E1008" s="298">
        <v>5.41</v>
      </c>
      <c r="F1008" s="297">
        <v>1059600</v>
      </c>
      <c r="G1008" s="297">
        <v>821557647</v>
      </c>
      <c r="H1008" s="400">
        <v>4444.6267449102497</v>
      </c>
      <c r="I1008" s="401"/>
    </row>
    <row r="1009" spans="1:9" ht="25.15" customHeight="1">
      <c r="A1009" s="299">
        <v>44581</v>
      </c>
      <c r="B1009" s="298">
        <v>5.45</v>
      </c>
      <c r="C1009" s="298">
        <v>5.5</v>
      </c>
      <c r="D1009" s="298">
        <v>5.23</v>
      </c>
      <c r="E1009" s="298">
        <v>5.46</v>
      </c>
      <c r="F1009" s="297">
        <v>918890</v>
      </c>
      <c r="G1009" s="297">
        <v>821557647</v>
      </c>
      <c r="H1009" s="400">
        <v>4485.70478395994</v>
      </c>
      <c r="I1009" s="401"/>
    </row>
    <row r="1010" spans="1:9" ht="25.15" customHeight="1">
      <c r="A1010" s="299">
        <v>44580</v>
      </c>
      <c r="B1010" s="298">
        <v>5.18</v>
      </c>
      <c r="C1010" s="298">
        <v>5.29</v>
      </c>
      <c r="D1010" s="298">
        <v>5.12</v>
      </c>
      <c r="E1010" s="298">
        <v>5.22</v>
      </c>
      <c r="F1010" s="297">
        <v>973773</v>
      </c>
      <c r="G1010" s="297">
        <v>821557647</v>
      </c>
      <c r="H1010" s="400">
        <v>4288.5307449703496</v>
      </c>
      <c r="I1010" s="401"/>
    </row>
    <row r="1011" spans="1:9" ht="25.15" customHeight="1">
      <c r="A1011" s="299">
        <v>44579</v>
      </c>
      <c r="B1011" s="298">
        <v>5.67</v>
      </c>
      <c r="C1011" s="298">
        <v>5.67</v>
      </c>
      <c r="D1011" s="298">
        <v>5.14</v>
      </c>
      <c r="E1011" s="298">
        <v>5.16</v>
      </c>
      <c r="F1011" s="297">
        <v>633946</v>
      </c>
      <c r="G1011" s="297">
        <v>821557647</v>
      </c>
      <c r="H1011" s="400">
        <v>4239.2373331602503</v>
      </c>
      <c r="I1011" s="401"/>
    </row>
    <row r="1012" spans="1:9" ht="25.15" customHeight="1">
      <c r="A1012" s="299">
        <v>44578</v>
      </c>
      <c r="B1012" s="298">
        <v>5.35</v>
      </c>
      <c r="C1012" s="298">
        <v>5.54</v>
      </c>
      <c r="D1012" s="298">
        <v>5.35</v>
      </c>
      <c r="E1012" s="298">
        <v>5.48</v>
      </c>
      <c r="F1012" s="297">
        <v>472473</v>
      </c>
      <c r="G1012" s="297">
        <v>821557647</v>
      </c>
      <c r="H1012" s="400">
        <v>4502.1359212299703</v>
      </c>
      <c r="I1012" s="401"/>
    </row>
    <row r="1013" spans="1:9" ht="25.15" customHeight="1">
      <c r="A1013" s="299">
        <v>44575</v>
      </c>
      <c r="B1013" s="298">
        <v>5.51</v>
      </c>
      <c r="C1013" s="298">
        <v>5.55</v>
      </c>
      <c r="D1013" s="298">
        <v>5.3</v>
      </c>
      <c r="E1013" s="298">
        <v>5.39</v>
      </c>
      <c r="F1013" s="297">
        <v>2008219</v>
      </c>
      <c r="G1013" s="297">
        <v>821557647</v>
      </c>
      <c r="H1013" s="400">
        <v>4428.1956076402203</v>
      </c>
      <c r="I1013" s="401"/>
    </row>
    <row r="1014" spans="1:9" ht="25.15" customHeight="1">
      <c r="A1014" s="299">
        <v>44574</v>
      </c>
      <c r="B1014" s="298">
        <v>5.65</v>
      </c>
      <c r="C1014" s="298">
        <v>5.72</v>
      </c>
      <c r="D1014" s="298">
        <v>5.45</v>
      </c>
      <c r="E1014" s="298">
        <v>5.51</v>
      </c>
      <c r="F1014" s="297">
        <v>4426528</v>
      </c>
      <c r="G1014" s="297">
        <v>821557647</v>
      </c>
      <c r="H1014" s="400">
        <v>4526.7828230096202</v>
      </c>
      <c r="I1014" s="401"/>
    </row>
    <row r="1015" spans="1:9" ht="25.15" customHeight="1">
      <c r="A1015" s="299">
        <v>44573</v>
      </c>
      <c r="B1015" s="298">
        <v>5.48</v>
      </c>
      <c r="C1015" s="298">
        <v>5.55</v>
      </c>
      <c r="D1015" s="298">
        <v>5.3</v>
      </c>
      <c r="E1015" s="298">
        <v>5.54</v>
      </c>
      <c r="F1015" s="297">
        <v>733267</v>
      </c>
      <c r="G1015" s="297">
        <v>821557647</v>
      </c>
      <c r="H1015" s="400">
        <v>4551.4293330400596</v>
      </c>
      <c r="I1015" s="401"/>
    </row>
    <row r="1016" spans="1:9" ht="25.15" customHeight="1">
      <c r="A1016" s="299">
        <v>44572</v>
      </c>
      <c r="B1016" s="298">
        <v>5.88</v>
      </c>
      <c r="C1016" s="298">
        <v>5.88</v>
      </c>
      <c r="D1016" s="298">
        <v>5.28</v>
      </c>
      <c r="E1016" s="298">
        <v>5.31</v>
      </c>
      <c r="F1016" s="297">
        <v>3044140</v>
      </c>
      <c r="G1016" s="297">
        <v>821557647</v>
      </c>
      <c r="H1016" s="400">
        <v>4362.4710585600897</v>
      </c>
      <c r="I1016" s="401"/>
    </row>
    <row r="1017" spans="1:9" ht="25.15" customHeight="1">
      <c r="A1017" s="299">
        <v>44571</v>
      </c>
      <c r="B1017" s="298">
        <v>6.11</v>
      </c>
      <c r="C1017" s="298">
        <v>6.11</v>
      </c>
      <c r="D1017" s="298">
        <v>5.56</v>
      </c>
      <c r="E1017" s="298">
        <v>5.65</v>
      </c>
      <c r="F1017" s="297">
        <v>1717252</v>
      </c>
      <c r="G1017" s="297">
        <v>821557647</v>
      </c>
      <c r="H1017" s="400">
        <v>4641.8007838998401</v>
      </c>
      <c r="I1017" s="401"/>
    </row>
    <row r="1018" spans="1:9" ht="25.15" customHeight="1">
      <c r="A1018" s="299">
        <v>44568</v>
      </c>
      <c r="B1018" s="298">
        <v>6.11</v>
      </c>
      <c r="C1018" s="298">
        <v>6.17</v>
      </c>
      <c r="D1018" s="298">
        <v>5.87</v>
      </c>
      <c r="E1018" s="298">
        <v>6.05</v>
      </c>
      <c r="F1018" s="297">
        <v>1031668</v>
      </c>
      <c r="G1018" s="297">
        <v>821557647</v>
      </c>
      <c r="H1018" s="400">
        <v>4970.4239210496798</v>
      </c>
      <c r="I1018" s="401"/>
    </row>
    <row r="1019" spans="1:9" ht="25.15" customHeight="1">
      <c r="A1019" s="299">
        <v>44567</v>
      </c>
      <c r="B1019" s="298">
        <v>6.2</v>
      </c>
      <c r="C1019" s="298">
        <v>6.24</v>
      </c>
      <c r="D1019" s="298">
        <v>5.97</v>
      </c>
      <c r="E1019" s="298">
        <v>6.05</v>
      </c>
      <c r="F1019" s="297">
        <v>1462513</v>
      </c>
      <c r="G1019" s="297">
        <v>821557647</v>
      </c>
      <c r="H1019" s="400">
        <v>4970.4239210496798</v>
      </c>
      <c r="I1019" s="401"/>
    </row>
    <row r="1020" spans="1:9" ht="25.15" customHeight="1">
      <c r="A1020" s="299">
        <v>44566</v>
      </c>
      <c r="B1020" s="298">
        <v>6.76</v>
      </c>
      <c r="C1020" s="298">
        <v>6.76</v>
      </c>
      <c r="D1020" s="298">
        <v>6.33</v>
      </c>
      <c r="E1020" s="298">
        <v>6.33</v>
      </c>
      <c r="F1020" s="297">
        <v>1223346</v>
      </c>
      <c r="G1020" s="297">
        <v>821557647</v>
      </c>
      <c r="H1020" s="400">
        <v>5200.4598428301297</v>
      </c>
      <c r="I1020" s="401"/>
    </row>
    <row r="1021" spans="1:9" ht="25.15" customHeight="1">
      <c r="A1021" s="299">
        <v>44565</v>
      </c>
      <c r="B1021" s="298">
        <v>7.16</v>
      </c>
      <c r="C1021" s="298">
        <v>7.17</v>
      </c>
      <c r="D1021" s="298">
        <v>6.7</v>
      </c>
      <c r="E1021" s="298">
        <v>6.71</v>
      </c>
      <c r="F1021" s="297">
        <v>880684</v>
      </c>
      <c r="G1021" s="297">
        <v>821557647</v>
      </c>
      <c r="H1021" s="400">
        <v>5512.65184270994</v>
      </c>
      <c r="I1021" s="401"/>
    </row>
    <row r="1022" spans="1:9" ht="25.15" customHeight="1">
      <c r="A1022" s="299">
        <v>44561</v>
      </c>
      <c r="B1022" s="298">
        <v>7.12</v>
      </c>
      <c r="C1022" s="298">
        <v>7.13</v>
      </c>
      <c r="D1022" s="298">
        <v>6.95</v>
      </c>
      <c r="E1022" s="298">
        <v>6.98</v>
      </c>
      <c r="F1022" s="297">
        <v>214125</v>
      </c>
      <c r="G1022" s="297">
        <v>820403834</v>
      </c>
      <c r="H1022" s="400">
        <v>5726.4187769679602</v>
      </c>
      <c r="I1022" s="401"/>
    </row>
    <row r="1023" spans="1:9" ht="25.15" customHeight="1">
      <c r="A1023" s="299">
        <v>44560</v>
      </c>
      <c r="B1023" s="298">
        <v>7.1</v>
      </c>
      <c r="C1023" s="298">
        <v>7.23</v>
      </c>
      <c r="D1023" s="298">
        <v>7.02</v>
      </c>
      <c r="E1023" s="298">
        <v>7.06</v>
      </c>
      <c r="F1023" s="297">
        <v>431716</v>
      </c>
      <c r="G1023" s="297">
        <v>820403834</v>
      </c>
      <c r="H1023" s="400">
        <v>5792.0510210961102</v>
      </c>
      <c r="I1023" s="401"/>
    </row>
    <row r="1024" spans="1:9" ht="25.15" customHeight="1">
      <c r="A1024" s="299">
        <v>44559</v>
      </c>
      <c r="B1024" s="298">
        <v>7.11</v>
      </c>
      <c r="C1024" s="298">
        <v>7.23</v>
      </c>
      <c r="D1024" s="298">
        <v>7.08</v>
      </c>
      <c r="E1024" s="298">
        <v>7.16</v>
      </c>
      <c r="F1024" s="297">
        <v>644076</v>
      </c>
      <c r="G1024" s="297">
        <v>820403834</v>
      </c>
      <c r="H1024" s="400">
        <v>5874.0913262563099</v>
      </c>
      <c r="I1024" s="401"/>
    </row>
    <row r="1025" spans="1:9" ht="25.15" customHeight="1">
      <c r="A1025" s="299">
        <v>44554</v>
      </c>
      <c r="B1025" s="298">
        <v>7</v>
      </c>
      <c r="C1025" s="298">
        <v>7.1</v>
      </c>
      <c r="D1025" s="298">
        <v>6.89</v>
      </c>
      <c r="E1025" s="298">
        <v>7.1</v>
      </c>
      <c r="F1025" s="297">
        <v>78252</v>
      </c>
      <c r="G1025" s="297">
        <v>820403834</v>
      </c>
      <c r="H1025" s="400">
        <v>5824.8671431601897</v>
      </c>
      <c r="I1025" s="401"/>
    </row>
    <row r="1026" spans="1:9" ht="25.15" customHeight="1">
      <c r="A1026" s="299">
        <v>44553</v>
      </c>
      <c r="B1026" s="298">
        <v>6.9</v>
      </c>
      <c r="C1026" s="298">
        <v>7.06</v>
      </c>
      <c r="D1026" s="298">
        <v>6.89</v>
      </c>
      <c r="E1026" s="298">
        <v>6.92</v>
      </c>
      <c r="F1026" s="297">
        <v>2062652</v>
      </c>
      <c r="G1026" s="297">
        <v>820403834</v>
      </c>
      <c r="H1026" s="400">
        <v>5677.19459387185</v>
      </c>
      <c r="I1026" s="401"/>
    </row>
    <row r="1027" spans="1:9" ht="25.15" customHeight="1">
      <c r="A1027" s="299">
        <v>44552</v>
      </c>
      <c r="B1027" s="298">
        <v>6.71</v>
      </c>
      <c r="C1027" s="298">
        <v>6.91</v>
      </c>
      <c r="D1027" s="298">
        <v>6.66</v>
      </c>
      <c r="E1027" s="298">
        <v>6.89</v>
      </c>
      <c r="F1027" s="297">
        <v>1986671</v>
      </c>
      <c r="G1027" s="297">
        <v>820403834</v>
      </c>
      <c r="H1027" s="400">
        <v>5652.58230672427</v>
      </c>
      <c r="I1027" s="401"/>
    </row>
    <row r="1028" spans="1:9" ht="25.15" customHeight="1">
      <c r="A1028" s="299">
        <v>44551</v>
      </c>
      <c r="B1028" s="298">
        <v>6.94</v>
      </c>
      <c r="C1028" s="298">
        <v>6.94</v>
      </c>
      <c r="D1028" s="298">
        <v>6.58</v>
      </c>
      <c r="E1028" s="298">
        <v>6.7</v>
      </c>
      <c r="F1028" s="297">
        <v>2393098</v>
      </c>
      <c r="G1028" s="297">
        <v>820403834</v>
      </c>
      <c r="H1028" s="400">
        <v>5496.70553132039</v>
      </c>
      <c r="I1028" s="401"/>
    </row>
    <row r="1029" spans="1:9" ht="25.15" customHeight="1">
      <c r="A1029" s="299">
        <v>44550</v>
      </c>
      <c r="B1029" s="298">
        <v>6.89</v>
      </c>
      <c r="C1029" s="298">
        <v>6.89</v>
      </c>
      <c r="D1029" s="298">
        <v>6.47</v>
      </c>
      <c r="E1029" s="298">
        <v>6.64</v>
      </c>
      <c r="F1029" s="297">
        <v>714469</v>
      </c>
      <c r="G1029" s="297">
        <v>820403834</v>
      </c>
      <c r="H1029" s="400">
        <v>5447.4813482242698</v>
      </c>
      <c r="I1029" s="401"/>
    </row>
    <row r="1030" spans="1:9" ht="25.15" customHeight="1">
      <c r="A1030" s="299">
        <v>44547</v>
      </c>
      <c r="B1030" s="298">
        <v>7.1</v>
      </c>
      <c r="C1030" s="298">
        <v>7.1</v>
      </c>
      <c r="D1030" s="298">
        <v>6.5</v>
      </c>
      <c r="E1030" s="298">
        <v>6.65</v>
      </c>
      <c r="F1030" s="297">
        <v>21328021</v>
      </c>
      <c r="G1030" s="297">
        <v>820403834</v>
      </c>
      <c r="H1030" s="400">
        <v>5455.68557433981</v>
      </c>
      <c r="I1030" s="401"/>
    </row>
    <row r="1031" spans="1:9" ht="25.15" customHeight="1">
      <c r="A1031" s="299">
        <v>44546</v>
      </c>
      <c r="B1031" s="298">
        <v>7.18</v>
      </c>
      <c r="C1031" s="298">
        <v>7.18</v>
      </c>
      <c r="D1031" s="298">
        <v>6.91</v>
      </c>
      <c r="E1031" s="298">
        <v>7.11</v>
      </c>
      <c r="F1031" s="297">
        <v>1869027</v>
      </c>
      <c r="G1031" s="297">
        <v>820403834</v>
      </c>
      <c r="H1031" s="400">
        <v>5833.0713692757299</v>
      </c>
      <c r="I1031" s="401"/>
    </row>
    <row r="1032" spans="1:9" ht="25.15" customHeight="1">
      <c r="A1032" s="299">
        <v>44545</v>
      </c>
      <c r="B1032" s="298">
        <v>6.83</v>
      </c>
      <c r="C1032" s="298">
        <v>6.92</v>
      </c>
      <c r="D1032" s="298">
        <v>6.67</v>
      </c>
      <c r="E1032" s="298">
        <v>6.91</v>
      </c>
      <c r="F1032" s="297">
        <v>10884302</v>
      </c>
      <c r="G1032" s="297">
        <v>820403834</v>
      </c>
      <c r="H1032" s="400">
        <v>5668.9903677563098</v>
      </c>
      <c r="I1032" s="401"/>
    </row>
    <row r="1033" spans="1:9" ht="25.15" customHeight="1">
      <c r="A1033" s="299">
        <v>44544</v>
      </c>
      <c r="B1033" s="298">
        <v>7.2</v>
      </c>
      <c r="C1033" s="298">
        <v>7.23</v>
      </c>
      <c r="D1033" s="298">
        <v>6.8</v>
      </c>
      <c r="E1033" s="298">
        <v>6.81</v>
      </c>
      <c r="F1033" s="297">
        <v>1126767</v>
      </c>
      <c r="G1033" s="297">
        <v>820403834</v>
      </c>
      <c r="H1033" s="400">
        <v>5586.95006259611</v>
      </c>
      <c r="I1033" s="401"/>
    </row>
    <row r="1034" spans="1:9" ht="25.15" customHeight="1">
      <c r="A1034" s="299">
        <v>44543</v>
      </c>
      <c r="B1034" s="298">
        <v>6.8</v>
      </c>
      <c r="C1034" s="298">
        <v>7.17</v>
      </c>
      <c r="D1034" s="298">
        <v>6.8</v>
      </c>
      <c r="E1034" s="298">
        <v>7.14</v>
      </c>
      <c r="F1034" s="297">
        <v>1356286</v>
      </c>
      <c r="G1034" s="297">
        <v>820403834</v>
      </c>
      <c r="H1034" s="400">
        <v>5857.6832652242701</v>
      </c>
      <c r="I1034" s="401"/>
    </row>
    <row r="1035" spans="1:9" ht="25.15" customHeight="1">
      <c r="A1035" s="299">
        <v>44540</v>
      </c>
      <c r="B1035" s="298">
        <v>6.72</v>
      </c>
      <c r="C1035" s="298">
        <v>6.89</v>
      </c>
      <c r="D1035" s="298">
        <v>6.65</v>
      </c>
      <c r="E1035" s="298">
        <v>6.76</v>
      </c>
      <c r="F1035" s="297">
        <v>542449</v>
      </c>
      <c r="G1035" s="297">
        <v>820403834</v>
      </c>
      <c r="H1035" s="400">
        <v>5545.93010561554</v>
      </c>
      <c r="I1035" s="401"/>
    </row>
    <row r="1036" spans="1:9" ht="25.15" customHeight="1">
      <c r="A1036" s="299">
        <v>44539</v>
      </c>
      <c r="B1036" s="298">
        <v>6.6</v>
      </c>
      <c r="C1036" s="298">
        <v>6.76</v>
      </c>
      <c r="D1036" s="298">
        <v>6.48</v>
      </c>
      <c r="E1036" s="298">
        <v>6.69</v>
      </c>
      <c r="F1036" s="297">
        <v>706951</v>
      </c>
      <c r="G1036" s="297">
        <v>820403834</v>
      </c>
      <c r="H1036" s="400">
        <v>5488.5016964038796</v>
      </c>
      <c r="I1036" s="401"/>
    </row>
    <row r="1037" spans="1:9" ht="25.15" customHeight="1">
      <c r="A1037" s="299">
        <v>44538</v>
      </c>
      <c r="B1037" s="298">
        <v>6.74</v>
      </c>
      <c r="C1037" s="298">
        <v>6.75</v>
      </c>
      <c r="D1037" s="298">
        <v>6.48</v>
      </c>
      <c r="E1037" s="298">
        <v>6.5</v>
      </c>
      <c r="F1037" s="297">
        <v>981812</v>
      </c>
      <c r="G1037" s="297">
        <v>820403834</v>
      </c>
      <c r="H1037" s="400">
        <v>5332.6249209999996</v>
      </c>
      <c r="I1037" s="401"/>
    </row>
    <row r="1038" spans="1:9" ht="25.15" customHeight="1">
      <c r="A1038" s="299">
        <v>44537</v>
      </c>
      <c r="B1038" s="298">
        <v>6.55</v>
      </c>
      <c r="C1038" s="298">
        <v>6.69</v>
      </c>
      <c r="D1038" s="298">
        <v>6.43</v>
      </c>
      <c r="E1038" s="298">
        <v>6.6</v>
      </c>
      <c r="F1038" s="297">
        <v>738961</v>
      </c>
      <c r="G1038" s="297">
        <v>820403834</v>
      </c>
      <c r="H1038" s="400">
        <v>5414.6652261601903</v>
      </c>
      <c r="I1038" s="401"/>
    </row>
    <row r="1039" spans="1:9" ht="25.15" customHeight="1">
      <c r="A1039" s="299">
        <v>44536</v>
      </c>
      <c r="B1039" s="298">
        <v>6.83</v>
      </c>
      <c r="C1039" s="298">
        <v>6.83</v>
      </c>
      <c r="D1039" s="298">
        <v>6.3</v>
      </c>
      <c r="E1039" s="298">
        <v>6.46</v>
      </c>
      <c r="F1039" s="297">
        <v>2397673</v>
      </c>
      <c r="G1039" s="297">
        <v>820403834</v>
      </c>
      <c r="H1039" s="400">
        <v>5299.8087989359201</v>
      </c>
      <c r="I1039" s="401"/>
    </row>
    <row r="1040" spans="1:9" ht="25.15" customHeight="1">
      <c r="A1040" s="299">
        <v>44533</v>
      </c>
      <c r="B1040" s="298">
        <v>6.86</v>
      </c>
      <c r="C1040" s="298">
        <v>6.88</v>
      </c>
      <c r="D1040" s="298">
        <v>6.64</v>
      </c>
      <c r="E1040" s="298">
        <v>6.7</v>
      </c>
      <c r="F1040" s="297">
        <v>1297682</v>
      </c>
      <c r="G1040" s="297">
        <v>820403834</v>
      </c>
      <c r="H1040" s="400">
        <v>5496.70553132039</v>
      </c>
      <c r="I1040" s="401"/>
    </row>
    <row r="1041" spans="1:9" ht="25.15" customHeight="1">
      <c r="A1041" s="299">
        <v>44532</v>
      </c>
      <c r="B1041" s="298">
        <v>7.32</v>
      </c>
      <c r="C1041" s="298">
        <v>7.36</v>
      </c>
      <c r="D1041" s="298">
        <v>6.87</v>
      </c>
      <c r="E1041" s="298">
        <v>6.88</v>
      </c>
      <c r="F1041" s="297">
        <v>1577886</v>
      </c>
      <c r="G1041" s="297">
        <v>820403834</v>
      </c>
      <c r="H1041" s="400">
        <v>5644.3784718077704</v>
      </c>
      <c r="I1041" s="401"/>
    </row>
    <row r="1042" spans="1:9" ht="25.15" customHeight="1">
      <c r="A1042" s="299">
        <v>44531</v>
      </c>
      <c r="B1042" s="298">
        <v>6.99</v>
      </c>
      <c r="C1042" s="298">
        <v>7.25</v>
      </c>
      <c r="D1042" s="298">
        <v>6.9</v>
      </c>
      <c r="E1042" s="298">
        <v>7.09</v>
      </c>
      <c r="F1042" s="297">
        <v>1791157</v>
      </c>
      <c r="G1042" s="297">
        <v>820403834</v>
      </c>
      <c r="H1042" s="400">
        <v>5816.6633082436902</v>
      </c>
      <c r="I1042" s="401"/>
    </row>
    <row r="1043" spans="1:9" ht="25.15" customHeight="1">
      <c r="A1043" s="299">
        <v>44530</v>
      </c>
      <c r="B1043" s="298">
        <v>6.88</v>
      </c>
      <c r="C1043" s="298">
        <v>6.98</v>
      </c>
      <c r="D1043" s="298">
        <v>6.77</v>
      </c>
      <c r="E1043" s="298">
        <v>6.9</v>
      </c>
      <c r="F1043" s="297">
        <v>939302</v>
      </c>
      <c r="G1043" s="297">
        <v>820403834</v>
      </c>
      <c r="H1043" s="400">
        <v>5660.7865328398102</v>
      </c>
      <c r="I1043" s="401"/>
    </row>
    <row r="1044" spans="1:9" ht="25.15" customHeight="1">
      <c r="A1044" s="299">
        <v>44529</v>
      </c>
      <c r="B1044" s="298">
        <v>6.66</v>
      </c>
      <c r="C1044" s="298">
        <v>6.84</v>
      </c>
      <c r="D1044" s="298">
        <v>6.47</v>
      </c>
      <c r="E1044" s="298">
        <v>6.82</v>
      </c>
      <c r="F1044" s="297">
        <v>2168871</v>
      </c>
      <c r="G1044" s="297">
        <v>818390243</v>
      </c>
      <c r="H1044" s="400">
        <v>5581.4215977459999</v>
      </c>
      <c r="I1044" s="401"/>
    </row>
    <row r="1045" spans="1:9" ht="25.15" customHeight="1">
      <c r="A1045" s="299">
        <v>44526</v>
      </c>
      <c r="B1045" s="298">
        <v>6.49</v>
      </c>
      <c r="C1045" s="298">
        <v>6.5</v>
      </c>
      <c r="D1045" s="298">
        <v>6.34</v>
      </c>
      <c r="E1045" s="298">
        <v>6.45</v>
      </c>
      <c r="F1045" s="297">
        <v>777462</v>
      </c>
      <c r="G1045" s="297">
        <v>818390243</v>
      </c>
      <c r="H1045" s="400">
        <v>5278.6169112544503</v>
      </c>
      <c r="I1045" s="401"/>
    </row>
    <row r="1046" spans="1:9" ht="25.15" customHeight="1">
      <c r="A1046" s="299">
        <v>44525</v>
      </c>
      <c r="B1046" s="298">
        <v>6.35</v>
      </c>
      <c r="C1046" s="298">
        <v>6.55</v>
      </c>
      <c r="D1046" s="298">
        <v>6.35</v>
      </c>
      <c r="E1046" s="298">
        <v>6.5</v>
      </c>
      <c r="F1046" s="297">
        <v>471529</v>
      </c>
      <c r="G1046" s="297">
        <v>818390243</v>
      </c>
      <c r="H1046" s="400">
        <v>5319.5365794999998</v>
      </c>
      <c r="I1046" s="401"/>
    </row>
    <row r="1047" spans="1:9" ht="25.15" customHeight="1">
      <c r="A1047" s="299">
        <v>44524</v>
      </c>
      <c r="B1047" s="298">
        <v>6.69</v>
      </c>
      <c r="C1047" s="298">
        <v>6.69</v>
      </c>
      <c r="D1047" s="298">
        <v>6.39</v>
      </c>
      <c r="E1047" s="298">
        <v>6.46</v>
      </c>
      <c r="F1047" s="297">
        <v>992889</v>
      </c>
      <c r="G1047" s="297">
        <v>818390243</v>
      </c>
      <c r="H1047" s="400">
        <v>5286.8010009991103</v>
      </c>
      <c r="I1047" s="401"/>
    </row>
    <row r="1048" spans="1:9" ht="25.15" customHeight="1">
      <c r="A1048" s="299">
        <v>44523</v>
      </c>
      <c r="B1048" s="298">
        <v>6.99</v>
      </c>
      <c r="C1048" s="298">
        <v>6.99</v>
      </c>
      <c r="D1048" s="298">
        <v>6.45</v>
      </c>
      <c r="E1048" s="298">
        <v>6.59</v>
      </c>
      <c r="F1048" s="297">
        <v>1019238</v>
      </c>
      <c r="G1048" s="297">
        <v>818390243</v>
      </c>
      <c r="H1048" s="400">
        <v>5393.1918262464396</v>
      </c>
      <c r="I1048" s="401"/>
    </row>
    <row r="1049" spans="1:9" ht="25.15" customHeight="1">
      <c r="A1049" s="299">
        <v>44522</v>
      </c>
      <c r="B1049" s="298">
        <v>6.99</v>
      </c>
      <c r="C1049" s="298">
        <v>6.99</v>
      </c>
      <c r="D1049" s="298">
        <v>6.81</v>
      </c>
      <c r="E1049" s="298">
        <v>6.85</v>
      </c>
      <c r="F1049" s="297">
        <v>727936</v>
      </c>
      <c r="G1049" s="297">
        <v>818390243</v>
      </c>
      <c r="H1049" s="400">
        <v>5605.9730865022202</v>
      </c>
      <c r="I1049" s="401"/>
    </row>
    <row r="1050" spans="1:9" ht="25.15" customHeight="1">
      <c r="A1050" s="299">
        <v>44519</v>
      </c>
      <c r="B1050" s="298">
        <v>6.48</v>
      </c>
      <c r="C1050" s="298">
        <v>6.92</v>
      </c>
      <c r="D1050" s="298">
        <v>6.31</v>
      </c>
      <c r="E1050" s="298">
        <v>6.92</v>
      </c>
      <c r="F1050" s="297">
        <v>1915113</v>
      </c>
      <c r="G1050" s="297">
        <v>818390243</v>
      </c>
      <c r="H1050" s="400">
        <v>5663.2605439982199</v>
      </c>
      <c r="I1050" s="401"/>
    </row>
    <row r="1051" spans="1:9" ht="25.15" customHeight="1">
      <c r="A1051" s="299">
        <v>44518</v>
      </c>
      <c r="B1051" s="298">
        <v>6.25</v>
      </c>
      <c r="C1051" s="298">
        <v>6.42</v>
      </c>
      <c r="D1051" s="298">
        <v>6.17</v>
      </c>
      <c r="E1051" s="298">
        <v>6.39</v>
      </c>
      <c r="F1051" s="297">
        <v>2349011</v>
      </c>
      <c r="G1051" s="297">
        <v>818390243</v>
      </c>
      <c r="H1051" s="400">
        <v>5229.5135435031098</v>
      </c>
      <c r="I1051" s="401"/>
    </row>
    <row r="1052" spans="1:9" ht="25.15" customHeight="1">
      <c r="A1052" s="299">
        <v>44517</v>
      </c>
      <c r="B1052" s="298">
        <v>6.1</v>
      </c>
      <c r="C1052" s="298">
        <v>6.19</v>
      </c>
      <c r="D1052" s="298">
        <v>6.03</v>
      </c>
      <c r="E1052" s="298">
        <v>6.16</v>
      </c>
      <c r="F1052" s="297">
        <v>680073</v>
      </c>
      <c r="G1052" s="297">
        <v>818390243</v>
      </c>
      <c r="H1052" s="400">
        <v>5041.2837720035604</v>
      </c>
      <c r="I1052" s="401"/>
    </row>
    <row r="1053" spans="1:9" ht="25.15" customHeight="1">
      <c r="A1053" s="299">
        <v>44516</v>
      </c>
      <c r="B1053" s="298">
        <v>6.12</v>
      </c>
      <c r="C1053" s="298">
        <v>6.13</v>
      </c>
      <c r="D1053" s="298">
        <v>6.01</v>
      </c>
      <c r="E1053" s="298">
        <v>6.0650000000000004</v>
      </c>
      <c r="F1053" s="297">
        <v>415241</v>
      </c>
      <c r="G1053" s="297">
        <v>818390243</v>
      </c>
      <c r="H1053" s="400">
        <v>4963.5368706236704</v>
      </c>
      <c r="I1053" s="401"/>
    </row>
    <row r="1054" spans="1:9" ht="25.15" customHeight="1">
      <c r="A1054" s="299">
        <v>44515</v>
      </c>
      <c r="B1054" s="298">
        <v>6.1</v>
      </c>
      <c r="C1054" s="298">
        <v>6.26</v>
      </c>
      <c r="D1054" s="298">
        <v>5.8949999999999996</v>
      </c>
      <c r="E1054" s="298">
        <v>6.1</v>
      </c>
      <c r="F1054" s="297">
        <v>1156011</v>
      </c>
      <c r="G1054" s="297">
        <v>818390243</v>
      </c>
      <c r="H1054" s="400">
        <v>4992.1804042522199</v>
      </c>
      <c r="I1054" s="401"/>
    </row>
    <row r="1055" spans="1:9" ht="25.15" customHeight="1">
      <c r="A1055" s="299">
        <v>44512</v>
      </c>
      <c r="B1055" s="298">
        <v>6</v>
      </c>
      <c r="C1055" s="298">
        <v>6.06</v>
      </c>
      <c r="D1055" s="298">
        <v>5.875</v>
      </c>
      <c r="E1055" s="298">
        <v>6.04</v>
      </c>
      <c r="F1055" s="297">
        <v>1492080</v>
      </c>
      <c r="G1055" s="297">
        <v>818390243</v>
      </c>
      <c r="H1055" s="400">
        <v>4943.0770365008902</v>
      </c>
      <c r="I1055" s="401"/>
    </row>
    <row r="1056" spans="1:9" ht="25.15" customHeight="1">
      <c r="A1056" s="299">
        <v>44511</v>
      </c>
      <c r="B1056" s="298">
        <v>5.99</v>
      </c>
      <c r="C1056" s="298">
        <v>6.0449999999999999</v>
      </c>
      <c r="D1056" s="298">
        <v>5.875</v>
      </c>
      <c r="E1056" s="298">
        <v>5.915</v>
      </c>
      <c r="F1056" s="297">
        <v>1176450</v>
      </c>
      <c r="G1056" s="297">
        <v>818390243</v>
      </c>
      <c r="H1056" s="400">
        <v>4840.77825612589</v>
      </c>
      <c r="I1056" s="401"/>
    </row>
    <row r="1057" spans="1:9" ht="25.15" customHeight="1">
      <c r="A1057" s="299">
        <v>44510</v>
      </c>
      <c r="B1057" s="298">
        <v>5.89</v>
      </c>
      <c r="C1057" s="298">
        <v>6.02</v>
      </c>
      <c r="D1057" s="298">
        <v>5.5549999999999997</v>
      </c>
      <c r="E1057" s="298">
        <v>5.91</v>
      </c>
      <c r="F1057" s="297">
        <v>2511314</v>
      </c>
      <c r="G1057" s="297">
        <v>818390243</v>
      </c>
      <c r="H1057" s="400">
        <v>4836.68621125356</v>
      </c>
      <c r="I1057" s="401"/>
    </row>
    <row r="1058" spans="1:9" ht="25.15" customHeight="1">
      <c r="A1058" s="299">
        <v>44509</v>
      </c>
      <c r="B1058" s="298">
        <v>5.64</v>
      </c>
      <c r="C1058" s="298">
        <v>5.875</v>
      </c>
      <c r="D1058" s="298">
        <v>5.56</v>
      </c>
      <c r="E1058" s="298">
        <v>5.875</v>
      </c>
      <c r="F1058" s="297">
        <v>3426208</v>
      </c>
      <c r="G1058" s="297">
        <v>818390243</v>
      </c>
      <c r="H1058" s="400">
        <v>4808.0426776249997</v>
      </c>
      <c r="I1058" s="401"/>
    </row>
    <row r="1059" spans="1:9" ht="25.15" customHeight="1">
      <c r="A1059" s="299">
        <v>44508</v>
      </c>
      <c r="B1059" s="298">
        <v>5.5750000000000002</v>
      </c>
      <c r="C1059" s="298">
        <v>5.6</v>
      </c>
      <c r="D1059" s="298">
        <v>5.35</v>
      </c>
      <c r="E1059" s="298">
        <v>5.4550000000000001</v>
      </c>
      <c r="F1059" s="297">
        <v>399002</v>
      </c>
      <c r="G1059" s="297">
        <v>818390243</v>
      </c>
      <c r="H1059" s="400">
        <v>4464.3187131267796</v>
      </c>
      <c r="I1059" s="401"/>
    </row>
    <row r="1060" spans="1:9" ht="25.15" customHeight="1">
      <c r="A1060" s="299">
        <v>44505</v>
      </c>
      <c r="B1060" s="298">
        <v>5.34</v>
      </c>
      <c r="C1060" s="298">
        <v>5.47</v>
      </c>
      <c r="D1060" s="298">
        <v>5.1349999999999998</v>
      </c>
      <c r="E1060" s="298">
        <v>5.35</v>
      </c>
      <c r="F1060" s="297">
        <v>1034638</v>
      </c>
      <c r="G1060" s="297">
        <v>818390243</v>
      </c>
      <c r="H1060" s="400">
        <v>4378.3877220022196</v>
      </c>
      <c r="I1060" s="401"/>
    </row>
    <row r="1061" spans="1:9" ht="25.15" customHeight="1">
      <c r="A1061" s="299">
        <v>44504</v>
      </c>
      <c r="B1061" s="298">
        <v>5.52</v>
      </c>
      <c r="C1061" s="298">
        <v>5.53</v>
      </c>
      <c r="D1061" s="298">
        <v>5.3</v>
      </c>
      <c r="E1061" s="298">
        <v>5.335</v>
      </c>
      <c r="F1061" s="297">
        <v>157943</v>
      </c>
      <c r="G1061" s="297">
        <v>818390243</v>
      </c>
      <c r="H1061" s="400">
        <v>4366.1119776241103</v>
      </c>
      <c r="I1061" s="401"/>
    </row>
    <row r="1062" spans="1:9" ht="25.15" customHeight="1">
      <c r="A1062" s="299">
        <v>44503</v>
      </c>
      <c r="B1062" s="298">
        <v>5.58</v>
      </c>
      <c r="C1062" s="298">
        <v>5.6</v>
      </c>
      <c r="D1062" s="298">
        <v>5.3</v>
      </c>
      <c r="E1062" s="298">
        <v>5.39</v>
      </c>
      <c r="F1062" s="297">
        <v>530321</v>
      </c>
      <c r="G1062" s="297">
        <v>818390243</v>
      </c>
      <c r="H1062" s="400">
        <v>4411.1233005031099</v>
      </c>
      <c r="I1062" s="401"/>
    </row>
    <row r="1063" spans="1:9" ht="25.15" customHeight="1">
      <c r="A1063" s="299">
        <v>44502</v>
      </c>
      <c r="B1063" s="298">
        <v>5.65</v>
      </c>
      <c r="C1063" s="298">
        <v>5.6950000000000003</v>
      </c>
      <c r="D1063" s="298">
        <v>5.52</v>
      </c>
      <c r="E1063" s="298">
        <v>5.55</v>
      </c>
      <c r="F1063" s="297">
        <v>2312925</v>
      </c>
      <c r="G1063" s="297">
        <v>818390243</v>
      </c>
      <c r="H1063" s="400">
        <v>4542.0660047455503</v>
      </c>
      <c r="I1063" s="401"/>
    </row>
    <row r="1064" spans="1:9" ht="25.15" customHeight="1">
      <c r="A1064" s="299">
        <v>44501</v>
      </c>
      <c r="B1064" s="298">
        <v>5.62</v>
      </c>
      <c r="C1064" s="298">
        <v>5.65</v>
      </c>
      <c r="D1064" s="298">
        <v>5.51</v>
      </c>
      <c r="E1064" s="298">
        <v>5.61</v>
      </c>
      <c r="F1064" s="297">
        <v>2229922</v>
      </c>
      <c r="G1064" s="297">
        <v>818390243</v>
      </c>
      <c r="H1064" s="400">
        <v>4591.16937249688</v>
      </c>
      <c r="I1064" s="401"/>
    </row>
    <row r="1065" spans="1:9" ht="25.15" customHeight="1">
      <c r="A1065" s="299">
        <v>44498</v>
      </c>
      <c r="B1065" s="298">
        <v>5.5</v>
      </c>
      <c r="C1065" s="298">
        <v>5.6150000000000002</v>
      </c>
      <c r="D1065" s="298">
        <v>5.4249999999999998</v>
      </c>
      <c r="E1065" s="298">
        <v>5.585</v>
      </c>
      <c r="F1065" s="297">
        <v>1060868</v>
      </c>
      <c r="G1065" s="297">
        <v>813170521</v>
      </c>
      <c r="H1065" s="400">
        <v>4541.5573908049901</v>
      </c>
      <c r="I1065" s="401"/>
    </row>
    <row r="1066" spans="1:9" ht="25.15" customHeight="1">
      <c r="A1066" s="299">
        <v>44497</v>
      </c>
      <c r="B1066" s="298">
        <v>5.57</v>
      </c>
      <c r="C1066" s="298">
        <v>5.625</v>
      </c>
      <c r="D1066" s="298">
        <v>5.4550000000000001</v>
      </c>
      <c r="E1066" s="298">
        <v>5.47</v>
      </c>
      <c r="F1066" s="297">
        <v>882258</v>
      </c>
      <c r="G1066" s="297">
        <v>813170521</v>
      </c>
      <c r="H1066" s="400">
        <v>4448.0425792600299</v>
      </c>
      <c r="I1066" s="401"/>
    </row>
    <row r="1067" spans="1:9" ht="25.15" customHeight="1">
      <c r="A1067" s="299">
        <v>44496</v>
      </c>
      <c r="B1067" s="298">
        <v>5.73</v>
      </c>
      <c r="C1067" s="298">
        <v>5.75</v>
      </c>
      <c r="D1067" s="298">
        <v>5.4249999999999998</v>
      </c>
      <c r="E1067" s="298">
        <v>5.46</v>
      </c>
      <c r="F1067" s="297">
        <v>466008</v>
      </c>
      <c r="G1067" s="297">
        <v>813170521</v>
      </c>
      <c r="H1067" s="400">
        <v>4439.9110756799901</v>
      </c>
      <c r="I1067" s="401"/>
    </row>
    <row r="1068" spans="1:9" ht="25.15" customHeight="1">
      <c r="A1068" s="299">
        <v>44495</v>
      </c>
      <c r="B1068" s="298">
        <v>5.47</v>
      </c>
      <c r="C1068" s="298">
        <v>5.95</v>
      </c>
      <c r="D1068" s="298">
        <v>5.25</v>
      </c>
      <c r="E1068" s="298">
        <v>5.7</v>
      </c>
      <c r="F1068" s="297">
        <v>2348635</v>
      </c>
      <c r="G1068" s="297">
        <v>813170521</v>
      </c>
      <c r="H1068" s="400">
        <v>4635.0718146000299</v>
      </c>
      <c r="I1068" s="401"/>
    </row>
    <row r="1069" spans="1:9" ht="25.15" customHeight="1">
      <c r="A1069" s="299">
        <v>44494</v>
      </c>
      <c r="B1069" s="298">
        <v>5.29</v>
      </c>
      <c r="C1069" s="298">
        <v>5.46</v>
      </c>
      <c r="D1069" s="298">
        <v>5.2</v>
      </c>
      <c r="E1069" s="298">
        <v>5.2549999999999999</v>
      </c>
      <c r="F1069" s="297">
        <v>979354</v>
      </c>
      <c r="G1069" s="297">
        <v>813170521</v>
      </c>
      <c r="H1069" s="400">
        <v>4273.2111809149801</v>
      </c>
      <c r="I1069" s="401"/>
    </row>
    <row r="1070" spans="1:9" ht="25.15" customHeight="1">
      <c r="A1070" s="299">
        <v>44491</v>
      </c>
      <c r="B1070" s="298">
        <v>5.48</v>
      </c>
      <c r="C1070" s="298">
        <v>5.5</v>
      </c>
      <c r="D1070" s="298">
        <v>5.165</v>
      </c>
      <c r="E1070" s="298">
        <v>5.25</v>
      </c>
      <c r="F1070" s="297">
        <v>770411</v>
      </c>
      <c r="G1070" s="297">
        <v>813170521</v>
      </c>
      <c r="H1070" s="400">
        <v>4269.14523525</v>
      </c>
      <c r="I1070" s="401"/>
    </row>
    <row r="1071" spans="1:9" ht="25.15" customHeight="1">
      <c r="A1071" s="299">
        <v>44490</v>
      </c>
      <c r="B1071" s="298">
        <v>5.7750000000000004</v>
      </c>
      <c r="C1071" s="298">
        <v>5.7750000000000004</v>
      </c>
      <c r="D1071" s="298">
        <v>5.4</v>
      </c>
      <c r="E1071" s="298">
        <v>5.4</v>
      </c>
      <c r="F1071" s="297">
        <v>642441</v>
      </c>
      <c r="G1071" s="297">
        <v>813170521</v>
      </c>
      <c r="H1071" s="400">
        <v>4391.1208909499801</v>
      </c>
      <c r="I1071" s="401"/>
    </row>
    <row r="1072" spans="1:9" ht="25.15" customHeight="1">
      <c r="A1072" s="299">
        <v>44489</v>
      </c>
      <c r="B1072" s="298">
        <v>5.9950000000000001</v>
      </c>
      <c r="C1072" s="298">
        <v>5.9950000000000001</v>
      </c>
      <c r="D1072" s="298">
        <v>5.6</v>
      </c>
      <c r="E1072" s="298">
        <v>5.6</v>
      </c>
      <c r="F1072" s="297">
        <v>492829</v>
      </c>
      <c r="G1072" s="297">
        <v>813170521</v>
      </c>
      <c r="H1072" s="400">
        <v>4553.75484005001</v>
      </c>
      <c r="I1072" s="401"/>
    </row>
    <row r="1073" spans="1:9" ht="25.15" customHeight="1">
      <c r="A1073" s="299">
        <v>44488</v>
      </c>
      <c r="B1073" s="298">
        <v>6</v>
      </c>
      <c r="C1073" s="298">
        <v>6</v>
      </c>
      <c r="D1073" s="298">
        <v>5.68</v>
      </c>
      <c r="E1073" s="298">
        <v>5.92</v>
      </c>
      <c r="F1073" s="297">
        <v>354108</v>
      </c>
      <c r="G1073" s="297">
        <v>813170521</v>
      </c>
      <c r="H1073" s="400">
        <v>4813.9695463599901</v>
      </c>
      <c r="I1073" s="401"/>
    </row>
    <row r="1074" spans="1:9" ht="25.15" customHeight="1">
      <c r="A1074" s="299">
        <v>44487</v>
      </c>
      <c r="B1074" s="298">
        <v>6.1050000000000004</v>
      </c>
      <c r="C1074" s="298">
        <v>6.1449999999999996</v>
      </c>
      <c r="D1074" s="298">
        <v>5.84</v>
      </c>
      <c r="E1074" s="298">
        <v>5.915</v>
      </c>
      <c r="F1074" s="297">
        <v>479365</v>
      </c>
      <c r="G1074" s="297">
        <v>813170521</v>
      </c>
      <c r="H1074" s="400">
        <v>4809.90360069501</v>
      </c>
      <c r="I1074" s="401"/>
    </row>
    <row r="1075" spans="1:9" ht="25.15" customHeight="1">
      <c r="A1075" s="299">
        <v>44484</v>
      </c>
      <c r="B1075" s="298">
        <v>6.55</v>
      </c>
      <c r="C1075" s="298">
        <v>6.9</v>
      </c>
      <c r="D1075" s="298">
        <v>5.9249999999999998</v>
      </c>
      <c r="E1075" s="298">
        <v>5.9450000000000003</v>
      </c>
      <c r="F1075" s="297">
        <v>1445711</v>
      </c>
      <c r="G1075" s="297">
        <v>813170521</v>
      </c>
      <c r="H1075" s="400">
        <v>4834.2988869349701</v>
      </c>
      <c r="I1075" s="401"/>
    </row>
    <row r="1076" spans="1:9" ht="25.15" customHeight="1">
      <c r="A1076" s="299">
        <v>44483</v>
      </c>
      <c r="B1076" s="298">
        <v>5.6950000000000003</v>
      </c>
      <c r="C1076" s="298">
        <v>5.7</v>
      </c>
      <c r="D1076" s="298">
        <v>5.35</v>
      </c>
      <c r="E1076" s="298">
        <v>5.7</v>
      </c>
      <c r="F1076" s="297">
        <v>913503</v>
      </c>
      <c r="G1076" s="297">
        <v>813170521</v>
      </c>
      <c r="H1076" s="400">
        <v>4635.0718146000299</v>
      </c>
      <c r="I1076" s="401"/>
    </row>
    <row r="1077" spans="1:9" ht="25.15" customHeight="1">
      <c r="A1077" s="299">
        <v>44482</v>
      </c>
      <c r="B1077" s="298">
        <v>5.75</v>
      </c>
      <c r="C1077" s="298">
        <v>5.75</v>
      </c>
      <c r="D1077" s="298">
        <v>5.3</v>
      </c>
      <c r="E1077" s="298">
        <v>5.4950000000000001</v>
      </c>
      <c r="F1077" s="297">
        <v>678583</v>
      </c>
      <c r="G1077" s="297">
        <v>813170521</v>
      </c>
      <c r="H1077" s="400">
        <v>4468.37191983502</v>
      </c>
      <c r="I1077" s="401"/>
    </row>
    <row r="1078" spans="1:9" ht="25.15" customHeight="1">
      <c r="A1078" s="299">
        <v>44481</v>
      </c>
      <c r="B1078" s="298">
        <v>5.68</v>
      </c>
      <c r="C1078" s="298">
        <v>5.75</v>
      </c>
      <c r="D1078" s="298">
        <v>5.4249999999999998</v>
      </c>
      <c r="E1078" s="298">
        <v>5.5</v>
      </c>
      <c r="F1078" s="297">
        <v>2395077</v>
      </c>
      <c r="G1078" s="297">
        <v>813170521</v>
      </c>
      <c r="H1078" s="400">
        <v>4472.4378655</v>
      </c>
      <c r="I1078" s="401"/>
    </row>
    <row r="1079" spans="1:9" ht="25.15" customHeight="1">
      <c r="A1079" s="299">
        <v>44480</v>
      </c>
      <c r="B1079" s="298">
        <v>5.9649999999999999</v>
      </c>
      <c r="C1079" s="298">
        <v>5.9649999999999999</v>
      </c>
      <c r="D1079" s="298">
        <v>5.55</v>
      </c>
      <c r="E1079" s="298">
        <v>5.55</v>
      </c>
      <c r="F1079" s="297">
        <v>497866</v>
      </c>
      <c r="G1079" s="297">
        <v>813170521</v>
      </c>
      <c r="H1079" s="400">
        <v>4513.0965466499702</v>
      </c>
      <c r="I1079" s="401"/>
    </row>
    <row r="1080" spans="1:9" ht="25.15" customHeight="1">
      <c r="A1080" s="299">
        <v>44477</v>
      </c>
      <c r="B1080" s="298">
        <v>5.88</v>
      </c>
      <c r="C1080" s="298">
        <v>5.9</v>
      </c>
      <c r="D1080" s="298">
        <v>5.55</v>
      </c>
      <c r="E1080" s="298">
        <v>5.68</v>
      </c>
      <c r="F1080" s="297">
        <v>1103020</v>
      </c>
      <c r="G1080" s="297">
        <v>813170521</v>
      </c>
      <c r="H1080" s="400">
        <v>4618.80841969003</v>
      </c>
      <c r="I1080" s="401"/>
    </row>
    <row r="1081" spans="1:9" ht="25.15" customHeight="1">
      <c r="A1081" s="299">
        <v>44476</v>
      </c>
      <c r="B1081" s="298">
        <v>5.8</v>
      </c>
      <c r="C1081" s="298">
        <v>5.9029999999999996</v>
      </c>
      <c r="D1081" s="298">
        <v>5.75</v>
      </c>
      <c r="E1081" s="298">
        <v>5.8179999999999996</v>
      </c>
      <c r="F1081" s="297">
        <v>778432</v>
      </c>
      <c r="G1081" s="297">
        <v>813170521</v>
      </c>
      <c r="H1081" s="400">
        <v>4731.0259608940296</v>
      </c>
      <c r="I1081" s="401"/>
    </row>
    <row r="1082" spans="1:9" ht="25.15" customHeight="1">
      <c r="A1082" s="299">
        <v>44475</v>
      </c>
      <c r="B1082" s="298">
        <v>5.8490000000000002</v>
      </c>
      <c r="C1082" s="298">
        <v>5.9</v>
      </c>
      <c r="D1082" s="298">
        <v>5.55</v>
      </c>
      <c r="E1082" s="298">
        <v>5.75</v>
      </c>
      <c r="F1082" s="297">
        <v>610884</v>
      </c>
      <c r="G1082" s="297">
        <v>794668860</v>
      </c>
      <c r="H1082" s="400">
        <v>4569.345945</v>
      </c>
      <c r="I1082" s="401"/>
    </row>
    <row r="1083" spans="1:9" ht="25.15" customHeight="1">
      <c r="A1083" s="299">
        <v>44474</v>
      </c>
      <c r="B1083" s="298">
        <v>5.9820000000000002</v>
      </c>
      <c r="C1083" s="298">
        <v>6.19</v>
      </c>
      <c r="D1083" s="298">
        <v>5.5679999999999996</v>
      </c>
      <c r="E1083" s="298">
        <v>5.6749999999999998</v>
      </c>
      <c r="F1083" s="297">
        <v>2242503</v>
      </c>
      <c r="G1083" s="297">
        <v>794668860</v>
      </c>
      <c r="H1083" s="400">
        <v>4509.7459320710504</v>
      </c>
      <c r="I1083" s="401"/>
    </row>
    <row r="1084" spans="1:9" ht="25.15" customHeight="1">
      <c r="A1084" s="299">
        <v>44473</v>
      </c>
      <c r="B1084" s="298">
        <v>6.25</v>
      </c>
      <c r="C1084" s="298">
        <v>6.3150000000000004</v>
      </c>
      <c r="D1084" s="298">
        <v>5.8970000000000002</v>
      </c>
      <c r="E1084" s="298">
        <v>5.8970000000000002</v>
      </c>
      <c r="F1084" s="297">
        <v>1367811</v>
      </c>
      <c r="G1084" s="297">
        <v>794668860</v>
      </c>
      <c r="H1084" s="400">
        <v>4686.1625159965297</v>
      </c>
      <c r="I1084" s="401"/>
    </row>
    <row r="1085" spans="1:9" ht="25.15" customHeight="1">
      <c r="A1085" s="299">
        <v>44470</v>
      </c>
      <c r="B1085" s="298">
        <v>6.2640000000000002</v>
      </c>
      <c r="C1085" s="298">
        <v>6.4509999999999996</v>
      </c>
      <c r="D1085" s="298">
        <v>6.1260000000000003</v>
      </c>
      <c r="E1085" s="298">
        <v>6.15</v>
      </c>
      <c r="F1085" s="297">
        <v>5790742</v>
      </c>
      <c r="G1085" s="297">
        <v>794668860</v>
      </c>
      <c r="H1085" s="400">
        <v>4887.2135647855303</v>
      </c>
      <c r="I1085" s="401"/>
    </row>
    <row r="1086" spans="1:9" ht="25.15" customHeight="1">
      <c r="A1086" s="296">
        <v>44469</v>
      </c>
      <c r="B1086" s="295">
        <v>5.45</v>
      </c>
      <c r="C1086" s="295">
        <v>6.2290000000000001</v>
      </c>
      <c r="D1086" s="295">
        <v>5.4</v>
      </c>
      <c r="E1086" s="295">
        <v>6.1260000000000003</v>
      </c>
      <c r="F1086" s="294">
        <v>23297951</v>
      </c>
      <c r="G1086" s="294">
        <v>794668860</v>
      </c>
      <c r="H1086" s="406">
        <v>4868.1413787629999</v>
      </c>
      <c r="I1086" s="407"/>
    </row>
  </sheetData>
  <mergeCells count="1086">
    <mergeCell ref="H1086:I1086"/>
    <mergeCell ref="H1081:I1081"/>
    <mergeCell ref="H1082:I1082"/>
    <mergeCell ref="H1083:I1083"/>
    <mergeCell ref="H1084:I1084"/>
    <mergeCell ref="H1085:I1085"/>
    <mergeCell ref="H1066:I1066"/>
    <mergeCell ref="H1067:I1067"/>
    <mergeCell ref="H1068:I1068"/>
    <mergeCell ref="H1069:I1069"/>
    <mergeCell ref="H1070:I1070"/>
    <mergeCell ref="H1061:I1061"/>
    <mergeCell ref="H1062:I1062"/>
    <mergeCell ref="H1063:I1063"/>
    <mergeCell ref="H1064:I1064"/>
    <mergeCell ref="H1065:I1065"/>
    <mergeCell ref="H1076:I1076"/>
    <mergeCell ref="H1077:I1077"/>
    <mergeCell ref="H1078:I1078"/>
    <mergeCell ref="H1079:I1079"/>
    <mergeCell ref="H1080:I1080"/>
    <mergeCell ref="H1071:I1071"/>
    <mergeCell ref="H1072:I1072"/>
    <mergeCell ref="H1073:I1073"/>
    <mergeCell ref="H1074:I1074"/>
    <mergeCell ref="H1075:I1075"/>
    <mergeCell ref="H1046:I1046"/>
    <mergeCell ref="H1047:I1047"/>
    <mergeCell ref="H1048:I1048"/>
    <mergeCell ref="H1049:I1049"/>
    <mergeCell ref="H1050:I1050"/>
    <mergeCell ref="H1041:I1041"/>
    <mergeCell ref="H1042:I1042"/>
    <mergeCell ref="H1043:I1043"/>
    <mergeCell ref="H1044:I1044"/>
    <mergeCell ref="H1045:I1045"/>
    <mergeCell ref="H1056:I1056"/>
    <mergeCell ref="H1057:I1057"/>
    <mergeCell ref="H1058:I1058"/>
    <mergeCell ref="H1059:I1059"/>
    <mergeCell ref="H1060:I1060"/>
    <mergeCell ref="H1051:I1051"/>
    <mergeCell ref="H1052:I1052"/>
    <mergeCell ref="H1053:I1053"/>
    <mergeCell ref="H1054:I1054"/>
    <mergeCell ref="H1055:I1055"/>
    <mergeCell ref="H1026:I1026"/>
    <mergeCell ref="H1027:I1027"/>
    <mergeCell ref="H1028:I1028"/>
    <mergeCell ref="H1029:I1029"/>
    <mergeCell ref="H1030:I1030"/>
    <mergeCell ref="H1021:I1021"/>
    <mergeCell ref="H1022:I1022"/>
    <mergeCell ref="H1023:I1023"/>
    <mergeCell ref="H1024:I1024"/>
    <mergeCell ref="H1025:I1025"/>
    <mergeCell ref="H1036:I1036"/>
    <mergeCell ref="H1037:I1037"/>
    <mergeCell ref="H1038:I1038"/>
    <mergeCell ref="H1039:I1039"/>
    <mergeCell ref="H1040:I1040"/>
    <mergeCell ref="H1031:I1031"/>
    <mergeCell ref="H1032:I1032"/>
    <mergeCell ref="H1033:I1033"/>
    <mergeCell ref="H1034:I1034"/>
    <mergeCell ref="H1035:I1035"/>
    <mergeCell ref="H1006:I1006"/>
    <mergeCell ref="H1007:I1007"/>
    <mergeCell ref="H1008:I1008"/>
    <mergeCell ref="H1009:I1009"/>
    <mergeCell ref="H1010:I1010"/>
    <mergeCell ref="H1001:I1001"/>
    <mergeCell ref="H1002:I1002"/>
    <mergeCell ref="H1003:I1003"/>
    <mergeCell ref="H1004:I1004"/>
    <mergeCell ref="H1005:I1005"/>
    <mergeCell ref="H1016:I1016"/>
    <mergeCell ref="H1017:I1017"/>
    <mergeCell ref="H1018:I1018"/>
    <mergeCell ref="H1019:I1019"/>
    <mergeCell ref="H1020:I1020"/>
    <mergeCell ref="H1011:I1011"/>
    <mergeCell ref="H1012:I1012"/>
    <mergeCell ref="H1013:I1013"/>
    <mergeCell ref="H1014:I1014"/>
    <mergeCell ref="H1015:I1015"/>
    <mergeCell ref="H986:I986"/>
    <mergeCell ref="H987:I987"/>
    <mergeCell ref="H988:I988"/>
    <mergeCell ref="H989:I989"/>
    <mergeCell ref="H990:I990"/>
    <mergeCell ref="H981:I981"/>
    <mergeCell ref="H982:I982"/>
    <mergeCell ref="H983:I983"/>
    <mergeCell ref="H984:I984"/>
    <mergeCell ref="H985:I985"/>
    <mergeCell ref="H996:I996"/>
    <mergeCell ref="H997:I997"/>
    <mergeCell ref="H998:I998"/>
    <mergeCell ref="H999:I999"/>
    <mergeCell ref="H1000:I1000"/>
    <mergeCell ref="H991:I991"/>
    <mergeCell ref="H992:I992"/>
    <mergeCell ref="H993:I993"/>
    <mergeCell ref="H994:I994"/>
    <mergeCell ref="H995:I995"/>
    <mergeCell ref="H966:I966"/>
    <mergeCell ref="H967:I967"/>
    <mergeCell ref="H968:I968"/>
    <mergeCell ref="H969:I969"/>
    <mergeCell ref="H970:I970"/>
    <mergeCell ref="H961:I961"/>
    <mergeCell ref="H962:I962"/>
    <mergeCell ref="H963:I963"/>
    <mergeCell ref="H964:I964"/>
    <mergeCell ref="H965:I965"/>
    <mergeCell ref="H976:I976"/>
    <mergeCell ref="H977:I977"/>
    <mergeCell ref="H978:I978"/>
    <mergeCell ref="H979:I979"/>
    <mergeCell ref="H980:I980"/>
    <mergeCell ref="H971:I971"/>
    <mergeCell ref="H972:I972"/>
    <mergeCell ref="H973:I973"/>
    <mergeCell ref="H974:I974"/>
    <mergeCell ref="H975:I975"/>
    <mergeCell ref="H946:I946"/>
    <mergeCell ref="H947:I947"/>
    <mergeCell ref="H948:I948"/>
    <mergeCell ref="H949:I949"/>
    <mergeCell ref="H950:I950"/>
    <mergeCell ref="H941:I941"/>
    <mergeCell ref="H942:I942"/>
    <mergeCell ref="H943:I943"/>
    <mergeCell ref="H944:I944"/>
    <mergeCell ref="H945:I945"/>
    <mergeCell ref="H956:I956"/>
    <mergeCell ref="H957:I957"/>
    <mergeCell ref="H958:I958"/>
    <mergeCell ref="H959:I959"/>
    <mergeCell ref="H960:I960"/>
    <mergeCell ref="H951:I951"/>
    <mergeCell ref="H952:I952"/>
    <mergeCell ref="H953:I953"/>
    <mergeCell ref="H954:I954"/>
    <mergeCell ref="H955:I955"/>
    <mergeCell ref="H926:I926"/>
    <mergeCell ref="H927:I927"/>
    <mergeCell ref="H928:I928"/>
    <mergeCell ref="H929:I929"/>
    <mergeCell ref="H930:I930"/>
    <mergeCell ref="H921:I921"/>
    <mergeCell ref="H922:I922"/>
    <mergeCell ref="H923:I923"/>
    <mergeCell ref="H924:I924"/>
    <mergeCell ref="H925:I925"/>
    <mergeCell ref="H936:I936"/>
    <mergeCell ref="H937:I937"/>
    <mergeCell ref="H938:I938"/>
    <mergeCell ref="H939:I939"/>
    <mergeCell ref="H940:I940"/>
    <mergeCell ref="H931:I931"/>
    <mergeCell ref="H932:I932"/>
    <mergeCell ref="H933:I933"/>
    <mergeCell ref="H934:I934"/>
    <mergeCell ref="H935:I935"/>
    <mergeCell ref="H906:I906"/>
    <mergeCell ref="H907:I907"/>
    <mergeCell ref="H908:I908"/>
    <mergeCell ref="H909:I909"/>
    <mergeCell ref="H910:I910"/>
    <mergeCell ref="H901:I901"/>
    <mergeCell ref="H902:I902"/>
    <mergeCell ref="H903:I903"/>
    <mergeCell ref="H904:I904"/>
    <mergeCell ref="H905:I905"/>
    <mergeCell ref="H916:I916"/>
    <mergeCell ref="H917:I917"/>
    <mergeCell ref="H918:I918"/>
    <mergeCell ref="H919:I919"/>
    <mergeCell ref="H920:I920"/>
    <mergeCell ref="H911:I911"/>
    <mergeCell ref="H912:I912"/>
    <mergeCell ref="H913:I913"/>
    <mergeCell ref="H914:I914"/>
    <mergeCell ref="H915:I915"/>
    <mergeCell ref="H886:I886"/>
    <mergeCell ref="H887:I887"/>
    <mergeCell ref="H888:I888"/>
    <mergeCell ref="H889:I889"/>
    <mergeCell ref="H890:I890"/>
    <mergeCell ref="H881:I881"/>
    <mergeCell ref="H882:I882"/>
    <mergeCell ref="H883:I883"/>
    <mergeCell ref="H884:I884"/>
    <mergeCell ref="H885:I885"/>
    <mergeCell ref="H896:I896"/>
    <mergeCell ref="H897:I897"/>
    <mergeCell ref="H898:I898"/>
    <mergeCell ref="H899:I899"/>
    <mergeCell ref="H900:I900"/>
    <mergeCell ref="H891:I891"/>
    <mergeCell ref="H892:I892"/>
    <mergeCell ref="H893:I893"/>
    <mergeCell ref="H894:I894"/>
    <mergeCell ref="H895:I895"/>
    <mergeCell ref="H866:I866"/>
    <mergeCell ref="H867:I867"/>
    <mergeCell ref="H868:I868"/>
    <mergeCell ref="H869:I869"/>
    <mergeCell ref="H870:I870"/>
    <mergeCell ref="H861:I861"/>
    <mergeCell ref="H862:I862"/>
    <mergeCell ref="H863:I863"/>
    <mergeCell ref="H864:I864"/>
    <mergeCell ref="H865:I865"/>
    <mergeCell ref="H876:I876"/>
    <mergeCell ref="H877:I877"/>
    <mergeCell ref="H878:I878"/>
    <mergeCell ref="H879:I879"/>
    <mergeCell ref="H880:I880"/>
    <mergeCell ref="H871:I871"/>
    <mergeCell ref="H872:I872"/>
    <mergeCell ref="H873:I873"/>
    <mergeCell ref="H874:I874"/>
    <mergeCell ref="H875:I875"/>
    <mergeCell ref="H846:I846"/>
    <mergeCell ref="H847:I847"/>
    <mergeCell ref="H848:I848"/>
    <mergeCell ref="H849:I849"/>
    <mergeCell ref="H850:I850"/>
    <mergeCell ref="H841:I841"/>
    <mergeCell ref="H842:I842"/>
    <mergeCell ref="H843:I843"/>
    <mergeCell ref="H844:I844"/>
    <mergeCell ref="H845:I845"/>
    <mergeCell ref="H856:I856"/>
    <mergeCell ref="H857:I857"/>
    <mergeCell ref="H858:I858"/>
    <mergeCell ref="H859:I859"/>
    <mergeCell ref="H860:I860"/>
    <mergeCell ref="H851:I851"/>
    <mergeCell ref="H852:I852"/>
    <mergeCell ref="H853:I853"/>
    <mergeCell ref="H854:I854"/>
    <mergeCell ref="H855:I855"/>
    <mergeCell ref="H826:I826"/>
    <mergeCell ref="H827:I827"/>
    <mergeCell ref="H828:I828"/>
    <mergeCell ref="H829:I829"/>
    <mergeCell ref="H830:I830"/>
    <mergeCell ref="H821:I821"/>
    <mergeCell ref="H822:I822"/>
    <mergeCell ref="H823:I823"/>
    <mergeCell ref="H824:I824"/>
    <mergeCell ref="H825:I825"/>
    <mergeCell ref="H836:I836"/>
    <mergeCell ref="H837:I837"/>
    <mergeCell ref="H838:I838"/>
    <mergeCell ref="H839:I839"/>
    <mergeCell ref="H840:I840"/>
    <mergeCell ref="H831:I831"/>
    <mergeCell ref="H832:I832"/>
    <mergeCell ref="H833:I833"/>
    <mergeCell ref="H834:I834"/>
    <mergeCell ref="H835:I835"/>
    <mergeCell ref="H806:I806"/>
    <mergeCell ref="H807:I807"/>
    <mergeCell ref="H808:I808"/>
    <mergeCell ref="H809:I809"/>
    <mergeCell ref="H810:I810"/>
    <mergeCell ref="H801:I801"/>
    <mergeCell ref="H802:I802"/>
    <mergeCell ref="H803:I803"/>
    <mergeCell ref="H804:I804"/>
    <mergeCell ref="H805:I805"/>
    <mergeCell ref="H816:I816"/>
    <mergeCell ref="H817:I817"/>
    <mergeCell ref="H818:I818"/>
    <mergeCell ref="H819:I819"/>
    <mergeCell ref="H820:I820"/>
    <mergeCell ref="H811:I811"/>
    <mergeCell ref="H812:I812"/>
    <mergeCell ref="H813:I813"/>
    <mergeCell ref="H814:I814"/>
    <mergeCell ref="H815:I815"/>
    <mergeCell ref="H786:I786"/>
    <mergeCell ref="H787:I787"/>
    <mergeCell ref="H788:I788"/>
    <mergeCell ref="H789:I789"/>
    <mergeCell ref="H790:I790"/>
    <mergeCell ref="H781:I781"/>
    <mergeCell ref="H782:I782"/>
    <mergeCell ref="H783:I783"/>
    <mergeCell ref="H784:I784"/>
    <mergeCell ref="H785:I785"/>
    <mergeCell ref="H796:I796"/>
    <mergeCell ref="H797:I797"/>
    <mergeCell ref="H798:I798"/>
    <mergeCell ref="H799:I799"/>
    <mergeCell ref="H800:I800"/>
    <mergeCell ref="H791:I791"/>
    <mergeCell ref="H792:I792"/>
    <mergeCell ref="H793:I793"/>
    <mergeCell ref="H794:I794"/>
    <mergeCell ref="H795:I795"/>
    <mergeCell ref="H766:I766"/>
    <mergeCell ref="H767:I767"/>
    <mergeCell ref="H768:I768"/>
    <mergeCell ref="H769:I769"/>
    <mergeCell ref="H770:I770"/>
    <mergeCell ref="H761:I761"/>
    <mergeCell ref="H762:I762"/>
    <mergeCell ref="H763:I763"/>
    <mergeCell ref="H764:I764"/>
    <mergeCell ref="H765:I765"/>
    <mergeCell ref="H776:I776"/>
    <mergeCell ref="H777:I777"/>
    <mergeCell ref="H778:I778"/>
    <mergeCell ref="H779:I779"/>
    <mergeCell ref="H780:I780"/>
    <mergeCell ref="H771:I771"/>
    <mergeCell ref="H772:I772"/>
    <mergeCell ref="H773:I773"/>
    <mergeCell ref="H774:I774"/>
    <mergeCell ref="H775:I775"/>
    <mergeCell ref="H746:I746"/>
    <mergeCell ref="H747:I747"/>
    <mergeCell ref="H748:I748"/>
    <mergeCell ref="H749:I749"/>
    <mergeCell ref="H750:I750"/>
    <mergeCell ref="H741:I741"/>
    <mergeCell ref="H742:I742"/>
    <mergeCell ref="H743:I743"/>
    <mergeCell ref="H744:I744"/>
    <mergeCell ref="H745:I745"/>
    <mergeCell ref="H756:I756"/>
    <mergeCell ref="H757:I757"/>
    <mergeCell ref="H758:I758"/>
    <mergeCell ref="H759:I759"/>
    <mergeCell ref="H760:I760"/>
    <mergeCell ref="H751:I751"/>
    <mergeCell ref="H752:I752"/>
    <mergeCell ref="H753:I753"/>
    <mergeCell ref="H754:I754"/>
    <mergeCell ref="H755:I755"/>
    <mergeCell ref="H726:I726"/>
    <mergeCell ref="H727:I727"/>
    <mergeCell ref="H728:I728"/>
    <mergeCell ref="H729:I729"/>
    <mergeCell ref="H730:I730"/>
    <mergeCell ref="H721:I721"/>
    <mergeCell ref="H722:I722"/>
    <mergeCell ref="H723:I723"/>
    <mergeCell ref="H724:I724"/>
    <mergeCell ref="H725:I725"/>
    <mergeCell ref="H736:I736"/>
    <mergeCell ref="H737:I737"/>
    <mergeCell ref="H738:I738"/>
    <mergeCell ref="H739:I739"/>
    <mergeCell ref="H740:I740"/>
    <mergeCell ref="H731:I731"/>
    <mergeCell ref="H732:I732"/>
    <mergeCell ref="H733:I733"/>
    <mergeCell ref="H734:I734"/>
    <mergeCell ref="H735:I735"/>
    <mergeCell ref="H706:I706"/>
    <mergeCell ref="H707:I707"/>
    <mergeCell ref="H708:I708"/>
    <mergeCell ref="H709:I709"/>
    <mergeCell ref="H710:I710"/>
    <mergeCell ref="H701:I701"/>
    <mergeCell ref="H702:I702"/>
    <mergeCell ref="H703:I703"/>
    <mergeCell ref="H704:I704"/>
    <mergeCell ref="H705:I705"/>
    <mergeCell ref="H716:I716"/>
    <mergeCell ref="H717:I717"/>
    <mergeCell ref="H718:I718"/>
    <mergeCell ref="H719:I719"/>
    <mergeCell ref="H720:I720"/>
    <mergeCell ref="H711:I711"/>
    <mergeCell ref="H712:I712"/>
    <mergeCell ref="H713:I713"/>
    <mergeCell ref="H714:I714"/>
    <mergeCell ref="H715:I715"/>
    <mergeCell ref="H686:I686"/>
    <mergeCell ref="H687:I687"/>
    <mergeCell ref="H688:I688"/>
    <mergeCell ref="H689:I689"/>
    <mergeCell ref="H690:I690"/>
    <mergeCell ref="H681:I681"/>
    <mergeCell ref="H682:I682"/>
    <mergeCell ref="H683:I683"/>
    <mergeCell ref="H684:I684"/>
    <mergeCell ref="H685:I685"/>
    <mergeCell ref="H696:I696"/>
    <mergeCell ref="H697:I697"/>
    <mergeCell ref="H698:I698"/>
    <mergeCell ref="H699:I699"/>
    <mergeCell ref="H700:I700"/>
    <mergeCell ref="H691:I691"/>
    <mergeCell ref="H692:I692"/>
    <mergeCell ref="H693:I693"/>
    <mergeCell ref="H694:I694"/>
    <mergeCell ref="H695:I695"/>
    <mergeCell ref="H666:I666"/>
    <mergeCell ref="H667:I667"/>
    <mergeCell ref="H668:I668"/>
    <mergeCell ref="H669:I669"/>
    <mergeCell ref="H670:I670"/>
    <mergeCell ref="H661:I661"/>
    <mergeCell ref="H662:I662"/>
    <mergeCell ref="H663:I663"/>
    <mergeCell ref="H664:I664"/>
    <mergeCell ref="H665:I665"/>
    <mergeCell ref="H676:I676"/>
    <mergeCell ref="H677:I677"/>
    <mergeCell ref="H678:I678"/>
    <mergeCell ref="H679:I679"/>
    <mergeCell ref="H680:I680"/>
    <mergeCell ref="H671:I671"/>
    <mergeCell ref="H672:I672"/>
    <mergeCell ref="H673:I673"/>
    <mergeCell ref="H674:I674"/>
    <mergeCell ref="H675:I675"/>
    <mergeCell ref="H646:I646"/>
    <mergeCell ref="H647:I647"/>
    <mergeCell ref="H648:I648"/>
    <mergeCell ref="H649:I649"/>
    <mergeCell ref="H650:I650"/>
    <mergeCell ref="H641:I641"/>
    <mergeCell ref="H642:I642"/>
    <mergeCell ref="H643:I643"/>
    <mergeCell ref="H644:I644"/>
    <mergeCell ref="H645:I645"/>
    <mergeCell ref="H656:I656"/>
    <mergeCell ref="H657:I657"/>
    <mergeCell ref="H658:I658"/>
    <mergeCell ref="H659:I659"/>
    <mergeCell ref="H660:I660"/>
    <mergeCell ref="H651:I651"/>
    <mergeCell ref="H652:I652"/>
    <mergeCell ref="H653:I653"/>
    <mergeCell ref="H654:I654"/>
    <mergeCell ref="H655:I655"/>
    <mergeCell ref="H626:I626"/>
    <mergeCell ref="H627:I627"/>
    <mergeCell ref="H628:I628"/>
    <mergeCell ref="H629:I629"/>
    <mergeCell ref="H630:I630"/>
    <mergeCell ref="H621:I621"/>
    <mergeCell ref="H622:I622"/>
    <mergeCell ref="H623:I623"/>
    <mergeCell ref="H624:I624"/>
    <mergeCell ref="H625:I625"/>
    <mergeCell ref="H636:I636"/>
    <mergeCell ref="H637:I637"/>
    <mergeCell ref="H638:I638"/>
    <mergeCell ref="H639:I639"/>
    <mergeCell ref="H640:I640"/>
    <mergeCell ref="H631:I631"/>
    <mergeCell ref="H632:I632"/>
    <mergeCell ref="H633:I633"/>
    <mergeCell ref="H634:I634"/>
    <mergeCell ref="H635:I635"/>
    <mergeCell ref="H606:I606"/>
    <mergeCell ref="H607:I607"/>
    <mergeCell ref="H608:I608"/>
    <mergeCell ref="H609:I609"/>
    <mergeCell ref="H610:I610"/>
    <mergeCell ref="H601:I601"/>
    <mergeCell ref="H602:I602"/>
    <mergeCell ref="H603:I603"/>
    <mergeCell ref="H604:I604"/>
    <mergeCell ref="H605:I605"/>
    <mergeCell ref="H616:I616"/>
    <mergeCell ref="H617:I617"/>
    <mergeCell ref="H618:I618"/>
    <mergeCell ref="H619:I619"/>
    <mergeCell ref="H620:I620"/>
    <mergeCell ref="H611:I611"/>
    <mergeCell ref="H612:I612"/>
    <mergeCell ref="H613:I613"/>
    <mergeCell ref="H614:I614"/>
    <mergeCell ref="H615:I615"/>
    <mergeCell ref="H586:I586"/>
    <mergeCell ref="H587:I587"/>
    <mergeCell ref="H588:I588"/>
    <mergeCell ref="H589:I589"/>
    <mergeCell ref="H590:I590"/>
    <mergeCell ref="H581:I581"/>
    <mergeCell ref="H582:I582"/>
    <mergeCell ref="H583:I583"/>
    <mergeCell ref="H584:I584"/>
    <mergeCell ref="H585:I585"/>
    <mergeCell ref="H596:I596"/>
    <mergeCell ref="H597:I597"/>
    <mergeCell ref="H598:I598"/>
    <mergeCell ref="H599:I599"/>
    <mergeCell ref="H600:I600"/>
    <mergeCell ref="H591:I591"/>
    <mergeCell ref="H592:I592"/>
    <mergeCell ref="H593:I593"/>
    <mergeCell ref="H594:I594"/>
    <mergeCell ref="H595:I595"/>
    <mergeCell ref="H566:I566"/>
    <mergeCell ref="H567:I567"/>
    <mergeCell ref="H568:I568"/>
    <mergeCell ref="H569:I569"/>
    <mergeCell ref="H570:I570"/>
    <mergeCell ref="H561:I561"/>
    <mergeCell ref="H562:I562"/>
    <mergeCell ref="H563:I563"/>
    <mergeCell ref="H564:I564"/>
    <mergeCell ref="H565:I565"/>
    <mergeCell ref="H576:I576"/>
    <mergeCell ref="H577:I577"/>
    <mergeCell ref="H578:I578"/>
    <mergeCell ref="H579:I579"/>
    <mergeCell ref="H580:I580"/>
    <mergeCell ref="H571:I571"/>
    <mergeCell ref="H572:I572"/>
    <mergeCell ref="H573:I573"/>
    <mergeCell ref="H574:I574"/>
    <mergeCell ref="H575:I575"/>
    <mergeCell ref="H546:I546"/>
    <mergeCell ref="H547:I547"/>
    <mergeCell ref="H548:I548"/>
    <mergeCell ref="H549:I549"/>
    <mergeCell ref="H550:I550"/>
    <mergeCell ref="H541:I541"/>
    <mergeCell ref="H542:I542"/>
    <mergeCell ref="H543:I543"/>
    <mergeCell ref="H544:I544"/>
    <mergeCell ref="H545:I545"/>
    <mergeCell ref="H556:I556"/>
    <mergeCell ref="H557:I557"/>
    <mergeCell ref="H558:I558"/>
    <mergeCell ref="H559:I559"/>
    <mergeCell ref="H560:I560"/>
    <mergeCell ref="H551:I551"/>
    <mergeCell ref="H552:I552"/>
    <mergeCell ref="H553:I553"/>
    <mergeCell ref="H554:I554"/>
    <mergeCell ref="H555:I555"/>
    <mergeCell ref="H526:I526"/>
    <mergeCell ref="H527:I527"/>
    <mergeCell ref="H528:I528"/>
    <mergeCell ref="H529:I529"/>
    <mergeCell ref="H530:I530"/>
    <mergeCell ref="H521:I521"/>
    <mergeCell ref="H522:I522"/>
    <mergeCell ref="H523:I523"/>
    <mergeCell ref="H524:I524"/>
    <mergeCell ref="H525:I525"/>
    <mergeCell ref="H536:I536"/>
    <mergeCell ref="H537:I537"/>
    <mergeCell ref="H538:I538"/>
    <mergeCell ref="H539:I539"/>
    <mergeCell ref="H540:I540"/>
    <mergeCell ref="H531:I531"/>
    <mergeCell ref="H532:I532"/>
    <mergeCell ref="H533:I533"/>
    <mergeCell ref="H534:I534"/>
    <mergeCell ref="H535:I535"/>
    <mergeCell ref="H506:I506"/>
    <mergeCell ref="H507:I507"/>
    <mergeCell ref="H508:I508"/>
    <mergeCell ref="H509:I509"/>
    <mergeCell ref="H510:I510"/>
    <mergeCell ref="H501:I501"/>
    <mergeCell ref="H502:I502"/>
    <mergeCell ref="H503:I503"/>
    <mergeCell ref="H504:I504"/>
    <mergeCell ref="H505:I505"/>
    <mergeCell ref="H516:I516"/>
    <mergeCell ref="H517:I517"/>
    <mergeCell ref="H518:I518"/>
    <mergeCell ref="H519:I519"/>
    <mergeCell ref="H520:I520"/>
    <mergeCell ref="H511:I511"/>
    <mergeCell ref="H512:I512"/>
    <mergeCell ref="H513:I513"/>
    <mergeCell ref="H514:I514"/>
    <mergeCell ref="H515:I515"/>
    <mergeCell ref="H486:I486"/>
    <mergeCell ref="H487:I487"/>
    <mergeCell ref="H488:I488"/>
    <mergeCell ref="H489:I489"/>
    <mergeCell ref="H490:I490"/>
    <mergeCell ref="H481:I481"/>
    <mergeCell ref="H482:I482"/>
    <mergeCell ref="H483:I483"/>
    <mergeCell ref="H484:I484"/>
    <mergeCell ref="H485:I485"/>
    <mergeCell ref="H496:I496"/>
    <mergeCell ref="H497:I497"/>
    <mergeCell ref="H498:I498"/>
    <mergeCell ref="H499:I499"/>
    <mergeCell ref="H500:I500"/>
    <mergeCell ref="H491:I491"/>
    <mergeCell ref="H492:I492"/>
    <mergeCell ref="H493:I493"/>
    <mergeCell ref="H494:I494"/>
    <mergeCell ref="H495:I495"/>
    <mergeCell ref="H466:I466"/>
    <mergeCell ref="H467:I467"/>
    <mergeCell ref="H468:I468"/>
    <mergeCell ref="H469:I469"/>
    <mergeCell ref="H470:I470"/>
    <mergeCell ref="H461:I461"/>
    <mergeCell ref="H462:I462"/>
    <mergeCell ref="H463:I463"/>
    <mergeCell ref="H464:I464"/>
    <mergeCell ref="H465:I465"/>
    <mergeCell ref="H476:I476"/>
    <mergeCell ref="H477:I477"/>
    <mergeCell ref="H478:I478"/>
    <mergeCell ref="H479:I479"/>
    <mergeCell ref="H480:I480"/>
    <mergeCell ref="H471:I471"/>
    <mergeCell ref="H472:I472"/>
    <mergeCell ref="H473:I473"/>
    <mergeCell ref="H474:I474"/>
    <mergeCell ref="H475:I475"/>
    <mergeCell ref="H446:I446"/>
    <mergeCell ref="H447:I447"/>
    <mergeCell ref="H448:I448"/>
    <mergeCell ref="H449:I449"/>
    <mergeCell ref="H450:I450"/>
    <mergeCell ref="H441:I441"/>
    <mergeCell ref="H442:I442"/>
    <mergeCell ref="H443:I443"/>
    <mergeCell ref="H444:I444"/>
    <mergeCell ref="H445:I445"/>
    <mergeCell ref="H456:I456"/>
    <mergeCell ref="H457:I457"/>
    <mergeCell ref="H458:I458"/>
    <mergeCell ref="H459:I459"/>
    <mergeCell ref="H460:I460"/>
    <mergeCell ref="H451:I451"/>
    <mergeCell ref="H452:I452"/>
    <mergeCell ref="H453:I453"/>
    <mergeCell ref="H454:I454"/>
    <mergeCell ref="H455:I455"/>
    <mergeCell ref="H426:I426"/>
    <mergeCell ref="H427:I427"/>
    <mergeCell ref="H428:I428"/>
    <mergeCell ref="H429:I429"/>
    <mergeCell ref="H430:I430"/>
    <mergeCell ref="H421:I421"/>
    <mergeCell ref="H422:I422"/>
    <mergeCell ref="H423:I423"/>
    <mergeCell ref="H424:I424"/>
    <mergeCell ref="H425:I425"/>
    <mergeCell ref="H436:I436"/>
    <mergeCell ref="H437:I437"/>
    <mergeCell ref="H438:I438"/>
    <mergeCell ref="H439:I439"/>
    <mergeCell ref="H440:I440"/>
    <mergeCell ref="H431:I431"/>
    <mergeCell ref="H432:I432"/>
    <mergeCell ref="H433:I433"/>
    <mergeCell ref="H434:I434"/>
    <mergeCell ref="H435:I435"/>
    <mergeCell ref="H406:I406"/>
    <mergeCell ref="H407:I407"/>
    <mergeCell ref="H408:I408"/>
    <mergeCell ref="H409:I409"/>
    <mergeCell ref="H410:I410"/>
    <mergeCell ref="H401:I401"/>
    <mergeCell ref="H402:I402"/>
    <mergeCell ref="H403:I403"/>
    <mergeCell ref="H404:I404"/>
    <mergeCell ref="H405:I405"/>
    <mergeCell ref="H416:I416"/>
    <mergeCell ref="H417:I417"/>
    <mergeCell ref="H418:I418"/>
    <mergeCell ref="H419:I419"/>
    <mergeCell ref="H420:I420"/>
    <mergeCell ref="H411:I411"/>
    <mergeCell ref="H412:I412"/>
    <mergeCell ref="H413:I413"/>
    <mergeCell ref="H414:I414"/>
    <mergeCell ref="H415:I415"/>
    <mergeCell ref="H386:I386"/>
    <mergeCell ref="H387:I387"/>
    <mergeCell ref="H388:I388"/>
    <mergeCell ref="H389:I389"/>
    <mergeCell ref="H390:I390"/>
    <mergeCell ref="H381:I381"/>
    <mergeCell ref="H382:I382"/>
    <mergeCell ref="H383:I383"/>
    <mergeCell ref="H384:I384"/>
    <mergeCell ref="H385:I385"/>
    <mergeCell ref="H396:I396"/>
    <mergeCell ref="H397:I397"/>
    <mergeCell ref="H398:I398"/>
    <mergeCell ref="H399:I399"/>
    <mergeCell ref="H400:I400"/>
    <mergeCell ref="H391:I391"/>
    <mergeCell ref="H392:I392"/>
    <mergeCell ref="H393:I393"/>
    <mergeCell ref="H394:I394"/>
    <mergeCell ref="H395:I395"/>
    <mergeCell ref="H366:I366"/>
    <mergeCell ref="H367:I367"/>
    <mergeCell ref="H368:I368"/>
    <mergeCell ref="H369:I369"/>
    <mergeCell ref="H370:I370"/>
    <mergeCell ref="H361:I361"/>
    <mergeCell ref="H362:I362"/>
    <mergeCell ref="H363:I363"/>
    <mergeCell ref="H364:I364"/>
    <mergeCell ref="H365:I365"/>
    <mergeCell ref="H376:I376"/>
    <mergeCell ref="H377:I377"/>
    <mergeCell ref="H378:I378"/>
    <mergeCell ref="H379:I379"/>
    <mergeCell ref="H380:I380"/>
    <mergeCell ref="H371:I371"/>
    <mergeCell ref="H372:I372"/>
    <mergeCell ref="H373:I373"/>
    <mergeCell ref="H374:I374"/>
    <mergeCell ref="H375:I375"/>
    <mergeCell ref="H346:I346"/>
    <mergeCell ref="H347:I347"/>
    <mergeCell ref="H348:I348"/>
    <mergeCell ref="H349:I349"/>
    <mergeCell ref="H350:I350"/>
    <mergeCell ref="H341:I341"/>
    <mergeCell ref="H342:I342"/>
    <mergeCell ref="H343:I343"/>
    <mergeCell ref="H344:I344"/>
    <mergeCell ref="H345:I345"/>
    <mergeCell ref="H356:I356"/>
    <mergeCell ref="H357:I357"/>
    <mergeCell ref="H358:I358"/>
    <mergeCell ref="H359:I359"/>
    <mergeCell ref="H360:I360"/>
    <mergeCell ref="H351:I351"/>
    <mergeCell ref="H352:I352"/>
    <mergeCell ref="H353:I353"/>
    <mergeCell ref="H354:I354"/>
    <mergeCell ref="H355:I355"/>
    <mergeCell ref="H326:I326"/>
    <mergeCell ref="H327:I327"/>
    <mergeCell ref="H328:I328"/>
    <mergeCell ref="H329:I329"/>
    <mergeCell ref="H330:I330"/>
    <mergeCell ref="H321:I321"/>
    <mergeCell ref="H322:I322"/>
    <mergeCell ref="H323:I323"/>
    <mergeCell ref="H324:I324"/>
    <mergeCell ref="H325:I325"/>
    <mergeCell ref="H336:I336"/>
    <mergeCell ref="H337:I337"/>
    <mergeCell ref="H338:I338"/>
    <mergeCell ref="H339:I339"/>
    <mergeCell ref="H340:I340"/>
    <mergeCell ref="H331:I331"/>
    <mergeCell ref="H332:I332"/>
    <mergeCell ref="H333:I333"/>
    <mergeCell ref="H334:I334"/>
    <mergeCell ref="H335:I335"/>
    <mergeCell ref="H306:I306"/>
    <mergeCell ref="H307:I307"/>
    <mergeCell ref="H308:I308"/>
    <mergeCell ref="H309:I309"/>
    <mergeCell ref="H310:I310"/>
    <mergeCell ref="H301:I301"/>
    <mergeCell ref="H302:I302"/>
    <mergeCell ref="H303:I303"/>
    <mergeCell ref="H304:I304"/>
    <mergeCell ref="H305:I305"/>
    <mergeCell ref="H316:I316"/>
    <mergeCell ref="H317:I317"/>
    <mergeCell ref="H318:I318"/>
    <mergeCell ref="H319:I319"/>
    <mergeCell ref="H320:I320"/>
    <mergeCell ref="H311:I311"/>
    <mergeCell ref="H312:I312"/>
    <mergeCell ref="H313:I313"/>
    <mergeCell ref="H314:I314"/>
    <mergeCell ref="H315:I315"/>
    <mergeCell ref="H286:I286"/>
    <mergeCell ref="H287:I287"/>
    <mergeCell ref="H288:I288"/>
    <mergeCell ref="H289:I289"/>
    <mergeCell ref="H290:I290"/>
    <mergeCell ref="H281:I281"/>
    <mergeCell ref="H282:I282"/>
    <mergeCell ref="H283:I283"/>
    <mergeCell ref="H284:I284"/>
    <mergeCell ref="H285:I285"/>
    <mergeCell ref="H296:I296"/>
    <mergeCell ref="H297:I297"/>
    <mergeCell ref="H298:I298"/>
    <mergeCell ref="H299:I299"/>
    <mergeCell ref="H300:I300"/>
    <mergeCell ref="H291:I291"/>
    <mergeCell ref="H292:I292"/>
    <mergeCell ref="H293:I293"/>
    <mergeCell ref="H294:I294"/>
    <mergeCell ref="H295:I295"/>
    <mergeCell ref="H266:I266"/>
    <mergeCell ref="H267:I267"/>
    <mergeCell ref="H268:I268"/>
    <mergeCell ref="H269:I269"/>
    <mergeCell ref="H270:I270"/>
    <mergeCell ref="H261:I261"/>
    <mergeCell ref="H262:I262"/>
    <mergeCell ref="H263:I263"/>
    <mergeCell ref="H264:I264"/>
    <mergeCell ref="H265:I265"/>
    <mergeCell ref="H276:I276"/>
    <mergeCell ref="H277:I277"/>
    <mergeCell ref="H278:I278"/>
    <mergeCell ref="H279:I279"/>
    <mergeCell ref="H280:I280"/>
    <mergeCell ref="H271:I271"/>
    <mergeCell ref="H272:I272"/>
    <mergeCell ref="H273:I273"/>
    <mergeCell ref="H274:I274"/>
    <mergeCell ref="H275:I275"/>
    <mergeCell ref="H246:I246"/>
    <mergeCell ref="H247:I247"/>
    <mergeCell ref="H248:I248"/>
    <mergeCell ref="H249:I249"/>
    <mergeCell ref="H250:I250"/>
    <mergeCell ref="H241:I241"/>
    <mergeCell ref="H242:I242"/>
    <mergeCell ref="H243:I243"/>
    <mergeCell ref="H244:I244"/>
    <mergeCell ref="H245:I245"/>
    <mergeCell ref="H256:I256"/>
    <mergeCell ref="H257:I257"/>
    <mergeCell ref="H258:I258"/>
    <mergeCell ref="H259:I259"/>
    <mergeCell ref="H260:I260"/>
    <mergeCell ref="H251:I251"/>
    <mergeCell ref="H252:I252"/>
    <mergeCell ref="H253:I253"/>
    <mergeCell ref="H254:I254"/>
    <mergeCell ref="H255:I255"/>
    <mergeCell ref="H226:I226"/>
    <mergeCell ref="H227:I227"/>
    <mergeCell ref="H228:I228"/>
    <mergeCell ref="H229:I229"/>
    <mergeCell ref="H230:I230"/>
    <mergeCell ref="H221:I221"/>
    <mergeCell ref="H222:I222"/>
    <mergeCell ref="H223:I223"/>
    <mergeCell ref="H224:I224"/>
    <mergeCell ref="H225:I225"/>
    <mergeCell ref="H236:I236"/>
    <mergeCell ref="H237:I237"/>
    <mergeCell ref="H238:I238"/>
    <mergeCell ref="H239:I239"/>
    <mergeCell ref="H240:I240"/>
    <mergeCell ref="H231:I231"/>
    <mergeCell ref="H232:I232"/>
    <mergeCell ref="H233:I233"/>
    <mergeCell ref="H234:I234"/>
    <mergeCell ref="H235:I235"/>
    <mergeCell ref="H206:I206"/>
    <mergeCell ref="H207:I207"/>
    <mergeCell ref="H208:I208"/>
    <mergeCell ref="H209:I209"/>
    <mergeCell ref="H210:I210"/>
    <mergeCell ref="H201:I201"/>
    <mergeCell ref="H202:I202"/>
    <mergeCell ref="H203:I203"/>
    <mergeCell ref="H204:I204"/>
    <mergeCell ref="H205:I205"/>
    <mergeCell ref="H216:I216"/>
    <mergeCell ref="H217:I217"/>
    <mergeCell ref="H218:I218"/>
    <mergeCell ref="H219:I219"/>
    <mergeCell ref="H220:I220"/>
    <mergeCell ref="H211:I211"/>
    <mergeCell ref="H212:I212"/>
    <mergeCell ref="H213:I213"/>
    <mergeCell ref="H214:I214"/>
    <mergeCell ref="H215:I215"/>
    <mergeCell ref="H186:I186"/>
    <mergeCell ref="H187:I187"/>
    <mergeCell ref="H188:I188"/>
    <mergeCell ref="H189:I189"/>
    <mergeCell ref="H190:I190"/>
    <mergeCell ref="H181:I181"/>
    <mergeCell ref="H182:I182"/>
    <mergeCell ref="H183:I183"/>
    <mergeCell ref="H184:I184"/>
    <mergeCell ref="H185:I185"/>
    <mergeCell ref="H196:I196"/>
    <mergeCell ref="H197:I197"/>
    <mergeCell ref="H198:I198"/>
    <mergeCell ref="H199:I199"/>
    <mergeCell ref="H200:I200"/>
    <mergeCell ref="H191:I191"/>
    <mergeCell ref="H192:I192"/>
    <mergeCell ref="H193:I193"/>
    <mergeCell ref="H194:I194"/>
    <mergeCell ref="H195:I195"/>
    <mergeCell ref="H166:I166"/>
    <mergeCell ref="H167:I167"/>
    <mergeCell ref="H168:I168"/>
    <mergeCell ref="H169:I169"/>
    <mergeCell ref="H170:I170"/>
    <mergeCell ref="H161:I161"/>
    <mergeCell ref="H162:I162"/>
    <mergeCell ref="H163:I163"/>
    <mergeCell ref="H164:I164"/>
    <mergeCell ref="H165:I165"/>
    <mergeCell ref="H176:I176"/>
    <mergeCell ref="H177:I177"/>
    <mergeCell ref="H178:I178"/>
    <mergeCell ref="H179:I179"/>
    <mergeCell ref="H180:I180"/>
    <mergeCell ref="H171:I171"/>
    <mergeCell ref="H172:I172"/>
    <mergeCell ref="H173:I173"/>
    <mergeCell ref="H174:I174"/>
    <mergeCell ref="H175:I175"/>
    <mergeCell ref="H146:I146"/>
    <mergeCell ref="H147:I147"/>
    <mergeCell ref="H148:I148"/>
    <mergeCell ref="H149:I149"/>
    <mergeCell ref="H150:I150"/>
    <mergeCell ref="H141:I141"/>
    <mergeCell ref="H142:I142"/>
    <mergeCell ref="H143:I143"/>
    <mergeCell ref="H144:I144"/>
    <mergeCell ref="H145:I145"/>
    <mergeCell ref="H156:I156"/>
    <mergeCell ref="H157:I157"/>
    <mergeCell ref="H158:I158"/>
    <mergeCell ref="H159:I159"/>
    <mergeCell ref="H160:I160"/>
    <mergeCell ref="H151:I151"/>
    <mergeCell ref="H152:I152"/>
    <mergeCell ref="H153:I153"/>
    <mergeCell ref="H154:I154"/>
    <mergeCell ref="H155:I155"/>
    <mergeCell ref="H126:I126"/>
    <mergeCell ref="H127:I127"/>
    <mergeCell ref="H128:I128"/>
    <mergeCell ref="H129:I129"/>
    <mergeCell ref="H130:I130"/>
    <mergeCell ref="H121:I121"/>
    <mergeCell ref="H122:I122"/>
    <mergeCell ref="H123:I123"/>
    <mergeCell ref="H124:I124"/>
    <mergeCell ref="H125:I125"/>
    <mergeCell ref="H136:I136"/>
    <mergeCell ref="H137:I137"/>
    <mergeCell ref="H138:I138"/>
    <mergeCell ref="H139:I139"/>
    <mergeCell ref="H140:I140"/>
    <mergeCell ref="H131:I131"/>
    <mergeCell ref="H132:I132"/>
    <mergeCell ref="H133:I133"/>
    <mergeCell ref="H134:I134"/>
    <mergeCell ref="H135:I135"/>
    <mergeCell ref="H106:I106"/>
    <mergeCell ref="H107:I107"/>
    <mergeCell ref="H108:I108"/>
    <mergeCell ref="H109:I109"/>
    <mergeCell ref="H110:I110"/>
    <mergeCell ref="H101:I101"/>
    <mergeCell ref="H102:I102"/>
    <mergeCell ref="H103:I103"/>
    <mergeCell ref="H104:I104"/>
    <mergeCell ref="H105:I105"/>
    <mergeCell ref="H116:I116"/>
    <mergeCell ref="H117:I117"/>
    <mergeCell ref="H118:I118"/>
    <mergeCell ref="H119:I119"/>
    <mergeCell ref="H120:I120"/>
    <mergeCell ref="H111:I111"/>
    <mergeCell ref="H112:I112"/>
    <mergeCell ref="H113:I113"/>
    <mergeCell ref="H114:I114"/>
    <mergeCell ref="H115:I115"/>
    <mergeCell ref="H86:I86"/>
    <mergeCell ref="H87:I87"/>
    <mergeCell ref="H88:I88"/>
    <mergeCell ref="H89:I89"/>
    <mergeCell ref="H90:I90"/>
    <mergeCell ref="H81:I81"/>
    <mergeCell ref="H82:I82"/>
    <mergeCell ref="H83:I83"/>
    <mergeCell ref="H84:I84"/>
    <mergeCell ref="H85:I85"/>
    <mergeCell ref="H96:I96"/>
    <mergeCell ref="H97:I97"/>
    <mergeCell ref="H98:I98"/>
    <mergeCell ref="H99:I99"/>
    <mergeCell ref="H100:I100"/>
    <mergeCell ref="H91:I91"/>
    <mergeCell ref="H92:I92"/>
    <mergeCell ref="H93:I93"/>
    <mergeCell ref="H94:I94"/>
    <mergeCell ref="H95:I95"/>
    <mergeCell ref="H66:I66"/>
    <mergeCell ref="H67:I67"/>
    <mergeCell ref="H68:I68"/>
    <mergeCell ref="H69:I69"/>
    <mergeCell ref="H70:I70"/>
    <mergeCell ref="H61:I61"/>
    <mergeCell ref="H62:I62"/>
    <mergeCell ref="H63:I63"/>
    <mergeCell ref="H64:I64"/>
    <mergeCell ref="H65:I65"/>
    <mergeCell ref="H76:I76"/>
    <mergeCell ref="H77:I77"/>
    <mergeCell ref="H78:I78"/>
    <mergeCell ref="H79:I79"/>
    <mergeCell ref="H80:I80"/>
    <mergeCell ref="H71:I71"/>
    <mergeCell ref="H72:I72"/>
    <mergeCell ref="H73:I73"/>
    <mergeCell ref="H74:I74"/>
    <mergeCell ref="H75:I75"/>
    <mergeCell ref="H46:I46"/>
    <mergeCell ref="H47:I47"/>
    <mergeCell ref="H48:I48"/>
    <mergeCell ref="H49:I49"/>
    <mergeCell ref="H50:I50"/>
    <mergeCell ref="H41:I41"/>
    <mergeCell ref="H42:I42"/>
    <mergeCell ref="H43:I43"/>
    <mergeCell ref="H44:I44"/>
    <mergeCell ref="H45:I45"/>
    <mergeCell ref="H56:I56"/>
    <mergeCell ref="H57:I57"/>
    <mergeCell ref="H58:I58"/>
    <mergeCell ref="H59:I59"/>
    <mergeCell ref="H60:I60"/>
    <mergeCell ref="H51:I51"/>
    <mergeCell ref="H52:I52"/>
    <mergeCell ref="H53:I53"/>
    <mergeCell ref="H54:I54"/>
    <mergeCell ref="H55:I55"/>
    <mergeCell ref="H26:I26"/>
    <mergeCell ref="H27:I27"/>
    <mergeCell ref="H28:I28"/>
    <mergeCell ref="H29:I29"/>
    <mergeCell ref="H30:I30"/>
    <mergeCell ref="H21:I21"/>
    <mergeCell ref="H22:I22"/>
    <mergeCell ref="H23:I23"/>
    <mergeCell ref="H24:I24"/>
    <mergeCell ref="H25:I25"/>
    <mergeCell ref="H36:I36"/>
    <mergeCell ref="H37:I37"/>
    <mergeCell ref="H38:I38"/>
    <mergeCell ref="H39:I39"/>
    <mergeCell ref="H40:I40"/>
    <mergeCell ref="H31:I31"/>
    <mergeCell ref="H32:I32"/>
    <mergeCell ref="H33:I33"/>
    <mergeCell ref="H34:I34"/>
    <mergeCell ref="H35:I35"/>
    <mergeCell ref="H6:I6"/>
    <mergeCell ref="H7:I7"/>
    <mergeCell ref="H8:I8"/>
    <mergeCell ref="H9:I9"/>
    <mergeCell ref="H10:I10"/>
    <mergeCell ref="A1:H1"/>
    <mergeCell ref="A2:G2"/>
    <mergeCell ref="H3:I3"/>
    <mergeCell ref="H4:I4"/>
    <mergeCell ref="H5:I5"/>
    <mergeCell ref="H16:I16"/>
    <mergeCell ref="H17:I17"/>
    <mergeCell ref="H18:I18"/>
    <mergeCell ref="H19:I19"/>
    <mergeCell ref="H20:I20"/>
    <mergeCell ref="H11:I11"/>
    <mergeCell ref="H12:I12"/>
    <mergeCell ref="H13:I13"/>
    <mergeCell ref="H14:I14"/>
    <mergeCell ref="H15:I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5316-4D78-41E8-8CF5-50396AA31FFE}">
  <dimension ref="A1:I5062"/>
  <sheetViews>
    <sheetView showGridLines="0" workbookViewId="0">
      <selection sqref="A1:H1"/>
    </sheetView>
  </sheetViews>
  <sheetFormatPr defaultRowHeight="15"/>
  <cols>
    <col min="1" max="1" width="20.42578125" style="293" customWidth="1"/>
    <col min="2" max="5" width="8.140625" style="293" customWidth="1"/>
    <col min="6" max="6" width="16.28515625" style="293" customWidth="1"/>
    <col min="7" max="7" width="22.42578125" style="293" customWidth="1"/>
    <col min="8" max="8" width="10.140625" style="293" customWidth="1"/>
    <col min="9" max="9" width="6.140625" style="293" customWidth="1"/>
    <col min="10" max="16384" width="9.140625" style="292"/>
  </cols>
  <sheetData>
    <row r="1" spans="1:9" ht="22.9" customHeight="1">
      <c r="A1" s="402" t="s">
        <v>965</v>
      </c>
      <c r="B1" s="403"/>
      <c r="C1" s="403"/>
      <c r="D1" s="403"/>
      <c r="E1" s="403"/>
      <c r="F1" s="403"/>
      <c r="G1" s="403"/>
      <c r="H1" s="403"/>
    </row>
    <row r="2" spans="1:9" ht="27.6" customHeight="1">
      <c r="A2" s="402" t="s">
        <v>964</v>
      </c>
      <c r="B2" s="403"/>
      <c r="C2" s="403"/>
      <c r="D2" s="403"/>
      <c r="E2" s="403"/>
      <c r="F2" s="403"/>
      <c r="G2" s="403"/>
    </row>
    <row r="3" spans="1:9" ht="27.6" customHeight="1">
      <c r="A3" s="301"/>
      <c r="B3" s="300" t="s">
        <v>963</v>
      </c>
      <c r="C3" s="300" t="s">
        <v>962</v>
      </c>
      <c r="D3" s="300" t="s">
        <v>961</v>
      </c>
      <c r="E3" s="300" t="s">
        <v>960</v>
      </c>
      <c r="F3" s="300" t="s">
        <v>959</v>
      </c>
      <c r="G3" s="300" t="s">
        <v>958</v>
      </c>
      <c r="H3" s="404" t="s">
        <v>957</v>
      </c>
      <c r="I3" s="405"/>
    </row>
    <row r="4" spans="1:9" ht="25.15" customHeight="1">
      <c r="A4" s="299">
        <v>46057</v>
      </c>
      <c r="B4" s="298">
        <v>30.5</v>
      </c>
      <c r="C4" s="298">
        <v>31.6</v>
      </c>
      <c r="D4" s="298">
        <v>30.35</v>
      </c>
      <c r="E4" s="298">
        <v>30.799999</v>
      </c>
      <c r="F4" s="297">
        <v>155425</v>
      </c>
      <c r="G4" s="297">
        <v>66538294</v>
      </c>
      <c r="H4" s="400">
        <v>2049.3794044353099</v>
      </c>
      <c r="I4" s="401"/>
    </row>
    <row r="5" spans="1:9" ht="25.15" customHeight="1">
      <c r="A5" s="299">
        <v>46056</v>
      </c>
      <c r="B5" s="298">
        <v>30.4</v>
      </c>
      <c r="C5" s="298">
        <v>30.65</v>
      </c>
      <c r="D5" s="298">
        <v>29.65</v>
      </c>
      <c r="E5" s="298">
        <v>30.6</v>
      </c>
      <c r="F5" s="297">
        <v>170567</v>
      </c>
      <c r="G5" s="297">
        <v>66538294</v>
      </c>
      <c r="H5" s="400">
        <v>2036.0718217823501</v>
      </c>
      <c r="I5" s="401"/>
    </row>
    <row r="6" spans="1:9" ht="25.15" customHeight="1">
      <c r="A6" s="299">
        <v>46055</v>
      </c>
      <c r="B6" s="298">
        <v>31.700001</v>
      </c>
      <c r="C6" s="298">
        <v>31.75</v>
      </c>
      <c r="D6" s="298">
        <v>29.65</v>
      </c>
      <c r="E6" s="298">
        <v>29.65</v>
      </c>
      <c r="F6" s="297">
        <v>435169</v>
      </c>
      <c r="G6" s="297">
        <v>66538294</v>
      </c>
      <c r="H6" s="400">
        <v>1972.8603917176599</v>
      </c>
      <c r="I6" s="401"/>
    </row>
    <row r="7" spans="1:9" ht="25.15" customHeight="1">
      <c r="A7" s="299">
        <v>46052</v>
      </c>
      <c r="B7" s="298">
        <v>30.25</v>
      </c>
      <c r="C7" s="298">
        <v>31.700001</v>
      </c>
      <c r="D7" s="298">
        <v>30.25</v>
      </c>
      <c r="E7" s="298">
        <v>31.6</v>
      </c>
      <c r="F7" s="297">
        <v>415661</v>
      </c>
      <c r="G7" s="297">
        <v>66537765</v>
      </c>
      <c r="H7" s="400">
        <v>2102.59339938214</v>
      </c>
      <c r="I7" s="401"/>
    </row>
    <row r="8" spans="1:9" ht="25.15" customHeight="1">
      <c r="A8" s="299">
        <v>46051</v>
      </c>
      <c r="B8" s="298">
        <v>30.200001</v>
      </c>
      <c r="C8" s="298">
        <v>30.549999</v>
      </c>
      <c r="D8" s="298">
        <v>29.9</v>
      </c>
      <c r="E8" s="298">
        <v>30.549999</v>
      </c>
      <c r="F8" s="297">
        <v>191740</v>
      </c>
      <c r="G8" s="297">
        <v>66537765</v>
      </c>
      <c r="H8" s="400">
        <v>2032.72866998571</v>
      </c>
      <c r="I8" s="401"/>
    </row>
    <row r="9" spans="1:9" ht="25.15" customHeight="1">
      <c r="A9" s="299">
        <v>46050</v>
      </c>
      <c r="B9" s="298">
        <v>29.549999</v>
      </c>
      <c r="C9" s="298">
        <v>30.35</v>
      </c>
      <c r="D9" s="298">
        <v>29.549999</v>
      </c>
      <c r="E9" s="298">
        <v>30.35</v>
      </c>
      <c r="F9" s="297">
        <v>234274</v>
      </c>
      <c r="G9" s="297">
        <v>66537765</v>
      </c>
      <c r="H9" s="400">
        <v>2019.4211931321399</v>
      </c>
      <c r="I9" s="401"/>
    </row>
    <row r="10" spans="1:9" ht="25.15" customHeight="1">
      <c r="A10" s="299">
        <v>46049</v>
      </c>
      <c r="B10" s="298">
        <v>29</v>
      </c>
      <c r="C10" s="298">
        <v>29.85</v>
      </c>
      <c r="D10" s="298">
        <v>28.75</v>
      </c>
      <c r="E10" s="298">
        <v>29.700001</v>
      </c>
      <c r="F10" s="297">
        <v>354288</v>
      </c>
      <c r="G10" s="297">
        <v>66537765</v>
      </c>
      <c r="H10" s="400">
        <v>1976.1716712642899</v>
      </c>
      <c r="I10" s="401"/>
    </row>
    <row r="11" spans="1:9" ht="25.15" customHeight="1">
      <c r="A11" s="299">
        <v>46048</v>
      </c>
      <c r="B11" s="298">
        <v>28.450001</v>
      </c>
      <c r="C11" s="298">
        <v>29.049999</v>
      </c>
      <c r="D11" s="298">
        <v>28.049999</v>
      </c>
      <c r="E11" s="298">
        <v>28.950001</v>
      </c>
      <c r="F11" s="297">
        <v>443325</v>
      </c>
      <c r="G11" s="297">
        <v>66537765</v>
      </c>
      <c r="H11" s="400">
        <v>1926.2683475142901</v>
      </c>
      <c r="I11" s="401"/>
    </row>
    <row r="12" spans="1:9" ht="25.15" customHeight="1">
      <c r="A12" s="299">
        <v>46045</v>
      </c>
      <c r="B12" s="298">
        <v>28.65</v>
      </c>
      <c r="C12" s="298">
        <v>28.65</v>
      </c>
      <c r="D12" s="298">
        <v>27.65</v>
      </c>
      <c r="E12" s="298">
        <v>28.15</v>
      </c>
      <c r="F12" s="297">
        <v>52804</v>
      </c>
      <c r="G12" s="297">
        <v>66537765</v>
      </c>
      <c r="H12" s="400">
        <v>1873.0380593678599</v>
      </c>
      <c r="I12" s="401"/>
    </row>
    <row r="13" spans="1:9" ht="25.15" customHeight="1">
      <c r="A13" s="299">
        <v>46044</v>
      </c>
      <c r="B13" s="298">
        <v>28.299999</v>
      </c>
      <c r="C13" s="298">
        <v>28.5</v>
      </c>
      <c r="D13" s="298">
        <v>27.75</v>
      </c>
      <c r="E13" s="298">
        <v>28</v>
      </c>
      <c r="F13" s="297">
        <v>73926</v>
      </c>
      <c r="G13" s="297">
        <v>66537765</v>
      </c>
      <c r="H13" s="400">
        <v>1863.0574200000001</v>
      </c>
      <c r="I13" s="401"/>
    </row>
    <row r="14" spans="1:9" ht="25.15" customHeight="1">
      <c r="A14" s="299">
        <v>46043</v>
      </c>
      <c r="B14" s="298">
        <v>27.799999</v>
      </c>
      <c r="C14" s="298">
        <v>28.049999</v>
      </c>
      <c r="D14" s="298">
        <v>27</v>
      </c>
      <c r="E14" s="298">
        <v>28</v>
      </c>
      <c r="F14" s="297">
        <v>59852</v>
      </c>
      <c r="G14" s="297">
        <v>66537765</v>
      </c>
      <c r="H14" s="400">
        <v>1863.0574200000001</v>
      </c>
      <c r="I14" s="401"/>
    </row>
    <row r="15" spans="1:9" ht="25.15" customHeight="1">
      <c r="A15" s="299">
        <v>46042</v>
      </c>
      <c r="B15" s="298">
        <v>27.950001</v>
      </c>
      <c r="C15" s="298">
        <v>27.950001</v>
      </c>
      <c r="D15" s="298">
        <v>27.4</v>
      </c>
      <c r="E15" s="298">
        <v>27.65</v>
      </c>
      <c r="F15" s="297">
        <v>54184</v>
      </c>
      <c r="G15" s="297">
        <v>66537765</v>
      </c>
      <c r="H15" s="400">
        <v>1839.7691768678601</v>
      </c>
      <c r="I15" s="401"/>
    </row>
    <row r="16" spans="1:9" ht="25.15" customHeight="1">
      <c r="A16" s="299">
        <v>46041</v>
      </c>
      <c r="B16" s="298">
        <v>28</v>
      </c>
      <c r="C16" s="298">
        <v>29</v>
      </c>
      <c r="D16" s="298">
        <v>28</v>
      </c>
      <c r="E16" s="298">
        <v>28.35</v>
      </c>
      <c r="F16" s="297">
        <v>123016</v>
      </c>
      <c r="G16" s="297">
        <v>66537765</v>
      </c>
      <c r="H16" s="400">
        <v>1886.3456631321401</v>
      </c>
      <c r="I16" s="401"/>
    </row>
    <row r="17" spans="1:9" ht="25.15" customHeight="1">
      <c r="A17" s="299">
        <v>46038</v>
      </c>
      <c r="B17" s="298">
        <v>30.200001</v>
      </c>
      <c r="C17" s="298">
        <v>30.35</v>
      </c>
      <c r="D17" s="298">
        <v>27.450001</v>
      </c>
      <c r="E17" s="298">
        <v>28.35</v>
      </c>
      <c r="F17" s="297">
        <v>330027</v>
      </c>
      <c r="G17" s="297">
        <v>66537765</v>
      </c>
      <c r="H17" s="400">
        <v>1886.3456631321401</v>
      </c>
      <c r="I17" s="401"/>
    </row>
    <row r="18" spans="1:9" ht="25.15" customHeight="1">
      <c r="A18" s="299">
        <v>46037</v>
      </c>
      <c r="B18" s="298">
        <v>25.85</v>
      </c>
      <c r="C18" s="298">
        <v>26.299999</v>
      </c>
      <c r="D18" s="298">
        <v>25.549999</v>
      </c>
      <c r="E18" s="298">
        <v>26.299999</v>
      </c>
      <c r="F18" s="297">
        <v>184378</v>
      </c>
      <c r="G18" s="297">
        <v>66537765</v>
      </c>
      <c r="H18" s="400">
        <v>1749.9431687357101</v>
      </c>
      <c r="I18" s="401"/>
    </row>
    <row r="19" spans="1:9" ht="25.15" customHeight="1">
      <c r="A19" s="299">
        <v>46036</v>
      </c>
      <c r="B19" s="298">
        <v>25.200001</v>
      </c>
      <c r="C19" s="298">
        <v>26.1</v>
      </c>
      <c r="D19" s="298">
        <v>25</v>
      </c>
      <c r="E19" s="298">
        <v>25.950001</v>
      </c>
      <c r="F19" s="297">
        <v>359349</v>
      </c>
      <c r="G19" s="297">
        <v>66537765</v>
      </c>
      <c r="H19" s="400">
        <v>1726.65505251429</v>
      </c>
      <c r="I19" s="401"/>
    </row>
    <row r="20" spans="1:9" ht="25.15" customHeight="1">
      <c r="A20" s="299">
        <v>46035</v>
      </c>
      <c r="B20" s="298">
        <v>25.6</v>
      </c>
      <c r="C20" s="298">
        <v>25.700001</v>
      </c>
      <c r="D20" s="298">
        <v>25.1</v>
      </c>
      <c r="E20" s="298">
        <v>25.15</v>
      </c>
      <c r="F20" s="297">
        <v>62724</v>
      </c>
      <c r="G20" s="297">
        <v>66537765</v>
      </c>
      <c r="H20" s="400">
        <v>1673.42476436786</v>
      </c>
      <c r="I20" s="401"/>
    </row>
    <row r="21" spans="1:9" ht="25.15" customHeight="1">
      <c r="A21" s="299">
        <v>46034</v>
      </c>
      <c r="B21" s="298">
        <v>24.950001</v>
      </c>
      <c r="C21" s="298">
        <v>25.799999</v>
      </c>
      <c r="D21" s="298">
        <v>24.950001</v>
      </c>
      <c r="E21" s="298">
        <v>25.65</v>
      </c>
      <c r="F21" s="297">
        <v>1517207</v>
      </c>
      <c r="G21" s="297">
        <v>66537765</v>
      </c>
      <c r="H21" s="400">
        <v>1706.69364686786</v>
      </c>
      <c r="I21" s="401"/>
    </row>
    <row r="22" spans="1:9" ht="25.15" customHeight="1">
      <c r="A22" s="299">
        <v>46031</v>
      </c>
      <c r="B22" s="298">
        <v>25.700001</v>
      </c>
      <c r="C22" s="298">
        <v>25.700001</v>
      </c>
      <c r="D22" s="298">
        <v>25.35</v>
      </c>
      <c r="E22" s="298">
        <v>25.4</v>
      </c>
      <c r="F22" s="297">
        <v>77835</v>
      </c>
      <c r="G22" s="297">
        <v>66537765</v>
      </c>
      <c r="H22" s="400">
        <v>1690.05920561786</v>
      </c>
      <c r="I22" s="401"/>
    </row>
    <row r="23" spans="1:9" ht="25.15" customHeight="1">
      <c r="A23" s="299">
        <v>46030</v>
      </c>
      <c r="B23" s="298">
        <v>26.15</v>
      </c>
      <c r="C23" s="298">
        <v>26.35</v>
      </c>
      <c r="D23" s="298">
        <v>25.450001</v>
      </c>
      <c r="E23" s="298">
        <v>25.65</v>
      </c>
      <c r="F23" s="297">
        <v>243059</v>
      </c>
      <c r="G23" s="297">
        <v>66537765</v>
      </c>
      <c r="H23" s="400">
        <v>1706.69364686786</v>
      </c>
      <c r="I23" s="401"/>
    </row>
    <row r="24" spans="1:9" ht="25.15" customHeight="1">
      <c r="A24" s="299">
        <v>46029</v>
      </c>
      <c r="B24" s="298">
        <v>26.1</v>
      </c>
      <c r="C24" s="298">
        <v>26.549999</v>
      </c>
      <c r="D24" s="298">
        <v>25.799999</v>
      </c>
      <c r="E24" s="298">
        <v>26.35</v>
      </c>
      <c r="F24" s="297">
        <v>74546</v>
      </c>
      <c r="G24" s="297">
        <v>66537765</v>
      </c>
      <c r="H24" s="400">
        <v>1753.27013313214</v>
      </c>
      <c r="I24" s="401"/>
    </row>
    <row r="25" spans="1:9" ht="25.15" customHeight="1">
      <c r="A25" s="299">
        <v>46028</v>
      </c>
      <c r="B25" s="298">
        <v>25.75</v>
      </c>
      <c r="C25" s="298">
        <v>25.75</v>
      </c>
      <c r="D25" s="298">
        <v>24.9</v>
      </c>
      <c r="E25" s="298">
        <v>25.75</v>
      </c>
      <c r="F25" s="297">
        <v>68726</v>
      </c>
      <c r="G25" s="297">
        <v>66537765</v>
      </c>
      <c r="H25" s="400">
        <v>1713.34744875</v>
      </c>
      <c r="I25" s="401"/>
    </row>
    <row r="26" spans="1:9" ht="25.15" customHeight="1">
      <c r="A26" s="299">
        <v>46027</v>
      </c>
      <c r="B26" s="298">
        <v>25.65</v>
      </c>
      <c r="C26" s="298">
        <v>25.799999</v>
      </c>
      <c r="D26" s="298">
        <v>25.15</v>
      </c>
      <c r="E26" s="298">
        <v>25.25</v>
      </c>
      <c r="F26" s="297">
        <v>74199</v>
      </c>
      <c r="G26" s="297">
        <v>66537765</v>
      </c>
      <c r="H26" s="400">
        <v>1680.07856625</v>
      </c>
      <c r="I26" s="401"/>
    </row>
    <row r="27" spans="1:9" ht="25.15" customHeight="1">
      <c r="A27" s="299">
        <v>46024</v>
      </c>
      <c r="B27" s="298">
        <v>26.049999</v>
      </c>
      <c r="C27" s="298">
        <v>26.1</v>
      </c>
      <c r="D27" s="298">
        <v>25.450001</v>
      </c>
      <c r="E27" s="298">
        <v>25.450001</v>
      </c>
      <c r="F27" s="297">
        <v>29338</v>
      </c>
      <c r="G27" s="297">
        <v>66537765</v>
      </c>
      <c r="H27" s="400">
        <v>1693.38617001429</v>
      </c>
      <c r="I27" s="401"/>
    </row>
    <row r="28" spans="1:9" ht="25.15" customHeight="1">
      <c r="A28" s="299">
        <v>46022</v>
      </c>
      <c r="B28" s="298">
        <v>26.5</v>
      </c>
      <c r="C28" s="298">
        <v>26.5</v>
      </c>
      <c r="D28" s="298">
        <v>25.85</v>
      </c>
      <c r="E28" s="298">
        <v>25.950001</v>
      </c>
      <c r="F28" s="297">
        <v>14545</v>
      </c>
      <c r="G28" s="297">
        <v>66537765</v>
      </c>
      <c r="H28" s="400">
        <v>1726.65505251429</v>
      </c>
      <c r="I28" s="401"/>
    </row>
    <row r="29" spans="1:9" ht="25.15" customHeight="1">
      <c r="A29" s="299">
        <v>46021</v>
      </c>
      <c r="B29" s="298">
        <v>25.9</v>
      </c>
      <c r="C29" s="298">
        <v>26.200001</v>
      </c>
      <c r="D29" s="298">
        <v>25.65</v>
      </c>
      <c r="E29" s="298">
        <v>26.15</v>
      </c>
      <c r="F29" s="297">
        <v>31771</v>
      </c>
      <c r="G29" s="297">
        <v>66537765</v>
      </c>
      <c r="H29" s="400">
        <v>1739.96252936786</v>
      </c>
      <c r="I29" s="401"/>
    </row>
    <row r="30" spans="1:9" ht="25.15" customHeight="1">
      <c r="A30" s="299">
        <v>46020</v>
      </c>
      <c r="B30" s="298">
        <v>25.25</v>
      </c>
      <c r="C30" s="298">
        <v>26.049999</v>
      </c>
      <c r="D30" s="298">
        <v>25.25</v>
      </c>
      <c r="E30" s="298">
        <v>25.9</v>
      </c>
      <c r="F30" s="297">
        <v>49734</v>
      </c>
      <c r="G30" s="297">
        <v>66537765</v>
      </c>
      <c r="H30" s="400">
        <v>1723.32808811786</v>
      </c>
      <c r="I30" s="401"/>
    </row>
    <row r="31" spans="1:9" ht="25.15" customHeight="1">
      <c r="A31" s="299">
        <v>46015</v>
      </c>
      <c r="B31" s="298">
        <v>25.4</v>
      </c>
      <c r="C31" s="298">
        <v>25.700001</v>
      </c>
      <c r="D31" s="298">
        <v>25.4</v>
      </c>
      <c r="E31" s="298">
        <v>25.549999</v>
      </c>
      <c r="F31" s="297">
        <v>12828</v>
      </c>
      <c r="G31" s="297">
        <v>66537765</v>
      </c>
      <c r="H31" s="400">
        <v>1700.03984498571</v>
      </c>
      <c r="I31" s="401"/>
    </row>
    <row r="32" spans="1:9" ht="25.15" customHeight="1">
      <c r="A32" s="299">
        <v>46014</v>
      </c>
      <c r="B32" s="298">
        <v>26.1</v>
      </c>
      <c r="C32" s="298">
        <v>26.1</v>
      </c>
      <c r="D32" s="298">
        <v>25.6</v>
      </c>
      <c r="E32" s="298">
        <v>25.700001</v>
      </c>
      <c r="F32" s="297">
        <v>20337</v>
      </c>
      <c r="G32" s="297">
        <v>66537765</v>
      </c>
      <c r="H32" s="400">
        <v>1710.02061126429</v>
      </c>
      <c r="I32" s="401"/>
    </row>
    <row r="33" spans="1:9" ht="25.15" customHeight="1">
      <c r="A33" s="299">
        <v>46013</v>
      </c>
      <c r="B33" s="298">
        <v>25.25</v>
      </c>
      <c r="C33" s="298">
        <v>25.700001</v>
      </c>
      <c r="D33" s="298">
        <v>25.200001</v>
      </c>
      <c r="E33" s="298">
        <v>25.700001</v>
      </c>
      <c r="F33" s="297">
        <v>43169</v>
      </c>
      <c r="G33" s="297">
        <v>66537765</v>
      </c>
      <c r="H33" s="400">
        <v>1710.02061126429</v>
      </c>
      <c r="I33" s="401"/>
    </row>
    <row r="34" spans="1:9" ht="25.15" customHeight="1">
      <c r="A34" s="299">
        <v>46010</v>
      </c>
      <c r="B34" s="298">
        <v>26.299999</v>
      </c>
      <c r="C34" s="298">
        <v>26.299999</v>
      </c>
      <c r="D34" s="298">
        <v>25.450001</v>
      </c>
      <c r="E34" s="298">
        <v>25.5</v>
      </c>
      <c r="F34" s="297">
        <v>161585</v>
      </c>
      <c r="G34" s="297">
        <v>66537765</v>
      </c>
      <c r="H34" s="400">
        <v>1696.7130075</v>
      </c>
      <c r="I34" s="401"/>
    </row>
    <row r="35" spans="1:9" ht="25.15" customHeight="1">
      <c r="A35" s="299">
        <v>46009</v>
      </c>
      <c r="B35" s="298">
        <v>25.6</v>
      </c>
      <c r="C35" s="298">
        <v>26</v>
      </c>
      <c r="D35" s="298">
        <v>25.450001</v>
      </c>
      <c r="E35" s="298">
        <v>26</v>
      </c>
      <c r="F35" s="297">
        <v>109016</v>
      </c>
      <c r="G35" s="297">
        <v>66537765</v>
      </c>
      <c r="H35" s="400">
        <v>1729.98189</v>
      </c>
      <c r="I35" s="401"/>
    </row>
    <row r="36" spans="1:9" ht="25.15" customHeight="1">
      <c r="A36" s="299">
        <v>46007</v>
      </c>
      <c r="B36" s="298">
        <v>25.4</v>
      </c>
      <c r="C36" s="298">
        <v>25.5</v>
      </c>
      <c r="D36" s="298">
        <v>25.15</v>
      </c>
      <c r="E36" s="298">
        <v>25.35</v>
      </c>
      <c r="F36" s="297">
        <v>85949</v>
      </c>
      <c r="G36" s="297">
        <v>66537765</v>
      </c>
      <c r="H36" s="400">
        <v>1686.73236813214</v>
      </c>
      <c r="I36" s="401"/>
    </row>
    <row r="37" spans="1:9" ht="25.15" customHeight="1">
      <c r="A37" s="299">
        <v>46003</v>
      </c>
      <c r="B37" s="298">
        <v>25.15</v>
      </c>
      <c r="C37" s="298">
        <v>25.5</v>
      </c>
      <c r="D37" s="298">
        <v>24.950001</v>
      </c>
      <c r="E37" s="298">
        <v>24.950001</v>
      </c>
      <c r="F37" s="297">
        <v>69374</v>
      </c>
      <c r="G37" s="297">
        <v>66537765</v>
      </c>
      <c r="H37" s="400">
        <v>1660.11728751429</v>
      </c>
      <c r="I37" s="401"/>
    </row>
    <row r="38" spans="1:9" ht="25.15" customHeight="1">
      <c r="A38" s="299">
        <v>46001</v>
      </c>
      <c r="B38" s="298">
        <v>25.4</v>
      </c>
      <c r="C38" s="298">
        <v>26.1</v>
      </c>
      <c r="D38" s="298">
        <v>25.4</v>
      </c>
      <c r="E38" s="298">
        <v>25.75</v>
      </c>
      <c r="F38" s="297">
        <v>169887</v>
      </c>
      <c r="G38" s="297">
        <v>66537765</v>
      </c>
      <c r="H38" s="400">
        <v>1713.34744875</v>
      </c>
      <c r="I38" s="401"/>
    </row>
    <row r="39" spans="1:9" ht="25.15" customHeight="1">
      <c r="A39" s="299">
        <v>46000</v>
      </c>
      <c r="B39" s="298">
        <v>26.1</v>
      </c>
      <c r="C39" s="298">
        <v>26.1</v>
      </c>
      <c r="D39" s="298">
        <v>25.85</v>
      </c>
      <c r="E39" s="298">
        <v>25.85</v>
      </c>
      <c r="F39" s="297">
        <v>253460</v>
      </c>
      <c r="G39" s="297">
        <v>66537765</v>
      </c>
      <c r="H39" s="400">
        <v>1720.00125063214</v>
      </c>
      <c r="I39" s="401"/>
    </row>
    <row r="40" spans="1:9" ht="25.15" customHeight="1">
      <c r="A40" s="299">
        <v>45989</v>
      </c>
      <c r="B40" s="298">
        <v>25.35</v>
      </c>
      <c r="C40" s="298">
        <v>26.299999</v>
      </c>
      <c r="D40" s="298">
        <v>25.35</v>
      </c>
      <c r="E40" s="298">
        <v>26.299999</v>
      </c>
      <c r="F40" s="297">
        <v>53366</v>
      </c>
      <c r="G40" s="297">
        <v>66537765</v>
      </c>
      <c r="H40" s="400">
        <v>1749.9431687357101</v>
      </c>
      <c r="I40" s="401"/>
    </row>
    <row r="41" spans="1:9" ht="25.15" customHeight="1">
      <c r="A41" s="299">
        <v>45988</v>
      </c>
      <c r="B41" s="298">
        <v>25.299999</v>
      </c>
      <c r="C41" s="298">
        <v>26</v>
      </c>
      <c r="D41" s="298">
        <v>24.950001</v>
      </c>
      <c r="E41" s="298">
        <v>25.950001</v>
      </c>
      <c r="F41" s="297">
        <v>113456</v>
      </c>
      <c r="G41" s="297">
        <v>66537765</v>
      </c>
      <c r="H41" s="400">
        <v>1726.65505251429</v>
      </c>
      <c r="I41" s="401"/>
    </row>
    <row r="42" spans="1:9" ht="25.15" customHeight="1">
      <c r="A42" s="299">
        <v>45987</v>
      </c>
      <c r="B42" s="298">
        <v>25</v>
      </c>
      <c r="C42" s="298">
        <v>25.299999</v>
      </c>
      <c r="D42" s="298">
        <v>24.75</v>
      </c>
      <c r="E42" s="298">
        <v>25.049999</v>
      </c>
      <c r="F42" s="297">
        <v>139822</v>
      </c>
      <c r="G42" s="297">
        <v>66537765</v>
      </c>
      <c r="H42" s="400">
        <v>1666.77096248571</v>
      </c>
      <c r="I42" s="401"/>
    </row>
    <row r="43" spans="1:9" ht="25.15" customHeight="1">
      <c r="A43" s="299">
        <v>45986</v>
      </c>
      <c r="B43" s="298">
        <v>24.25</v>
      </c>
      <c r="C43" s="298">
        <v>24.65</v>
      </c>
      <c r="D43" s="298">
        <v>24.1</v>
      </c>
      <c r="E43" s="298">
        <v>24.549999</v>
      </c>
      <c r="F43" s="297">
        <v>1621106</v>
      </c>
      <c r="G43" s="297">
        <v>66537765</v>
      </c>
      <c r="H43" s="400">
        <v>1633.50207998571</v>
      </c>
      <c r="I43" s="401"/>
    </row>
    <row r="44" spans="1:9" ht="25.15" customHeight="1">
      <c r="A44" s="299">
        <v>45985</v>
      </c>
      <c r="B44" s="298">
        <v>24.85</v>
      </c>
      <c r="C44" s="298">
        <v>25</v>
      </c>
      <c r="D44" s="298">
        <v>24.200001</v>
      </c>
      <c r="E44" s="298">
        <v>24.25</v>
      </c>
      <c r="F44" s="297">
        <v>171304</v>
      </c>
      <c r="G44" s="297">
        <v>66537765</v>
      </c>
      <c r="H44" s="400">
        <v>1613.54080125</v>
      </c>
      <c r="I44" s="401"/>
    </row>
    <row r="45" spans="1:9" ht="25.15" customHeight="1">
      <c r="A45" s="299">
        <v>45982</v>
      </c>
      <c r="B45" s="298">
        <v>24.9</v>
      </c>
      <c r="C45" s="298">
        <v>24.950001</v>
      </c>
      <c r="D45" s="298">
        <v>24.450001</v>
      </c>
      <c r="E45" s="298">
        <v>24.700001</v>
      </c>
      <c r="F45" s="297">
        <v>300106</v>
      </c>
      <c r="G45" s="297">
        <v>66537765</v>
      </c>
      <c r="H45" s="400">
        <v>1643.4828462642899</v>
      </c>
      <c r="I45" s="401"/>
    </row>
    <row r="46" spans="1:9" ht="25.15" customHeight="1">
      <c r="A46" s="299">
        <v>45981</v>
      </c>
      <c r="B46" s="298">
        <v>25.85</v>
      </c>
      <c r="C46" s="298">
        <v>26.1</v>
      </c>
      <c r="D46" s="298">
        <v>25.15</v>
      </c>
      <c r="E46" s="298">
        <v>25.15</v>
      </c>
      <c r="F46" s="297">
        <v>113884</v>
      </c>
      <c r="G46" s="297">
        <v>66537765</v>
      </c>
      <c r="H46" s="400">
        <v>1673.42476436786</v>
      </c>
      <c r="I46" s="401"/>
    </row>
    <row r="47" spans="1:9" ht="25.15" customHeight="1">
      <c r="A47" s="299">
        <v>45980</v>
      </c>
      <c r="B47" s="298">
        <v>23.85</v>
      </c>
      <c r="C47" s="298">
        <v>26.15</v>
      </c>
      <c r="D47" s="298">
        <v>23.799999</v>
      </c>
      <c r="E47" s="298">
        <v>25.85</v>
      </c>
      <c r="F47" s="297">
        <v>178787</v>
      </c>
      <c r="G47" s="297">
        <v>66537765</v>
      </c>
      <c r="H47" s="400">
        <v>1720.00125063214</v>
      </c>
      <c r="I47" s="401"/>
    </row>
    <row r="48" spans="1:9" ht="25.15" customHeight="1">
      <c r="A48" s="299">
        <v>45979</v>
      </c>
      <c r="B48" s="298">
        <v>23.75</v>
      </c>
      <c r="C48" s="298">
        <v>24.35</v>
      </c>
      <c r="D48" s="298">
        <v>23.700001</v>
      </c>
      <c r="E48" s="298">
        <v>23.75</v>
      </c>
      <c r="F48" s="297">
        <v>97630</v>
      </c>
      <c r="G48" s="297">
        <v>66537765</v>
      </c>
      <c r="H48" s="400">
        <v>1580.2719187499999</v>
      </c>
      <c r="I48" s="401"/>
    </row>
    <row r="49" spans="1:9" ht="25.15" customHeight="1">
      <c r="A49" s="299">
        <v>45978</v>
      </c>
      <c r="B49" s="298">
        <v>24.799999</v>
      </c>
      <c r="C49" s="298">
        <v>24.799999</v>
      </c>
      <c r="D49" s="298">
        <v>24</v>
      </c>
      <c r="E49" s="298">
        <v>24.35</v>
      </c>
      <c r="F49" s="297">
        <v>66358</v>
      </c>
      <c r="G49" s="297">
        <v>66537765</v>
      </c>
      <c r="H49" s="400">
        <v>1620.1946031321399</v>
      </c>
      <c r="I49" s="401"/>
    </row>
    <row r="50" spans="1:9" ht="25.15" customHeight="1">
      <c r="A50" s="299">
        <v>45975</v>
      </c>
      <c r="B50" s="298">
        <v>24.15</v>
      </c>
      <c r="C50" s="298">
        <v>24.5</v>
      </c>
      <c r="D50" s="298">
        <v>23.6</v>
      </c>
      <c r="E50" s="298">
        <v>24.5</v>
      </c>
      <c r="F50" s="297">
        <v>273709</v>
      </c>
      <c r="G50" s="297">
        <v>66537765</v>
      </c>
      <c r="H50" s="400">
        <v>1630.1752425</v>
      </c>
      <c r="I50" s="401"/>
    </row>
    <row r="51" spans="1:9" ht="25.15" customHeight="1">
      <c r="A51" s="299">
        <v>45974</v>
      </c>
      <c r="B51" s="298">
        <v>23.9</v>
      </c>
      <c r="C51" s="298">
        <v>24.700001</v>
      </c>
      <c r="D51" s="298">
        <v>23.9</v>
      </c>
      <c r="E51" s="298">
        <v>24.35</v>
      </c>
      <c r="F51" s="297">
        <v>71177</v>
      </c>
      <c r="G51" s="297">
        <v>66537765</v>
      </c>
      <c r="H51" s="400">
        <v>1620.1946031321399</v>
      </c>
      <c r="I51" s="401"/>
    </row>
    <row r="52" spans="1:9" ht="25.15" customHeight="1">
      <c r="A52" s="299">
        <v>45973</v>
      </c>
      <c r="B52" s="298">
        <v>23.700001</v>
      </c>
      <c r="C52" s="298">
        <v>24</v>
      </c>
      <c r="D52" s="298">
        <v>23.700001</v>
      </c>
      <c r="E52" s="298">
        <v>23.85</v>
      </c>
      <c r="F52" s="297">
        <v>33490</v>
      </c>
      <c r="G52" s="297">
        <v>66537765</v>
      </c>
      <c r="H52" s="400">
        <v>1586.9257206321399</v>
      </c>
      <c r="I52" s="401"/>
    </row>
    <row r="53" spans="1:9" ht="25.15" customHeight="1">
      <c r="A53" s="299">
        <v>45972</v>
      </c>
      <c r="B53" s="298">
        <v>23.799999</v>
      </c>
      <c r="C53" s="298">
        <v>23.9</v>
      </c>
      <c r="D53" s="298">
        <v>23.4</v>
      </c>
      <c r="E53" s="298">
        <v>23.85</v>
      </c>
      <c r="F53" s="297">
        <v>50402</v>
      </c>
      <c r="G53" s="297">
        <v>66537765</v>
      </c>
      <c r="H53" s="400">
        <v>1586.9257206321399</v>
      </c>
      <c r="I53" s="401"/>
    </row>
    <row r="54" spans="1:9" ht="25.15" customHeight="1">
      <c r="A54" s="299">
        <v>45971</v>
      </c>
      <c r="B54" s="298">
        <v>23.15</v>
      </c>
      <c r="C54" s="298">
        <v>23.9</v>
      </c>
      <c r="D54" s="298">
        <v>23.15</v>
      </c>
      <c r="E54" s="298">
        <v>23.549999</v>
      </c>
      <c r="F54" s="297">
        <v>29147</v>
      </c>
      <c r="G54" s="297">
        <v>66537765</v>
      </c>
      <c r="H54" s="400">
        <v>1566.96431498571</v>
      </c>
      <c r="I54" s="401"/>
    </row>
    <row r="55" spans="1:9" ht="25.15" customHeight="1">
      <c r="A55" s="299">
        <v>45968</v>
      </c>
      <c r="B55" s="298">
        <v>23.950001</v>
      </c>
      <c r="C55" s="298">
        <v>24</v>
      </c>
      <c r="D55" s="298">
        <v>23.5</v>
      </c>
      <c r="E55" s="298">
        <v>23.65</v>
      </c>
      <c r="F55" s="297">
        <v>43495</v>
      </c>
      <c r="G55" s="297">
        <v>66537765</v>
      </c>
      <c r="H55" s="400">
        <v>1573.61811686786</v>
      </c>
      <c r="I55" s="401"/>
    </row>
    <row r="56" spans="1:9" ht="25.15" customHeight="1">
      <c r="A56" s="299">
        <v>45967</v>
      </c>
      <c r="B56" s="298">
        <v>24.35</v>
      </c>
      <c r="C56" s="298">
        <v>24.4</v>
      </c>
      <c r="D56" s="298">
        <v>23.65</v>
      </c>
      <c r="E56" s="298">
        <v>23.950001</v>
      </c>
      <c r="F56" s="297">
        <v>135957</v>
      </c>
      <c r="G56" s="297">
        <v>66537765</v>
      </c>
      <c r="H56" s="400">
        <v>1593.5795225142899</v>
      </c>
      <c r="I56" s="401"/>
    </row>
    <row r="57" spans="1:9" ht="25.15" customHeight="1">
      <c r="A57" s="299">
        <v>45966</v>
      </c>
      <c r="B57" s="298">
        <v>24.15</v>
      </c>
      <c r="C57" s="298">
        <v>24.75</v>
      </c>
      <c r="D57" s="298">
        <v>24.15</v>
      </c>
      <c r="E57" s="298">
        <v>24.700001</v>
      </c>
      <c r="F57" s="297">
        <v>71418</v>
      </c>
      <c r="G57" s="297">
        <v>66537765</v>
      </c>
      <c r="H57" s="400">
        <v>1643.4828462642899</v>
      </c>
      <c r="I57" s="401"/>
    </row>
    <row r="58" spans="1:9" ht="25.15" customHeight="1">
      <c r="A58" s="299">
        <v>45965</v>
      </c>
      <c r="B58" s="298">
        <v>25.5</v>
      </c>
      <c r="C58" s="298">
        <v>25.5</v>
      </c>
      <c r="D58" s="298">
        <v>24.6</v>
      </c>
      <c r="E58" s="298">
        <v>24.65</v>
      </c>
      <c r="F58" s="297">
        <v>44943</v>
      </c>
      <c r="G58" s="297">
        <v>66537765</v>
      </c>
      <c r="H58" s="400">
        <v>1640.15588186786</v>
      </c>
      <c r="I58" s="401"/>
    </row>
    <row r="59" spans="1:9" ht="25.15" customHeight="1">
      <c r="A59" s="299">
        <v>45964</v>
      </c>
      <c r="B59" s="298">
        <v>24.85</v>
      </c>
      <c r="C59" s="298">
        <v>25.15</v>
      </c>
      <c r="D59" s="298">
        <v>24.549999</v>
      </c>
      <c r="E59" s="298">
        <v>25.1</v>
      </c>
      <c r="F59" s="297">
        <v>77954</v>
      </c>
      <c r="G59" s="297">
        <v>66537765</v>
      </c>
      <c r="H59" s="400">
        <v>1670.09792688214</v>
      </c>
      <c r="I59" s="401"/>
    </row>
    <row r="60" spans="1:9" ht="25.15" customHeight="1">
      <c r="A60" s="299">
        <v>45961</v>
      </c>
      <c r="B60" s="298">
        <v>24.4</v>
      </c>
      <c r="C60" s="298">
        <v>24.950001</v>
      </c>
      <c r="D60" s="298">
        <v>24.4</v>
      </c>
      <c r="E60" s="298">
        <v>24.6</v>
      </c>
      <c r="F60" s="297">
        <v>67696</v>
      </c>
      <c r="G60" s="297">
        <v>66537765</v>
      </c>
      <c r="H60" s="400">
        <v>1636.82904438214</v>
      </c>
      <c r="I60" s="401"/>
    </row>
    <row r="61" spans="1:9" ht="25.15" customHeight="1">
      <c r="A61" s="299">
        <v>45960</v>
      </c>
      <c r="B61" s="298">
        <v>25.85</v>
      </c>
      <c r="C61" s="298">
        <v>25.85</v>
      </c>
      <c r="D61" s="298">
        <v>24.799999</v>
      </c>
      <c r="E61" s="298">
        <v>24.85</v>
      </c>
      <c r="F61" s="297">
        <v>46912</v>
      </c>
      <c r="G61" s="297">
        <v>66537454</v>
      </c>
      <c r="H61" s="400">
        <v>1653.4557572820199</v>
      </c>
      <c r="I61" s="401"/>
    </row>
    <row r="62" spans="1:9" ht="25.15" customHeight="1">
      <c r="A62" s="299">
        <v>45959</v>
      </c>
      <c r="B62" s="298">
        <v>25</v>
      </c>
      <c r="C62" s="298">
        <v>25.6</v>
      </c>
      <c r="D62" s="298">
        <v>24.85</v>
      </c>
      <c r="E62" s="298">
        <v>25.15</v>
      </c>
      <c r="F62" s="297">
        <v>62757</v>
      </c>
      <c r="G62" s="297">
        <v>66537454</v>
      </c>
      <c r="H62" s="400">
        <v>1673.41694271798</v>
      </c>
      <c r="I62" s="401"/>
    </row>
    <row r="63" spans="1:9" ht="25.15" customHeight="1">
      <c r="A63" s="299">
        <v>45958</v>
      </c>
      <c r="B63" s="298">
        <v>25.700001</v>
      </c>
      <c r="C63" s="298">
        <v>25.700001</v>
      </c>
      <c r="D63" s="298">
        <v>24.799999</v>
      </c>
      <c r="E63" s="298">
        <v>25</v>
      </c>
      <c r="F63" s="297">
        <v>40310</v>
      </c>
      <c r="G63" s="297">
        <v>66537454</v>
      </c>
      <c r="H63" s="400">
        <v>1663.4363499999999</v>
      </c>
      <c r="I63" s="401"/>
    </row>
    <row r="64" spans="1:9" ht="25.15" customHeight="1">
      <c r="A64" s="299">
        <v>45957</v>
      </c>
      <c r="B64" s="298">
        <v>24.700001</v>
      </c>
      <c r="C64" s="298">
        <v>25.700001</v>
      </c>
      <c r="D64" s="298">
        <v>24.700001</v>
      </c>
      <c r="E64" s="298">
        <v>25.15</v>
      </c>
      <c r="F64" s="297">
        <v>50997</v>
      </c>
      <c r="G64" s="297">
        <v>66537454</v>
      </c>
      <c r="H64" s="400">
        <v>1673.41694271798</v>
      </c>
      <c r="I64" s="401"/>
    </row>
    <row r="65" spans="1:9" ht="25.15" customHeight="1">
      <c r="A65" s="299">
        <v>45954</v>
      </c>
      <c r="B65" s="298">
        <v>25.35</v>
      </c>
      <c r="C65" s="298">
        <v>25.65</v>
      </c>
      <c r="D65" s="298">
        <v>24.700001</v>
      </c>
      <c r="E65" s="298">
        <v>25.299999</v>
      </c>
      <c r="F65" s="297">
        <v>306148</v>
      </c>
      <c r="G65" s="297">
        <v>66537454</v>
      </c>
      <c r="H65" s="400">
        <v>1683.39753543595</v>
      </c>
      <c r="I65" s="401"/>
    </row>
    <row r="66" spans="1:9" ht="25.15" customHeight="1">
      <c r="A66" s="299">
        <v>45953</v>
      </c>
      <c r="B66" s="298">
        <v>26.4</v>
      </c>
      <c r="C66" s="298">
        <v>26.4</v>
      </c>
      <c r="D66" s="298">
        <v>25.4</v>
      </c>
      <c r="E66" s="298">
        <v>25.6</v>
      </c>
      <c r="F66" s="297">
        <v>485922</v>
      </c>
      <c r="G66" s="297">
        <v>66537454</v>
      </c>
      <c r="H66" s="400">
        <v>1703.3588477820199</v>
      </c>
      <c r="I66" s="401"/>
    </row>
    <row r="67" spans="1:9" ht="25.15" customHeight="1">
      <c r="A67" s="299">
        <v>45952</v>
      </c>
      <c r="B67" s="298">
        <v>26</v>
      </c>
      <c r="C67" s="298">
        <v>26.15</v>
      </c>
      <c r="D67" s="298">
        <v>25.75</v>
      </c>
      <c r="E67" s="298">
        <v>26</v>
      </c>
      <c r="F67" s="297">
        <v>52555</v>
      </c>
      <c r="G67" s="297">
        <v>66537454</v>
      </c>
      <c r="H67" s="400">
        <v>1729.973804</v>
      </c>
      <c r="I67" s="401"/>
    </row>
    <row r="68" spans="1:9" ht="25.15" customHeight="1">
      <c r="A68" s="299">
        <v>45951</v>
      </c>
      <c r="B68" s="298">
        <v>26.4</v>
      </c>
      <c r="C68" s="298">
        <v>26.549999</v>
      </c>
      <c r="D68" s="298">
        <v>25.799999</v>
      </c>
      <c r="E68" s="298">
        <v>26</v>
      </c>
      <c r="F68" s="297">
        <v>62345</v>
      </c>
      <c r="G68" s="297">
        <v>66537454</v>
      </c>
      <c r="H68" s="400">
        <v>1729.973804</v>
      </c>
      <c r="I68" s="401"/>
    </row>
    <row r="69" spans="1:9" ht="25.15" customHeight="1">
      <c r="A69" s="299">
        <v>45950</v>
      </c>
      <c r="B69" s="298">
        <v>27.25</v>
      </c>
      <c r="C69" s="298">
        <v>27.25</v>
      </c>
      <c r="D69" s="298">
        <v>26.299999</v>
      </c>
      <c r="E69" s="298">
        <v>26.35</v>
      </c>
      <c r="F69" s="297">
        <v>55966</v>
      </c>
      <c r="G69" s="297">
        <v>66537454</v>
      </c>
      <c r="H69" s="400">
        <v>1753.2619382820201</v>
      </c>
      <c r="I69" s="401"/>
    </row>
    <row r="70" spans="1:9" ht="25.15" customHeight="1">
      <c r="A70" s="299">
        <v>45947</v>
      </c>
      <c r="B70" s="298">
        <v>26.6</v>
      </c>
      <c r="C70" s="298">
        <v>27.35</v>
      </c>
      <c r="D70" s="298">
        <v>26.4</v>
      </c>
      <c r="E70" s="298">
        <v>27.15</v>
      </c>
      <c r="F70" s="297">
        <v>140059</v>
      </c>
      <c r="G70" s="297">
        <v>66537454</v>
      </c>
      <c r="H70" s="400">
        <v>1806.49185071798</v>
      </c>
      <c r="I70" s="401"/>
    </row>
    <row r="71" spans="1:9" ht="25.15" customHeight="1">
      <c r="A71" s="299">
        <v>45946</v>
      </c>
      <c r="B71" s="298">
        <v>26.65</v>
      </c>
      <c r="C71" s="298">
        <v>27.35</v>
      </c>
      <c r="D71" s="298">
        <v>26.549999</v>
      </c>
      <c r="E71" s="298">
        <v>26.9</v>
      </c>
      <c r="F71" s="297">
        <v>70852</v>
      </c>
      <c r="G71" s="297">
        <v>66537454</v>
      </c>
      <c r="H71" s="400">
        <v>1789.85748721798</v>
      </c>
      <c r="I71" s="401"/>
    </row>
    <row r="72" spans="1:9" ht="25.15" customHeight="1">
      <c r="A72" s="299">
        <v>45945</v>
      </c>
      <c r="B72" s="298">
        <v>25.950001</v>
      </c>
      <c r="C72" s="298">
        <v>27.1</v>
      </c>
      <c r="D72" s="298">
        <v>25.950001</v>
      </c>
      <c r="E72" s="298">
        <v>26.85</v>
      </c>
      <c r="F72" s="297">
        <v>90415</v>
      </c>
      <c r="G72" s="297">
        <v>66537454</v>
      </c>
      <c r="H72" s="400">
        <v>1786.53066528202</v>
      </c>
      <c r="I72" s="401"/>
    </row>
    <row r="73" spans="1:9" ht="25.15" customHeight="1">
      <c r="A73" s="299">
        <v>45944</v>
      </c>
      <c r="B73" s="298">
        <v>26</v>
      </c>
      <c r="C73" s="298">
        <v>26.75</v>
      </c>
      <c r="D73" s="298">
        <v>26</v>
      </c>
      <c r="E73" s="298">
        <v>26.549999</v>
      </c>
      <c r="F73" s="297">
        <v>122787</v>
      </c>
      <c r="G73" s="297">
        <v>66537454</v>
      </c>
      <c r="H73" s="400">
        <v>1766.5693529359501</v>
      </c>
      <c r="I73" s="401"/>
    </row>
    <row r="74" spans="1:9" ht="25.15" customHeight="1">
      <c r="A74" s="299">
        <v>45943</v>
      </c>
      <c r="B74" s="298">
        <v>25.35</v>
      </c>
      <c r="C74" s="298">
        <v>26.65</v>
      </c>
      <c r="D74" s="298">
        <v>25.299999</v>
      </c>
      <c r="E74" s="298">
        <v>26.5</v>
      </c>
      <c r="F74" s="297">
        <v>193615</v>
      </c>
      <c r="G74" s="297">
        <v>66537454</v>
      </c>
      <c r="H74" s="400">
        <v>1763.2425310000001</v>
      </c>
      <c r="I74" s="401"/>
    </row>
    <row r="75" spans="1:9" ht="25.15" customHeight="1">
      <c r="A75" s="299">
        <v>45940</v>
      </c>
      <c r="B75" s="298">
        <v>26.25</v>
      </c>
      <c r="C75" s="298">
        <v>26.4</v>
      </c>
      <c r="D75" s="298">
        <v>25.4</v>
      </c>
      <c r="E75" s="298">
        <v>25.450001</v>
      </c>
      <c r="F75" s="297">
        <v>231250</v>
      </c>
      <c r="G75" s="297">
        <v>66537454</v>
      </c>
      <c r="H75" s="400">
        <v>1693.3782550640501</v>
      </c>
      <c r="I75" s="401"/>
    </row>
    <row r="76" spans="1:9" ht="25.15" customHeight="1">
      <c r="A76" s="299">
        <v>45939</v>
      </c>
      <c r="B76" s="298">
        <v>25.450001</v>
      </c>
      <c r="C76" s="298">
        <v>26.4</v>
      </c>
      <c r="D76" s="298">
        <v>25.25</v>
      </c>
      <c r="E76" s="298">
        <v>26.4</v>
      </c>
      <c r="F76" s="297">
        <v>166735</v>
      </c>
      <c r="G76" s="297">
        <v>66537454</v>
      </c>
      <c r="H76" s="400">
        <v>1756.5887602179801</v>
      </c>
      <c r="I76" s="401"/>
    </row>
    <row r="77" spans="1:9" ht="25.15" customHeight="1">
      <c r="A77" s="299">
        <v>45938</v>
      </c>
      <c r="B77" s="298">
        <v>25.1</v>
      </c>
      <c r="C77" s="298">
        <v>25.4</v>
      </c>
      <c r="D77" s="298">
        <v>24.85</v>
      </c>
      <c r="E77" s="298">
        <v>25.4</v>
      </c>
      <c r="F77" s="297">
        <v>46050</v>
      </c>
      <c r="G77" s="297">
        <v>66537454</v>
      </c>
      <c r="H77" s="400">
        <v>1690.05130621798</v>
      </c>
      <c r="I77" s="401"/>
    </row>
    <row r="78" spans="1:9" ht="25.15" customHeight="1">
      <c r="A78" s="299">
        <v>45937</v>
      </c>
      <c r="B78" s="298">
        <v>24.5</v>
      </c>
      <c r="C78" s="298">
        <v>25.299999</v>
      </c>
      <c r="D78" s="298">
        <v>24.5</v>
      </c>
      <c r="E78" s="298">
        <v>25</v>
      </c>
      <c r="F78" s="297">
        <v>88394</v>
      </c>
      <c r="G78" s="297">
        <v>66537454</v>
      </c>
      <c r="H78" s="400">
        <v>1663.4363499999999</v>
      </c>
      <c r="I78" s="401"/>
    </row>
    <row r="79" spans="1:9" ht="25.15" customHeight="1">
      <c r="A79" s="299">
        <v>45936</v>
      </c>
      <c r="B79" s="298">
        <v>25.799999</v>
      </c>
      <c r="C79" s="298">
        <v>25.799999</v>
      </c>
      <c r="D79" s="298">
        <v>24.9</v>
      </c>
      <c r="E79" s="298">
        <v>25</v>
      </c>
      <c r="F79" s="297">
        <v>57686</v>
      </c>
      <c r="G79" s="297">
        <v>66537454</v>
      </c>
      <c r="H79" s="400">
        <v>1663.4363499999999</v>
      </c>
      <c r="I79" s="401"/>
    </row>
    <row r="80" spans="1:9" ht="25.15" customHeight="1">
      <c r="A80" s="299">
        <v>45933</v>
      </c>
      <c r="B80" s="298">
        <v>25.25</v>
      </c>
      <c r="C80" s="298">
        <v>25.5</v>
      </c>
      <c r="D80" s="298">
        <v>24.950001</v>
      </c>
      <c r="E80" s="298">
        <v>25.299999</v>
      </c>
      <c r="F80" s="297">
        <v>139621</v>
      </c>
      <c r="G80" s="297">
        <v>66537454</v>
      </c>
      <c r="H80" s="400">
        <v>1683.39753543595</v>
      </c>
      <c r="I80" s="401"/>
    </row>
    <row r="81" spans="1:9" ht="25.15" customHeight="1">
      <c r="A81" s="299">
        <v>45932</v>
      </c>
      <c r="B81" s="298">
        <v>24.950001</v>
      </c>
      <c r="C81" s="298">
        <v>25.4</v>
      </c>
      <c r="D81" s="298">
        <v>24.75</v>
      </c>
      <c r="E81" s="298">
        <v>25.200001</v>
      </c>
      <c r="F81" s="297">
        <v>623002</v>
      </c>
      <c r="G81" s="297">
        <v>66537454</v>
      </c>
      <c r="H81" s="400">
        <v>1676.74389156405</v>
      </c>
      <c r="I81" s="401"/>
    </row>
    <row r="82" spans="1:9" ht="25.15" customHeight="1">
      <c r="A82" s="299">
        <v>45931</v>
      </c>
      <c r="B82" s="298">
        <v>23</v>
      </c>
      <c r="C82" s="298">
        <v>24.799999</v>
      </c>
      <c r="D82" s="298">
        <v>23</v>
      </c>
      <c r="E82" s="298">
        <v>24.799999</v>
      </c>
      <c r="F82" s="297">
        <v>291788</v>
      </c>
      <c r="G82" s="297">
        <v>66537454</v>
      </c>
      <c r="H82" s="400">
        <v>1650.1288084359501</v>
      </c>
      <c r="I82" s="401"/>
    </row>
    <row r="83" spans="1:9" ht="25.15" customHeight="1">
      <c r="A83" s="299">
        <v>45930</v>
      </c>
      <c r="B83" s="298">
        <v>23.549999</v>
      </c>
      <c r="C83" s="298">
        <v>23.700001</v>
      </c>
      <c r="D83" s="298">
        <v>23.049999</v>
      </c>
      <c r="E83" s="298">
        <v>23.700001</v>
      </c>
      <c r="F83" s="297">
        <v>118830</v>
      </c>
      <c r="G83" s="297">
        <v>66537454</v>
      </c>
      <c r="H83" s="400">
        <v>1576.9377105640499</v>
      </c>
      <c r="I83" s="401"/>
    </row>
    <row r="84" spans="1:9" ht="25.15" customHeight="1">
      <c r="A84" s="299">
        <v>45929</v>
      </c>
      <c r="B84" s="298">
        <v>22.450001</v>
      </c>
      <c r="C84" s="298">
        <v>23.450001</v>
      </c>
      <c r="D84" s="298">
        <v>22.450001</v>
      </c>
      <c r="E84" s="298">
        <v>23.4</v>
      </c>
      <c r="F84" s="297">
        <v>188601</v>
      </c>
      <c r="G84" s="297">
        <v>66037454</v>
      </c>
      <c r="H84" s="400">
        <v>1545.2763984087101</v>
      </c>
      <c r="I84" s="401"/>
    </row>
    <row r="85" spans="1:9" ht="25.15" customHeight="1">
      <c r="A85" s="299">
        <v>45926</v>
      </c>
      <c r="B85" s="298">
        <v>23.75</v>
      </c>
      <c r="C85" s="298">
        <v>23.75</v>
      </c>
      <c r="D85" s="298">
        <v>22.75</v>
      </c>
      <c r="E85" s="298">
        <v>22.9</v>
      </c>
      <c r="F85" s="297">
        <v>143508</v>
      </c>
      <c r="G85" s="297">
        <v>66037454</v>
      </c>
      <c r="H85" s="400">
        <v>1512.2576714087099</v>
      </c>
      <c r="I85" s="401"/>
    </row>
    <row r="86" spans="1:9" ht="25.15" customHeight="1">
      <c r="A86" s="299">
        <v>45925</v>
      </c>
      <c r="B86" s="298">
        <v>23.299999</v>
      </c>
      <c r="C86" s="298">
        <v>23.4</v>
      </c>
      <c r="D86" s="298">
        <v>22.9</v>
      </c>
      <c r="E86" s="298">
        <v>23.200001</v>
      </c>
      <c r="F86" s="297">
        <v>277832</v>
      </c>
      <c r="G86" s="297">
        <v>66037454</v>
      </c>
      <c r="H86" s="400">
        <v>1532.06898318258</v>
      </c>
      <c r="I86" s="401"/>
    </row>
    <row r="87" spans="1:9" ht="25.15" customHeight="1">
      <c r="A87" s="299">
        <v>45924</v>
      </c>
      <c r="B87" s="298">
        <v>23.75</v>
      </c>
      <c r="C87" s="298">
        <v>23.75</v>
      </c>
      <c r="D87" s="298">
        <v>23.35</v>
      </c>
      <c r="E87" s="298">
        <v>23.4</v>
      </c>
      <c r="F87" s="297">
        <v>197591</v>
      </c>
      <c r="G87" s="297">
        <v>66037454</v>
      </c>
      <c r="H87" s="400">
        <v>1545.2763984087101</v>
      </c>
      <c r="I87" s="401"/>
    </row>
    <row r="88" spans="1:9" ht="25.15" customHeight="1">
      <c r="A88" s="299">
        <v>45923</v>
      </c>
      <c r="B88" s="298">
        <v>24.049999</v>
      </c>
      <c r="C88" s="298">
        <v>24.65</v>
      </c>
      <c r="D88" s="298">
        <v>23.65</v>
      </c>
      <c r="E88" s="298">
        <v>23.700001</v>
      </c>
      <c r="F88" s="297">
        <v>86812</v>
      </c>
      <c r="G88" s="297">
        <v>66037454</v>
      </c>
      <c r="H88" s="400">
        <v>1565.0877101825799</v>
      </c>
      <c r="I88" s="401"/>
    </row>
    <row r="89" spans="1:9" ht="25.15" customHeight="1">
      <c r="A89" s="299">
        <v>45922</v>
      </c>
      <c r="B89" s="298">
        <v>24.950001</v>
      </c>
      <c r="C89" s="298">
        <v>24.950001</v>
      </c>
      <c r="D89" s="298">
        <v>24.35</v>
      </c>
      <c r="E89" s="298">
        <v>24.4</v>
      </c>
      <c r="F89" s="297">
        <v>70610</v>
      </c>
      <c r="G89" s="297">
        <v>66037454</v>
      </c>
      <c r="H89" s="400">
        <v>1611.3138524087101</v>
      </c>
      <c r="I89" s="401"/>
    </row>
    <row r="90" spans="1:9" ht="25.15" customHeight="1">
      <c r="A90" s="299">
        <v>45919</v>
      </c>
      <c r="B90" s="298">
        <v>24.799999</v>
      </c>
      <c r="C90" s="298">
        <v>24.85</v>
      </c>
      <c r="D90" s="298">
        <v>24.299999</v>
      </c>
      <c r="E90" s="298">
        <v>24.5</v>
      </c>
      <c r="F90" s="297">
        <v>504530</v>
      </c>
      <c r="G90" s="297">
        <v>66037454</v>
      </c>
      <c r="H90" s="400">
        <v>1617.917623</v>
      </c>
      <c r="I90" s="401"/>
    </row>
    <row r="91" spans="1:9" ht="25.15" customHeight="1">
      <c r="A91" s="299">
        <v>45918</v>
      </c>
      <c r="B91" s="298">
        <v>25.15</v>
      </c>
      <c r="C91" s="298">
        <v>25.15</v>
      </c>
      <c r="D91" s="298">
        <v>24.549999</v>
      </c>
      <c r="E91" s="298">
        <v>24.75</v>
      </c>
      <c r="F91" s="297">
        <v>485032</v>
      </c>
      <c r="G91" s="297">
        <v>66037454</v>
      </c>
      <c r="H91" s="400">
        <v>1634.4269865000001</v>
      </c>
      <c r="I91" s="401"/>
    </row>
    <row r="92" spans="1:9" ht="25.15" customHeight="1">
      <c r="A92" s="299">
        <v>45917</v>
      </c>
      <c r="B92" s="298">
        <v>25</v>
      </c>
      <c r="C92" s="298">
        <v>25.5</v>
      </c>
      <c r="D92" s="298">
        <v>24.85</v>
      </c>
      <c r="E92" s="298">
        <v>25.200001</v>
      </c>
      <c r="F92" s="297">
        <v>120474</v>
      </c>
      <c r="G92" s="297">
        <v>66037454</v>
      </c>
      <c r="H92" s="400">
        <v>1664.1438911825801</v>
      </c>
      <c r="I92" s="401"/>
    </row>
    <row r="93" spans="1:9" ht="25.15" customHeight="1">
      <c r="A93" s="299">
        <v>45916</v>
      </c>
      <c r="B93" s="298">
        <v>25.200001</v>
      </c>
      <c r="C93" s="298">
        <v>26.1</v>
      </c>
      <c r="D93" s="298">
        <v>25.1</v>
      </c>
      <c r="E93" s="298">
        <v>25.1</v>
      </c>
      <c r="F93" s="297">
        <v>134120</v>
      </c>
      <c r="G93" s="297">
        <v>66037454</v>
      </c>
      <c r="H93" s="400">
        <v>1657.5401205912899</v>
      </c>
      <c r="I93" s="401"/>
    </row>
    <row r="94" spans="1:9" ht="25.15" customHeight="1">
      <c r="A94" s="299">
        <v>45915</v>
      </c>
      <c r="B94" s="298">
        <v>26.049999</v>
      </c>
      <c r="C94" s="298">
        <v>26.35</v>
      </c>
      <c r="D94" s="298">
        <v>25.1</v>
      </c>
      <c r="E94" s="298">
        <v>25.15</v>
      </c>
      <c r="F94" s="297">
        <v>101023</v>
      </c>
      <c r="G94" s="297">
        <v>66037454</v>
      </c>
      <c r="H94" s="400">
        <v>1660.8419429087101</v>
      </c>
      <c r="I94" s="401"/>
    </row>
    <row r="95" spans="1:9" ht="25.15" customHeight="1">
      <c r="A95" s="299">
        <v>45912</v>
      </c>
      <c r="B95" s="298">
        <v>27.549999</v>
      </c>
      <c r="C95" s="298">
        <v>27.549999</v>
      </c>
      <c r="D95" s="298">
        <v>26.15</v>
      </c>
      <c r="E95" s="298">
        <v>26.15</v>
      </c>
      <c r="F95" s="297">
        <v>70297</v>
      </c>
      <c r="G95" s="297">
        <v>66037454</v>
      </c>
      <c r="H95" s="400">
        <v>1726.8793969087101</v>
      </c>
      <c r="I95" s="401"/>
    </row>
    <row r="96" spans="1:9" ht="25.15" customHeight="1">
      <c r="A96" s="299">
        <v>45911</v>
      </c>
      <c r="B96" s="298">
        <v>27.049999</v>
      </c>
      <c r="C96" s="298">
        <v>27.200001</v>
      </c>
      <c r="D96" s="298">
        <v>26.700001</v>
      </c>
      <c r="E96" s="298">
        <v>27.1</v>
      </c>
      <c r="F96" s="297">
        <v>127561</v>
      </c>
      <c r="G96" s="297">
        <v>66037454</v>
      </c>
      <c r="H96" s="400">
        <v>1789.61502859129</v>
      </c>
      <c r="I96" s="401"/>
    </row>
    <row r="97" spans="1:9" ht="25.15" customHeight="1">
      <c r="A97" s="299">
        <v>45910</v>
      </c>
      <c r="B97" s="298">
        <v>27.1</v>
      </c>
      <c r="C97" s="298">
        <v>27.200001</v>
      </c>
      <c r="D97" s="298">
        <v>26.549999</v>
      </c>
      <c r="E97" s="298">
        <v>26.85</v>
      </c>
      <c r="F97" s="297">
        <v>75196</v>
      </c>
      <c r="G97" s="297">
        <v>66037454</v>
      </c>
      <c r="H97" s="400">
        <v>1773.1056650912899</v>
      </c>
      <c r="I97" s="401"/>
    </row>
    <row r="98" spans="1:9" ht="25.15" customHeight="1">
      <c r="A98" s="299">
        <v>45909</v>
      </c>
      <c r="B98" s="298">
        <v>26.25</v>
      </c>
      <c r="C98" s="298">
        <v>26.950001</v>
      </c>
      <c r="D98" s="298">
        <v>26.15</v>
      </c>
      <c r="E98" s="298">
        <v>26.950001</v>
      </c>
      <c r="F98" s="297">
        <v>108889</v>
      </c>
      <c r="G98" s="297">
        <v>66037454</v>
      </c>
      <c r="H98" s="400">
        <v>1779.7094356825801</v>
      </c>
      <c r="I98" s="401"/>
    </row>
    <row r="99" spans="1:9" ht="25.15" customHeight="1">
      <c r="A99" s="299">
        <v>45908</v>
      </c>
      <c r="B99" s="298">
        <v>27.5</v>
      </c>
      <c r="C99" s="298">
        <v>27.5</v>
      </c>
      <c r="D99" s="298">
        <v>26.65</v>
      </c>
      <c r="E99" s="298">
        <v>26.700001</v>
      </c>
      <c r="F99" s="297">
        <v>80418</v>
      </c>
      <c r="G99" s="297">
        <v>66037454</v>
      </c>
      <c r="H99" s="400">
        <v>1763.20007218258</v>
      </c>
      <c r="I99" s="401"/>
    </row>
    <row r="100" spans="1:9" ht="25.15" customHeight="1">
      <c r="A100" s="299">
        <v>45905</v>
      </c>
      <c r="B100" s="298">
        <v>27.1</v>
      </c>
      <c r="C100" s="298">
        <v>27.5</v>
      </c>
      <c r="D100" s="298">
        <v>26.4</v>
      </c>
      <c r="E100" s="298">
        <v>26.85</v>
      </c>
      <c r="F100" s="297">
        <v>80821</v>
      </c>
      <c r="G100" s="297">
        <v>66037454</v>
      </c>
      <c r="H100" s="400">
        <v>1773.1056650912899</v>
      </c>
      <c r="I100" s="401"/>
    </row>
    <row r="101" spans="1:9" ht="25.15" customHeight="1">
      <c r="A101" s="299">
        <v>45904</v>
      </c>
      <c r="B101" s="298">
        <v>31</v>
      </c>
      <c r="C101" s="298">
        <v>32.200001</v>
      </c>
      <c r="D101" s="298">
        <v>26.950001</v>
      </c>
      <c r="E101" s="298">
        <v>27.6</v>
      </c>
      <c r="F101" s="297">
        <v>553672</v>
      </c>
      <c r="G101" s="297">
        <v>66037454</v>
      </c>
      <c r="H101" s="400">
        <v>1822.6337555912901</v>
      </c>
      <c r="I101" s="401"/>
    </row>
    <row r="102" spans="1:9" ht="25.15" customHeight="1">
      <c r="A102" s="299">
        <v>45903</v>
      </c>
      <c r="B102" s="298">
        <v>25.200001</v>
      </c>
      <c r="C102" s="298">
        <v>25.799999</v>
      </c>
      <c r="D102" s="298">
        <v>24.6</v>
      </c>
      <c r="E102" s="298">
        <v>25</v>
      </c>
      <c r="F102" s="297">
        <v>248375</v>
      </c>
      <c r="G102" s="297">
        <v>66037454</v>
      </c>
      <c r="H102" s="400">
        <v>1650.9363499999999</v>
      </c>
      <c r="I102" s="401"/>
    </row>
    <row r="103" spans="1:9" ht="25.15" customHeight="1">
      <c r="A103" s="299">
        <v>45902</v>
      </c>
      <c r="B103" s="298">
        <v>26.5</v>
      </c>
      <c r="C103" s="298">
        <v>26.5</v>
      </c>
      <c r="D103" s="298">
        <v>24.85</v>
      </c>
      <c r="E103" s="298">
        <v>25.049999</v>
      </c>
      <c r="F103" s="297">
        <v>155665</v>
      </c>
      <c r="G103" s="297">
        <v>66037454</v>
      </c>
      <c r="H103" s="400">
        <v>1654.2381723174201</v>
      </c>
      <c r="I103" s="401"/>
    </row>
    <row r="104" spans="1:9" ht="25.15" customHeight="1">
      <c r="A104" s="299">
        <v>45901</v>
      </c>
      <c r="B104" s="298">
        <v>26.200001</v>
      </c>
      <c r="C104" s="298">
        <v>26.299999</v>
      </c>
      <c r="D104" s="298">
        <v>25.9</v>
      </c>
      <c r="E104" s="298">
        <v>25.950001</v>
      </c>
      <c r="F104" s="297">
        <v>44544</v>
      </c>
      <c r="G104" s="297">
        <v>66037454</v>
      </c>
      <c r="H104" s="400">
        <v>1713.6719816825801</v>
      </c>
      <c r="I104" s="401"/>
    </row>
    <row r="105" spans="1:9" ht="25.15" customHeight="1">
      <c r="A105" s="299">
        <v>45898</v>
      </c>
      <c r="B105" s="298">
        <v>26.200001</v>
      </c>
      <c r="C105" s="298">
        <v>26.450001</v>
      </c>
      <c r="D105" s="298">
        <v>26</v>
      </c>
      <c r="E105" s="298">
        <v>26.049999</v>
      </c>
      <c r="F105" s="297">
        <v>104800</v>
      </c>
      <c r="G105" s="297">
        <v>66037454</v>
      </c>
      <c r="H105" s="400">
        <v>1720.2756263174199</v>
      </c>
      <c r="I105" s="401"/>
    </row>
    <row r="106" spans="1:9" ht="25.15" customHeight="1">
      <c r="A106" s="299">
        <v>45897</v>
      </c>
      <c r="B106" s="298">
        <v>26.450001</v>
      </c>
      <c r="C106" s="298">
        <v>26.549999</v>
      </c>
      <c r="D106" s="298">
        <v>26.1</v>
      </c>
      <c r="E106" s="298">
        <v>26.4</v>
      </c>
      <c r="F106" s="297">
        <v>94307</v>
      </c>
      <c r="G106" s="297">
        <v>66037454</v>
      </c>
      <c r="H106" s="400">
        <v>1743.3887604087099</v>
      </c>
      <c r="I106" s="401"/>
    </row>
    <row r="107" spans="1:9" ht="25.15" customHeight="1">
      <c r="A107" s="299">
        <v>45896</v>
      </c>
      <c r="B107" s="298">
        <v>27</v>
      </c>
      <c r="C107" s="298">
        <v>27</v>
      </c>
      <c r="D107" s="298">
        <v>26.35</v>
      </c>
      <c r="E107" s="298">
        <v>26.4</v>
      </c>
      <c r="F107" s="297">
        <v>100985</v>
      </c>
      <c r="G107" s="297">
        <v>66037454</v>
      </c>
      <c r="H107" s="400">
        <v>1743.3887604087099</v>
      </c>
      <c r="I107" s="401"/>
    </row>
    <row r="108" spans="1:9" ht="25.15" customHeight="1">
      <c r="A108" s="299">
        <v>45895</v>
      </c>
      <c r="B108" s="298">
        <v>26.85</v>
      </c>
      <c r="C108" s="298">
        <v>26.85</v>
      </c>
      <c r="D108" s="298">
        <v>26.5</v>
      </c>
      <c r="E108" s="298">
        <v>26.75</v>
      </c>
      <c r="F108" s="297">
        <v>167138</v>
      </c>
      <c r="G108" s="297">
        <v>66037454</v>
      </c>
      <c r="H108" s="400">
        <v>1766.5018944999999</v>
      </c>
      <c r="I108" s="401"/>
    </row>
    <row r="109" spans="1:9" ht="25.15" customHeight="1">
      <c r="A109" s="299">
        <v>45891</v>
      </c>
      <c r="B109" s="298">
        <v>26.65</v>
      </c>
      <c r="C109" s="298">
        <v>27.15</v>
      </c>
      <c r="D109" s="298">
        <v>26.65</v>
      </c>
      <c r="E109" s="298">
        <v>26.85</v>
      </c>
      <c r="F109" s="297">
        <v>97259</v>
      </c>
      <c r="G109" s="297">
        <v>66037454</v>
      </c>
      <c r="H109" s="400">
        <v>1773.1056650912899</v>
      </c>
      <c r="I109" s="401"/>
    </row>
    <row r="110" spans="1:9" ht="25.15" customHeight="1">
      <c r="A110" s="299">
        <v>45890</v>
      </c>
      <c r="B110" s="298">
        <v>26.700001</v>
      </c>
      <c r="C110" s="298">
        <v>27.6</v>
      </c>
      <c r="D110" s="298">
        <v>26.700001</v>
      </c>
      <c r="E110" s="298">
        <v>27.15</v>
      </c>
      <c r="F110" s="297">
        <v>100091</v>
      </c>
      <c r="G110" s="297">
        <v>66037454</v>
      </c>
      <c r="H110" s="400">
        <v>1792.9168509087101</v>
      </c>
      <c r="I110" s="401"/>
    </row>
    <row r="111" spans="1:9" ht="25.15" customHeight="1">
      <c r="A111" s="299">
        <v>45889</v>
      </c>
      <c r="B111" s="298">
        <v>26.299999</v>
      </c>
      <c r="C111" s="298">
        <v>26.65</v>
      </c>
      <c r="D111" s="298">
        <v>26.25</v>
      </c>
      <c r="E111" s="298">
        <v>26.65</v>
      </c>
      <c r="F111" s="297">
        <v>58465</v>
      </c>
      <c r="G111" s="297">
        <v>66037454</v>
      </c>
      <c r="H111" s="400">
        <v>1759.89812390871</v>
      </c>
      <c r="I111" s="401"/>
    </row>
    <row r="112" spans="1:9" ht="25.15" customHeight="1">
      <c r="A112" s="299">
        <v>45888</v>
      </c>
      <c r="B112" s="298">
        <v>26.25</v>
      </c>
      <c r="C112" s="298">
        <v>26.65</v>
      </c>
      <c r="D112" s="298">
        <v>26.049999</v>
      </c>
      <c r="E112" s="298">
        <v>26.549999</v>
      </c>
      <c r="F112" s="297">
        <v>198722</v>
      </c>
      <c r="G112" s="297">
        <v>66037454</v>
      </c>
      <c r="H112" s="400">
        <v>1753.29435331742</v>
      </c>
      <c r="I112" s="401"/>
    </row>
    <row r="113" spans="1:9" ht="25.15" customHeight="1">
      <c r="A113" s="299">
        <v>45887</v>
      </c>
      <c r="B113" s="298">
        <v>25.9</v>
      </c>
      <c r="C113" s="298">
        <v>26.4</v>
      </c>
      <c r="D113" s="298">
        <v>25.9</v>
      </c>
      <c r="E113" s="298">
        <v>26.1</v>
      </c>
      <c r="F113" s="297">
        <v>75605</v>
      </c>
      <c r="G113" s="297">
        <v>66037454</v>
      </c>
      <c r="H113" s="400">
        <v>1723.5775745912899</v>
      </c>
      <c r="I113" s="401"/>
    </row>
    <row r="114" spans="1:9" ht="25.15" customHeight="1">
      <c r="A114" s="299">
        <v>45884</v>
      </c>
      <c r="B114" s="298">
        <v>25.799999</v>
      </c>
      <c r="C114" s="298">
        <v>26.049999</v>
      </c>
      <c r="D114" s="298">
        <v>25.6</v>
      </c>
      <c r="E114" s="298">
        <v>26</v>
      </c>
      <c r="F114" s="297">
        <v>117956</v>
      </c>
      <c r="G114" s="297">
        <v>66037454</v>
      </c>
      <c r="H114" s="400">
        <v>1716.973804</v>
      </c>
      <c r="I114" s="401"/>
    </row>
    <row r="115" spans="1:9" ht="25.15" customHeight="1">
      <c r="A115" s="299">
        <v>45883</v>
      </c>
      <c r="B115" s="298">
        <v>25.200001</v>
      </c>
      <c r="C115" s="298">
        <v>25.950001</v>
      </c>
      <c r="D115" s="298">
        <v>25.15</v>
      </c>
      <c r="E115" s="298">
        <v>25.700001</v>
      </c>
      <c r="F115" s="297">
        <v>93653</v>
      </c>
      <c r="G115" s="297">
        <v>66037454</v>
      </c>
      <c r="H115" s="400">
        <v>1697.16261818258</v>
      </c>
      <c r="I115" s="401"/>
    </row>
    <row r="116" spans="1:9" ht="25.15" customHeight="1">
      <c r="A116" s="299">
        <v>45882</v>
      </c>
      <c r="B116" s="298">
        <v>25</v>
      </c>
      <c r="C116" s="298">
        <v>25.4</v>
      </c>
      <c r="D116" s="298">
        <v>24.799999</v>
      </c>
      <c r="E116" s="298">
        <v>25.4</v>
      </c>
      <c r="F116" s="297">
        <v>127014</v>
      </c>
      <c r="G116" s="297">
        <v>66037454</v>
      </c>
      <c r="H116" s="400">
        <v>1677.3513064087099</v>
      </c>
      <c r="I116" s="401"/>
    </row>
    <row r="117" spans="1:9" ht="25.15" customHeight="1">
      <c r="A117" s="299">
        <v>45881</v>
      </c>
      <c r="B117" s="298">
        <v>24.799999</v>
      </c>
      <c r="C117" s="298">
        <v>25.15</v>
      </c>
      <c r="D117" s="298">
        <v>24.700001</v>
      </c>
      <c r="E117" s="298">
        <v>24.9</v>
      </c>
      <c r="F117" s="297">
        <v>53258</v>
      </c>
      <c r="G117" s="297">
        <v>66037454</v>
      </c>
      <c r="H117" s="400">
        <v>1644.33257940871</v>
      </c>
      <c r="I117" s="401"/>
    </row>
    <row r="118" spans="1:9" ht="25.15" customHeight="1">
      <c r="A118" s="299">
        <v>45880</v>
      </c>
      <c r="B118" s="298">
        <v>24.5</v>
      </c>
      <c r="C118" s="298">
        <v>25.200001</v>
      </c>
      <c r="D118" s="298">
        <v>24.5</v>
      </c>
      <c r="E118" s="298">
        <v>24.799999</v>
      </c>
      <c r="F118" s="297">
        <v>28893</v>
      </c>
      <c r="G118" s="297">
        <v>66037454</v>
      </c>
      <c r="H118" s="400">
        <v>1637.72880881742</v>
      </c>
      <c r="I118" s="401"/>
    </row>
    <row r="119" spans="1:9" ht="25.15" customHeight="1">
      <c r="A119" s="299">
        <v>45877</v>
      </c>
      <c r="B119" s="298">
        <v>25</v>
      </c>
      <c r="C119" s="298">
        <v>25.200001</v>
      </c>
      <c r="D119" s="298">
        <v>24.700001</v>
      </c>
      <c r="E119" s="298">
        <v>25.200001</v>
      </c>
      <c r="F119" s="297">
        <v>105376</v>
      </c>
      <c r="G119" s="297">
        <v>66037454</v>
      </c>
      <c r="H119" s="400">
        <v>1664.1438911825801</v>
      </c>
      <c r="I119" s="401"/>
    </row>
    <row r="120" spans="1:9" ht="25.15" customHeight="1">
      <c r="A120" s="299">
        <v>45876</v>
      </c>
      <c r="B120" s="298">
        <v>24.5</v>
      </c>
      <c r="C120" s="298">
        <v>25.4</v>
      </c>
      <c r="D120" s="298">
        <v>24.5</v>
      </c>
      <c r="E120" s="298">
        <v>25.049999</v>
      </c>
      <c r="F120" s="297">
        <v>295745</v>
      </c>
      <c r="G120" s="297">
        <v>66037454</v>
      </c>
      <c r="H120" s="400">
        <v>1654.2381723174201</v>
      </c>
      <c r="I120" s="401"/>
    </row>
    <row r="121" spans="1:9" ht="25.15" customHeight="1">
      <c r="A121" s="299">
        <v>45875</v>
      </c>
      <c r="B121" s="298">
        <v>25.15</v>
      </c>
      <c r="C121" s="298">
        <v>25.299999</v>
      </c>
      <c r="D121" s="298">
        <v>24.9</v>
      </c>
      <c r="E121" s="298">
        <v>24.950001</v>
      </c>
      <c r="F121" s="297">
        <v>131212</v>
      </c>
      <c r="G121" s="297">
        <v>66037454</v>
      </c>
      <c r="H121" s="400">
        <v>1647.63452768258</v>
      </c>
      <c r="I121" s="401"/>
    </row>
    <row r="122" spans="1:9" ht="25.15" customHeight="1">
      <c r="A122" s="299">
        <v>45874</v>
      </c>
      <c r="B122" s="298">
        <v>25.200001</v>
      </c>
      <c r="C122" s="298">
        <v>25.35</v>
      </c>
      <c r="D122" s="298">
        <v>24.9</v>
      </c>
      <c r="E122" s="298">
        <v>24.950001</v>
      </c>
      <c r="F122" s="297">
        <v>177625</v>
      </c>
      <c r="G122" s="297">
        <v>66037454</v>
      </c>
      <c r="H122" s="400">
        <v>1647.63452768258</v>
      </c>
      <c r="I122" s="401"/>
    </row>
    <row r="123" spans="1:9" ht="25.15" customHeight="1">
      <c r="A123" s="299">
        <v>45873</v>
      </c>
      <c r="B123" s="298">
        <v>24.799999</v>
      </c>
      <c r="C123" s="298">
        <v>25.5</v>
      </c>
      <c r="D123" s="298">
        <v>24.75</v>
      </c>
      <c r="E123" s="298">
        <v>25.25</v>
      </c>
      <c r="F123" s="297">
        <v>318702</v>
      </c>
      <c r="G123" s="297">
        <v>66037454</v>
      </c>
      <c r="H123" s="400">
        <v>1667.4457135</v>
      </c>
      <c r="I123" s="401"/>
    </row>
    <row r="124" spans="1:9" ht="25.15" customHeight="1">
      <c r="A124" s="299">
        <v>45870</v>
      </c>
      <c r="B124" s="298">
        <v>24.450001</v>
      </c>
      <c r="C124" s="298">
        <v>25.049999</v>
      </c>
      <c r="D124" s="298">
        <v>24.450001</v>
      </c>
      <c r="E124" s="298">
        <v>24.9</v>
      </c>
      <c r="F124" s="297">
        <v>49915</v>
      </c>
      <c r="G124" s="297">
        <v>66037454</v>
      </c>
      <c r="H124" s="400">
        <v>1644.33257940871</v>
      </c>
      <c r="I124" s="401"/>
    </row>
    <row r="125" spans="1:9" ht="25.15" customHeight="1">
      <c r="A125" s="299">
        <v>45869</v>
      </c>
      <c r="B125" s="298">
        <v>24.9</v>
      </c>
      <c r="C125" s="298">
        <v>25.049999</v>
      </c>
      <c r="D125" s="298">
        <v>24.799999</v>
      </c>
      <c r="E125" s="298">
        <v>24.950001</v>
      </c>
      <c r="F125" s="297">
        <v>124193</v>
      </c>
      <c r="G125" s="297">
        <v>66037454</v>
      </c>
      <c r="H125" s="400">
        <v>1647.63452768258</v>
      </c>
      <c r="I125" s="401"/>
    </row>
    <row r="126" spans="1:9" ht="25.15" customHeight="1">
      <c r="A126" s="299">
        <v>45868</v>
      </c>
      <c r="B126" s="298">
        <v>25.5</v>
      </c>
      <c r="C126" s="298">
        <v>25.5</v>
      </c>
      <c r="D126" s="298">
        <v>24.799999</v>
      </c>
      <c r="E126" s="298">
        <v>24.799999</v>
      </c>
      <c r="F126" s="297">
        <v>32029</v>
      </c>
      <c r="G126" s="297">
        <v>66036776</v>
      </c>
      <c r="H126" s="400">
        <v>1637.7119944179401</v>
      </c>
      <c r="I126" s="401"/>
    </row>
    <row r="127" spans="1:9" ht="25.15" customHeight="1">
      <c r="A127" s="299">
        <v>45867</v>
      </c>
      <c r="B127" s="298">
        <v>24.65</v>
      </c>
      <c r="C127" s="298">
        <v>25.1</v>
      </c>
      <c r="D127" s="298">
        <v>24.6</v>
      </c>
      <c r="E127" s="298">
        <v>25.1</v>
      </c>
      <c r="F127" s="297">
        <v>94370</v>
      </c>
      <c r="G127" s="297">
        <v>66036776</v>
      </c>
      <c r="H127" s="400">
        <v>1657.5231027910299</v>
      </c>
      <c r="I127" s="401"/>
    </row>
    <row r="128" spans="1:9" ht="25.15" customHeight="1">
      <c r="A128" s="299">
        <v>45866</v>
      </c>
      <c r="B128" s="298">
        <v>24.799999</v>
      </c>
      <c r="C128" s="298">
        <v>25.15</v>
      </c>
      <c r="D128" s="298">
        <v>24.65</v>
      </c>
      <c r="E128" s="298">
        <v>24.75</v>
      </c>
      <c r="F128" s="297">
        <v>96667</v>
      </c>
      <c r="G128" s="297">
        <v>66036776</v>
      </c>
      <c r="H128" s="400">
        <v>1634.410206</v>
      </c>
      <c r="I128" s="401"/>
    </row>
    <row r="129" spans="1:9" ht="25.15" customHeight="1">
      <c r="A129" s="299">
        <v>45863</v>
      </c>
      <c r="B129" s="298">
        <v>24.450001</v>
      </c>
      <c r="C129" s="298">
        <v>24.9</v>
      </c>
      <c r="D129" s="298">
        <v>24.35</v>
      </c>
      <c r="E129" s="298">
        <v>24.75</v>
      </c>
      <c r="F129" s="297">
        <v>681977</v>
      </c>
      <c r="G129" s="297">
        <v>66036776</v>
      </c>
      <c r="H129" s="400">
        <v>1634.410206</v>
      </c>
      <c r="I129" s="401"/>
    </row>
    <row r="130" spans="1:9" ht="25.15" customHeight="1">
      <c r="A130" s="299">
        <v>45862</v>
      </c>
      <c r="B130" s="298">
        <v>24.4</v>
      </c>
      <c r="C130" s="298">
        <v>24.6</v>
      </c>
      <c r="D130" s="298">
        <v>24.35</v>
      </c>
      <c r="E130" s="298">
        <v>24.5</v>
      </c>
      <c r="F130" s="297">
        <v>249861</v>
      </c>
      <c r="G130" s="297">
        <v>66036776</v>
      </c>
      <c r="H130" s="400">
        <v>1617.901012</v>
      </c>
      <c r="I130" s="401"/>
    </row>
    <row r="131" spans="1:9" ht="25.15" customHeight="1">
      <c r="A131" s="299">
        <v>45861</v>
      </c>
      <c r="B131" s="298">
        <v>24.200001</v>
      </c>
      <c r="C131" s="298">
        <v>24.4</v>
      </c>
      <c r="D131" s="298">
        <v>24</v>
      </c>
      <c r="E131" s="298">
        <v>24.1</v>
      </c>
      <c r="F131" s="297">
        <v>247870</v>
      </c>
      <c r="G131" s="297">
        <v>66036776</v>
      </c>
      <c r="H131" s="400">
        <v>1591.48632679103</v>
      </c>
      <c r="I131" s="401"/>
    </row>
    <row r="132" spans="1:9" ht="25.15" customHeight="1">
      <c r="A132" s="299">
        <v>45860</v>
      </c>
      <c r="B132" s="298">
        <v>24.799999</v>
      </c>
      <c r="C132" s="298">
        <v>24.799999</v>
      </c>
      <c r="D132" s="298">
        <v>23.950001</v>
      </c>
      <c r="E132" s="298">
        <v>24.200001</v>
      </c>
      <c r="F132" s="297">
        <v>73383</v>
      </c>
      <c r="G132" s="297">
        <v>66036776</v>
      </c>
      <c r="H132" s="400">
        <v>1598.09002958206</v>
      </c>
      <c r="I132" s="401"/>
    </row>
    <row r="133" spans="1:9" ht="25.15" customHeight="1">
      <c r="A133" s="299">
        <v>45859</v>
      </c>
      <c r="B133" s="298">
        <v>24</v>
      </c>
      <c r="C133" s="298">
        <v>24.299999</v>
      </c>
      <c r="D133" s="298">
        <v>23.950001</v>
      </c>
      <c r="E133" s="298">
        <v>24.1</v>
      </c>
      <c r="F133" s="297">
        <v>50640</v>
      </c>
      <c r="G133" s="297">
        <v>66036776</v>
      </c>
      <c r="H133" s="400">
        <v>1591.48632679103</v>
      </c>
      <c r="I133" s="401"/>
    </row>
    <row r="134" spans="1:9" ht="25.15" customHeight="1">
      <c r="A134" s="299">
        <v>45856</v>
      </c>
      <c r="B134" s="298">
        <v>24.4</v>
      </c>
      <c r="C134" s="298">
        <v>24.4</v>
      </c>
      <c r="D134" s="298">
        <v>24</v>
      </c>
      <c r="E134" s="298">
        <v>24</v>
      </c>
      <c r="F134" s="297">
        <v>80412</v>
      </c>
      <c r="G134" s="297">
        <v>66036776</v>
      </c>
      <c r="H134" s="400">
        <v>1584.8826240000001</v>
      </c>
      <c r="I134" s="401"/>
    </row>
    <row r="135" spans="1:9" ht="25.15" customHeight="1">
      <c r="A135" s="299">
        <v>45855</v>
      </c>
      <c r="B135" s="298">
        <v>23.75</v>
      </c>
      <c r="C135" s="298">
        <v>24.450001</v>
      </c>
      <c r="D135" s="298">
        <v>23.75</v>
      </c>
      <c r="E135" s="298">
        <v>24.200001</v>
      </c>
      <c r="F135" s="297">
        <v>293813</v>
      </c>
      <c r="G135" s="297">
        <v>66036776</v>
      </c>
      <c r="H135" s="400">
        <v>1598.09002958206</v>
      </c>
      <c r="I135" s="401"/>
    </row>
    <row r="136" spans="1:9" ht="25.15" customHeight="1">
      <c r="A136" s="299">
        <v>45854</v>
      </c>
      <c r="B136" s="298">
        <v>24.1</v>
      </c>
      <c r="C136" s="298">
        <v>24.85</v>
      </c>
      <c r="D136" s="298">
        <v>23.85</v>
      </c>
      <c r="E136" s="298">
        <v>23.85</v>
      </c>
      <c r="F136" s="297">
        <v>359021</v>
      </c>
      <c r="G136" s="297">
        <v>66036776</v>
      </c>
      <c r="H136" s="400">
        <v>1574.97713279103</v>
      </c>
      <c r="I136" s="401"/>
    </row>
    <row r="137" spans="1:9" ht="25.15" customHeight="1">
      <c r="A137" s="299">
        <v>45853</v>
      </c>
      <c r="B137" s="298">
        <v>22.4</v>
      </c>
      <c r="C137" s="298">
        <v>24.35</v>
      </c>
      <c r="D137" s="298">
        <v>22.35</v>
      </c>
      <c r="E137" s="298">
        <v>24.1</v>
      </c>
      <c r="F137" s="297">
        <v>144946</v>
      </c>
      <c r="G137" s="297">
        <v>66036776</v>
      </c>
      <c r="H137" s="400">
        <v>1591.48632679103</v>
      </c>
      <c r="I137" s="401"/>
    </row>
    <row r="138" spans="1:9" ht="25.15" customHeight="1">
      <c r="A138" s="299">
        <v>45852</v>
      </c>
      <c r="B138" s="298">
        <v>22.5</v>
      </c>
      <c r="C138" s="298">
        <v>22.5</v>
      </c>
      <c r="D138" s="298">
        <v>22.15</v>
      </c>
      <c r="E138" s="298">
        <v>22.35</v>
      </c>
      <c r="F138" s="297">
        <v>91089</v>
      </c>
      <c r="G138" s="297">
        <v>66036776</v>
      </c>
      <c r="H138" s="400">
        <v>1475.9219687910299</v>
      </c>
      <c r="I138" s="401"/>
    </row>
    <row r="139" spans="1:9" ht="25.15" customHeight="1">
      <c r="A139" s="299">
        <v>45849</v>
      </c>
      <c r="B139" s="298">
        <v>21.799999</v>
      </c>
      <c r="C139" s="298">
        <v>22.25</v>
      </c>
      <c r="D139" s="298">
        <v>21.75</v>
      </c>
      <c r="E139" s="298">
        <v>22.200001</v>
      </c>
      <c r="F139" s="297">
        <v>120099</v>
      </c>
      <c r="G139" s="297">
        <v>66036776</v>
      </c>
      <c r="H139" s="400">
        <v>1466.0164775820599</v>
      </c>
      <c r="I139" s="401"/>
    </row>
    <row r="140" spans="1:9" ht="25.15" customHeight="1">
      <c r="A140" s="299">
        <v>45848</v>
      </c>
      <c r="B140" s="298">
        <v>22.1</v>
      </c>
      <c r="C140" s="298">
        <v>22.4</v>
      </c>
      <c r="D140" s="298">
        <v>21.549999</v>
      </c>
      <c r="E140" s="298">
        <v>21.950001</v>
      </c>
      <c r="F140" s="297">
        <v>61275</v>
      </c>
      <c r="G140" s="297">
        <v>66036776</v>
      </c>
      <c r="H140" s="400">
        <v>1449.5072835820599</v>
      </c>
      <c r="I140" s="401"/>
    </row>
    <row r="141" spans="1:9" ht="25.15" customHeight="1">
      <c r="A141" s="299">
        <v>45847</v>
      </c>
      <c r="B141" s="298">
        <v>20.85</v>
      </c>
      <c r="C141" s="298">
        <v>22.15</v>
      </c>
      <c r="D141" s="298">
        <v>20.85</v>
      </c>
      <c r="E141" s="298">
        <v>22.049999</v>
      </c>
      <c r="F141" s="297">
        <v>634531</v>
      </c>
      <c r="G141" s="297">
        <v>66036776</v>
      </c>
      <c r="H141" s="400">
        <v>1456.1108604179401</v>
      </c>
      <c r="I141" s="401"/>
    </row>
    <row r="142" spans="1:9" ht="25.15" customHeight="1">
      <c r="A142" s="299">
        <v>45846</v>
      </c>
      <c r="B142" s="298">
        <v>21.25</v>
      </c>
      <c r="C142" s="298">
        <v>21.5</v>
      </c>
      <c r="D142" s="298">
        <v>21.049999</v>
      </c>
      <c r="E142" s="298">
        <v>21.299999</v>
      </c>
      <c r="F142" s="297">
        <v>60056</v>
      </c>
      <c r="G142" s="297">
        <v>66036776</v>
      </c>
      <c r="H142" s="400">
        <v>1406.5832784179399</v>
      </c>
      <c r="I142" s="401"/>
    </row>
    <row r="143" spans="1:9" ht="25.15" customHeight="1">
      <c r="A143" s="299">
        <v>45845</v>
      </c>
      <c r="B143" s="298">
        <v>20.799999</v>
      </c>
      <c r="C143" s="298">
        <v>21.65</v>
      </c>
      <c r="D143" s="298">
        <v>20.799999</v>
      </c>
      <c r="E143" s="298">
        <v>21.299999</v>
      </c>
      <c r="F143" s="297">
        <v>41628</v>
      </c>
      <c r="G143" s="297">
        <v>66036776</v>
      </c>
      <c r="H143" s="400">
        <v>1406.5832784179399</v>
      </c>
      <c r="I143" s="401"/>
    </row>
    <row r="144" spans="1:9" ht="25.15" customHeight="1">
      <c r="A144" s="299">
        <v>45842</v>
      </c>
      <c r="B144" s="298">
        <v>21.6</v>
      </c>
      <c r="C144" s="298">
        <v>21.6</v>
      </c>
      <c r="D144" s="298">
        <v>21.200001</v>
      </c>
      <c r="E144" s="298">
        <v>21.25</v>
      </c>
      <c r="F144" s="297">
        <v>74094</v>
      </c>
      <c r="G144" s="297">
        <v>66036776</v>
      </c>
      <c r="H144" s="400">
        <v>1403.2814900000001</v>
      </c>
      <c r="I144" s="401"/>
    </row>
    <row r="145" spans="1:9" ht="25.15" customHeight="1">
      <c r="A145" s="299">
        <v>45841</v>
      </c>
      <c r="B145" s="298">
        <v>20.399999999999999</v>
      </c>
      <c r="C145" s="298">
        <v>21.799999</v>
      </c>
      <c r="D145" s="298">
        <v>19.940000999999999</v>
      </c>
      <c r="E145" s="298">
        <v>21.549999</v>
      </c>
      <c r="F145" s="297">
        <v>155901</v>
      </c>
      <c r="G145" s="297">
        <v>66036776</v>
      </c>
      <c r="H145" s="400">
        <v>1423.0924724179399</v>
      </c>
      <c r="I145" s="401"/>
    </row>
    <row r="146" spans="1:9" ht="25.15" customHeight="1">
      <c r="A146" s="299">
        <v>45840</v>
      </c>
      <c r="B146" s="298">
        <v>20.149999999999999</v>
      </c>
      <c r="C146" s="298">
        <v>20.149999999999999</v>
      </c>
      <c r="D146" s="298">
        <v>19.84</v>
      </c>
      <c r="E146" s="298">
        <v>19.98</v>
      </c>
      <c r="F146" s="297">
        <v>97747</v>
      </c>
      <c r="G146" s="297">
        <v>66036776</v>
      </c>
      <c r="H146" s="400">
        <v>1319.4147542507601</v>
      </c>
      <c r="I146" s="401"/>
    </row>
    <row r="147" spans="1:9" ht="25.15" customHeight="1">
      <c r="A147" s="299">
        <v>45839</v>
      </c>
      <c r="B147" s="298">
        <v>20.85</v>
      </c>
      <c r="C147" s="298">
        <v>20.85</v>
      </c>
      <c r="D147" s="298">
        <v>19.719999000000001</v>
      </c>
      <c r="E147" s="298">
        <v>20.200001</v>
      </c>
      <c r="F147" s="297">
        <v>125495</v>
      </c>
      <c r="G147" s="297">
        <v>66036776</v>
      </c>
      <c r="H147" s="400">
        <v>1333.9429255820601</v>
      </c>
      <c r="I147" s="401"/>
    </row>
    <row r="148" spans="1:9" ht="25.15" customHeight="1">
      <c r="A148" s="299">
        <v>45838</v>
      </c>
      <c r="B148" s="298">
        <v>20.049999</v>
      </c>
      <c r="C148" s="298">
        <v>20.5</v>
      </c>
      <c r="D148" s="298">
        <v>20.049999</v>
      </c>
      <c r="E148" s="298">
        <v>20.450001</v>
      </c>
      <c r="F148" s="297">
        <v>212689</v>
      </c>
      <c r="G148" s="297">
        <v>66036776</v>
      </c>
      <c r="H148" s="400">
        <v>1350.45211958206</v>
      </c>
      <c r="I148" s="401"/>
    </row>
    <row r="149" spans="1:9" ht="25.15" customHeight="1">
      <c r="A149" s="299">
        <v>45835</v>
      </c>
      <c r="B149" s="298">
        <v>19.639999</v>
      </c>
      <c r="C149" s="298">
        <v>20.65</v>
      </c>
      <c r="D149" s="298">
        <v>19.639999</v>
      </c>
      <c r="E149" s="298">
        <v>20.450001</v>
      </c>
      <c r="F149" s="297">
        <v>78187</v>
      </c>
      <c r="G149" s="297">
        <v>66036776</v>
      </c>
      <c r="H149" s="400">
        <v>1350.45211958206</v>
      </c>
      <c r="I149" s="401"/>
    </row>
    <row r="150" spans="1:9" ht="25.15" customHeight="1">
      <c r="A150" s="299">
        <v>45834</v>
      </c>
      <c r="B150" s="298">
        <v>19.399999999999999</v>
      </c>
      <c r="C150" s="298">
        <v>19.760000000000002</v>
      </c>
      <c r="D150" s="298">
        <v>19.239999999999998</v>
      </c>
      <c r="E150" s="298">
        <v>19.66</v>
      </c>
      <c r="F150" s="297">
        <v>178764</v>
      </c>
      <c r="G150" s="297">
        <v>66036776</v>
      </c>
      <c r="H150" s="400">
        <v>1298.28300608359</v>
      </c>
      <c r="I150" s="401"/>
    </row>
    <row r="151" spans="1:9" ht="25.15" customHeight="1">
      <c r="A151" s="299">
        <v>45833</v>
      </c>
      <c r="B151" s="298">
        <v>19.559999000000001</v>
      </c>
      <c r="C151" s="298">
        <v>19.739999999999998</v>
      </c>
      <c r="D151" s="298">
        <v>19.139999</v>
      </c>
      <c r="E151" s="298">
        <v>19.239999999999998</v>
      </c>
      <c r="F151" s="297">
        <v>102832</v>
      </c>
      <c r="G151" s="297">
        <v>66036776</v>
      </c>
      <c r="H151" s="400">
        <v>1270.5475551253801</v>
      </c>
      <c r="I151" s="401"/>
    </row>
    <row r="152" spans="1:9" ht="25.15" customHeight="1">
      <c r="A152" s="299">
        <v>45832</v>
      </c>
      <c r="B152" s="298">
        <v>20</v>
      </c>
      <c r="C152" s="298">
        <v>20</v>
      </c>
      <c r="D152" s="298">
        <v>19.540001</v>
      </c>
      <c r="E152" s="298">
        <v>19.559999000000001</v>
      </c>
      <c r="F152" s="297">
        <v>198520</v>
      </c>
      <c r="G152" s="297">
        <v>66036776</v>
      </c>
      <c r="H152" s="400">
        <v>1291.67930329256</v>
      </c>
      <c r="I152" s="401"/>
    </row>
    <row r="153" spans="1:9" ht="25.15" customHeight="1">
      <c r="A153" s="299">
        <v>45831</v>
      </c>
      <c r="B153" s="298">
        <v>19.52</v>
      </c>
      <c r="C153" s="298">
        <v>19.620000999999998</v>
      </c>
      <c r="D153" s="298">
        <v>19.379999000000002</v>
      </c>
      <c r="E153" s="298">
        <v>19.600000000000001</v>
      </c>
      <c r="F153" s="297">
        <v>55635</v>
      </c>
      <c r="G153" s="297">
        <v>66036776</v>
      </c>
      <c r="H153" s="400">
        <v>1294.3208347910299</v>
      </c>
      <c r="I153" s="401"/>
    </row>
    <row r="154" spans="1:9" ht="25.15" customHeight="1">
      <c r="A154" s="299">
        <v>45828</v>
      </c>
      <c r="B154" s="298">
        <v>19.399999999999999</v>
      </c>
      <c r="C154" s="298">
        <v>19.719999000000001</v>
      </c>
      <c r="D154" s="298">
        <v>19.399999999999999</v>
      </c>
      <c r="E154" s="298">
        <v>19.600000000000001</v>
      </c>
      <c r="F154" s="297">
        <v>231619</v>
      </c>
      <c r="G154" s="297">
        <v>66036776</v>
      </c>
      <c r="H154" s="400">
        <v>1294.3208347910299</v>
      </c>
      <c r="I154" s="401"/>
    </row>
    <row r="155" spans="1:9" ht="25.15" customHeight="1">
      <c r="A155" s="299">
        <v>45827</v>
      </c>
      <c r="B155" s="298">
        <v>18.899999999999999</v>
      </c>
      <c r="C155" s="298">
        <v>19.48</v>
      </c>
      <c r="D155" s="298">
        <v>18.899999999999999</v>
      </c>
      <c r="E155" s="298">
        <v>19.399999999999999</v>
      </c>
      <c r="F155" s="297">
        <v>68481</v>
      </c>
      <c r="G155" s="297">
        <v>66036776</v>
      </c>
      <c r="H155" s="400">
        <v>1281.11342920897</v>
      </c>
      <c r="I155" s="401"/>
    </row>
    <row r="156" spans="1:9" ht="25.15" customHeight="1">
      <c r="A156" s="299">
        <v>45826</v>
      </c>
      <c r="B156" s="298">
        <v>19.5</v>
      </c>
      <c r="C156" s="298">
        <v>19.5</v>
      </c>
      <c r="D156" s="298">
        <v>19.120000999999998</v>
      </c>
      <c r="E156" s="298">
        <v>19.299999</v>
      </c>
      <c r="F156" s="297">
        <v>242690</v>
      </c>
      <c r="G156" s="297">
        <v>66036776</v>
      </c>
      <c r="H156" s="400">
        <v>1274.5097264179401</v>
      </c>
      <c r="I156" s="401"/>
    </row>
    <row r="157" spans="1:9" ht="25.15" customHeight="1">
      <c r="A157" s="299">
        <v>45825</v>
      </c>
      <c r="B157" s="298">
        <v>19.280000999999999</v>
      </c>
      <c r="C157" s="298">
        <v>19.66</v>
      </c>
      <c r="D157" s="298">
        <v>19.280000999999999</v>
      </c>
      <c r="E157" s="298">
        <v>19.420000000000002</v>
      </c>
      <c r="F157" s="297">
        <v>286308</v>
      </c>
      <c r="G157" s="297">
        <v>66036776</v>
      </c>
      <c r="H157" s="400">
        <v>1282.4341949582099</v>
      </c>
      <c r="I157" s="401"/>
    </row>
    <row r="158" spans="1:9" ht="25.15" customHeight="1">
      <c r="A158" s="299">
        <v>45824</v>
      </c>
      <c r="B158" s="298">
        <v>19.540001</v>
      </c>
      <c r="C158" s="298">
        <v>19.959999</v>
      </c>
      <c r="D158" s="298">
        <v>19.5</v>
      </c>
      <c r="E158" s="298">
        <v>19.68</v>
      </c>
      <c r="F158" s="297">
        <v>27817</v>
      </c>
      <c r="G158" s="297">
        <v>66036776</v>
      </c>
      <c r="H158" s="400">
        <v>1299.60377183282</v>
      </c>
      <c r="I158" s="401"/>
    </row>
    <row r="159" spans="1:9" ht="25.15" customHeight="1">
      <c r="A159" s="299">
        <v>45821</v>
      </c>
      <c r="B159" s="298">
        <v>19.68</v>
      </c>
      <c r="C159" s="298">
        <v>20.149999999999999</v>
      </c>
      <c r="D159" s="298">
        <v>19.68</v>
      </c>
      <c r="E159" s="298">
        <v>19.84</v>
      </c>
      <c r="F159" s="297">
        <v>46916</v>
      </c>
      <c r="G159" s="297">
        <v>66036776</v>
      </c>
      <c r="H159" s="400">
        <v>1310.16964591641</v>
      </c>
      <c r="I159" s="401"/>
    </row>
    <row r="160" spans="1:9" ht="25.15" customHeight="1">
      <c r="A160" s="299">
        <v>45820</v>
      </c>
      <c r="B160" s="298">
        <v>20.049999</v>
      </c>
      <c r="C160" s="298">
        <v>20.200001</v>
      </c>
      <c r="D160" s="298">
        <v>19.540001</v>
      </c>
      <c r="E160" s="298">
        <v>20.200001</v>
      </c>
      <c r="F160" s="297">
        <v>946999</v>
      </c>
      <c r="G160" s="297">
        <v>66036776</v>
      </c>
      <c r="H160" s="400">
        <v>1333.9429255820601</v>
      </c>
      <c r="I160" s="401"/>
    </row>
    <row r="161" spans="1:9" ht="25.15" customHeight="1">
      <c r="A161" s="299">
        <v>45819</v>
      </c>
      <c r="B161" s="298">
        <v>19.760000000000002</v>
      </c>
      <c r="C161" s="298">
        <v>19.760000000000002</v>
      </c>
      <c r="D161" s="298">
        <v>19.48</v>
      </c>
      <c r="E161" s="298">
        <v>19.639999</v>
      </c>
      <c r="F161" s="297">
        <v>513971</v>
      </c>
      <c r="G161" s="297">
        <v>66036776</v>
      </c>
      <c r="H161" s="400">
        <v>1296.9622403343501</v>
      </c>
      <c r="I161" s="401"/>
    </row>
    <row r="162" spans="1:9" ht="25.15" customHeight="1">
      <c r="A162" s="299">
        <v>45818</v>
      </c>
      <c r="B162" s="298">
        <v>20.25</v>
      </c>
      <c r="C162" s="298">
        <v>20.25</v>
      </c>
      <c r="D162" s="298">
        <v>19.66</v>
      </c>
      <c r="E162" s="298">
        <v>19.760000000000002</v>
      </c>
      <c r="F162" s="297">
        <v>117480</v>
      </c>
      <c r="G162" s="297">
        <v>66036776</v>
      </c>
      <c r="H162" s="400">
        <v>1304.8867088746199</v>
      </c>
      <c r="I162" s="401"/>
    </row>
    <row r="163" spans="1:9" ht="25.15" customHeight="1">
      <c r="A163" s="299">
        <v>45817</v>
      </c>
      <c r="B163" s="298">
        <v>20.350000000000001</v>
      </c>
      <c r="C163" s="298">
        <v>20.350000000000001</v>
      </c>
      <c r="D163" s="298">
        <v>19.700001</v>
      </c>
      <c r="E163" s="298">
        <v>19.82</v>
      </c>
      <c r="F163" s="297">
        <v>154050</v>
      </c>
      <c r="G163" s="297">
        <v>66036776</v>
      </c>
      <c r="H163" s="400">
        <v>1308.8488801671699</v>
      </c>
      <c r="I163" s="401"/>
    </row>
    <row r="164" spans="1:9" ht="25.15" customHeight="1">
      <c r="A164" s="299">
        <v>45814</v>
      </c>
      <c r="B164" s="298">
        <v>20</v>
      </c>
      <c r="C164" s="298">
        <v>20</v>
      </c>
      <c r="D164" s="298">
        <v>19.68</v>
      </c>
      <c r="E164" s="298">
        <v>19.899999999999999</v>
      </c>
      <c r="F164" s="297">
        <v>80590</v>
      </c>
      <c r="G164" s="297">
        <v>66036776</v>
      </c>
      <c r="H164" s="400">
        <v>1314.13181720897</v>
      </c>
      <c r="I164" s="401"/>
    </row>
    <row r="165" spans="1:9" ht="25.15" customHeight="1">
      <c r="A165" s="299">
        <v>45813</v>
      </c>
      <c r="B165" s="298">
        <v>19.5</v>
      </c>
      <c r="C165" s="298">
        <v>20</v>
      </c>
      <c r="D165" s="298">
        <v>19.5</v>
      </c>
      <c r="E165" s="298">
        <v>19.860001</v>
      </c>
      <c r="F165" s="297">
        <v>124432</v>
      </c>
      <c r="G165" s="297">
        <v>66036776</v>
      </c>
      <c r="H165" s="400">
        <v>1311.4904116656501</v>
      </c>
      <c r="I165" s="401"/>
    </row>
    <row r="166" spans="1:9" ht="25.15" customHeight="1">
      <c r="A166" s="299">
        <v>45812</v>
      </c>
      <c r="B166" s="298">
        <v>19.200001</v>
      </c>
      <c r="C166" s="298">
        <v>20.100000000000001</v>
      </c>
      <c r="D166" s="298">
        <v>19.200001</v>
      </c>
      <c r="E166" s="298">
        <v>19.879999000000002</v>
      </c>
      <c r="F166" s="297">
        <v>144663</v>
      </c>
      <c r="G166" s="297">
        <v>66036776</v>
      </c>
      <c r="H166" s="400">
        <v>1312.8110514597299</v>
      </c>
      <c r="I166" s="401"/>
    </row>
    <row r="167" spans="1:9" ht="25.15" customHeight="1">
      <c r="A167" s="299">
        <v>45811</v>
      </c>
      <c r="B167" s="298">
        <v>19.540001</v>
      </c>
      <c r="C167" s="298">
        <v>19.940000999999999</v>
      </c>
      <c r="D167" s="298">
        <v>19.540001</v>
      </c>
      <c r="E167" s="298">
        <v>19.68</v>
      </c>
      <c r="F167" s="297">
        <v>71924</v>
      </c>
      <c r="G167" s="297">
        <v>66036776</v>
      </c>
      <c r="H167" s="400">
        <v>1299.60377183282</v>
      </c>
      <c r="I167" s="401"/>
    </row>
    <row r="168" spans="1:9" ht="25.15" customHeight="1">
      <c r="A168" s="299">
        <v>45810</v>
      </c>
      <c r="B168" s="298">
        <v>20.149999999999999</v>
      </c>
      <c r="C168" s="298">
        <v>20.200001</v>
      </c>
      <c r="D168" s="298">
        <v>19.600000000000001</v>
      </c>
      <c r="E168" s="298">
        <v>20</v>
      </c>
      <c r="F168" s="297">
        <v>130429</v>
      </c>
      <c r="G168" s="297">
        <v>66036776</v>
      </c>
      <c r="H168" s="400">
        <v>1320.73552</v>
      </c>
      <c r="I168" s="401"/>
    </row>
    <row r="169" spans="1:9" ht="25.15" customHeight="1">
      <c r="A169" s="299">
        <v>45807</v>
      </c>
      <c r="B169" s="298">
        <v>20.350000000000001</v>
      </c>
      <c r="C169" s="298">
        <v>20.549999</v>
      </c>
      <c r="D169" s="298">
        <v>20.149999999999999</v>
      </c>
      <c r="E169" s="298">
        <v>20.149999999999999</v>
      </c>
      <c r="F169" s="297">
        <v>83107</v>
      </c>
      <c r="G169" s="297">
        <v>66036776</v>
      </c>
      <c r="H169" s="400">
        <v>1330.64101120897</v>
      </c>
      <c r="I169" s="401"/>
    </row>
    <row r="170" spans="1:9" ht="25.15" customHeight="1">
      <c r="A170" s="299">
        <v>45806</v>
      </c>
      <c r="B170" s="298">
        <v>20.450001</v>
      </c>
      <c r="C170" s="298">
        <v>20.65</v>
      </c>
      <c r="D170" s="298">
        <v>20.25</v>
      </c>
      <c r="E170" s="298">
        <v>20.25</v>
      </c>
      <c r="F170" s="297">
        <v>69895</v>
      </c>
      <c r="G170" s="297">
        <v>66036776</v>
      </c>
      <c r="H170" s="400">
        <v>1337.2447139999999</v>
      </c>
      <c r="I170" s="401"/>
    </row>
    <row r="171" spans="1:9" ht="25.15" customHeight="1">
      <c r="A171" s="299">
        <v>45805</v>
      </c>
      <c r="B171" s="298">
        <v>20.549999</v>
      </c>
      <c r="C171" s="298">
        <v>20.65</v>
      </c>
      <c r="D171" s="298">
        <v>20.25</v>
      </c>
      <c r="E171" s="298">
        <v>20.450001</v>
      </c>
      <c r="F171" s="297">
        <v>51057</v>
      </c>
      <c r="G171" s="297">
        <v>66036776</v>
      </c>
      <c r="H171" s="400">
        <v>1350.45211958206</v>
      </c>
      <c r="I171" s="401"/>
    </row>
    <row r="172" spans="1:9" ht="25.15" customHeight="1">
      <c r="A172" s="299">
        <v>45804</v>
      </c>
      <c r="B172" s="298">
        <v>20.450001</v>
      </c>
      <c r="C172" s="298">
        <v>20.65</v>
      </c>
      <c r="D172" s="298">
        <v>20.299999</v>
      </c>
      <c r="E172" s="298">
        <v>20.6</v>
      </c>
      <c r="F172" s="297">
        <v>42084</v>
      </c>
      <c r="G172" s="297">
        <v>66036776</v>
      </c>
      <c r="H172" s="400">
        <v>1360.3576107910301</v>
      </c>
      <c r="I172" s="401"/>
    </row>
    <row r="173" spans="1:9" ht="25.15" customHeight="1">
      <c r="A173" s="299">
        <v>45800</v>
      </c>
      <c r="B173" s="298">
        <v>20.049999</v>
      </c>
      <c r="C173" s="298">
        <v>20.65</v>
      </c>
      <c r="D173" s="298">
        <v>19.920000000000002</v>
      </c>
      <c r="E173" s="298">
        <v>20.299999</v>
      </c>
      <c r="F173" s="297">
        <v>214694</v>
      </c>
      <c r="G173" s="297">
        <v>66036776</v>
      </c>
      <c r="H173" s="400">
        <v>1340.54650241794</v>
      </c>
      <c r="I173" s="401"/>
    </row>
    <row r="174" spans="1:9" ht="25.15" customHeight="1">
      <c r="A174" s="299">
        <v>45799</v>
      </c>
      <c r="B174" s="298">
        <v>20.65</v>
      </c>
      <c r="C174" s="298">
        <v>20.65</v>
      </c>
      <c r="D174" s="298">
        <v>19.959999</v>
      </c>
      <c r="E174" s="298">
        <v>19.98</v>
      </c>
      <c r="F174" s="297">
        <v>63570</v>
      </c>
      <c r="G174" s="297">
        <v>66036776</v>
      </c>
      <c r="H174" s="400">
        <v>1319.4147542507601</v>
      </c>
      <c r="I174" s="401"/>
    </row>
    <row r="175" spans="1:9" ht="25.15" customHeight="1">
      <c r="A175" s="299">
        <v>45798</v>
      </c>
      <c r="B175" s="298">
        <v>20.350000000000001</v>
      </c>
      <c r="C175" s="298">
        <v>20.950001</v>
      </c>
      <c r="D175" s="298">
        <v>20.350000000000001</v>
      </c>
      <c r="E175" s="298">
        <v>20.75</v>
      </c>
      <c r="F175" s="297">
        <v>58850</v>
      </c>
      <c r="G175" s="297">
        <v>66036776</v>
      </c>
      <c r="H175" s="400">
        <v>1370.2631019999999</v>
      </c>
      <c r="I175" s="401"/>
    </row>
    <row r="176" spans="1:9" ht="25.15" customHeight="1">
      <c r="A176" s="299">
        <v>45797</v>
      </c>
      <c r="B176" s="298">
        <v>20.700001</v>
      </c>
      <c r="C176" s="298">
        <v>21.299999</v>
      </c>
      <c r="D176" s="298">
        <v>20.700001</v>
      </c>
      <c r="E176" s="298">
        <v>20.950001</v>
      </c>
      <c r="F176" s="297">
        <v>144209</v>
      </c>
      <c r="G176" s="297">
        <v>66036776</v>
      </c>
      <c r="H176" s="400">
        <v>1383.47050758206</v>
      </c>
      <c r="I176" s="401"/>
    </row>
    <row r="177" spans="1:9" ht="25.15" customHeight="1">
      <c r="A177" s="299">
        <v>45796</v>
      </c>
      <c r="B177" s="298">
        <v>20.950001</v>
      </c>
      <c r="C177" s="298">
        <v>21</v>
      </c>
      <c r="D177" s="298">
        <v>20.350000000000001</v>
      </c>
      <c r="E177" s="298">
        <v>21</v>
      </c>
      <c r="F177" s="297">
        <v>42596</v>
      </c>
      <c r="G177" s="297">
        <v>66036776</v>
      </c>
      <c r="H177" s="400">
        <v>1386.7722960000001</v>
      </c>
      <c r="I177" s="401"/>
    </row>
    <row r="178" spans="1:9" ht="25.15" customHeight="1">
      <c r="A178" s="299">
        <v>45793</v>
      </c>
      <c r="B178" s="298">
        <v>21.049999</v>
      </c>
      <c r="C178" s="298">
        <v>21.200001</v>
      </c>
      <c r="D178" s="298">
        <v>20.75</v>
      </c>
      <c r="E178" s="298">
        <v>20.950001</v>
      </c>
      <c r="F178" s="297">
        <v>281904</v>
      </c>
      <c r="G178" s="297">
        <v>66036776</v>
      </c>
      <c r="H178" s="400">
        <v>1383.47050758206</v>
      </c>
      <c r="I178" s="401"/>
    </row>
    <row r="179" spans="1:9" ht="25.15" customHeight="1">
      <c r="A179" s="299">
        <v>45792</v>
      </c>
      <c r="B179" s="298">
        <v>20.85</v>
      </c>
      <c r="C179" s="298">
        <v>21</v>
      </c>
      <c r="D179" s="298">
        <v>20.6</v>
      </c>
      <c r="E179" s="298">
        <v>20.65</v>
      </c>
      <c r="F179" s="297">
        <v>427436</v>
      </c>
      <c r="G179" s="297">
        <v>66036776</v>
      </c>
      <c r="H179" s="400">
        <v>1363.6593992089699</v>
      </c>
      <c r="I179" s="401"/>
    </row>
    <row r="180" spans="1:9" ht="25.15" customHeight="1">
      <c r="A180" s="299">
        <v>45791</v>
      </c>
      <c r="B180" s="298">
        <v>20.549999</v>
      </c>
      <c r="C180" s="298">
        <v>21.049999</v>
      </c>
      <c r="D180" s="298">
        <v>20.5</v>
      </c>
      <c r="E180" s="298">
        <v>21.049999</v>
      </c>
      <c r="F180" s="297">
        <v>186206</v>
      </c>
      <c r="G180" s="297">
        <v>66036776</v>
      </c>
      <c r="H180" s="400">
        <v>1390.07408441794</v>
      </c>
      <c r="I180" s="401"/>
    </row>
    <row r="181" spans="1:9" ht="25.15" customHeight="1">
      <c r="A181" s="299">
        <v>45790</v>
      </c>
      <c r="B181" s="298">
        <v>20.75</v>
      </c>
      <c r="C181" s="298">
        <v>21.4</v>
      </c>
      <c r="D181" s="298">
        <v>20.399999999999999</v>
      </c>
      <c r="E181" s="298">
        <v>20.5</v>
      </c>
      <c r="F181" s="297">
        <v>295641</v>
      </c>
      <c r="G181" s="297">
        <v>66036776</v>
      </c>
      <c r="H181" s="400">
        <v>1353.7539079999999</v>
      </c>
      <c r="I181" s="401"/>
    </row>
    <row r="182" spans="1:9" ht="25.15" customHeight="1">
      <c r="A182" s="299">
        <v>45789</v>
      </c>
      <c r="B182" s="298">
        <v>21.25</v>
      </c>
      <c r="C182" s="298">
        <v>21.6</v>
      </c>
      <c r="D182" s="298">
        <v>21.1</v>
      </c>
      <c r="E182" s="298">
        <v>21.200001</v>
      </c>
      <c r="F182" s="297">
        <v>177917</v>
      </c>
      <c r="G182" s="297">
        <v>66036776</v>
      </c>
      <c r="H182" s="400">
        <v>1399.97970158206</v>
      </c>
      <c r="I182" s="401"/>
    </row>
    <row r="183" spans="1:9" ht="25.15" customHeight="1">
      <c r="A183" s="299">
        <v>45786</v>
      </c>
      <c r="B183" s="298">
        <v>21.049999</v>
      </c>
      <c r="C183" s="298">
        <v>21.25</v>
      </c>
      <c r="D183" s="298">
        <v>20.9</v>
      </c>
      <c r="E183" s="298">
        <v>21.1</v>
      </c>
      <c r="F183" s="297">
        <v>106188</v>
      </c>
      <c r="G183" s="297">
        <v>66036776</v>
      </c>
      <c r="H183" s="400">
        <v>1393.37599879103</v>
      </c>
      <c r="I183" s="401"/>
    </row>
    <row r="184" spans="1:9" ht="25.15" customHeight="1">
      <c r="A184" s="299">
        <v>45785</v>
      </c>
      <c r="B184" s="298">
        <v>20.100000000000001</v>
      </c>
      <c r="C184" s="298">
        <v>20.799999</v>
      </c>
      <c r="D184" s="298">
        <v>19.940000999999999</v>
      </c>
      <c r="E184" s="298">
        <v>20.799999</v>
      </c>
      <c r="F184" s="297">
        <v>99402</v>
      </c>
      <c r="G184" s="297">
        <v>66036776</v>
      </c>
      <c r="H184" s="400">
        <v>1373.56489041794</v>
      </c>
      <c r="I184" s="401"/>
    </row>
    <row r="185" spans="1:9" ht="25.15" customHeight="1">
      <c r="A185" s="299">
        <v>45784</v>
      </c>
      <c r="B185" s="298">
        <v>20.350000000000001</v>
      </c>
      <c r="C185" s="298">
        <v>20.5</v>
      </c>
      <c r="D185" s="298">
        <v>19.860001</v>
      </c>
      <c r="E185" s="298">
        <v>20.149999999999999</v>
      </c>
      <c r="F185" s="297">
        <v>115872</v>
      </c>
      <c r="G185" s="297">
        <v>66036776</v>
      </c>
      <c r="H185" s="400">
        <v>1330.64101120897</v>
      </c>
      <c r="I185" s="401"/>
    </row>
    <row r="186" spans="1:9" ht="25.15" customHeight="1">
      <c r="A186" s="299">
        <v>45783</v>
      </c>
      <c r="B186" s="298">
        <v>20.100000000000001</v>
      </c>
      <c r="C186" s="298">
        <v>20.9</v>
      </c>
      <c r="D186" s="298">
        <v>19.98</v>
      </c>
      <c r="E186" s="298">
        <v>20.9</v>
      </c>
      <c r="F186" s="297">
        <v>123946</v>
      </c>
      <c r="G186" s="297">
        <v>66036776</v>
      </c>
      <c r="H186" s="400">
        <v>1380.1685932089699</v>
      </c>
      <c r="I186" s="401"/>
    </row>
    <row r="187" spans="1:9" ht="25.15" customHeight="1">
      <c r="A187" s="299">
        <v>45779</v>
      </c>
      <c r="B187" s="298">
        <v>20.350000000000001</v>
      </c>
      <c r="C187" s="298">
        <v>20.350000000000001</v>
      </c>
      <c r="D187" s="298">
        <v>19.600000000000001</v>
      </c>
      <c r="E187" s="298">
        <v>20.049999</v>
      </c>
      <c r="F187" s="297">
        <v>101291</v>
      </c>
      <c r="G187" s="297">
        <v>66036776</v>
      </c>
      <c r="H187" s="400">
        <v>1324.03730841794</v>
      </c>
      <c r="I187" s="401"/>
    </row>
    <row r="188" spans="1:9" ht="25.15" customHeight="1">
      <c r="A188" s="299">
        <v>45778</v>
      </c>
      <c r="B188" s="298">
        <v>18.299999</v>
      </c>
      <c r="C188" s="298">
        <v>20.299999</v>
      </c>
      <c r="D188" s="298">
        <v>18.18</v>
      </c>
      <c r="E188" s="298">
        <v>19.920000000000002</v>
      </c>
      <c r="F188" s="297">
        <v>368124</v>
      </c>
      <c r="G188" s="297">
        <v>66036776</v>
      </c>
      <c r="H188" s="400">
        <v>1315.4525829582101</v>
      </c>
      <c r="I188" s="401"/>
    </row>
    <row r="189" spans="1:9" ht="25.15" customHeight="1">
      <c r="A189" s="299">
        <v>45777</v>
      </c>
      <c r="B189" s="298">
        <v>17.34</v>
      </c>
      <c r="C189" s="298">
        <v>20.549999</v>
      </c>
      <c r="D189" s="298">
        <v>17.219999000000001</v>
      </c>
      <c r="E189" s="298">
        <v>18.420000000000002</v>
      </c>
      <c r="F189" s="297">
        <v>1384652</v>
      </c>
      <c r="G189" s="297">
        <v>66036776</v>
      </c>
      <c r="H189" s="400">
        <v>1216.39741895821</v>
      </c>
      <c r="I189" s="401"/>
    </row>
    <row r="190" spans="1:9" ht="25.15" customHeight="1">
      <c r="A190" s="299">
        <v>45776</v>
      </c>
      <c r="B190" s="298">
        <v>15.98</v>
      </c>
      <c r="C190" s="298">
        <v>16.139999</v>
      </c>
      <c r="D190" s="298">
        <v>15.58</v>
      </c>
      <c r="E190" s="298">
        <v>15.86</v>
      </c>
      <c r="F190" s="297">
        <v>84440</v>
      </c>
      <c r="G190" s="297">
        <v>66036538</v>
      </c>
      <c r="H190" s="400">
        <v>1047.3394700081501</v>
      </c>
      <c r="I190" s="401"/>
    </row>
    <row r="191" spans="1:9" ht="25.15" customHeight="1">
      <c r="A191" s="299">
        <v>45775</v>
      </c>
      <c r="B191" s="298">
        <v>16</v>
      </c>
      <c r="C191" s="298">
        <v>16.34</v>
      </c>
      <c r="D191" s="298">
        <v>16</v>
      </c>
      <c r="E191" s="298">
        <v>16.040001</v>
      </c>
      <c r="F191" s="297">
        <v>167961</v>
      </c>
      <c r="G191" s="297">
        <v>66036538</v>
      </c>
      <c r="H191" s="400">
        <v>1059.2261299782599</v>
      </c>
      <c r="I191" s="401"/>
    </row>
    <row r="192" spans="1:9" ht="25.15" customHeight="1">
      <c r="A192" s="299">
        <v>45772</v>
      </c>
      <c r="B192" s="298">
        <v>16.139999</v>
      </c>
      <c r="C192" s="298">
        <v>16.260000000000002</v>
      </c>
      <c r="D192" s="298">
        <v>15.88</v>
      </c>
      <c r="E192" s="298">
        <v>16</v>
      </c>
      <c r="F192" s="297">
        <v>109130</v>
      </c>
      <c r="G192" s="297">
        <v>66036538</v>
      </c>
      <c r="H192" s="400">
        <v>1056.5846079999999</v>
      </c>
      <c r="I192" s="401"/>
    </row>
    <row r="193" spans="1:9" ht="25.15" customHeight="1">
      <c r="A193" s="299">
        <v>45771</v>
      </c>
      <c r="B193" s="298">
        <v>16.139999</v>
      </c>
      <c r="C193" s="298">
        <v>16.219999000000001</v>
      </c>
      <c r="D193" s="298">
        <v>16</v>
      </c>
      <c r="E193" s="298">
        <v>16.040001</v>
      </c>
      <c r="F193" s="297">
        <v>77829</v>
      </c>
      <c r="G193" s="297">
        <v>66036538</v>
      </c>
      <c r="H193" s="400">
        <v>1059.2261299782599</v>
      </c>
      <c r="I193" s="401"/>
    </row>
    <row r="194" spans="1:9" ht="25.15" customHeight="1">
      <c r="A194" s="299">
        <v>45770</v>
      </c>
      <c r="B194" s="298">
        <v>16.379999000000002</v>
      </c>
      <c r="C194" s="298">
        <v>16.459999</v>
      </c>
      <c r="D194" s="298">
        <v>16</v>
      </c>
      <c r="E194" s="298">
        <v>16.139999</v>
      </c>
      <c r="F194" s="297">
        <v>106421</v>
      </c>
      <c r="G194" s="297">
        <v>66036538</v>
      </c>
      <c r="H194" s="400">
        <v>1065.8296830145</v>
      </c>
      <c r="I194" s="401"/>
    </row>
    <row r="195" spans="1:9" ht="25.15" customHeight="1">
      <c r="A195" s="299">
        <v>45769</v>
      </c>
      <c r="B195" s="298">
        <v>16.100000000000001</v>
      </c>
      <c r="C195" s="298">
        <v>16.200001</v>
      </c>
      <c r="D195" s="298">
        <v>15.86</v>
      </c>
      <c r="E195" s="298">
        <v>16.059999000000001</v>
      </c>
      <c r="F195" s="297">
        <v>85475</v>
      </c>
      <c r="G195" s="297">
        <v>66036538</v>
      </c>
      <c r="H195" s="400">
        <v>1060.54676501268</v>
      </c>
      <c r="I195" s="401"/>
    </row>
    <row r="196" spans="1:9" ht="25.15" customHeight="1">
      <c r="A196" s="299">
        <v>45764</v>
      </c>
      <c r="B196" s="298">
        <v>16.299999</v>
      </c>
      <c r="C196" s="298">
        <v>16.440000999999999</v>
      </c>
      <c r="D196" s="298">
        <v>16.059999000000001</v>
      </c>
      <c r="E196" s="298">
        <v>16.18</v>
      </c>
      <c r="F196" s="297">
        <v>55718</v>
      </c>
      <c r="G196" s="297">
        <v>66036538</v>
      </c>
      <c r="H196" s="400">
        <v>1068.47120499275</v>
      </c>
      <c r="I196" s="401"/>
    </row>
    <row r="197" spans="1:9" ht="25.15" customHeight="1">
      <c r="A197" s="299">
        <v>45763</v>
      </c>
      <c r="B197" s="298">
        <v>17.079999999999998</v>
      </c>
      <c r="C197" s="298">
        <v>17.079999999999998</v>
      </c>
      <c r="D197" s="298">
        <v>16.399999999999999</v>
      </c>
      <c r="E197" s="298">
        <v>16.420000000000002</v>
      </c>
      <c r="F197" s="297">
        <v>61800</v>
      </c>
      <c r="G197" s="297">
        <v>66036538</v>
      </c>
      <c r="H197" s="400">
        <v>1084.31995899819</v>
      </c>
      <c r="I197" s="401"/>
    </row>
    <row r="198" spans="1:9" ht="25.15" customHeight="1">
      <c r="A198" s="299">
        <v>45762</v>
      </c>
      <c r="B198" s="298">
        <v>16.440000999999999</v>
      </c>
      <c r="C198" s="298">
        <v>17.280000999999999</v>
      </c>
      <c r="D198" s="298">
        <v>16.440000999999999</v>
      </c>
      <c r="E198" s="298">
        <v>17.18</v>
      </c>
      <c r="F198" s="297">
        <v>96730</v>
      </c>
      <c r="G198" s="297">
        <v>66036538</v>
      </c>
      <c r="H198" s="400">
        <v>1134.5077429927501</v>
      </c>
      <c r="I198" s="401"/>
    </row>
    <row r="199" spans="1:9" ht="25.15" customHeight="1">
      <c r="A199" s="299">
        <v>45761</v>
      </c>
      <c r="B199" s="298">
        <v>16.600000000000001</v>
      </c>
      <c r="C199" s="298">
        <v>16.620000999999998</v>
      </c>
      <c r="D199" s="298">
        <v>16.360001</v>
      </c>
      <c r="E199" s="298">
        <v>16.540001</v>
      </c>
      <c r="F199" s="297">
        <v>122394</v>
      </c>
      <c r="G199" s="297">
        <v>66036538</v>
      </c>
      <c r="H199" s="400">
        <v>1092.2443989782601</v>
      </c>
      <c r="I199" s="401"/>
    </row>
    <row r="200" spans="1:9" ht="25.15" customHeight="1">
      <c r="A200" s="299">
        <v>45758</v>
      </c>
      <c r="B200" s="298">
        <v>16.879999000000002</v>
      </c>
      <c r="C200" s="298">
        <v>16.879999000000002</v>
      </c>
      <c r="D200" s="298">
        <v>16.100000000000001</v>
      </c>
      <c r="E200" s="298">
        <v>16.100000000000001</v>
      </c>
      <c r="F200" s="297">
        <v>108327</v>
      </c>
      <c r="G200" s="297">
        <v>66036538</v>
      </c>
      <c r="H200" s="400">
        <v>1063.18828699094</v>
      </c>
      <c r="I200" s="401"/>
    </row>
    <row r="201" spans="1:9" ht="25.15" customHeight="1">
      <c r="A201" s="299">
        <v>45757</v>
      </c>
      <c r="B201" s="298">
        <v>16.700001</v>
      </c>
      <c r="C201" s="298">
        <v>17.360001</v>
      </c>
      <c r="D201" s="298">
        <v>16.600000000000001</v>
      </c>
      <c r="E201" s="298">
        <v>16.899999999999999</v>
      </c>
      <c r="F201" s="297">
        <v>179730</v>
      </c>
      <c r="G201" s="297">
        <v>66036538</v>
      </c>
      <c r="H201" s="400">
        <v>1116.0174670090601</v>
      </c>
      <c r="I201" s="401"/>
    </row>
    <row r="202" spans="1:9" ht="25.15" customHeight="1">
      <c r="A202" s="299">
        <v>45756</v>
      </c>
      <c r="B202" s="298">
        <v>16.66</v>
      </c>
      <c r="C202" s="298">
        <v>16.760000000000002</v>
      </c>
      <c r="D202" s="298">
        <v>15.48</v>
      </c>
      <c r="E202" s="298">
        <v>15.48</v>
      </c>
      <c r="F202" s="297">
        <v>120138</v>
      </c>
      <c r="G202" s="297">
        <v>66036538</v>
      </c>
      <c r="H202" s="400">
        <v>1022.24557801087</v>
      </c>
      <c r="I202" s="401"/>
    </row>
    <row r="203" spans="1:9" ht="25.15" customHeight="1">
      <c r="A203" s="299">
        <v>45755</v>
      </c>
      <c r="B203" s="298">
        <v>16.719999000000001</v>
      </c>
      <c r="C203" s="298">
        <v>17.579999999999998</v>
      </c>
      <c r="D203" s="298">
        <v>16.719999000000001</v>
      </c>
      <c r="E203" s="298">
        <v>17.059999000000001</v>
      </c>
      <c r="F203" s="297">
        <v>84795</v>
      </c>
      <c r="G203" s="297">
        <v>66036538</v>
      </c>
      <c r="H203" s="400">
        <v>1126.5833030126801</v>
      </c>
      <c r="I203" s="401"/>
    </row>
    <row r="204" spans="1:9" ht="25.15" customHeight="1">
      <c r="A204" s="299">
        <v>45754</v>
      </c>
      <c r="B204" s="298">
        <v>16.68</v>
      </c>
      <c r="C204" s="298">
        <v>17.98</v>
      </c>
      <c r="D204" s="298">
        <v>16.219999000000001</v>
      </c>
      <c r="E204" s="298">
        <v>16.860001</v>
      </c>
      <c r="F204" s="297">
        <v>89861</v>
      </c>
      <c r="G204" s="297">
        <v>66036538</v>
      </c>
      <c r="H204" s="400">
        <v>1113.3760709855001</v>
      </c>
      <c r="I204" s="401"/>
    </row>
    <row r="205" spans="1:9" ht="25.15" customHeight="1">
      <c r="A205" s="299">
        <v>45751</v>
      </c>
      <c r="B205" s="298">
        <v>18.34</v>
      </c>
      <c r="C205" s="298">
        <v>18.420000000000002</v>
      </c>
      <c r="D205" s="298">
        <v>17.459999</v>
      </c>
      <c r="E205" s="298">
        <v>17.52</v>
      </c>
      <c r="F205" s="297">
        <v>307271</v>
      </c>
      <c r="G205" s="297">
        <v>66036538</v>
      </c>
      <c r="H205" s="400">
        <v>1156.96017598913</v>
      </c>
      <c r="I205" s="401"/>
    </row>
    <row r="206" spans="1:9" ht="25.15" customHeight="1">
      <c r="A206" s="299">
        <v>45750</v>
      </c>
      <c r="B206" s="298">
        <v>18.600000000000001</v>
      </c>
      <c r="C206" s="298">
        <v>18.82</v>
      </c>
      <c r="D206" s="298">
        <v>18.34</v>
      </c>
      <c r="E206" s="298">
        <v>18.459999</v>
      </c>
      <c r="F206" s="297">
        <v>135028</v>
      </c>
      <c r="G206" s="297">
        <v>66036538</v>
      </c>
      <c r="H206" s="400">
        <v>1219.0344310217399</v>
      </c>
      <c r="I206" s="401"/>
    </row>
    <row r="207" spans="1:9" ht="25.15" customHeight="1">
      <c r="A207" s="299">
        <v>45749</v>
      </c>
      <c r="B207" s="298">
        <v>18.440000999999999</v>
      </c>
      <c r="C207" s="298">
        <v>18.620000999999998</v>
      </c>
      <c r="D207" s="298">
        <v>18</v>
      </c>
      <c r="E207" s="298">
        <v>18.620000999999998</v>
      </c>
      <c r="F207" s="297">
        <v>167569</v>
      </c>
      <c r="G207" s="297">
        <v>66036538</v>
      </c>
      <c r="H207" s="400">
        <v>1229.60039298007</v>
      </c>
      <c r="I207" s="401"/>
    </row>
    <row r="208" spans="1:9" ht="25.15" customHeight="1">
      <c r="A208" s="299">
        <v>45748</v>
      </c>
      <c r="B208" s="298">
        <v>18.719999000000001</v>
      </c>
      <c r="C208" s="298">
        <v>18.899999999999999</v>
      </c>
      <c r="D208" s="298">
        <v>18.399999999999999</v>
      </c>
      <c r="E208" s="298">
        <v>18.540001</v>
      </c>
      <c r="F208" s="297">
        <v>328624</v>
      </c>
      <c r="G208" s="297">
        <v>66036538</v>
      </c>
      <c r="H208" s="400">
        <v>1224.31747497826</v>
      </c>
      <c r="I208" s="401"/>
    </row>
    <row r="209" spans="1:9" ht="25.15" customHeight="1">
      <c r="A209" s="299">
        <v>45747</v>
      </c>
      <c r="B209" s="298">
        <v>18.579999999999998</v>
      </c>
      <c r="C209" s="298">
        <v>18.700001</v>
      </c>
      <c r="D209" s="298">
        <v>18.32</v>
      </c>
      <c r="E209" s="298">
        <v>18.639999</v>
      </c>
      <c r="F209" s="297">
        <v>157461</v>
      </c>
      <c r="G209" s="297">
        <v>66036538</v>
      </c>
      <c r="H209" s="400">
        <v>1230.9210280145001</v>
      </c>
      <c r="I209" s="401"/>
    </row>
    <row r="210" spans="1:9" ht="25.15" customHeight="1">
      <c r="A210" s="299">
        <v>45744</v>
      </c>
      <c r="B210" s="298">
        <v>18.940000999999999</v>
      </c>
      <c r="C210" s="298">
        <v>19.079999999999998</v>
      </c>
      <c r="D210" s="298">
        <v>18.84</v>
      </c>
      <c r="E210" s="298">
        <v>18.84</v>
      </c>
      <c r="F210" s="297">
        <v>75575</v>
      </c>
      <c r="G210" s="297">
        <v>66036538</v>
      </c>
      <c r="H210" s="400">
        <v>1244.1283859963801</v>
      </c>
      <c r="I210" s="401"/>
    </row>
    <row r="211" spans="1:9" ht="25.15" customHeight="1">
      <c r="A211" s="299">
        <v>45743</v>
      </c>
      <c r="B211" s="298">
        <v>19.040001</v>
      </c>
      <c r="C211" s="298">
        <v>19.559999000000001</v>
      </c>
      <c r="D211" s="298">
        <v>18.899999999999999</v>
      </c>
      <c r="E211" s="298">
        <v>18.959999</v>
      </c>
      <c r="F211" s="297">
        <v>138930</v>
      </c>
      <c r="G211" s="297">
        <v>66036538</v>
      </c>
      <c r="H211" s="400">
        <v>1252.0527000217401</v>
      </c>
      <c r="I211" s="401"/>
    </row>
    <row r="212" spans="1:9" ht="25.15" customHeight="1">
      <c r="A212" s="299">
        <v>45742</v>
      </c>
      <c r="B212" s="298">
        <v>19.239999999999998</v>
      </c>
      <c r="C212" s="298">
        <v>19.66</v>
      </c>
      <c r="D212" s="298">
        <v>19.239999999999998</v>
      </c>
      <c r="E212" s="298">
        <v>19.5</v>
      </c>
      <c r="F212" s="297">
        <v>126271</v>
      </c>
      <c r="G212" s="297">
        <v>66036538</v>
      </c>
      <c r="H212" s="400">
        <v>1287.712491</v>
      </c>
      <c r="I212" s="401"/>
    </row>
    <row r="213" spans="1:9" ht="25.15" customHeight="1">
      <c r="A213" s="299">
        <v>45741</v>
      </c>
      <c r="B213" s="298">
        <v>19.5</v>
      </c>
      <c r="C213" s="298">
        <v>19.639999</v>
      </c>
      <c r="D213" s="298">
        <v>19.219999000000001</v>
      </c>
      <c r="E213" s="298">
        <v>19.440000999999999</v>
      </c>
      <c r="F213" s="297">
        <v>173448</v>
      </c>
      <c r="G213" s="297">
        <v>66036538</v>
      </c>
      <c r="H213" s="400">
        <v>1283.7503339873199</v>
      </c>
      <c r="I213" s="401"/>
    </row>
    <row r="214" spans="1:9" ht="25.15" customHeight="1">
      <c r="A214" s="299">
        <v>45740</v>
      </c>
      <c r="B214" s="298">
        <v>19.540001</v>
      </c>
      <c r="C214" s="298">
        <v>19.620000999999998</v>
      </c>
      <c r="D214" s="298">
        <v>19.299999</v>
      </c>
      <c r="E214" s="298">
        <v>19.440000999999999</v>
      </c>
      <c r="F214" s="297">
        <v>82609</v>
      </c>
      <c r="G214" s="297">
        <v>66036538</v>
      </c>
      <c r="H214" s="400">
        <v>1283.7503339873199</v>
      </c>
      <c r="I214" s="401"/>
    </row>
    <row r="215" spans="1:9" ht="25.15" customHeight="1">
      <c r="A215" s="299">
        <v>45737</v>
      </c>
      <c r="B215" s="298">
        <v>19.48</v>
      </c>
      <c r="C215" s="298">
        <v>19.82</v>
      </c>
      <c r="D215" s="298">
        <v>19.459999</v>
      </c>
      <c r="E215" s="298">
        <v>19.579999999999998</v>
      </c>
      <c r="F215" s="297">
        <v>324097</v>
      </c>
      <c r="G215" s="297">
        <v>66036538</v>
      </c>
      <c r="H215" s="400">
        <v>1292.99540900181</v>
      </c>
      <c r="I215" s="401"/>
    </row>
    <row r="216" spans="1:9" ht="25.15" customHeight="1">
      <c r="A216" s="299">
        <v>45736</v>
      </c>
      <c r="B216" s="298">
        <v>20</v>
      </c>
      <c r="C216" s="298">
        <v>20.399999999999999</v>
      </c>
      <c r="D216" s="298">
        <v>19.52</v>
      </c>
      <c r="E216" s="298">
        <v>19.600000000000001</v>
      </c>
      <c r="F216" s="297">
        <v>521090</v>
      </c>
      <c r="G216" s="297">
        <v>66036538</v>
      </c>
      <c r="H216" s="400">
        <v>1294.3161699909399</v>
      </c>
      <c r="I216" s="401"/>
    </row>
    <row r="217" spans="1:9" ht="25.15" customHeight="1">
      <c r="A217" s="299">
        <v>45735</v>
      </c>
      <c r="B217" s="298">
        <v>19.540001</v>
      </c>
      <c r="C217" s="298">
        <v>20.200001</v>
      </c>
      <c r="D217" s="298">
        <v>19.540001</v>
      </c>
      <c r="E217" s="298">
        <v>20.049999</v>
      </c>
      <c r="F217" s="297">
        <v>68203</v>
      </c>
      <c r="G217" s="297">
        <v>66036538</v>
      </c>
      <c r="H217" s="400">
        <v>1324.03253651812</v>
      </c>
      <c r="I217" s="401"/>
    </row>
    <row r="218" spans="1:9" ht="25.15" customHeight="1">
      <c r="A218" s="299">
        <v>45734</v>
      </c>
      <c r="B218" s="298">
        <v>19.899999999999999</v>
      </c>
      <c r="C218" s="298">
        <v>20.049999</v>
      </c>
      <c r="D218" s="298">
        <v>19.639999</v>
      </c>
      <c r="E218" s="298">
        <v>20.049999</v>
      </c>
      <c r="F218" s="297">
        <v>87690</v>
      </c>
      <c r="G218" s="297">
        <v>66036538</v>
      </c>
      <c r="H218" s="400">
        <v>1324.03253651812</v>
      </c>
      <c r="I218" s="401"/>
    </row>
    <row r="219" spans="1:9" ht="25.15" customHeight="1">
      <c r="A219" s="299">
        <v>45733</v>
      </c>
      <c r="B219" s="298">
        <v>19.079999999999998</v>
      </c>
      <c r="C219" s="298">
        <v>19.940000999999999</v>
      </c>
      <c r="D219" s="298">
        <v>19.079999999999998</v>
      </c>
      <c r="E219" s="298">
        <v>19.920000000000002</v>
      </c>
      <c r="F219" s="297">
        <v>94734</v>
      </c>
      <c r="G219" s="297">
        <v>66036538</v>
      </c>
      <c r="H219" s="400">
        <v>1315.4478419981899</v>
      </c>
      <c r="I219" s="401"/>
    </row>
    <row r="220" spans="1:9" ht="25.15" customHeight="1">
      <c r="A220" s="299">
        <v>45730</v>
      </c>
      <c r="B220" s="298">
        <v>18.860001</v>
      </c>
      <c r="C220" s="298">
        <v>19.559999000000001</v>
      </c>
      <c r="D220" s="298">
        <v>18.860001</v>
      </c>
      <c r="E220" s="298">
        <v>19.5</v>
      </c>
      <c r="F220" s="297">
        <v>74057</v>
      </c>
      <c r="G220" s="297">
        <v>66036538</v>
      </c>
      <c r="H220" s="400">
        <v>1287.712491</v>
      </c>
      <c r="I220" s="401"/>
    </row>
    <row r="221" spans="1:9" ht="25.15" customHeight="1">
      <c r="A221" s="299">
        <v>45729</v>
      </c>
      <c r="B221" s="298">
        <v>19.139999</v>
      </c>
      <c r="C221" s="298">
        <v>19.34</v>
      </c>
      <c r="D221" s="298">
        <v>18.620000999999998</v>
      </c>
      <c r="E221" s="298">
        <v>18.799999</v>
      </c>
      <c r="F221" s="297">
        <v>208160</v>
      </c>
      <c r="G221" s="297">
        <v>66036538</v>
      </c>
      <c r="H221" s="400">
        <v>1241.4868640181201</v>
      </c>
      <c r="I221" s="401"/>
    </row>
    <row r="222" spans="1:9" ht="25.15" customHeight="1">
      <c r="A222" s="299">
        <v>45728</v>
      </c>
      <c r="B222" s="298">
        <v>18.639999</v>
      </c>
      <c r="C222" s="298">
        <v>19.360001</v>
      </c>
      <c r="D222" s="298">
        <v>18.639999</v>
      </c>
      <c r="E222" s="298">
        <v>19.139999</v>
      </c>
      <c r="F222" s="297">
        <v>105290</v>
      </c>
      <c r="G222" s="297">
        <v>66036538</v>
      </c>
      <c r="H222" s="400">
        <v>1263.9392970145</v>
      </c>
      <c r="I222" s="401"/>
    </row>
    <row r="223" spans="1:9" ht="25.15" customHeight="1">
      <c r="A223" s="299">
        <v>45727</v>
      </c>
      <c r="B223" s="298">
        <v>19.120000999999998</v>
      </c>
      <c r="C223" s="298">
        <v>19.379999000000002</v>
      </c>
      <c r="D223" s="298">
        <v>18.879999000000002</v>
      </c>
      <c r="E223" s="298">
        <v>19</v>
      </c>
      <c r="F223" s="297">
        <v>381664</v>
      </c>
      <c r="G223" s="297">
        <v>66036538</v>
      </c>
      <c r="H223" s="400">
        <v>1254.6942220000001</v>
      </c>
      <c r="I223" s="401"/>
    </row>
    <row r="224" spans="1:9" ht="25.15" customHeight="1">
      <c r="A224" s="299">
        <v>45726</v>
      </c>
      <c r="B224" s="298">
        <v>18.700001</v>
      </c>
      <c r="C224" s="298">
        <v>19.16</v>
      </c>
      <c r="D224" s="298">
        <v>18.700001</v>
      </c>
      <c r="E224" s="298">
        <v>19.02</v>
      </c>
      <c r="F224" s="297">
        <v>183058</v>
      </c>
      <c r="G224" s="297">
        <v>66036538</v>
      </c>
      <c r="H224" s="400">
        <v>1256.01498298913</v>
      </c>
      <c r="I224" s="401"/>
    </row>
    <row r="225" spans="1:9" ht="25.15" customHeight="1">
      <c r="A225" s="299">
        <v>45723</v>
      </c>
      <c r="B225" s="298">
        <v>18.879999000000002</v>
      </c>
      <c r="C225" s="298">
        <v>19.18</v>
      </c>
      <c r="D225" s="298">
        <v>18.760000000000002</v>
      </c>
      <c r="E225" s="298">
        <v>19.18</v>
      </c>
      <c r="F225" s="297">
        <v>59641</v>
      </c>
      <c r="G225" s="297">
        <v>66036538</v>
      </c>
      <c r="H225" s="400">
        <v>1266.58081899275</v>
      </c>
      <c r="I225" s="401"/>
    </row>
    <row r="226" spans="1:9" ht="25.15" customHeight="1">
      <c r="A226" s="299">
        <v>45722</v>
      </c>
      <c r="B226" s="298">
        <v>18.459999</v>
      </c>
      <c r="C226" s="298">
        <v>19.059999000000001</v>
      </c>
      <c r="D226" s="298">
        <v>18.459999</v>
      </c>
      <c r="E226" s="298">
        <v>19.040001</v>
      </c>
      <c r="F226" s="297">
        <v>126325</v>
      </c>
      <c r="G226" s="297">
        <v>66036538</v>
      </c>
      <c r="H226" s="400">
        <v>1257.3357439782601</v>
      </c>
      <c r="I226" s="401"/>
    </row>
    <row r="227" spans="1:9" ht="25.15" customHeight="1">
      <c r="A227" s="299">
        <v>45721</v>
      </c>
      <c r="B227" s="298">
        <v>18.719999000000001</v>
      </c>
      <c r="C227" s="298">
        <v>19.100000000000001</v>
      </c>
      <c r="D227" s="298">
        <v>18.420000000000002</v>
      </c>
      <c r="E227" s="298">
        <v>18.899999999999999</v>
      </c>
      <c r="F227" s="297">
        <v>98831</v>
      </c>
      <c r="G227" s="297">
        <v>66036538</v>
      </c>
      <c r="H227" s="400">
        <v>1248.09054300906</v>
      </c>
      <c r="I227" s="401"/>
    </row>
    <row r="228" spans="1:9" ht="25.15" customHeight="1">
      <c r="A228" s="299">
        <v>45720</v>
      </c>
      <c r="B228" s="298">
        <v>18.66</v>
      </c>
      <c r="C228" s="298">
        <v>19</v>
      </c>
      <c r="D228" s="298">
        <v>18.280000999999999</v>
      </c>
      <c r="E228" s="298">
        <v>18.739999999999998</v>
      </c>
      <c r="F228" s="297">
        <v>318908</v>
      </c>
      <c r="G228" s="297">
        <v>66036538</v>
      </c>
      <c r="H228" s="400">
        <v>1237.52470700544</v>
      </c>
      <c r="I228" s="401"/>
    </row>
    <row r="229" spans="1:9" ht="25.15" customHeight="1">
      <c r="A229" s="299">
        <v>45719</v>
      </c>
      <c r="B229" s="298">
        <v>18.200001</v>
      </c>
      <c r="C229" s="298">
        <v>18.579999999999998</v>
      </c>
      <c r="D229" s="298">
        <v>17.879999000000002</v>
      </c>
      <c r="E229" s="298">
        <v>18.399999999999999</v>
      </c>
      <c r="F229" s="297">
        <v>268720</v>
      </c>
      <c r="G229" s="297">
        <v>66036538</v>
      </c>
      <c r="H229" s="400">
        <v>1215.07227400906</v>
      </c>
      <c r="I229" s="401"/>
    </row>
    <row r="230" spans="1:9" ht="25.15" customHeight="1">
      <c r="A230" s="299">
        <v>45716</v>
      </c>
      <c r="B230" s="298">
        <v>17.48</v>
      </c>
      <c r="C230" s="298">
        <v>18.420000000000002</v>
      </c>
      <c r="D230" s="298">
        <v>17.200001</v>
      </c>
      <c r="E230" s="298">
        <v>18.420000000000002</v>
      </c>
      <c r="F230" s="297">
        <v>392100</v>
      </c>
      <c r="G230" s="297">
        <v>66036538</v>
      </c>
      <c r="H230" s="400">
        <v>1216.3930349981899</v>
      </c>
      <c r="I230" s="401"/>
    </row>
    <row r="231" spans="1:9" ht="25.15" customHeight="1">
      <c r="A231" s="299">
        <v>45715</v>
      </c>
      <c r="B231" s="298">
        <v>18.559999000000001</v>
      </c>
      <c r="C231" s="298">
        <v>18.559999000000001</v>
      </c>
      <c r="D231" s="298">
        <v>17.059999000000001</v>
      </c>
      <c r="E231" s="298">
        <v>17.5</v>
      </c>
      <c r="F231" s="297">
        <v>272757</v>
      </c>
      <c r="G231" s="297">
        <v>66036295</v>
      </c>
      <c r="H231" s="400">
        <v>1155.6351625</v>
      </c>
      <c r="I231" s="401"/>
    </row>
    <row r="232" spans="1:9" ht="25.15" customHeight="1">
      <c r="A232" s="299">
        <v>45714</v>
      </c>
      <c r="B232" s="298">
        <v>18.200001</v>
      </c>
      <c r="C232" s="298">
        <v>18.379999000000002</v>
      </c>
      <c r="D232" s="298">
        <v>17.940000999999999</v>
      </c>
      <c r="E232" s="298">
        <v>18.299999</v>
      </c>
      <c r="F232" s="297">
        <v>72195</v>
      </c>
      <c r="G232" s="297">
        <v>66036295</v>
      </c>
      <c r="H232" s="400">
        <v>1208.4641481183</v>
      </c>
      <c r="I232" s="401"/>
    </row>
    <row r="233" spans="1:9" ht="25.15" customHeight="1">
      <c r="A233" s="299">
        <v>45713</v>
      </c>
      <c r="B233" s="298">
        <v>18</v>
      </c>
      <c r="C233" s="298">
        <v>18.059999000000001</v>
      </c>
      <c r="D233" s="298">
        <v>17.780000999999999</v>
      </c>
      <c r="E233" s="298">
        <v>17.860001</v>
      </c>
      <c r="F233" s="297">
        <v>106779</v>
      </c>
      <c r="G233" s="297">
        <v>66036295</v>
      </c>
      <c r="H233" s="400">
        <v>1179.4082690053599</v>
      </c>
      <c r="I233" s="401"/>
    </row>
    <row r="234" spans="1:9" ht="25.15" customHeight="1">
      <c r="A234" s="299">
        <v>45712</v>
      </c>
      <c r="B234" s="298">
        <v>17.84</v>
      </c>
      <c r="C234" s="298">
        <v>18.100000000000001</v>
      </c>
      <c r="D234" s="298">
        <v>17.82</v>
      </c>
      <c r="E234" s="298">
        <v>18.02</v>
      </c>
      <c r="F234" s="297">
        <v>51693</v>
      </c>
      <c r="G234" s="297">
        <v>66036295</v>
      </c>
      <c r="H234" s="400">
        <v>1189.97406612902</v>
      </c>
      <c r="I234" s="401"/>
    </row>
    <row r="235" spans="1:9" ht="25.15" customHeight="1">
      <c r="A235" s="299">
        <v>45709</v>
      </c>
      <c r="B235" s="298">
        <v>17.920000000000002</v>
      </c>
      <c r="C235" s="298">
        <v>18.239999999999998</v>
      </c>
      <c r="D235" s="298">
        <v>17.600000000000001</v>
      </c>
      <c r="E235" s="298">
        <v>17.760000000000002</v>
      </c>
      <c r="F235" s="297">
        <v>101429</v>
      </c>
      <c r="G235" s="297">
        <v>66036295</v>
      </c>
      <c r="H235" s="400">
        <v>1172.80461431451</v>
      </c>
      <c r="I235" s="401"/>
    </row>
    <row r="236" spans="1:9" ht="25.15" customHeight="1">
      <c r="A236" s="299">
        <v>45708</v>
      </c>
      <c r="B236" s="298">
        <v>17.579999999999998</v>
      </c>
      <c r="C236" s="298">
        <v>17.920000000000002</v>
      </c>
      <c r="D236" s="298">
        <v>17.48</v>
      </c>
      <c r="E236" s="298">
        <v>17.540001</v>
      </c>
      <c r="F236" s="297">
        <v>83611</v>
      </c>
      <c r="G236" s="297">
        <v>66036295</v>
      </c>
      <c r="H236" s="400">
        <v>1158.2766747580299</v>
      </c>
      <c r="I236" s="401"/>
    </row>
    <row r="237" spans="1:9" ht="25.15" customHeight="1">
      <c r="A237" s="299">
        <v>45707</v>
      </c>
      <c r="B237" s="298">
        <v>17.84</v>
      </c>
      <c r="C237" s="298">
        <v>18.139999</v>
      </c>
      <c r="D237" s="298">
        <v>17.719999000000001</v>
      </c>
      <c r="E237" s="298">
        <v>17.760000000000002</v>
      </c>
      <c r="F237" s="297">
        <v>51908</v>
      </c>
      <c r="G237" s="297">
        <v>66036295</v>
      </c>
      <c r="H237" s="400">
        <v>1172.80461431451</v>
      </c>
      <c r="I237" s="401"/>
    </row>
    <row r="238" spans="1:9" ht="25.15" customHeight="1">
      <c r="A238" s="299">
        <v>45706</v>
      </c>
      <c r="B238" s="298">
        <v>18.700001</v>
      </c>
      <c r="C238" s="298">
        <v>18.700001</v>
      </c>
      <c r="D238" s="298">
        <v>17.940000999999999</v>
      </c>
      <c r="E238" s="298">
        <v>18.059999000000001</v>
      </c>
      <c r="F238" s="297">
        <v>108288</v>
      </c>
      <c r="G238" s="297">
        <v>66036295</v>
      </c>
      <c r="H238" s="400">
        <v>1192.6154524328099</v>
      </c>
      <c r="I238" s="401"/>
    </row>
    <row r="239" spans="1:9" ht="25.15" customHeight="1">
      <c r="A239" s="299">
        <v>45705</v>
      </c>
      <c r="B239" s="298">
        <v>18.200001</v>
      </c>
      <c r="C239" s="298">
        <v>18.719999000000001</v>
      </c>
      <c r="D239" s="298">
        <v>18.16</v>
      </c>
      <c r="E239" s="298">
        <v>18.280000999999999</v>
      </c>
      <c r="F239" s="297">
        <v>38354</v>
      </c>
      <c r="G239" s="297">
        <v>66036295</v>
      </c>
      <c r="H239" s="400">
        <v>1207.14351794353</v>
      </c>
      <c r="I239" s="401"/>
    </row>
    <row r="240" spans="1:9" ht="25.15" customHeight="1">
      <c r="A240" s="299">
        <v>45702</v>
      </c>
      <c r="B240" s="298">
        <v>18.5</v>
      </c>
      <c r="C240" s="298">
        <v>18.959999</v>
      </c>
      <c r="D240" s="298">
        <v>18.5</v>
      </c>
      <c r="E240" s="298">
        <v>18.68</v>
      </c>
      <c r="F240" s="297">
        <v>49278</v>
      </c>
      <c r="G240" s="297">
        <v>66036295</v>
      </c>
      <c r="H240" s="400">
        <v>1233.55801075268</v>
      </c>
      <c r="I240" s="401"/>
    </row>
    <row r="241" spans="1:9" ht="25.15" customHeight="1">
      <c r="A241" s="299">
        <v>45701</v>
      </c>
      <c r="B241" s="298">
        <v>18.32</v>
      </c>
      <c r="C241" s="298">
        <v>19</v>
      </c>
      <c r="D241" s="298">
        <v>18.32</v>
      </c>
      <c r="E241" s="298">
        <v>18.940000999999999</v>
      </c>
      <c r="F241" s="297">
        <v>59571</v>
      </c>
      <c r="G241" s="297">
        <v>66036295</v>
      </c>
      <c r="H241" s="400">
        <v>1250.7274625671901</v>
      </c>
      <c r="I241" s="401"/>
    </row>
    <row r="242" spans="1:9" ht="25.15" customHeight="1">
      <c r="A242" s="299">
        <v>45700</v>
      </c>
      <c r="B242" s="298">
        <v>18.139999</v>
      </c>
      <c r="C242" s="298">
        <v>18.68</v>
      </c>
      <c r="D242" s="298">
        <v>18.139999</v>
      </c>
      <c r="E242" s="298">
        <v>18.52</v>
      </c>
      <c r="F242" s="297">
        <v>93615</v>
      </c>
      <c r="G242" s="297">
        <v>66036295</v>
      </c>
      <c r="H242" s="400">
        <v>1222.9922136290199</v>
      </c>
      <c r="I242" s="401"/>
    </row>
    <row r="243" spans="1:9" ht="25.15" customHeight="1">
      <c r="A243" s="299">
        <v>45699</v>
      </c>
      <c r="B243" s="298">
        <v>18.219999000000001</v>
      </c>
      <c r="C243" s="298">
        <v>18.559999000000001</v>
      </c>
      <c r="D243" s="298">
        <v>18.02</v>
      </c>
      <c r="E243" s="298">
        <v>18.079999999999998</v>
      </c>
      <c r="F243" s="297">
        <v>42445</v>
      </c>
      <c r="G243" s="297">
        <v>66036295</v>
      </c>
      <c r="H243" s="400">
        <v>1193.93620856183</v>
      </c>
      <c r="I243" s="401"/>
    </row>
    <row r="244" spans="1:9" ht="25.15" customHeight="1">
      <c r="A244" s="299">
        <v>45698</v>
      </c>
      <c r="B244" s="298">
        <v>18.100000000000001</v>
      </c>
      <c r="C244" s="298">
        <v>18.440000999999999</v>
      </c>
      <c r="D244" s="298">
        <v>17.84</v>
      </c>
      <c r="E244" s="298">
        <v>18.360001</v>
      </c>
      <c r="F244" s="297">
        <v>204453</v>
      </c>
      <c r="G244" s="297">
        <v>66036295</v>
      </c>
      <c r="H244" s="400">
        <v>1212.4264165053601</v>
      </c>
      <c r="I244" s="401"/>
    </row>
    <row r="245" spans="1:9" ht="25.15" customHeight="1">
      <c r="A245" s="299">
        <v>45695</v>
      </c>
      <c r="B245" s="298">
        <v>18.16</v>
      </c>
      <c r="C245" s="298">
        <v>18.200001</v>
      </c>
      <c r="D245" s="298">
        <v>17.84</v>
      </c>
      <c r="E245" s="298">
        <v>17.860001</v>
      </c>
      <c r="F245" s="297">
        <v>137589</v>
      </c>
      <c r="G245" s="297">
        <v>66036295</v>
      </c>
      <c r="H245" s="400">
        <v>1179.4082690053599</v>
      </c>
      <c r="I245" s="401"/>
    </row>
    <row r="246" spans="1:9" ht="25.15" customHeight="1">
      <c r="A246" s="299">
        <v>45694</v>
      </c>
      <c r="B246" s="298">
        <v>17.82</v>
      </c>
      <c r="C246" s="298">
        <v>18.440000999999999</v>
      </c>
      <c r="D246" s="298">
        <v>17.82</v>
      </c>
      <c r="E246" s="298">
        <v>18.139999</v>
      </c>
      <c r="F246" s="297">
        <v>129770</v>
      </c>
      <c r="G246" s="297">
        <v>66036295</v>
      </c>
      <c r="H246" s="400">
        <v>1197.8983509946399</v>
      </c>
      <c r="I246" s="401"/>
    </row>
    <row r="247" spans="1:9" ht="25.15" customHeight="1">
      <c r="A247" s="299">
        <v>45693</v>
      </c>
      <c r="B247" s="298">
        <v>18.440000999999999</v>
      </c>
      <c r="C247" s="298">
        <v>18.48</v>
      </c>
      <c r="D247" s="298">
        <v>18.100000000000001</v>
      </c>
      <c r="E247" s="298">
        <v>18.100000000000001</v>
      </c>
      <c r="F247" s="297">
        <v>110126</v>
      </c>
      <c r="G247" s="297">
        <v>66036295</v>
      </c>
      <c r="H247" s="400">
        <v>1195.2569646908501</v>
      </c>
      <c r="I247" s="401"/>
    </row>
    <row r="248" spans="1:9" ht="25.15" customHeight="1">
      <c r="A248" s="299">
        <v>45692</v>
      </c>
      <c r="B248" s="298">
        <v>18.719999000000001</v>
      </c>
      <c r="C248" s="298">
        <v>19.040001</v>
      </c>
      <c r="D248" s="298">
        <v>18.299999</v>
      </c>
      <c r="E248" s="298">
        <v>18.440000999999999</v>
      </c>
      <c r="F248" s="297">
        <v>110705</v>
      </c>
      <c r="G248" s="297">
        <v>66036295</v>
      </c>
      <c r="H248" s="400">
        <v>1217.7093150671899</v>
      </c>
      <c r="I248" s="401"/>
    </row>
    <row r="249" spans="1:9" ht="25.15" customHeight="1">
      <c r="A249" s="299">
        <v>45691</v>
      </c>
      <c r="B249" s="298">
        <v>19.059999000000001</v>
      </c>
      <c r="C249" s="298">
        <v>19.219999000000001</v>
      </c>
      <c r="D249" s="298">
        <v>18.82</v>
      </c>
      <c r="E249" s="298">
        <v>18.98</v>
      </c>
      <c r="F249" s="297">
        <v>84904</v>
      </c>
      <c r="G249" s="297">
        <v>66036295</v>
      </c>
      <c r="H249" s="400">
        <v>1253.3688488709799</v>
      </c>
      <c r="I249" s="401"/>
    </row>
    <row r="250" spans="1:9" ht="25.15" customHeight="1">
      <c r="A250" s="299">
        <v>45688</v>
      </c>
      <c r="B250" s="298">
        <v>18.600000000000001</v>
      </c>
      <c r="C250" s="298">
        <v>19.440000999999999</v>
      </c>
      <c r="D250" s="298">
        <v>18.600000000000001</v>
      </c>
      <c r="E250" s="298">
        <v>19.440000999999999</v>
      </c>
      <c r="F250" s="297">
        <v>145323</v>
      </c>
      <c r="G250" s="297">
        <v>66036295</v>
      </c>
      <c r="H250" s="400">
        <v>1283.74561006719</v>
      </c>
      <c r="I250" s="401"/>
    </row>
    <row r="251" spans="1:9" ht="25.15" customHeight="1">
      <c r="A251" s="299">
        <v>45687</v>
      </c>
      <c r="B251" s="298">
        <v>18.700001</v>
      </c>
      <c r="C251" s="298">
        <v>19.059999000000001</v>
      </c>
      <c r="D251" s="298">
        <v>18.639999</v>
      </c>
      <c r="E251" s="298">
        <v>18.940000999999999</v>
      </c>
      <c r="F251" s="297">
        <v>90899</v>
      </c>
      <c r="G251" s="297">
        <v>66034878</v>
      </c>
      <c r="H251" s="400">
        <v>1250.70062458643</v>
      </c>
      <c r="I251" s="401"/>
    </row>
    <row r="252" spans="1:9" ht="25.15" customHeight="1">
      <c r="A252" s="299">
        <v>45686</v>
      </c>
      <c r="B252" s="298">
        <v>18.48</v>
      </c>
      <c r="C252" s="298">
        <v>18.68</v>
      </c>
      <c r="D252" s="298">
        <v>17.959999</v>
      </c>
      <c r="E252" s="298">
        <v>18.639999</v>
      </c>
      <c r="F252" s="297">
        <v>102250</v>
      </c>
      <c r="G252" s="297">
        <v>66034878</v>
      </c>
      <c r="H252" s="400">
        <v>1230.8900856155101</v>
      </c>
      <c r="I252" s="401"/>
    </row>
    <row r="253" spans="1:9" ht="25.15" customHeight="1">
      <c r="A253" s="299">
        <v>45685</v>
      </c>
      <c r="B253" s="298">
        <v>17.239999999999998</v>
      </c>
      <c r="C253" s="298">
        <v>17.860001</v>
      </c>
      <c r="D253" s="298">
        <v>17.239999999999998</v>
      </c>
      <c r="E253" s="298">
        <v>17.739999999999998</v>
      </c>
      <c r="F253" s="297">
        <v>68230</v>
      </c>
      <c r="G253" s="297">
        <v>66034878</v>
      </c>
      <c r="H253" s="400">
        <v>1171.45872060582</v>
      </c>
      <c r="I253" s="401"/>
    </row>
    <row r="254" spans="1:9" ht="25.15" customHeight="1">
      <c r="A254" s="299">
        <v>45684</v>
      </c>
      <c r="B254" s="298">
        <v>17.100000000000001</v>
      </c>
      <c r="C254" s="298">
        <v>17.700001</v>
      </c>
      <c r="D254" s="298">
        <v>17.100000000000001</v>
      </c>
      <c r="E254" s="298">
        <v>17.559999000000001</v>
      </c>
      <c r="F254" s="297">
        <v>82295</v>
      </c>
      <c r="G254" s="297">
        <v>66034878</v>
      </c>
      <c r="H254" s="400">
        <v>1159.5724224135699</v>
      </c>
      <c r="I254" s="401"/>
    </row>
    <row r="255" spans="1:9" ht="25.15" customHeight="1">
      <c r="A255" s="299">
        <v>45681</v>
      </c>
      <c r="B255" s="298">
        <v>17.18</v>
      </c>
      <c r="C255" s="298">
        <v>17.66</v>
      </c>
      <c r="D255" s="298">
        <v>17.079999999999998</v>
      </c>
      <c r="E255" s="298">
        <v>17.420000000000002</v>
      </c>
      <c r="F255" s="297">
        <v>61277</v>
      </c>
      <c r="G255" s="297">
        <v>66034878</v>
      </c>
      <c r="H255" s="400">
        <v>1150.32757979806</v>
      </c>
      <c r="I255" s="401"/>
    </row>
    <row r="256" spans="1:9" ht="25.15" customHeight="1">
      <c r="A256" s="299">
        <v>45680</v>
      </c>
      <c r="B256" s="298">
        <v>17.700001</v>
      </c>
      <c r="C256" s="298">
        <v>17.739999999999998</v>
      </c>
      <c r="D256" s="298">
        <v>16.879999000000002</v>
      </c>
      <c r="E256" s="298">
        <v>17.219999000000001</v>
      </c>
      <c r="F256" s="297">
        <v>92355</v>
      </c>
      <c r="G256" s="297">
        <v>66034878</v>
      </c>
      <c r="H256" s="400">
        <v>1137.1205538174499</v>
      </c>
      <c r="I256" s="401"/>
    </row>
    <row r="257" spans="1:9" ht="25.15" customHeight="1">
      <c r="A257" s="299">
        <v>45679</v>
      </c>
      <c r="B257" s="298">
        <v>17.920000000000002</v>
      </c>
      <c r="C257" s="298">
        <v>18.100000000000001</v>
      </c>
      <c r="D257" s="298">
        <v>17.68</v>
      </c>
      <c r="E257" s="298">
        <v>17.700001</v>
      </c>
      <c r="F257" s="297">
        <v>159291</v>
      </c>
      <c r="G257" s="297">
        <v>66034878</v>
      </c>
      <c r="H257" s="400">
        <v>1168.8173909806101</v>
      </c>
      <c r="I257" s="401"/>
    </row>
    <row r="258" spans="1:9" ht="25.15" customHeight="1">
      <c r="A258" s="299">
        <v>45678</v>
      </c>
      <c r="B258" s="298">
        <v>17.879999000000002</v>
      </c>
      <c r="C258" s="298">
        <v>17.879999000000002</v>
      </c>
      <c r="D258" s="298">
        <v>17.620000999999998</v>
      </c>
      <c r="E258" s="298">
        <v>17.82</v>
      </c>
      <c r="F258" s="297">
        <v>113693</v>
      </c>
      <c r="G258" s="297">
        <v>66034878</v>
      </c>
      <c r="H258" s="400">
        <v>1176.7415058077499</v>
      </c>
      <c r="I258" s="401"/>
    </row>
    <row r="259" spans="1:9" ht="25.15" customHeight="1">
      <c r="A259" s="299">
        <v>45677</v>
      </c>
      <c r="B259" s="298">
        <v>18.02</v>
      </c>
      <c r="C259" s="298">
        <v>18.02</v>
      </c>
      <c r="D259" s="298">
        <v>17.540001</v>
      </c>
      <c r="E259" s="298">
        <v>17.780000999999999</v>
      </c>
      <c r="F259" s="297">
        <v>116785</v>
      </c>
      <c r="G259" s="297">
        <v>66034878</v>
      </c>
      <c r="H259" s="400">
        <v>1174.1001761825501</v>
      </c>
      <c r="I259" s="401"/>
    </row>
    <row r="260" spans="1:9" ht="25.15" customHeight="1">
      <c r="A260" s="299">
        <v>45674</v>
      </c>
      <c r="B260" s="298">
        <v>18.120000999999998</v>
      </c>
      <c r="C260" s="298">
        <v>18.139999</v>
      </c>
      <c r="D260" s="298">
        <v>17.780000999999999</v>
      </c>
      <c r="E260" s="298">
        <v>18.02</v>
      </c>
      <c r="F260" s="297">
        <v>95460</v>
      </c>
      <c r="G260" s="297">
        <v>66034878</v>
      </c>
      <c r="H260" s="400">
        <v>1189.94853178837</v>
      </c>
      <c r="I260" s="401"/>
    </row>
    <row r="261" spans="1:9" ht="25.15" customHeight="1">
      <c r="A261" s="299">
        <v>45673</v>
      </c>
      <c r="B261" s="298">
        <v>17.299999</v>
      </c>
      <c r="C261" s="298">
        <v>17.899999999999999</v>
      </c>
      <c r="D261" s="298">
        <v>17.079999999999998</v>
      </c>
      <c r="E261" s="298">
        <v>17.899999999999999</v>
      </c>
      <c r="F261" s="297">
        <v>147370</v>
      </c>
      <c r="G261" s="297">
        <v>66034878</v>
      </c>
      <c r="H261" s="400">
        <v>1182.0242910096899</v>
      </c>
      <c r="I261" s="401"/>
    </row>
    <row r="262" spans="1:9" ht="25.15" customHeight="1">
      <c r="A262" s="299">
        <v>45672</v>
      </c>
      <c r="B262" s="298">
        <v>15.26</v>
      </c>
      <c r="C262" s="298">
        <v>17.620000999999998</v>
      </c>
      <c r="D262" s="298">
        <v>15.22</v>
      </c>
      <c r="E262" s="298">
        <v>17.440000999999999</v>
      </c>
      <c r="F262" s="297">
        <v>575485</v>
      </c>
      <c r="G262" s="297">
        <v>66034878</v>
      </c>
      <c r="H262" s="400">
        <v>1151.6483075864301</v>
      </c>
      <c r="I262" s="401"/>
    </row>
    <row r="263" spans="1:9" ht="25.15" customHeight="1">
      <c r="A263" s="299">
        <v>45671</v>
      </c>
      <c r="B263" s="298">
        <v>14.8</v>
      </c>
      <c r="C263" s="298">
        <v>14.96</v>
      </c>
      <c r="D263" s="298">
        <v>14.24</v>
      </c>
      <c r="E263" s="298">
        <v>14.24</v>
      </c>
      <c r="F263" s="297">
        <v>243062</v>
      </c>
      <c r="G263" s="297">
        <v>66034878</v>
      </c>
      <c r="H263" s="400">
        <v>940.33664760581598</v>
      </c>
      <c r="I263" s="401"/>
    </row>
    <row r="264" spans="1:9" ht="25.15" customHeight="1">
      <c r="A264" s="299">
        <v>45670</v>
      </c>
      <c r="B264" s="298">
        <v>14.68</v>
      </c>
      <c r="C264" s="298">
        <v>14.9</v>
      </c>
      <c r="D264" s="298">
        <v>14.66</v>
      </c>
      <c r="E264" s="298">
        <v>14.8</v>
      </c>
      <c r="F264" s="297">
        <v>204804</v>
      </c>
      <c r="G264" s="297">
        <v>66034878</v>
      </c>
      <c r="H264" s="400">
        <v>977.31620699515304</v>
      </c>
      <c r="I264" s="401"/>
    </row>
    <row r="265" spans="1:9" ht="25.15" customHeight="1">
      <c r="A265" s="299">
        <v>45667</v>
      </c>
      <c r="B265" s="298">
        <v>14.82</v>
      </c>
      <c r="C265" s="298">
        <v>15.1</v>
      </c>
      <c r="D265" s="298">
        <v>14.64</v>
      </c>
      <c r="E265" s="298">
        <v>14.78</v>
      </c>
      <c r="F265" s="297">
        <v>154470</v>
      </c>
      <c r="G265" s="297">
        <v>66034878</v>
      </c>
      <c r="H265" s="400">
        <v>975.99547920678503</v>
      </c>
      <c r="I265" s="401"/>
    </row>
    <row r="266" spans="1:9" ht="25.15" customHeight="1">
      <c r="A266" s="299">
        <v>45666</v>
      </c>
      <c r="B266" s="298">
        <v>14.92</v>
      </c>
      <c r="C266" s="298">
        <v>15.06</v>
      </c>
      <c r="D266" s="298">
        <v>14.5</v>
      </c>
      <c r="E266" s="298">
        <v>14.84</v>
      </c>
      <c r="F266" s="297">
        <v>154086</v>
      </c>
      <c r="G266" s="297">
        <v>66034878</v>
      </c>
      <c r="H266" s="400">
        <v>979.95759959612303</v>
      </c>
      <c r="I266" s="401"/>
    </row>
    <row r="267" spans="1:9" ht="25.15" customHeight="1">
      <c r="A267" s="299">
        <v>45665</v>
      </c>
      <c r="B267" s="298">
        <v>15.18</v>
      </c>
      <c r="C267" s="298">
        <v>15.18</v>
      </c>
      <c r="D267" s="298">
        <v>14.58</v>
      </c>
      <c r="E267" s="298">
        <v>14.98</v>
      </c>
      <c r="F267" s="297">
        <v>225422</v>
      </c>
      <c r="G267" s="297">
        <v>66034878</v>
      </c>
      <c r="H267" s="400">
        <v>989.20244221163205</v>
      </c>
      <c r="I267" s="401"/>
    </row>
    <row r="268" spans="1:9" ht="25.15" customHeight="1">
      <c r="A268" s="299">
        <v>45664</v>
      </c>
      <c r="B268" s="298">
        <v>15.12</v>
      </c>
      <c r="C268" s="298">
        <v>15.4</v>
      </c>
      <c r="D268" s="298">
        <v>14.94</v>
      </c>
      <c r="E268" s="298">
        <v>15.2</v>
      </c>
      <c r="F268" s="297">
        <v>195985</v>
      </c>
      <c r="G268" s="297">
        <v>66034878</v>
      </c>
      <c r="H268" s="400">
        <v>1003.73013300485</v>
      </c>
      <c r="I268" s="401"/>
    </row>
    <row r="269" spans="1:9" ht="25.15" customHeight="1">
      <c r="A269" s="299">
        <v>45663</v>
      </c>
      <c r="B269" s="298">
        <v>15.7</v>
      </c>
      <c r="C269" s="298">
        <v>15.7</v>
      </c>
      <c r="D269" s="298">
        <v>15.3</v>
      </c>
      <c r="E269" s="298">
        <v>15.36</v>
      </c>
      <c r="F269" s="297">
        <v>79485</v>
      </c>
      <c r="G269" s="297">
        <v>66034878</v>
      </c>
      <c r="H269" s="400">
        <v>1014.29570340872</v>
      </c>
      <c r="I269" s="401"/>
    </row>
    <row r="270" spans="1:9" ht="25.15" customHeight="1">
      <c r="A270" s="299">
        <v>45660</v>
      </c>
      <c r="B270" s="298">
        <v>15.52</v>
      </c>
      <c r="C270" s="298">
        <v>15.56</v>
      </c>
      <c r="D270" s="298">
        <v>15.32</v>
      </c>
      <c r="E270" s="298">
        <v>15.38</v>
      </c>
      <c r="F270" s="297">
        <v>46334</v>
      </c>
      <c r="G270" s="297">
        <v>66034878</v>
      </c>
      <c r="H270" s="400">
        <v>1015.61643119709</v>
      </c>
      <c r="I270" s="401"/>
    </row>
    <row r="271" spans="1:9" ht="25.15" customHeight="1">
      <c r="A271" s="299">
        <v>45659</v>
      </c>
      <c r="B271" s="298">
        <v>15.64</v>
      </c>
      <c r="C271" s="298">
        <v>15.68</v>
      </c>
      <c r="D271" s="298">
        <v>15.28</v>
      </c>
      <c r="E271" s="298">
        <v>15.6</v>
      </c>
      <c r="F271" s="297">
        <v>59792</v>
      </c>
      <c r="G271" s="297">
        <v>66034878</v>
      </c>
      <c r="H271" s="400">
        <v>1030.1441219903099</v>
      </c>
      <c r="I271" s="401"/>
    </row>
    <row r="272" spans="1:9" ht="25.15" customHeight="1">
      <c r="A272" s="299">
        <v>45657</v>
      </c>
      <c r="B272" s="298">
        <v>15.36</v>
      </c>
      <c r="C272" s="298">
        <v>15.58</v>
      </c>
      <c r="D272" s="298">
        <v>15.22</v>
      </c>
      <c r="E272" s="298">
        <v>15.5</v>
      </c>
      <c r="F272" s="297">
        <v>25643</v>
      </c>
      <c r="G272" s="297">
        <v>66034878</v>
      </c>
      <c r="H272" s="400">
        <v>1023.540609</v>
      </c>
      <c r="I272" s="401"/>
    </row>
    <row r="273" spans="1:9" ht="25.15" customHeight="1">
      <c r="A273" s="299">
        <v>45656</v>
      </c>
      <c r="B273" s="298">
        <v>15.1</v>
      </c>
      <c r="C273" s="298">
        <v>15.32</v>
      </c>
      <c r="D273" s="298">
        <v>14.92</v>
      </c>
      <c r="E273" s="298">
        <v>15.32</v>
      </c>
      <c r="F273" s="297">
        <v>57657</v>
      </c>
      <c r="G273" s="297">
        <v>66034878</v>
      </c>
      <c r="H273" s="400">
        <v>1011.65431080775</v>
      </c>
      <c r="I273" s="401"/>
    </row>
    <row r="274" spans="1:9" ht="25.15" customHeight="1">
      <c r="A274" s="299">
        <v>45653</v>
      </c>
      <c r="B274" s="298">
        <v>15.4</v>
      </c>
      <c r="C274" s="298">
        <v>15.4</v>
      </c>
      <c r="D274" s="298">
        <v>15.1</v>
      </c>
      <c r="E274" s="298">
        <v>15.2</v>
      </c>
      <c r="F274" s="297">
        <v>37059</v>
      </c>
      <c r="G274" s="297">
        <v>66034878</v>
      </c>
      <c r="H274" s="400">
        <v>1003.73013300485</v>
      </c>
      <c r="I274" s="401"/>
    </row>
    <row r="275" spans="1:9" ht="25.15" customHeight="1">
      <c r="A275" s="299">
        <v>45650</v>
      </c>
      <c r="B275" s="298">
        <v>15.2</v>
      </c>
      <c r="C275" s="298">
        <v>15.32</v>
      </c>
      <c r="D275" s="298">
        <v>15.16</v>
      </c>
      <c r="E275" s="298">
        <v>15.24</v>
      </c>
      <c r="F275" s="297">
        <v>14219</v>
      </c>
      <c r="G275" s="297">
        <v>66034878</v>
      </c>
      <c r="H275" s="400">
        <v>1006.37152560582</v>
      </c>
      <c r="I275" s="401"/>
    </row>
    <row r="276" spans="1:9" ht="25.15" customHeight="1">
      <c r="A276" s="299">
        <v>45649</v>
      </c>
      <c r="B276" s="298">
        <v>14.78</v>
      </c>
      <c r="C276" s="298">
        <v>15.2</v>
      </c>
      <c r="D276" s="298">
        <v>14.78</v>
      </c>
      <c r="E276" s="298">
        <v>15.2</v>
      </c>
      <c r="F276" s="297">
        <v>68089</v>
      </c>
      <c r="G276" s="297">
        <v>66034878</v>
      </c>
      <c r="H276" s="400">
        <v>1003.73013300485</v>
      </c>
      <c r="I276" s="401"/>
    </row>
    <row r="277" spans="1:9" ht="25.15" customHeight="1">
      <c r="A277" s="299">
        <v>45646</v>
      </c>
      <c r="B277" s="298">
        <v>15.36</v>
      </c>
      <c r="C277" s="298">
        <v>15.36</v>
      </c>
      <c r="D277" s="298">
        <v>14.86</v>
      </c>
      <c r="E277" s="298">
        <v>15.14</v>
      </c>
      <c r="F277" s="297">
        <v>247016</v>
      </c>
      <c r="G277" s="297">
        <v>66034878</v>
      </c>
      <c r="H277" s="400">
        <v>999.76807559127599</v>
      </c>
      <c r="I277" s="401"/>
    </row>
    <row r="278" spans="1:9" ht="25.15" customHeight="1">
      <c r="A278" s="299">
        <v>45645</v>
      </c>
      <c r="B278" s="298">
        <v>15.32</v>
      </c>
      <c r="C278" s="298">
        <v>15.44</v>
      </c>
      <c r="D278" s="298">
        <v>15.12</v>
      </c>
      <c r="E278" s="298">
        <v>15.16</v>
      </c>
      <c r="F278" s="297">
        <v>195648</v>
      </c>
      <c r="G278" s="297">
        <v>66034878</v>
      </c>
      <c r="H278" s="400">
        <v>1001.08874040388</v>
      </c>
      <c r="I278" s="401"/>
    </row>
    <row r="279" spans="1:9" ht="25.15" customHeight="1">
      <c r="A279" s="299">
        <v>45644</v>
      </c>
      <c r="B279" s="298">
        <v>15.44</v>
      </c>
      <c r="C279" s="298">
        <v>15.8</v>
      </c>
      <c r="D279" s="298">
        <v>15.42</v>
      </c>
      <c r="E279" s="298">
        <v>15.54</v>
      </c>
      <c r="F279" s="297">
        <v>147016</v>
      </c>
      <c r="G279" s="297">
        <v>66034878</v>
      </c>
      <c r="H279" s="400">
        <v>1026.1820016009699</v>
      </c>
      <c r="I279" s="401"/>
    </row>
    <row r="280" spans="1:9" ht="25.15" customHeight="1">
      <c r="A280" s="299">
        <v>45643</v>
      </c>
      <c r="B280" s="298">
        <v>15.9</v>
      </c>
      <c r="C280" s="298">
        <v>16.200001</v>
      </c>
      <c r="D280" s="298">
        <v>15.3</v>
      </c>
      <c r="E280" s="298">
        <v>15.38</v>
      </c>
      <c r="F280" s="297">
        <v>124144</v>
      </c>
      <c r="G280" s="297">
        <v>66034878</v>
      </c>
      <c r="H280" s="400">
        <v>1015.61643119709</v>
      </c>
      <c r="I280" s="401"/>
    </row>
    <row r="281" spans="1:9" ht="25.15" customHeight="1">
      <c r="A281" s="299">
        <v>45642</v>
      </c>
      <c r="B281" s="298">
        <v>16.299999</v>
      </c>
      <c r="C281" s="298">
        <v>16.399999999999999</v>
      </c>
      <c r="D281" s="298">
        <v>16.079999999999998</v>
      </c>
      <c r="E281" s="298">
        <v>16.299999</v>
      </c>
      <c r="F281" s="297">
        <v>51462</v>
      </c>
      <c r="G281" s="297">
        <v>66034878</v>
      </c>
      <c r="H281" s="400">
        <v>1076.36846101939</v>
      </c>
      <c r="I281" s="401"/>
    </row>
    <row r="282" spans="1:9" ht="25.15" customHeight="1">
      <c r="A282" s="299">
        <v>45639</v>
      </c>
      <c r="B282" s="298">
        <v>16.639999</v>
      </c>
      <c r="C282" s="298">
        <v>16.68</v>
      </c>
      <c r="D282" s="298">
        <v>16.239999999999998</v>
      </c>
      <c r="E282" s="298">
        <v>16.34</v>
      </c>
      <c r="F282" s="297">
        <v>128257</v>
      </c>
      <c r="G282" s="297">
        <v>66034878</v>
      </c>
      <c r="H282" s="400">
        <v>1079.0099165961201</v>
      </c>
      <c r="I282" s="401"/>
    </row>
    <row r="283" spans="1:9" ht="25.15" customHeight="1">
      <c r="A283" s="299">
        <v>45638</v>
      </c>
      <c r="B283" s="298">
        <v>16.600000000000001</v>
      </c>
      <c r="C283" s="298">
        <v>17</v>
      </c>
      <c r="D283" s="298">
        <v>16.459999</v>
      </c>
      <c r="E283" s="298">
        <v>16.459999</v>
      </c>
      <c r="F283" s="297">
        <v>147834</v>
      </c>
      <c r="G283" s="297">
        <v>66034878</v>
      </c>
      <c r="H283" s="400">
        <v>1086.93403142326</v>
      </c>
      <c r="I283" s="401"/>
    </row>
    <row r="284" spans="1:9" ht="25.15" customHeight="1">
      <c r="A284" s="299">
        <v>45637</v>
      </c>
      <c r="B284" s="298">
        <v>16.299999</v>
      </c>
      <c r="C284" s="298">
        <v>16.600000000000001</v>
      </c>
      <c r="D284" s="298">
        <v>16.299999</v>
      </c>
      <c r="E284" s="298">
        <v>16.440000999999999</v>
      </c>
      <c r="F284" s="297">
        <v>990062</v>
      </c>
      <c r="G284" s="297">
        <v>66034878</v>
      </c>
      <c r="H284" s="400">
        <v>1085.6134295864299</v>
      </c>
      <c r="I284" s="401"/>
    </row>
    <row r="285" spans="1:9" ht="25.15" customHeight="1">
      <c r="A285" s="299">
        <v>45636</v>
      </c>
      <c r="B285" s="298">
        <v>16.5</v>
      </c>
      <c r="C285" s="298">
        <v>16.719999000000001</v>
      </c>
      <c r="D285" s="298">
        <v>16.299999</v>
      </c>
      <c r="E285" s="298">
        <v>16.420000000000002</v>
      </c>
      <c r="F285" s="297">
        <v>149252</v>
      </c>
      <c r="G285" s="297">
        <v>66034878</v>
      </c>
      <c r="H285" s="400">
        <v>1084.2927017980601</v>
      </c>
      <c r="I285" s="401"/>
    </row>
    <row r="286" spans="1:9" ht="25.15" customHeight="1">
      <c r="A286" s="299">
        <v>45635</v>
      </c>
      <c r="B286" s="298">
        <v>16.700001</v>
      </c>
      <c r="C286" s="298">
        <v>16.959999</v>
      </c>
      <c r="D286" s="298">
        <v>16.32</v>
      </c>
      <c r="E286" s="298">
        <v>16.799999</v>
      </c>
      <c r="F286" s="297">
        <v>78506</v>
      </c>
      <c r="G286" s="297">
        <v>66034878</v>
      </c>
      <c r="H286" s="400">
        <v>1109.38590001939</v>
      </c>
      <c r="I286" s="401"/>
    </row>
    <row r="287" spans="1:9" ht="25.15" customHeight="1">
      <c r="A287" s="299">
        <v>45632</v>
      </c>
      <c r="B287" s="298">
        <v>16.360001</v>
      </c>
      <c r="C287" s="298">
        <v>16.579999999999998</v>
      </c>
      <c r="D287" s="298">
        <v>16.299999</v>
      </c>
      <c r="E287" s="298">
        <v>16.420000000000002</v>
      </c>
      <c r="F287" s="297">
        <v>75397</v>
      </c>
      <c r="G287" s="297">
        <v>66034878</v>
      </c>
      <c r="H287" s="400">
        <v>1084.2927017980601</v>
      </c>
      <c r="I287" s="401"/>
    </row>
    <row r="288" spans="1:9" ht="25.15" customHeight="1">
      <c r="A288" s="299">
        <v>45631</v>
      </c>
      <c r="B288" s="298">
        <v>17</v>
      </c>
      <c r="C288" s="298">
        <v>17.32</v>
      </c>
      <c r="D288" s="298">
        <v>16.399999999999999</v>
      </c>
      <c r="E288" s="298">
        <v>16.620000999999998</v>
      </c>
      <c r="F288" s="297">
        <v>122149</v>
      </c>
      <c r="G288" s="297">
        <v>66034878</v>
      </c>
      <c r="H288" s="400">
        <v>1097.4997277786799</v>
      </c>
      <c r="I288" s="401"/>
    </row>
    <row r="289" spans="1:9" ht="25.15" customHeight="1">
      <c r="A289" s="299">
        <v>45630</v>
      </c>
      <c r="B289" s="298">
        <v>17.399999999999999</v>
      </c>
      <c r="C289" s="298">
        <v>17.399999999999999</v>
      </c>
      <c r="D289" s="298">
        <v>17.139999</v>
      </c>
      <c r="E289" s="298">
        <v>17.379999000000002</v>
      </c>
      <c r="F289" s="297">
        <v>63954</v>
      </c>
      <c r="G289" s="297">
        <v>66034878</v>
      </c>
      <c r="H289" s="400">
        <v>1147.6861242213199</v>
      </c>
      <c r="I289" s="401"/>
    </row>
    <row r="290" spans="1:9" ht="25.15" customHeight="1">
      <c r="A290" s="299">
        <v>45629</v>
      </c>
      <c r="B290" s="298">
        <v>17.399999999999999</v>
      </c>
      <c r="C290" s="298">
        <v>17.399999999999999</v>
      </c>
      <c r="D290" s="298">
        <v>17.02</v>
      </c>
      <c r="E290" s="298">
        <v>17.16</v>
      </c>
      <c r="F290" s="297">
        <v>157168</v>
      </c>
      <c r="G290" s="297">
        <v>66034878</v>
      </c>
      <c r="H290" s="400">
        <v>1133.15849640388</v>
      </c>
      <c r="I290" s="401"/>
    </row>
    <row r="291" spans="1:9" ht="25.15" customHeight="1">
      <c r="A291" s="299">
        <v>45628</v>
      </c>
      <c r="B291" s="298">
        <v>17.16</v>
      </c>
      <c r="C291" s="298">
        <v>17.360001</v>
      </c>
      <c r="D291" s="298">
        <v>16.940000999999999</v>
      </c>
      <c r="E291" s="298">
        <v>17.059999000000001</v>
      </c>
      <c r="F291" s="297">
        <v>112373</v>
      </c>
      <c r="G291" s="297">
        <v>66034878</v>
      </c>
      <c r="H291" s="400">
        <v>1126.55498341357</v>
      </c>
      <c r="I291" s="401"/>
    </row>
    <row r="292" spans="1:9" ht="25.15" customHeight="1">
      <c r="A292" s="299">
        <v>45625</v>
      </c>
      <c r="B292" s="298">
        <v>17.399999999999999</v>
      </c>
      <c r="C292" s="298">
        <v>17.399999999999999</v>
      </c>
      <c r="D292" s="298">
        <v>17.079999999999998</v>
      </c>
      <c r="E292" s="298">
        <v>17.16</v>
      </c>
      <c r="F292" s="297">
        <v>39194</v>
      </c>
      <c r="G292" s="297">
        <v>66034878</v>
      </c>
      <c r="H292" s="400">
        <v>1133.15849640388</v>
      </c>
      <c r="I292" s="401"/>
    </row>
    <row r="293" spans="1:9" ht="25.15" customHeight="1">
      <c r="A293" s="299">
        <v>45624</v>
      </c>
      <c r="B293" s="298">
        <v>17.040001</v>
      </c>
      <c r="C293" s="298">
        <v>17.239999999999998</v>
      </c>
      <c r="D293" s="298">
        <v>17.02</v>
      </c>
      <c r="E293" s="298">
        <v>17.200001</v>
      </c>
      <c r="F293" s="297">
        <v>88837</v>
      </c>
      <c r="G293" s="297">
        <v>66034878</v>
      </c>
      <c r="H293" s="400">
        <v>1135.7999519806101</v>
      </c>
      <c r="I293" s="401"/>
    </row>
    <row r="294" spans="1:9" ht="25.15" customHeight="1">
      <c r="A294" s="299">
        <v>45623</v>
      </c>
      <c r="B294" s="298">
        <v>16.700001</v>
      </c>
      <c r="C294" s="298">
        <v>17.260000000000002</v>
      </c>
      <c r="D294" s="298">
        <v>16.700001</v>
      </c>
      <c r="E294" s="298">
        <v>17</v>
      </c>
      <c r="F294" s="297">
        <v>104634</v>
      </c>
      <c r="G294" s="297">
        <v>66034878</v>
      </c>
      <c r="H294" s="400">
        <v>1122.592926</v>
      </c>
      <c r="I294" s="401"/>
    </row>
    <row r="295" spans="1:9" ht="25.15" customHeight="1">
      <c r="A295" s="299">
        <v>45622</v>
      </c>
      <c r="B295" s="298">
        <v>16.940000999999999</v>
      </c>
      <c r="C295" s="298">
        <v>17.280000999999999</v>
      </c>
      <c r="D295" s="298">
        <v>16.82</v>
      </c>
      <c r="E295" s="298">
        <v>17.100000000000001</v>
      </c>
      <c r="F295" s="297">
        <v>85716</v>
      </c>
      <c r="G295" s="297">
        <v>66034878</v>
      </c>
      <c r="H295" s="400">
        <v>1129.1964389903101</v>
      </c>
      <c r="I295" s="401"/>
    </row>
    <row r="296" spans="1:9" ht="25.15" customHeight="1">
      <c r="A296" s="299">
        <v>45621</v>
      </c>
      <c r="B296" s="298">
        <v>17.399999999999999</v>
      </c>
      <c r="C296" s="298">
        <v>17.399999999999999</v>
      </c>
      <c r="D296" s="298">
        <v>16.799999</v>
      </c>
      <c r="E296" s="298">
        <v>16.799999</v>
      </c>
      <c r="F296" s="297">
        <v>676465</v>
      </c>
      <c r="G296" s="297">
        <v>66034878</v>
      </c>
      <c r="H296" s="400">
        <v>1109.38590001939</v>
      </c>
      <c r="I296" s="401"/>
    </row>
    <row r="297" spans="1:9" ht="25.15" customHeight="1">
      <c r="A297" s="299">
        <v>45618</v>
      </c>
      <c r="B297" s="298">
        <v>16.379999000000002</v>
      </c>
      <c r="C297" s="298">
        <v>17.200001</v>
      </c>
      <c r="D297" s="298">
        <v>16.379999000000002</v>
      </c>
      <c r="E297" s="298">
        <v>17.18</v>
      </c>
      <c r="F297" s="297">
        <v>89849</v>
      </c>
      <c r="G297" s="297">
        <v>66034878</v>
      </c>
      <c r="H297" s="400">
        <v>1134.4792241922501</v>
      </c>
      <c r="I297" s="401"/>
    </row>
    <row r="298" spans="1:9" ht="25.15" customHeight="1">
      <c r="A298" s="299">
        <v>45617</v>
      </c>
      <c r="B298" s="298">
        <v>17.139999</v>
      </c>
      <c r="C298" s="298">
        <v>17.139999</v>
      </c>
      <c r="D298" s="298">
        <v>16.440000999999999</v>
      </c>
      <c r="E298" s="298">
        <v>16.440000999999999</v>
      </c>
      <c r="F298" s="297">
        <v>67223</v>
      </c>
      <c r="G298" s="297">
        <v>66034878</v>
      </c>
      <c r="H298" s="400">
        <v>1085.6134295864299</v>
      </c>
      <c r="I298" s="401"/>
    </row>
    <row r="299" spans="1:9" ht="25.15" customHeight="1">
      <c r="A299" s="299">
        <v>45616</v>
      </c>
      <c r="B299" s="298">
        <v>17.399999999999999</v>
      </c>
      <c r="C299" s="298">
        <v>18.02</v>
      </c>
      <c r="D299" s="298">
        <v>16.84</v>
      </c>
      <c r="E299" s="298">
        <v>16.860001</v>
      </c>
      <c r="F299" s="297">
        <v>141851</v>
      </c>
      <c r="G299" s="297">
        <v>66034878</v>
      </c>
      <c r="H299" s="400">
        <v>1113.3480833844901</v>
      </c>
      <c r="I299" s="401"/>
    </row>
    <row r="300" spans="1:9" ht="25.15" customHeight="1">
      <c r="A300" s="299">
        <v>45615</v>
      </c>
      <c r="B300" s="298">
        <v>16.940000999999999</v>
      </c>
      <c r="C300" s="298">
        <v>17.02</v>
      </c>
      <c r="D300" s="298">
        <v>16.540001</v>
      </c>
      <c r="E300" s="298">
        <v>16.940000999999999</v>
      </c>
      <c r="F300" s="297">
        <v>46718</v>
      </c>
      <c r="G300" s="297">
        <v>66034878</v>
      </c>
      <c r="H300" s="400">
        <v>1118.6308685864301</v>
      </c>
      <c r="I300" s="401"/>
    </row>
    <row r="301" spans="1:9" ht="25.15" customHeight="1">
      <c r="A301" s="299">
        <v>45614</v>
      </c>
      <c r="B301" s="298">
        <v>17.360001</v>
      </c>
      <c r="C301" s="298">
        <v>17.360001</v>
      </c>
      <c r="D301" s="298">
        <v>16.84</v>
      </c>
      <c r="E301" s="298">
        <v>16.860001</v>
      </c>
      <c r="F301" s="297">
        <v>87660</v>
      </c>
      <c r="G301" s="297">
        <v>66034878</v>
      </c>
      <c r="H301" s="400">
        <v>1113.3480833844901</v>
      </c>
      <c r="I301" s="401"/>
    </row>
    <row r="302" spans="1:9" ht="25.15" customHeight="1">
      <c r="A302" s="299">
        <v>45611</v>
      </c>
      <c r="B302" s="298">
        <v>17.48</v>
      </c>
      <c r="C302" s="298">
        <v>17.799999</v>
      </c>
      <c r="D302" s="298">
        <v>17.200001</v>
      </c>
      <c r="E302" s="298">
        <v>17.200001</v>
      </c>
      <c r="F302" s="297">
        <v>76945</v>
      </c>
      <c r="G302" s="297">
        <v>66034878</v>
      </c>
      <c r="H302" s="400">
        <v>1135.7999519806101</v>
      </c>
      <c r="I302" s="401"/>
    </row>
    <row r="303" spans="1:9" ht="25.15" customHeight="1">
      <c r="A303" s="299">
        <v>45610</v>
      </c>
      <c r="B303" s="298">
        <v>17.719999000000001</v>
      </c>
      <c r="C303" s="298">
        <v>18</v>
      </c>
      <c r="D303" s="298">
        <v>17.620000999999998</v>
      </c>
      <c r="E303" s="298">
        <v>18</v>
      </c>
      <c r="F303" s="297">
        <v>48996</v>
      </c>
      <c r="G303" s="297">
        <v>66034878</v>
      </c>
      <c r="H303" s="400">
        <v>1188.627804</v>
      </c>
      <c r="I303" s="401"/>
    </row>
    <row r="304" spans="1:9" ht="25.15" customHeight="1">
      <c r="A304" s="299">
        <v>45609</v>
      </c>
      <c r="B304" s="298">
        <v>18.200001</v>
      </c>
      <c r="C304" s="298">
        <v>18.32</v>
      </c>
      <c r="D304" s="298">
        <v>17.620000999999998</v>
      </c>
      <c r="E304" s="298">
        <v>17.760000000000002</v>
      </c>
      <c r="F304" s="297">
        <v>63158</v>
      </c>
      <c r="G304" s="297">
        <v>66034878</v>
      </c>
      <c r="H304" s="400">
        <v>1172.77944839418</v>
      </c>
      <c r="I304" s="401"/>
    </row>
    <row r="305" spans="1:9" ht="25.15" customHeight="1">
      <c r="A305" s="299">
        <v>45608</v>
      </c>
      <c r="B305" s="298">
        <v>19.040001</v>
      </c>
      <c r="C305" s="298">
        <v>19.040001</v>
      </c>
      <c r="D305" s="298">
        <v>18</v>
      </c>
      <c r="E305" s="298">
        <v>18.100000000000001</v>
      </c>
      <c r="F305" s="297">
        <v>119050</v>
      </c>
      <c r="G305" s="297">
        <v>66034878</v>
      </c>
      <c r="H305" s="400">
        <v>1195.23131699031</v>
      </c>
      <c r="I305" s="401"/>
    </row>
    <row r="306" spans="1:9" ht="25.15" customHeight="1">
      <c r="A306" s="299">
        <v>45607</v>
      </c>
      <c r="B306" s="298">
        <v>18.760000000000002</v>
      </c>
      <c r="C306" s="298">
        <v>18.940000999999999</v>
      </c>
      <c r="D306" s="298">
        <v>18.559999000000001</v>
      </c>
      <c r="E306" s="298">
        <v>18.600000000000001</v>
      </c>
      <c r="F306" s="297">
        <v>65357</v>
      </c>
      <c r="G306" s="297">
        <v>66034878</v>
      </c>
      <c r="H306" s="400">
        <v>1228.24875599031</v>
      </c>
      <c r="I306" s="401"/>
    </row>
    <row r="307" spans="1:9" ht="25.15" customHeight="1">
      <c r="A307" s="299">
        <v>45604</v>
      </c>
      <c r="B307" s="298">
        <v>19.200001</v>
      </c>
      <c r="C307" s="298">
        <v>19.260000000000002</v>
      </c>
      <c r="D307" s="298">
        <v>18.459999</v>
      </c>
      <c r="E307" s="298">
        <v>18.600000000000001</v>
      </c>
      <c r="F307" s="297">
        <v>106216</v>
      </c>
      <c r="G307" s="297">
        <v>66034878</v>
      </c>
      <c r="H307" s="400">
        <v>1228.24875599031</v>
      </c>
      <c r="I307" s="401"/>
    </row>
    <row r="308" spans="1:9" ht="25.15" customHeight="1">
      <c r="A308" s="299">
        <v>45603</v>
      </c>
      <c r="B308" s="298">
        <v>19.18</v>
      </c>
      <c r="C308" s="298">
        <v>19.579999999999998</v>
      </c>
      <c r="D308" s="298">
        <v>19.18</v>
      </c>
      <c r="E308" s="298">
        <v>19.200001</v>
      </c>
      <c r="F308" s="297">
        <v>69005</v>
      </c>
      <c r="G308" s="297">
        <v>66034878</v>
      </c>
      <c r="H308" s="400">
        <v>1267.86970798061</v>
      </c>
      <c r="I308" s="401"/>
    </row>
    <row r="309" spans="1:9" ht="25.15" customHeight="1">
      <c r="A309" s="299">
        <v>45602</v>
      </c>
      <c r="B309" s="298">
        <v>19.940000999999999</v>
      </c>
      <c r="C309" s="298">
        <v>20.700001</v>
      </c>
      <c r="D309" s="298">
        <v>19.540001</v>
      </c>
      <c r="E309" s="298">
        <v>19.579999999999998</v>
      </c>
      <c r="F309" s="297">
        <v>79006</v>
      </c>
      <c r="G309" s="297">
        <v>66034878</v>
      </c>
      <c r="H309" s="400">
        <v>1292.9629062019401</v>
      </c>
      <c r="I309" s="401"/>
    </row>
    <row r="310" spans="1:9" ht="25.15" customHeight="1">
      <c r="A310" s="299">
        <v>45601</v>
      </c>
      <c r="B310" s="298">
        <v>20.799999</v>
      </c>
      <c r="C310" s="298">
        <v>20.85</v>
      </c>
      <c r="D310" s="298">
        <v>19.799999</v>
      </c>
      <c r="E310" s="298">
        <v>19.799999</v>
      </c>
      <c r="F310" s="297">
        <v>52407</v>
      </c>
      <c r="G310" s="297">
        <v>66034878</v>
      </c>
      <c r="H310" s="400">
        <v>1307.49053401939</v>
      </c>
      <c r="I310" s="401"/>
    </row>
    <row r="311" spans="1:9" ht="25.15" customHeight="1">
      <c r="A311" s="299">
        <v>45600</v>
      </c>
      <c r="B311" s="298">
        <v>20.799999</v>
      </c>
      <c r="C311" s="298">
        <v>21.15</v>
      </c>
      <c r="D311" s="298">
        <v>20.65</v>
      </c>
      <c r="E311" s="298">
        <v>20.65</v>
      </c>
      <c r="F311" s="297">
        <v>85299</v>
      </c>
      <c r="G311" s="297">
        <v>66034878</v>
      </c>
      <c r="H311" s="400">
        <v>1363.6202055096901</v>
      </c>
      <c r="I311" s="401"/>
    </row>
    <row r="312" spans="1:9" ht="25.15" customHeight="1">
      <c r="A312" s="299">
        <v>45597</v>
      </c>
      <c r="B312" s="298">
        <v>21.299999</v>
      </c>
      <c r="C312" s="298">
        <v>21.299999</v>
      </c>
      <c r="D312" s="298">
        <v>20.799999</v>
      </c>
      <c r="E312" s="298">
        <v>21</v>
      </c>
      <c r="F312" s="297">
        <v>38104</v>
      </c>
      <c r="G312" s="297">
        <v>66034878</v>
      </c>
      <c r="H312" s="400">
        <v>1386.732438</v>
      </c>
      <c r="I312" s="401"/>
    </row>
    <row r="313" spans="1:9" ht="25.15" customHeight="1">
      <c r="A313" s="299">
        <v>45596</v>
      </c>
      <c r="B313" s="298">
        <v>21</v>
      </c>
      <c r="C313" s="298">
        <v>21.25</v>
      </c>
      <c r="D313" s="298">
        <v>20.799999</v>
      </c>
      <c r="E313" s="298">
        <v>20.9</v>
      </c>
      <c r="F313" s="297">
        <v>71778</v>
      </c>
      <c r="G313" s="297">
        <v>66034878</v>
      </c>
      <c r="H313" s="400">
        <v>1380.12892500969</v>
      </c>
      <c r="I313" s="401"/>
    </row>
    <row r="314" spans="1:9" ht="25.15" customHeight="1">
      <c r="A314" s="299">
        <v>45595</v>
      </c>
      <c r="B314" s="298">
        <v>20.85</v>
      </c>
      <c r="C314" s="298">
        <v>21.4</v>
      </c>
      <c r="D314" s="298">
        <v>20.85</v>
      </c>
      <c r="E314" s="298">
        <v>21.1</v>
      </c>
      <c r="F314" s="297">
        <v>93414</v>
      </c>
      <c r="G314" s="297">
        <v>66032782</v>
      </c>
      <c r="H314" s="400">
        <v>1393.29172538951</v>
      </c>
      <c r="I314" s="401"/>
    </row>
    <row r="315" spans="1:9" ht="25.15" customHeight="1">
      <c r="A315" s="299">
        <v>45594</v>
      </c>
      <c r="B315" s="298">
        <v>21.25</v>
      </c>
      <c r="C315" s="298">
        <v>21.25</v>
      </c>
      <c r="D315" s="298">
        <v>20.950001</v>
      </c>
      <c r="E315" s="298">
        <v>21.15</v>
      </c>
      <c r="F315" s="297">
        <v>110859</v>
      </c>
      <c r="G315" s="297">
        <v>66032782</v>
      </c>
      <c r="H315" s="400">
        <v>1396.5933141104899</v>
      </c>
      <c r="I315" s="401"/>
    </row>
    <row r="316" spans="1:9" ht="25.15" customHeight="1">
      <c r="A316" s="299">
        <v>45593</v>
      </c>
      <c r="B316" s="298">
        <v>20.700001</v>
      </c>
      <c r="C316" s="298">
        <v>21</v>
      </c>
      <c r="D316" s="298">
        <v>20.700001</v>
      </c>
      <c r="E316" s="298">
        <v>21</v>
      </c>
      <c r="F316" s="297">
        <v>57271</v>
      </c>
      <c r="G316" s="297">
        <v>66032782</v>
      </c>
      <c r="H316" s="400">
        <v>1386.6884219999999</v>
      </c>
      <c r="I316" s="401"/>
    </row>
    <row r="317" spans="1:9" ht="25.15" customHeight="1">
      <c r="A317" s="299">
        <v>45590</v>
      </c>
      <c r="B317" s="298">
        <v>20.700001</v>
      </c>
      <c r="C317" s="298">
        <v>20.700001</v>
      </c>
      <c r="D317" s="298">
        <v>20</v>
      </c>
      <c r="E317" s="298">
        <v>20.65</v>
      </c>
      <c r="F317" s="297">
        <v>40396</v>
      </c>
      <c r="G317" s="297">
        <v>66032782</v>
      </c>
      <c r="H317" s="400">
        <v>1363.57692311049</v>
      </c>
      <c r="I317" s="401"/>
    </row>
    <row r="318" spans="1:9" ht="25.15" customHeight="1">
      <c r="A318" s="299">
        <v>45589</v>
      </c>
      <c r="B318" s="298">
        <v>20.85</v>
      </c>
      <c r="C318" s="298">
        <v>20.85</v>
      </c>
      <c r="D318" s="298">
        <v>20.149999999999999</v>
      </c>
      <c r="E318" s="298">
        <v>20.200001</v>
      </c>
      <c r="F318" s="297">
        <v>56970</v>
      </c>
      <c r="G318" s="297">
        <v>66032782</v>
      </c>
      <c r="H318" s="400">
        <v>1333.8622467790201</v>
      </c>
      <c r="I318" s="401"/>
    </row>
    <row r="319" spans="1:9" ht="25.15" customHeight="1">
      <c r="A319" s="299">
        <v>45588</v>
      </c>
      <c r="B319" s="298">
        <v>20.149999999999999</v>
      </c>
      <c r="C319" s="298">
        <v>20.6</v>
      </c>
      <c r="D319" s="298">
        <v>19.959999</v>
      </c>
      <c r="E319" s="298">
        <v>20.350000000000001</v>
      </c>
      <c r="F319" s="297">
        <v>57236</v>
      </c>
      <c r="G319" s="297">
        <v>66032782</v>
      </c>
      <c r="H319" s="400">
        <v>1343.7671388895101</v>
      </c>
      <c r="I319" s="401"/>
    </row>
    <row r="320" spans="1:9" ht="25.15" customHeight="1">
      <c r="A320" s="299">
        <v>45587</v>
      </c>
      <c r="B320" s="298">
        <v>20.549999</v>
      </c>
      <c r="C320" s="298">
        <v>20.65</v>
      </c>
      <c r="D320" s="298">
        <v>19.899999999999999</v>
      </c>
      <c r="E320" s="298">
        <v>20.149999999999999</v>
      </c>
      <c r="F320" s="297">
        <v>72559</v>
      </c>
      <c r="G320" s="297">
        <v>66032782</v>
      </c>
      <c r="H320" s="400">
        <v>1330.5605321104899</v>
      </c>
      <c r="I320" s="401"/>
    </row>
    <row r="321" spans="1:9" ht="25.15" customHeight="1">
      <c r="A321" s="299">
        <v>45586</v>
      </c>
      <c r="B321" s="298">
        <v>21</v>
      </c>
      <c r="C321" s="298">
        <v>21.1</v>
      </c>
      <c r="D321" s="298">
        <v>20.5</v>
      </c>
      <c r="E321" s="298">
        <v>20.65</v>
      </c>
      <c r="F321" s="297">
        <v>56163</v>
      </c>
      <c r="G321" s="297">
        <v>66032782</v>
      </c>
      <c r="H321" s="400">
        <v>1363.57692311049</v>
      </c>
      <c r="I321" s="401"/>
    </row>
    <row r="322" spans="1:9" ht="25.15" customHeight="1">
      <c r="A322" s="299">
        <v>45583</v>
      </c>
      <c r="B322" s="298">
        <v>20.799999</v>
      </c>
      <c r="C322" s="298">
        <v>21</v>
      </c>
      <c r="D322" s="298">
        <v>20.6</v>
      </c>
      <c r="E322" s="298">
        <v>21</v>
      </c>
      <c r="F322" s="297">
        <v>47327</v>
      </c>
      <c r="G322" s="297">
        <v>66032782</v>
      </c>
      <c r="H322" s="400">
        <v>1386.6884219999999</v>
      </c>
      <c r="I322" s="401"/>
    </row>
    <row r="323" spans="1:9" ht="25.15" customHeight="1">
      <c r="A323" s="299">
        <v>45582</v>
      </c>
      <c r="B323" s="298">
        <v>20.700001</v>
      </c>
      <c r="C323" s="298">
        <v>21.049999</v>
      </c>
      <c r="D323" s="298">
        <v>20.6</v>
      </c>
      <c r="E323" s="298">
        <v>20.9</v>
      </c>
      <c r="F323" s="297">
        <v>66427</v>
      </c>
      <c r="G323" s="297">
        <v>66032782</v>
      </c>
      <c r="H323" s="400">
        <v>1380.0851186104901</v>
      </c>
      <c r="I323" s="401"/>
    </row>
    <row r="324" spans="1:9" ht="25.15" customHeight="1">
      <c r="A324" s="299">
        <v>45581</v>
      </c>
      <c r="B324" s="298">
        <v>20.85</v>
      </c>
      <c r="C324" s="298">
        <v>20.85</v>
      </c>
      <c r="D324" s="298">
        <v>20.350000000000001</v>
      </c>
      <c r="E324" s="298">
        <v>20.75</v>
      </c>
      <c r="F324" s="297">
        <v>71244</v>
      </c>
      <c r="G324" s="297">
        <v>66032782</v>
      </c>
      <c r="H324" s="400">
        <v>1370.1802264999999</v>
      </c>
      <c r="I324" s="401"/>
    </row>
    <row r="325" spans="1:9" ht="25.15" customHeight="1">
      <c r="A325" s="299">
        <v>45580</v>
      </c>
      <c r="B325" s="298">
        <v>20.100000000000001</v>
      </c>
      <c r="C325" s="298">
        <v>20.75</v>
      </c>
      <c r="D325" s="298">
        <v>20.100000000000001</v>
      </c>
      <c r="E325" s="298">
        <v>20.5</v>
      </c>
      <c r="F325" s="297">
        <v>79473</v>
      </c>
      <c r="G325" s="297">
        <v>66032782</v>
      </c>
      <c r="H325" s="400">
        <v>1353.6720310000001</v>
      </c>
      <c r="I325" s="401"/>
    </row>
    <row r="326" spans="1:9" ht="25.15" customHeight="1">
      <c r="A326" s="299">
        <v>45579</v>
      </c>
      <c r="B326" s="298">
        <v>20.5</v>
      </c>
      <c r="C326" s="298">
        <v>20.5</v>
      </c>
      <c r="D326" s="298">
        <v>19.920000000000002</v>
      </c>
      <c r="E326" s="298">
        <v>20.299999</v>
      </c>
      <c r="F326" s="297">
        <v>55894</v>
      </c>
      <c r="G326" s="297">
        <v>66032782</v>
      </c>
      <c r="H326" s="400">
        <v>1340.4654242209899</v>
      </c>
      <c r="I326" s="401"/>
    </row>
    <row r="327" spans="1:9" ht="25.15" customHeight="1">
      <c r="A327" s="299">
        <v>45576</v>
      </c>
      <c r="B327" s="298">
        <v>20.549999</v>
      </c>
      <c r="C327" s="298">
        <v>20.549999</v>
      </c>
      <c r="D327" s="298">
        <v>20.25</v>
      </c>
      <c r="E327" s="298">
        <v>20.5</v>
      </c>
      <c r="F327" s="297">
        <v>51426</v>
      </c>
      <c r="G327" s="297">
        <v>66032782</v>
      </c>
      <c r="H327" s="400">
        <v>1353.6720310000001</v>
      </c>
      <c r="I327" s="401"/>
    </row>
    <row r="328" spans="1:9" ht="25.15" customHeight="1">
      <c r="A328" s="299">
        <v>45575</v>
      </c>
      <c r="B328" s="298">
        <v>21.549999</v>
      </c>
      <c r="C328" s="298">
        <v>21.549999</v>
      </c>
      <c r="D328" s="298">
        <v>20.450001</v>
      </c>
      <c r="E328" s="298">
        <v>20.549999</v>
      </c>
      <c r="F328" s="297">
        <v>335853</v>
      </c>
      <c r="G328" s="297">
        <v>66032782</v>
      </c>
      <c r="H328" s="400">
        <v>1356.97361972099</v>
      </c>
      <c r="I328" s="401"/>
    </row>
    <row r="329" spans="1:9" ht="25.15" customHeight="1">
      <c r="A329" s="299">
        <v>45574</v>
      </c>
      <c r="B329" s="298">
        <v>20.5</v>
      </c>
      <c r="C329" s="298">
        <v>21.549999</v>
      </c>
      <c r="D329" s="298">
        <v>20.5</v>
      </c>
      <c r="E329" s="298">
        <v>21.549999</v>
      </c>
      <c r="F329" s="297">
        <v>226590</v>
      </c>
      <c r="G329" s="297">
        <v>66032782</v>
      </c>
      <c r="H329" s="400">
        <v>1423.00640172099</v>
      </c>
      <c r="I329" s="401"/>
    </row>
    <row r="330" spans="1:9" ht="25.15" customHeight="1">
      <c r="A330" s="299">
        <v>45573</v>
      </c>
      <c r="B330" s="298">
        <v>20.700001</v>
      </c>
      <c r="C330" s="298">
        <v>20.799999</v>
      </c>
      <c r="D330" s="298">
        <v>20.399999999999999</v>
      </c>
      <c r="E330" s="298">
        <v>20.6</v>
      </c>
      <c r="F330" s="297">
        <v>80933</v>
      </c>
      <c r="G330" s="297">
        <v>66032782</v>
      </c>
      <c r="H330" s="400">
        <v>1360.2753343895099</v>
      </c>
      <c r="I330" s="401"/>
    </row>
    <row r="331" spans="1:9" ht="25.15" customHeight="1">
      <c r="A331" s="299">
        <v>45572</v>
      </c>
      <c r="B331" s="298">
        <v>20.9</v>
      </c>
      <c r="C331" s="298">
        <v>20.9</v>
      </c>
      <c r="D331" s="298">
        <v>20.549999</v>
      </c>
      <c r="E331" s="298">
        <v>20.75</v>
      </c>
      <c r="F331" s="297">
        <v>73154</v>
      </c>
      <c r="G331" s="297">
        <v>66032782</v>
      </c>
      <c r="H331" s="400">
        <v>1370.1802264999999</v>
      </c>
      <c r="I331" s="401"/>
    </row>
    <row r="332" spans="1:9" ht="25.15" customHeight="1">
      <c r="A332" s="299">
        <v>45569</v>
      </c>
      <c r="B332" s="298">
        <v>20.5</v>
      </c>
      <c r="C332" s="298">
        <v>20.700001</v>
      </c>
      <c r="D332" s="298">
        <v>20.5</v>
      </c>
      <c r="E332" s="298">
        <v>20.6</v>
      </c>
      <c r="F332" s="297">
        <v>61192</v>
      </c>
      <c r="G332" s="297">
        <v>66032782</v>
      </c>
      <c r="H332" s="400">
        <v>1360.2753343895099</v>
      </c>
      <c r="I332" s="401"/>
    </row>
    <row r="333" spans="1:9" ht="25.15" customHeight="1">
      <c r="A333" s="299">
        <v>45568</v>
      </c>
      <c r="B333" s="298">
        <v>20.200001</v>
      </c>
      <c r="C333" s="298">
        <v>20.700001</v>
      </c>
      <c r="D333" s="298">
        <v>20.200001</v>
      </c>
      <c r="E333" s="298">
        <v>20.6</v>
      </c>
      <c r="F333" s="297">
        <v>39451</v>
      </c>
      <c r="G333" s="297">
        <v>66032782</v>
      </c>
      <c r="H333" s="400">
        <v>1360.2753343895099</v>
      </c>
      <c r="I333" s="401"/>
    </row>
    <row r="334" spans="1:9" ht="25.15" customHeight="1">
      <c r="A334" s="299">
        <v>45567</v>
      </c>
      <c r="B334" s="298">
        <v>20</v>
      </c>
      <c r="C334" s="298">
        <v>20.350000000000001</v>
      </c>
      <c r="D334" s="298">
        <v>20</v>
      </c>
      <c r="E334" s="298">
        <v>20.350000000000001</v>
      </c>
      <c r="F334" s="297">
        <v>125996</v>
      </c>
      <c r="G334" s="297">
        <v>66032782</v>
      </c>
      <c r="H334" s="400">
        <v>1343.7671388895101</v>
      </c>
      <c r="I334" s="401"/>
    </row>
    <row r="335" spans="1:9" ht="25.15" customHeight="1">
      <c r="A335" s="299">
        <v>45566</v>
      </c>
      <c r="B335" s="298">
        <v>20</v>
      </c>
      <c r="C335" s="298">
        <v>20.350000000000001</v>
      </c>
      <c r="D335" s="298">
        <v>20</v>
      </c>
      <c r="E335" s="298">
        <v>20.100000000000001</v>
      </c>
      <c r="F335" s="297">
        <v>57248</v>
      </c>
      <c r="G335" s="297">
        <v>66032782</v>
      </c>
      <c r="H335" s="400">
        <v>1327.25894338951</v>
      </c>
      <c r="I335" s="401"/>
    </row>
    <row r="336" spans="1:9" ht="25.15" customHeight="1">
      <c r="A336" s="299">
        <v>45565</v>
      </c>
      <c r="B336" s="298">
        <v>20.149999999999999</v>
      </c>
      <c r="C336" s="298">
        <v>20.25</v>
      </c>
      <c r="D336" s="298">
        <v>19.799999</v>
      </c>
      <c r="E336" s="298">
        <v>20.049999</v>
      </c>
      <c r="F336" s="297">
        <v>115130</v>
      </c>
      <c r="G336" s="297">
        <v>66032782</v>
      </c>
      <c r="H336" s="400">
        <v>1323.9572287209901</v>
      </c>
      <c r="I336" s="401"/>
    </row>
    <row r="337" spans="1:9" ht="25.15" customHeight="1">
      <c r="A337" s="299">
        <v>45562</v>
      </c>
      <c r="B337" s="298">
        <v>19.799999</v>
      </c>
      <c r="C337" s="298">
        <v>20.149999999999999</v>
      </c>
      <c r="D337" s="298">
        <v>19.719999000000001</v>
      </c>
      <c r="E337" s="298">
        <v>20.149999999999999</v>
      </c>
      <c r="F337" s="297">
        <v>87772</v>
      </c>
      <c r="G337" s="297">
        <v>66032782</v>
      </c>
      <c r="H337" s="400">
        <v>1330.5605321104899</v>
      </c>
      <c r="I337" s="401"/>
    </row>
    <row r="338" spans="1:9" ht="25.15" customHeight="1">
      <c r="A338" s="299">
        <v>45561</v>
      </c>
      <c r="B338" s="298">
        <v>18.700001</v>
      </c>
      <c r="C338" s="298">
        <v>19.799999</v>
      </c>
      <c r="D338" s="298">
        <v>18.700001</v>
      </c>
      <c r="E338" s="298">
        <v>19.799999</v>
      </c>
      <c r="F338" s="297">
        <v>106471</v>
      </c>
      <c r="G338" s="297">
        <v>66032782</v>
      </c>
      <c r="H338" s="400">
        <v>1307.44903322099</v>
      </c>
      <c r="I338" s="401"/>
    </row>
    <row r="339" spans="1:9" ht="25.15" customHeight="1">
      <c r="A339" s="299">
        <v>45560</v>
      </c>
      <c r="B339" s="298">
        <v>18.219999000000001</v>
      </c>
      <c r="C339" s="298">
        <v>19.040001</v>
      </c>
      <c r="D339" s="298">
        <v>18.219999000000001</v>
      </c>
      <c r="E339" s="298">
        <v>19.040001</v>
      </c>
      <c r="F339" s="297">
        <v>72930</v>
      </c>
      <c r="G339" s="297">
        <v>66032782</v>
      </c>
      <c r="H339" s="400">
        <v>1257.26422973482</v>
      </c>
      <c r="I339" s="401"/>
    </row>
    <row r="340" spans="1:9" ht="25.15" customHeight="1">
      <c r="A340" s="299">
        <v>45559</v>
      </c>
      <c r="B340" s="298">
        <v>19</v>
      </c>
      <c r="C340" s="298">
        <v>19</v>
      </c>
      <c r="D340" s="298">
        <v>18.48</v>
      </c>
      <c r="E340" s="298">
        <v>18.5</v>
      </c>
      <c r="F340" s="297">
        <v>111064</v>
      </c>
      <c r="G340" s="297">
        <v>66032782</v>
      </c>
      <c r="H340" s="400">
        <v>1221.6064670000001</v>
      </c>
      <c r="I340" s="401"/>
    </row>
    <row r="341" spans="1:9" ht="25.15" customHeight="1">
      <c r="A341" s="299">
        <v>45558</v>
      </c>
      <c r="B341" s="298">
        <v>18.5</v>
      </c>
      <c r="C341" s="298">
        <v>18.68</v>
      </c>
      <c r="D341" s="298">
        <v>18.440000999999999</v>
      </c>
      <c r="E341" s="298">
        <v>18.639999</v>
      </c>
      <c r="F341" s="297">
        <v>41984</v>
      </c>
      <c r="G341" s="297">
        <v>66032782</v>
      </c>
      <c r="H341" s="400">
        <v>1230.8510161767899</v>
      </c>
      <c r="I341" s="401"/>
    </row>
    <row r="342" spans="1:9" ht="25.15" customHeight="1">
      <c r="A342" s="299">
        <v>45555</v>
      </c>
      <c r="B342" s="298">
        <v>18.82</v>
      </c>
      <c r="C342" s="298">
        <v>19.120000999999998</v>
      </c>
      <c r="D342" s="298">
        <v>18.459999</v>
      </c>
      <c r="E342" s="298">
        <v>18.459999</v>
      </c>
      <c r="F342" s="297">
        <v>261609</v>
      </c>
      <c r="G342" s="297">
        <v>66032782</v>
      </c>
      <c r="H342" s="400">
        <v>1218.96509526518</v>
      </c>
      <c r="I342" s="401"/>
    </row>
    <row r="343" spans="1:9" ht="25.15" customHeight="1">
      <c r="A343" s="299">
        <v>45554</v>
      </c>
      <c r="B343" s="298">
        <v>18.700001</v>
      </c>
      <c r="C343" s="298">
        <v>19.079999999999998</v>
      </c>
      <c r="D343" s="298">
        <v>18.579999999999998</v>
      </c>
      <c r="E343" s="298">
        <v>19.079999999999998</v>
      </c>
      <c r="F343" s="297">
        <v>79733</v>
      </c>
      <c r="G343" s="297">
        <v>66032782</v>
      </c>
      <c r="H343" s="400">
        <v>1259.9054755221</v>
      </c>
      <c r="I343" s="401"/>
    </row>
    <row r="344" spans="1:9" ht="25.15" customHeight="1">
      <c r="A344" s="299">
        <v>45553</v>
      </c>
      <c r="B344" s="298">
        <v>18.879999000000002</v>
      </c>
      <c r="C344" s="298">
        <v>18.940000999999999</v>
      </c>
      <c r="D344" s="298">
        <v>18.139999</v>
      </c>
      <c r="E344" s="298">
        <v>18.620000999999998</v>
      </c>
      <c r="F344" s="297">
        <v>76072</v>
      </c>
      <c r="G344" s="297">
        <v>66032782</v>
      </c>
      <c r="H344" s="400">
        <v>1229.5304562569199</v>
      </c>
      <c r="I344" s="401"/>
    </row>
    <row r="345" spans="1:9" ht="25.15" customHeight="1">
      <c r="A345" s="299">
        <v>45552</v>
      </c>
      <c r="B345" s="298">
        <v>19.540001</v>
      </c>
      <c r="C345" s="298">
        <v>19.620000999999998</v>
      </c>
      <c r="D345" s="298">
        <v>18.84</v>
      </c>
      <c r="E345" s="298">
        <v>19</v>
      </c>
      <c r="F345" s="297">
        <v>280895</v>
      </c>
      <c r="G345" s="297">
        <v>66032782</v>
      </c>
      <c r="H345" s="400">
        <v>1254.622858</v>
      </c>
      <c r="I345" s="401"/>
    </row>
    <row r="346" spans="1:9" ht="25.15" customHeight="1">
      <c r="A346" s="299">
        <v>45551</v>
      </c>
      <c r="B346" s="298">
        <v>19.82</v>
      </c>
      <c r="C346" s="298">
        <v>19.84</v>
      </c>
      <c r="D346" s="298">
        <v>19.280000999999999</v>
      </c>
      <c r="E346" s="298">
        <v>19.559999000000001</v>
      </c>
      <c r="F346" s="297">
        <v>107767</v>
      </c>
      <c r="G346" s="297">
        <v>66032782</v>
      </c>
      <c r="H346" s="400">
        <v>1291.6011806546901</v>
      </c>
      <c r="I346" s="401"/>
    </row>
    <row r="347" spans="1:9" ht="25.15" customHeight="1">
      <c r="A347" s="299">
        <v>45548</v>
      </c>
      <c r="B347" s="298">
        <v>19.540001</v>
      </c>
      <c r="C347" s="298">
        <v>19.879999000000002</v>
      </c>
      <c r="D347" s="298">
        <v>19.239999999999998</v>
      </c>
      <c r="E347" s="298">
        <v>19.860001</v>
      </c>
      <c r="F347" s="297">
        <v>52769</v>
      </c>
      <c r="G347" s="297">
        <v>66032782</v>
      </c>
      <c r="H347" s="400">
        <v>1311.4110908232101</v>
      </c>
      <c r="I347" s="401"/>
    </row>
    <row r="348" spans="1:9" ht="25.15" customHeight="1">
      <c r="A348" s="299">
        <v>45547</v>
      </c>
      <c r="B348" s="298">
        <v>19.579999999999998</v>
      </c>
      <c r="C348" s="298">
        <v>19.719999000000001</v>
      </c>
      <c r="D348" s="298">
        <v>19</v>
      </c>
      <c r="E348" s="298">
        <v>19.200001</v>
      </c>
      <c r="F348" s="297">
        <v>132938</v>
      </c>
      <c r="G348" s="297">
        <v>66032782</v>
      </c>
      <c r="H348" s="400">
        <v>1267.8294647790201</v>
      </c>
      <c r="I348" s="401"/>
    </row>
    <row r="349" spans="1:9" ht="25.15" customHeight="1">
      <c r="A349" s="299">
        <v>45546</v>
      </c>
      <c r="B349" s="298">
        <v>18.940000999999999</v>
      </c>
      <c r="C349" s="298">
        <v>19.299999</v>
      </c>
      <c r="D349" s="298">
        <v>18.420000000000002</v>
      </c>
      <c r="E349" s="298">
        <v>19.299999</v>
      </c>
      <c r="F349" s="297">
        <v>135123</v>
      </c>
      <c r="G349" s="297">
        <v>66032782</v>
      </c>
      <c r="H349" s="400">
        <v>1274.4326422209899</v>
      </c>
      <c r="I349" s="401"/>
    </row>
    <row r="350" spans="1:9" ht="25.15" customHeight="1">
      <c r="A350" s="299">
        <v>45545</v>
      </c>
      <c r="B350" s="298">
        <v>18.040001</v>
      </c>
      <c r="C350" s="298">
        <v>18.559999000000001</v>
      </c>
      <c r="D350" s="298">
        <v>17.98</v>
      </c>
      <c r="E350" s="298">
        <v>18.5</v>
      </c>
      <c r="F350" s="297">
        <v>73525</v>
      </c>
      <c r="G350" s="297">
        <v>66032782</v>
      </c>
      <c r="H350" s="400">
        <v>1221.6064670000001</v>
      </c>
      <c r="I350" s="401"/>
    </row>
    <row r="351" spans="1:9" ht="25.15" customHeight="1">
      <c r="A351" s="299">
        <v>45544</v>
      </c>
      <c r="B351" s="298">
        <v>17.100000000000001</v>
      </c>
      <c r="C351" s="298">
        <v>18.399999999999999</v>
      </c>
      <c r="D351" s="298">
        <v>17.100000000000001</v>
      </c>
      <c r="E351" s="298">
        <v>18.120000999999998</v>
      </c>
      <c r="F351" s="297">
        <v>118367</v>
      </c>
      <c r="G351" s="297">
        <v>66032782</v>
      </c>
      <c r="H351" s="400">
        <v>1196.51406525692</v>
      </c>
      <c r="I351" s="401"/>
    </row>
    <row r="352" spans="1:9" ht="25.15" customHeight="1">
      <c r="A352" s="299">
        <v>45541</v>
      </c>
      <c r="B352" s="298">
        <v>17.940000999999999</v>
      </c>
      <c r="C352" s="298">
        <v>17.940000999999999</v>
      </c>
      <c r="D352" s="298">
        <v>16.959999</v>
      </c>
      <c r="E352" s="298">
        <v>17.100000000000001</v>
      </c>
      <c r="F352" s="297">
        <v>69633</v>
      </c>
      <c r="G352" s="297">
        <v>66032782</v>
      </c>
      <c r="H352" s="400">
        <v>1129.16059738951</v>
      </c>
      <c r="I352" s="401"/>
    </row>
    <row r="353" spans="1:9" ht="25.15" customHeight="1">
      <c r="A353" s="299">
        <v>45540</v>
      </c>
      <c r="B353" s="298">
        <v>17.540001</v>
      </c>
      <c r="C353" s="298">
        <v>17.879999000000002</v>
      </c>
      <c r="D353" s="298">
        <v>17.02</v>
      </c>
      <c r="E353" s="298">
        <v>17.459999</v>
      </c>
      <c r="F353" s="297">
        <v>63011</v>
      </c>
      <c r="G353" s="297">
        <v>66032782</v>
      </c>
      <c r="H353" s="400">
        <v>1152.93231326518</v>
      </c>
      <c r="I353" s="401"/>
    </row>
    <row r="354" spans="1:9" ht="25.15" customHeight="1">
      <c r="A354" s="299">
        <v>45539</v>
      </c>
      <c r="B354" s="298">
        <v>17.780000999999999</v>
      </c>
      <c r="C354" s="298">
        <v>18.139999</v>
      </c>
      <c r="D354" s="298">
        <v>17.719999000000001</v>
      </c>
      <c r="E354" s="298">
        <v>17.940000999999999</v>
      </c>
      <c r="F354" s="297">
        <v>48851</v>
      </c>
      <c r="G354" s="297">
        <v>66032782</v>
      </c>
      <c r="H354" s="400">
        <v>1184.6281443453099</v>
      </c>
      <c r="I354" s="401"/>
    </row>
    <row r="355" spans="1:9" ht="25.15" customHeight="1">
      <c r="A355" s="299">
        <v>45538</v>
      </c>
      <c r="B355" s="298">
        <v>17.959999</v>
      </c>
      <c r="C355" s="298">
        <v>18.34</v>
      </c>
      <c r="D355" s="298">
        <v>17.940000999999999</v>
      </c>
      <c r="E355" s="298">
        <v>18.100000000000001</v>
      </c>
      <c r="F355" s="297">
        <v>64815</v>
      </c>
      <c r="G355" s="297">
        <v>66032782</v>
      </c>
      <c r="H355" s="400">
        <v>1195.19337938951</v>
      </c>
      <c r="I355" s="401"/>
    </row>
    <row r="356" spans="1:9" ht="25.15" customHeight="1">
      <c r="A356" s="299">
        <v>45537</v>
      </c>
      <c r="B356" s="298">
        <v>17.860001</v>
      </c>
      <c r="C356" s="298">
        <v>18.100000000000001</v>
      </c>
      <c r="D356" s="298">
        <v>17.600000000000001</v>
      </c>
      <c r="E356" s="298">
        <v>17.98</v>
      </c>
      <c r="F356" s="297">
        <v>53842</v>
      </c>
      <c r="G356" s="297">
        <v>66032782</v>
      </c>
      <c r="H356" s="400">
        <v>1187.2693901325899</v>
      </c>
      <c r="I356" s="401"/>
    </row>
    <row r="357" spans="1:9" ht="25.15" customHeight="1">
      <c r="A357" s="299">
        <v>45534</v>
      </c>
      <c r="B357" s="298">
        <v>17.52</v>
      </c>
      <c r="C357" s="298">
        <v>17.98</v>
      </c>
      <c r="D357" s="298">
        <v>17.52</v>
      </c>
      <c r="E357" s="298">
        <v>17.84</v>
      </c>
      <c r="F357" s="297">
        <v>138049</v>
      </c>
      <c r="G357" s="297">
        <v>66032782</v>
      </c>
      <c r="H357" s="400">
        <v>1178.0248409558001</v>
      </c>
      <c r="I357" s="401"/>
    </row>
    <row r="358" spans="1:9" ht="25.15" customHeight="1">
      <c r="A358" s="299">
        <v>45533</v>
      </c>
      <c r="B358" s="298">
        <v>18.100000000000001</v>
      </c>
      <c r="C358" s="298">
        <v>18.100000000000001</v>
      </c>
      <c r="D358" s="298">
        <v>17.52</v>
      </c>
      <c r="E358" s="298">
        <v>17.52</v>
      </c>
      <c r="F358" s="297">
        <v>65663</v>
      </c>
      <c r="G358" s="297">
        <v>66032782</v>
      </c>
      <c r="H358" s="400">
        <v>1156.8943708674101</v>
      </c>
      <c r="I358" s="401"/>
    </row>
    <row r="359" spans="1:9" ht="25.15" customHeight="1">
      <c r="A359" s="299">
        <v>45532</v>
      </c>
      <c r="B359" s="298">
        <v>17</v>
      </c>
      <c r="C359" s="298">
        <v>17.959999</v>
      </c>
      <c r="D359" s="298">
        <v>17</v>
      </c>
      <c r="E359" s="298">
        <v>17.959999</v>
      </c>
      <c r="F359" s="297">
        <v>37369</v>
      </c>
      <c r="G359" s="297">
        <v>66032782</v>
      </c>
      <c r="H359" s="400">
        <v>1185.9487042651799</v>
      </c>
      <c r="I359" s="401"/>
    </row>
    <row r="360" spans="1:9" ht="25.15" customHeight="1">
      <c r="A360" s="299">
        <v>45531</v>
      </c>
      <c r="B360" s="298">
        <v>17.100000000000001</v>
      </c>
      <c r="C360" s="298">
        <v>17.459999</v>
      </c>
      <c r="D360" s="298">
        <v>17.040001</v>
      </c>
      <c r="E360" s="298">
        <v>17.040001</v>
      </c>
      <c r="F360" s="297">
        <v>74514</v>
      </c>
      <c r="G360" s="297">
        <v>66032782</v>
      </c>
      <c r="H360" s="400">
        <v>1125.19866573482</v>
      </c>
      <c r="I360" s="401"/>
    </row>
    <row r="361" spans="1:9" ht="25.15" customHeight="1">
      <c r="A361" s="299">
        <v>45527</v>
      </c>
      <c r="B361" s="298">
        <v>17.239999999999998</v>
      </c>
      <c r="C361" s="298">
        <v>17.5</v>
      </c>
      <c r="D361" s="298">
        <v>17.079999999999998</v>
      </c>
      <c r="E361" s="298">
        <v>17.34</v>
      </c>
      <c r="F361" s="297">
        <v>40624</v>
      </c>
      <c r="G361" s="297">
        <v>66032782</v>
      </c>
      <c r="H361" s="400">
        <v>1145.0084499558</v>
      </c>
      <c r="I361" s="401"/>
    </row>
    <row r="362" spans="1:9" ht="25.15" customHeight="1">
      <c r="A362" s="299">
        <v>45526</v>
      </c>
      <c r="B362" s="298">
        <v>17.540001</v>
      </c>
      <c r="C362" s="298">
        <v>17.620000999999998</v>
      </c>
      <c r="D362" s="298">
        <v>17.16</v>
      </c>
      <c r="E362" s="298">
        <v>17.16</v>
      </c>
      <c r="F362" s="297">
        <v>46084</v>
      </c>
      <c r="G362" s="297">
        <v>66032782</v>
      </c>
      <c r="H362" s="400">
        <v>1133.1225290442001</v>
      </c>
      <c r="I362" s="401"/>
    </row>
    <row r="363" spans="1:9" ht="25.15" customHeight="1">
      <c r="A363" s="299">
        <v>45525</v>
      </c>
      <c r="B363" s="298">
        <v>17.079999999999998</v>
      </c>
      <c r="C363" s="298">
        <v>17.600000000000001</v>
      </c>
      <c r="D363" s="298">
        <v>17.040001</v>
      </c>
      <c r="E363" s="298">
        <v>17.579999999999998</v>
      </c>
      <c r="F363" s="297">
        <v>143812</v>
      </c>
      <c r="G363" s="297">
        <v>66032782</v>
      </c>
      <c r="H363" s="400">
        <v>1160.8563025220999</v>
      </c>
      <c r="I363" s="401"/>
    </row>
    <row r="364" spans="1:9" ht="25.15" customHeight="1">
      <c r="A364" s="299">
        <v>45524</v>
      </c>
      <c r="B364" s="298">
        <v>17.52</v>
      </c>
      <c r="C364" s="298">
        <v>17.52</v>
      </c>
      <c r="D364" s="298">
        <v>17.079999999999998</v>
      </c>
      <c r="E364" s="298">
        <v>17.079999999999998</v>
      </c>
      <c r="F364" s="297">
        <v>37317</v>
      </c>
      <c r="G364" s="297">
        <v>66032782</v>
      </c>
      <c r="H364" s="400">
        <v>1127.8399115221</v>
      </c>
      <c r="I364" s="401"/>
    </row>
    <row r="365" spans="1:9" ht="25.15" customHeight="1">
      <c r="A365" s="299">
        <v>45523</v>
      </c>
      <c r="B365" s="298">
        <v>17.440000999999999</v>
      </c>
      <c r="C365" s="298">
        <v>17.639999</v>
      </c>
      <c r="D365" s="298">
        <v>17.360001</v>
      </c>
      <c r="E365" s="298">
        <v>17.48</v>
      </c>
      <c r="F365" s="297">
        <v>34606</v>
      </c>
      <c r="G365" s="297">
        <v>66032782</v>
      </c>
      <c r="H365" s="400">
        <v>1154.25299913259</v>
      </c>
      <c r="I365" s="401"/>
    </row>
    <row r="366" spans="1:9" ht="25.15" customHeight="1">
      <c r="A366" s="299">
        <v>45520</v>
      </c>
      <c r="B366" s="298">
        <v>17.260000000000002</v>
      </c>
      <c r="C366" s="298">
        <v>17.66</v>
      </c>
      <c r="D366" s="298">
        <v>17.260000000000002</v>
      </c>
      <c r="E366" s="298">
        <v>17.379999000000002</v>
      </c>
      <c r="F366" s="297">
        <v>139420</v>
      </c>
      <c r="G366" s="297">
        <v>66032782</v>
      </c>
      <c r="H366" s="400">
        <v>1147.64969574308</v>
      </c>
      <c r="I366" s="401"/>
    </row>
    <row r="367" spans="1:9" ht="25.15" customHeight="1">
      <c r="A367" s="299">
        <v>45519</v>
      </c>
      <c r="B367" s="298">
        <v>17.579999999999998</v>
      </c>
      <c r="C367" s="298">
        <v>17.780000999999999</v>
      </c>
      <c r="D367" s="298">
        <v>17.34</v>
      </c>
      <c r="E367" s="298">
        <v>17.719999000000001</v>
      </c>
      <c r="F367" s="297">
        <v>45705</v>
      </c>
      <c r="G367" s="297">
        <v>66032782</v>
      </c>
      <c r="H367" s="400">
        <v>1170.10085169889</v>
      </c>
      <c r="I367" s="401"/>
    </row>
    <row r="368" spans="1:9" ht="25.15" customHeight="1">
      <c r="A368" s="299">
        <v>45518</v>
      </c>
      <c r="B368" s="298">
        <v>17.299999</v>
      </c>
      <c r="C368" s="298">
        <v>17.540001</v>
      </c>
      <c r="D368" s="298">
        <v>17.16</v>
      </c>
      <c r="E368" s="298">
        <v>17.379999000000002</v>
      </c>
      <c r="F368" s="297">
        <v>62048</v>
      </c>
      <c r="G368" s="297">
        <v>66032782</v>
      </c>
      <c r="H368" s="400">
        <v>1147.64969574308</v>
      </c>
      <c r="I368" s="401"/>
    </row>
    <row r="369" spans="1:9" ht="25.15" customHeight="1">
      <c r="A369" s="299">
        <v>45517</v>
      </c>
      <c r="B369" s="298">
        <v>17.440000999999999</v>
      </c>
      <c r="C369" s="298">
        <v>17.52</v>
      </c>
      <c r="D369" s="298">
        <v>17.120000999999998</v>
      </c>
      <c r="E369" s="298">
        <v>17.5</v>
      </c>
      <c r="F369" s="297">
        <v>41007</v>
      </c>
      <c r="G369" s="297">
        <v>66032782</v>
      </c>
      <c r="H369" s="400">
        <v>1155.5736850000001</v>
      </c>
      <c r="I369" s="401"/>
    </row>
    <row r="370" spans="1:9" ht="25.15" customHeight="1">
      <c r="A370" s="299">
        <v>45516</v>
      </c>
      <c r="B370" s="298">
        <v>17.32</v>
      </c>
      <c r="C370" s="298">
        <v>17.620000999999998</v>
      </c>
      <c r="D370" s="298">
        <v>17.280000999999999</v>
      </c>
      <c r="E370" s="298">
        <v>17.5</v>
      </c>
      <c r="F370" s="297">
        <v>29536</v>
      </c>
      <c r="G370" s="297">
        <v>66032782</v>
      </c>
      <c r="H370" s="400">
        <v>1155.5736850000001</v>
      </c>
      <c r="I370" s="401"/>
    </row>
    <row r="371" spans="1:9" ht="25.15" customHeight="1">
      <c r="A371" s="299">
        <v>45513</v>
      </c>
      <c r="B371" s="298">
        <v>17.079999999999998</v>
      </c>
      <c r="C371" s="298">
        <v>17.559999000000001</v>
      </c>
      <c r="D371" s="298">
        <v>17.079999999999998</v>
      </c>
      <c r="E371" s="298">
        <v>17.459999</v>
      </c>
      <c r="F371" s="297">
        <v>21638</v>
      </c>
      <c r="G371" s="297">
        <v>66032782</v>
      </c>
      <c r="H371" s="400">
        <v>1152.93231326518</v>
      </c>
      <c r="I371" s="401"/>
    </row>
    <row r="372" spans="1:9" ht="25.15" customHeight="1">
      <c r="A372" s="299">
        <v>45512</v>
      </c>
      <c r="B372" s="298">
        <v>17.299999</v>
      </c>
      <c r="C372" s="298">
        <v>17.48</v>
      </c>
      <c r="D372" s="298">
        <v>16.959999</v>
      </c>
      <c r="E372" s="298">
        <v>17.32</v>
      </c>
      <c r="F372" s="297">
        <v>22865</v>
      </c>
      <c r="G372" s="297">
        <v>66032782</v>
      </c>
      <c r="H372" s="400">
        <v>1143.6877640883899</v>
      </c>
      <c r="I372" s="401"/>
    </row>
    <row r="373" spans="1:9" ht="25.15" customHeight="1">
      <c r="A373" s="299">
        <v>45511</v>
      </c>
      <c r="B373" s="298">
        <v>17.579999999999998</v>
      </c>
      <c r="C373" s="298">
        <v>17.639999</v>
      </c>
      <c r="D373" s="298">
        <v>17.079999999999998</v>
      </c>
      <c r="E373" s="298">
        <v>17.299999</v>
      </c>
      <c r="F373" s="297">
        <v>37616</v>
      </c>
      <c r="G373" s="297">
        <v>66032782</v>
      </c>
      <c r="H373" s="400">
        <v>1142.3670782209899</v>
      </c>
      <c r="I373" s="401"/>
    </row>
    <row r="374" spans="1:9" ht="25.15" customHeight="1">
      <c r="A374" s="299">
        <v>45510</v>
      </c>
      <c r="B374" s="298">
        <v>17.639999</v>
      </c>
      <c r="C374" s="298">
        <v>17.639999</v>
      </c>
      <c r="D374" s="298">
        <v>17.139999</v>
      </c>
      <c r="E374" s="298">
        <v>17.48</v>
      </c>
      <c r="F374" s="297">
        <v>82197</v>
      </c>
      <c r="G374" s="297">
        <v>66032782</v>
      </c>
      <c r="H374" s="400">
        <v>1154.25299913259</v>
      </c>
      <c r="I374" s="401"/>
    </row>
    <row r="375" spans="1:9" ht="25.15" customHeight="1">
      <c r="A375" s="299">
        <v>45509</v>
      </c>
      <c r="B375" s="298">
        <v>17.639999</v>
      </c>
      <c r="C375" s="298">
        <v>17.700001</v>
      </c>
      <c r="D375" s="298">
        <v>16.66</v>
      </c>
      <c r="E375" s="298">
        <v>17.299999</v>
      </c>
      <c r="F375" s="297">
        <v>51298</v>
      </c>
      <c r="G375" s="297">
        <v>66032782</v>
      </c>
      <c r="H375" s="400">
        <v>1142.3670782209899</v>
      </c>
      <c r="I375" s="401"/>
    </row>
    <row r="376" spans="1:9" ht="25.15" customHeight="1">
      <c r="A376" s="299">
        <v>45506</v>
      </c>
      <c r="B376" s="298">
        <v>18.280000999999999</v>
      </c>
      <c r="C376" s="298">
        <v>18.280000999999999</v>
      </c>
      <c r="D376" s="298">
        <v>17.139999</v>
      </c>
      <c r="E376" s="298">
        <v>17.360001</v>
      </c>
      <c r="F376" s="297">
        <v>63796</v>
      </c>
      <c r="G376" s="297">
        <v>66032782</v>
      </c>
      <c r="H376" s="400">
        <v>1146.32913582321</v>
      </c>
      <c r="I376" s="401"/>
    </row>
    <row r="377" spans="1:9" ht="25.15" customHeight="1">
      <c r="A377" s="299">
        <v>45505</v>
      </c>
      <c r="B377" s="298">
        <v>18.239999999999998</v>
      </c>
      <c r="C377" s="298">
        <v>18.620000999999998</v>
      </c>
      <c r="D377" s="298">
        <v>17.920000000000002</v>
      </c>
      <c r="E377" s="298">
        <v>18.239999999999998</v>
      </c>
      <c r="F377" s="297">
        <v>106622</v>
      </c>
      <c r="G377" s="297">
        <v>66032782</v>
      </c>
      <c r="H377" s="400">
        <v>1204.4379285662999</v>
      </c>
      <c r="I377" s="401"/>
    </row>
    <row r="378" spans="1:9" ht="25.15" customHeight="1">
      <c r="A378" s="299">
        <v>45504</v>
      </c>
      <c r="B378" s="298">
        <v>18.239999999999998</v>
      </c>
      <c r="C378" s="298">
        <v>18.379999000000002</v>
      </c>
      <c r="D378" s="298">
        <v>17.959999</v>
      </c>
      <c r="E378" s="298">
        <v>18.260000000000002</v>
      </c>
      <c r="F378" s="297">
        <v>61632</v>
      </c>
      <c r="G378" s="297">
        <v>66032782</v>
      </c>
      <c r="H378" s="400">
        <v>1205.7586144336999</v>
      </c>
      <c r="I378" s="401"/>
    </row>
    <row r="379" spans="1:9" ht="25.15" customHeight="1">
      <c r="A379" s="299">
        <v>45503</v>
      </c>
      <c r="B379" s="298">
        <v>18.040001</v>
      </c>
      <c r="C379" s="298">
        <v>18.059999000000001</v>
      </c>
      <c r="D379" s="298">
        <v>17.739999999999998</v>
      </c>
      <c r="E379" s="298">
        <v>18.059999000000001</v>
      </c>
      <c r="F379" s="297">
        <v>74360</v>
      </c>
      <c r="G379" s="297">
        <v>66032782</v>
      </c>
      <c r="H379" s="400">
        <v>1192.55200765469</v>
      </c>
      <c r="I379" s="401"/>
    </row>
    <row r="380" spans="1:9" ht="25.15" customHeight="1">
      <c r="A380" s="299">
        <v>45502</v>
      </c>
      <c r="B380" s="298">
        <v>18.620000999999998</v>
      </c>
      <c r="C380" s="298">
        <v>18.620000999999998</v>
      </c>
      <c r="D380" s="298">
        <v>17.739999999999998</v>
      </c>
      <c r="E380" s="298">
        <v>17.739999999999998</v>
      </c>
      <c r="F380" s="297">
        <v>67925</v>
      </c>
      <c r="G380" s="297">
        <v>66032782</v>
      </c>
      <c r="H380" s="400">
        <v>1171.4215375663</v>
      </c>
      <c r="I380" s="401"/>
    </row>
    <row r="381" spans="1:9" ht="25.15" customHeight="1">
      <c r="A381" s="299">
        <v>45499</v>
      </c>
      <c r="B381" s="298">
        <v>17.579999999999998</v>
      </c>
      <c r="C381" s="298">
        <v>18.700001</v>
      </c>
      <c r="D381" s="298">
        <v>17.5</v>
      </c>
      <c r="E381" s="298">
        <v>18.459999</v>
      </c>
      <c r="F381" s="297">
        <v>74865</v>
      </c>
      <c r="G381" s="297">
        <v>66032782</v>
      </c>
      <c r="H381" s="400">
        <v>1218.96509526518</v>
      </c>
      <c r="I381" s="401"/>
    </row>
    <row r="382" spans="1:9" ht="25.15" customHeight="1">
      <c r="A382" s="299">
        <v>45498</v>
      </c>
      <c r="B382" s="298">
        <v>17</v>
      </c>
      <c r="C382" s="298">
        <v>17.440000999999999</v>
      </c>
      <c r="D382" s="298">
        <v>16.639999</v>
      </c>
      <c r="E382" s="298">
        <v>17.440000999999999</v>
      </c>
      <c r="F382" s="297">
        <v>76517</v>
      </c>
      <c r="G382" s="297">
        <v>66032782</v>
      </c>
      <c r="H382" s="400">
        <v>1151.61175334531</v>
      </c>
      <c r="I382" s="401"/>
    </row>
    <row r="383" spans="1:9" ht="25.15" customHeight="1">
      <c r="A383" s="299">
        <v>45497</v>
      </c>
      <c r="B383" s="298">
        <v>16.379999000000002</v>
      </c>
      <c r="C383" s="298">
        <v>16.940000999999999</v>
      </c>
      <c r="D383" s="298">
        <v>16.32</v>
      </c>
      <c r="E383" s="298">
        <v>16.899999999999999</v>
      </c>
      <c r="F383" s="297">
        <v>52120</v>
      </c>
      <c r="G383" s="297">
        <v>66032782</v>
      </c>
      <c r="H383" s="400">
        <v>1115.9539906104901</v>
      </c>
      <c r="I383" s="401"/>
    </row>
    <row r="384" spans="1:9" ht="25.15" customHeight="1">
      <c r="A384" s="299">
        <v>45496</v>
      </c>
      <c r="B384" s="298">
        <v>16.399999999999999</v>
      </c>
      <c r="C384" s="298">
        <v>16.600000000000001</v>
      </c>
      <c r="D384" s="298">
        <v>16.34</v>
      </c>
      <c r="E384" s="298">
        <v>16.399999999999999</v>
      </c>
      <c r="F384" s="297">
        <v>73115</v>
      </c>
      <c r="G384" s="297">
        <v>66032782</v>
      </c>
      <c r="H384" s="400">
        <v>1082.93759961049</v>
      </c>
      <c r="I384" s="401"/>
    </row>
    <row r="385" spans="1:9" ht="25.15" customHeight="1">
      <c r="A385" s="299">
        <v>45495</v>
      </c>
      <c r="B385" s="298">
        <v>16.639999</v>
      </c>
      <c r="C385" s="298">
        <v>17</v>
      </c>
      <c r="D385" s="298">
        <v>16.440000999999999</v>
      </c>
      <c r="E385" s="298">
        <v>16.440000999999999</v>
      </c>
      <c r="F385" s="297">
        <v>63754</v>
      </c>
      <c r="G385" s="297">
        <v>66032782</v>
      </c>
      <c r="H385" s="400">
        <v>1085.57897134531</v>
      </c>
      <c r="I385" s="401"/>
    </row>
    <row r="386" spans="1:9" ht="25.15" customHeight="1">
      <c r="A386" s="299">
        <v>45492</v>
      </c>
      <c r="B386" s="298">
        <v>16.579999999999998</v>
      </c>
      <c r="C386" s="298">
        <v>16.68</v>
      </c>
      <c r="D386" s="298">
        <v>16.280000999999999</v>
      </c>
      <c r="E386" s="298">
        <v>16.5</v>
      </c>
      <c r="F386" s="297">
        <v>54825</v>
      </c>
      <c r="G386" s="297">
        <v>66032782</v>
      </c>
      <c r="H386" s="400">
        <v>1089.5409030000001</v>
      </c>
      <c r="I386" s="401"/>
    </row>
    <row r="387" spans="1:9" ht="25.15" customHeight="1">
      <c r="A387" s="299">
        <v>45491</v>
      </c>
      <c r="B387" s="298">
        <v>16.98</v>
      </c>
      <c r="C387" s="298">
        <v>17.399999999999999</v>
      </c>
      <c r="D387" s="298">
        <v>16.940000999999999</v>
      </c>
      <c r="E387" s="298">
        <v>17.040001</v>
      </c>
      <c r="F387" s="297">
        <v>97242</v>
      </c>
      <c r="G387" s="297">
        <v>66032782</v>
      </c>
      <c r="H387" s="400">
        <v>1125.19866573482</v>
      </c>
      <c r="I387" s="401"/>
    </row>
    <row r="388" spans="1:9" ht="25.15" customHeight="1">
      <c r="A388" s="299">
        <v>45490</v>
      </c>
      <c r="B388" s="298">
        <v>18.780000999999999</v>
      </c>
      <c r="C388" s="298">
        <v>18.780000999999999</v>
      </c>
      <c r="D388" s="298">
        <v>16.940000999999999</v>
      </c>
      <c r="E388" s="298">
        <v>16.98</v>
      </c>
      <c r="F388" s="297">
        <v>200127</v>
      </c>
      <c r="G388" s="297">
        <v>66032782</v>
      </c>
      <c r="H388" s="400">
        <v>1121.2366081325899</v>
      </c>
      <c r="I388" s="401"/>
    </row>
    <row r="389" spans="1:9" ht="25.15" customHeight="1">
      <c r="A389" s="299">
        <v>45489</v>
      </c>
      <c r="B389" s="298">
        <v>18.780000999999999</v>
      </c>
      <c r="C389" s="298">
        <v>19.040001</v>
      </c>
      <c r="D389" s="298">
        <v>18.600000000000001</v>
      </c>
      <c r="E389" s="298">
        <v>19.040001</v>
      </c>
      <c r="F389" s="297">
        <v>62332</v>
      </c>
      <c r="G389" s="297">
        <v>66032782</v>
      </c>
      <c r="H389" s="400">
        <v>1257.26422973482</v>
      </c>
      <c r="I389" s="401"/>
    </row>
    <row r="390" spans="1:9" ht="25.15" customHeight="1">
      <c r="A390" s="299">
        <v>45488</v>
      </c>
      <c r="B390" s="298">
        <v>18.440000999999999</v>
      </c>
      <c r="C390" s="298">
        <v>18.899999999999999</v>
      </c>
      <c r="D390" s="298">
        <v>18.32</v>
      </c>
      <c r="E390" s="298">
        <v>18.899999999999999</v>
      </c>
      <c r="F390" s="297">
        <v>79514</v>
      </c>
      <c r="G390" s="297">
        <v>66032782</v>
      </c>
      <c r="H390" s="400">
        <v>1248.0195546104901</v>
      </c>
      <c r="I390" s="401"/>
    </row>
    <row r="391" spans="1:9" ht="25.15" customHeight="1">
      <c r="A391" s="299">
        <v>45485</v>
      </c>
      <c r="B391" s="298">
        <v>17.780000999999999</v>
      </c>
      <c r="C391" s="298">
        <v>18.48</v>
      </c>
      <c r="D391" s="298">
        <v>17.780000999999999</v>
      </c>
      <c r="E391" s="298">
        <v>18.48</v>
      </c>
      <c r="F391" s="297">
        <v>64992</v>
      </c>
      <c r="G391" s="297">
        <v>66032782</v>
      </c>
      <c r="H391" s="400">
        <v>1220.28578113259</v>
      </c>
      <c r="I391" s="401"/>
    </row>
    <row r="392" spans="1:9" ht="25.15" customHeight="1">
      <c r="A392" s="299">
        <v>45484</v>
      </c>
      <c r="B392" s="298">
        <v>17.079999999999998</v>
      </c>
      <c r="C392" s="298">
        <v>17.68</v>
      </c>
      <c r="D392" s="298">
        <v>16.98</v>
      </c>
      <c r="E392" s="298">
        <v>17.68</v>
      </c>
      <c r="F392" s="297">
        <v>47194</v>
      </c>
      <c r="G392" s="297">
        <v>66032782</v>
      </c>
      <c r="H392" s="400">
        <v>1167.45960591161</v>
      </c>
      <c r="I392" s="401"/>
    </row>
    <row r="393" spans="1:9" ht="25.15" customHeight="1">
      <c r="A393" s="299">
        <v>45483</v>
      </c>
      <c r="B393" s="298">
        <v>17.02</v>
      </c>
      <c r="C393" s="298">
        <v>17.260000000000002</v>
      </c>
      <c r="D393" s="298">
        <v>16.959999</v>
      </c>
      <c r="E393" s="298">
        <v>17.059999000000001</v>
      </c>
      <c r="F393" s="297">
        <v>67613</v>
      </c>
      <c r="G393" s="297">
        <v>66032782</v>
      </c>
      <c r="H393" s="400">
        <v>1126.51922565469</v>
      </c>
      <c r="I393" s="401"/>
    </row>
    <row r="394" spans="1:9" ht="25.15" customHeight="1">
      <c r="A394" s="299">
        <v>45482</v>
      </c>
      <c r="B394" s="298">
        <v>17.219999000000001</v>
      </c>
      <c r="C394" s="298">
        <v>17.459999</v>
      </c>
      <c r="D394" s="298">
        <v>16.879999000000002</v>
      </c>
      <c r="E394" s="298">
        <v>17</v>
      </c>
      <c r="F394" s="297">
        <v>232621</v>
      </c>
      <c r="G394" s="297">
        <v>66032782</v>
      </c>
      <c r="H394" s="400">
        <v>1122.557294</v>
      </c>
      <c r="I394" s="401"/>
    </row>
    <row r="395" spans="1:9" ht="25.15" customHeight="1">
      <c r="A395" s="299">
        <v>45481</v>
      </c>
      <c r="B395" s="298">
        <v>17.899999999999999</v>
      </c>
      <c r="C395" s="298">
        <v>17.899999999999999</v>
      </c>
      <c r="D395" s="298">
        <v>17.100000000000001</v>
      </c>
      <c r="E395" s="298">
        <v>17.280000999999999</v>
      </c>
      <c r="F395" s="297">
        <v>45114</v>
      </c>
      <c r="G395" s="297">
        <v>66032782</v>
      </c>
      <c r="H395" s="400">
        <v>1141.0465183011099</v>
      </c>
      <c r="I395" s="401"/>
    </row>
    <row r="396" spans="1:9" ht="25.15" customHeight="1">
      <c r="A396" s="299">
        <v>45478</v>
      </c>
      <c r="B396" s="298">
        <v>17.48</v>
      </c>
      <c r="C396" s="298">
        <v>18.139999</v>
      </c>
      <c r="D396" s="298">
        <v>17.32</v>
      </c>
      <c r="E396" s="298">
        <v>17.48</v>
      </c>
      <c r="F396" s="297">
        <v>82394</v>
      </c>
      <c r="G396" s="297">
        <v>66032782</v>
      </c>
      <c r="H396" s="400">
        <v>1154.25299913259</v>
      </c>
      <c r="I396" s="401"/>
    </row>
    <row r="397" spans="1:9" ht="25.15" customHeight="1">
      <c r="A397" s="299">
        <v>45477</v>
      </c>
      <c r="B397" s="298">
        <v>17.420000000000002</v>
      </c>
      <c r="C397" s="298">
        <v>17.420000000000002</v>
      </c>
      <c r="D397" s="298">
        <v>16.940000999999999</v>
      </c>
      <c r="E397" s="298">
        <v>17.280000999999999</v>
      </c>
      <c r="F397" s="297">
        <v>72827</v>
      </c>
      <c r="G397" s="297">
        <v>66032782</v>
      </c>
      <c r="H397" s="400">
        <v>1141.0465183011099</v>
      </c>
      <c r="I397" s="401"/>
    </row>
    <row r="398" spans="1:9" ht="25.15" customHeight="1">
      <c r="A398" s="299">
        <v>45476</v>
      </c>
      <c r="B398" s="298">
        <v>16.32</v>
      </c>
      <c r="C398" s="298">
        <v>17.120000999999998</v>
      </c>
      <c r="D398" s="298">
        <v>16.32</v>
      </c>
      <c r="E398" s="298">
        <v>17.120000999999998</v>
      </c>
      <c r="F398" s="297">
        <v>100140</v>
      </c>
      <c r="G398" s="297">
        <v>66032782</v>
      </c>
      <c r="H398" s="400">
        <v>1130.4812832569201</v>
      </c>
      <c r="I398" s="401"/>
    </row>
    <row r="399" spans="1:9" ht="25.15" customHeight="1">
      <c r="A399" s="299">
        <v>45475</v>
      </c>
      <c r="B399" s="298">
        <v>16.5</v>
      </c>
      <c r="C399" s="298">
        <v>16.559999000000001</v>
      </c>
      <c r="D399" s="298">
        <v>16.260000000000002</v>
      </c>
      <c r="E399" s="298">
        <v>16.299999</v>
      </c>
      <c r="F399" s="297">
        <v>77570</v>
      </c>
      <c r="G399" s="297">
        <v>66032782</v>
      </c>
      <c r="H399" s="400">
        <v>1076.3342962209899</v>
      </c>
      <c r="I399" s="401"/>
    </row>
    <row r="400" spans="1:9" ht="25.15" customHeight="1">
      <c r="A400" s="299">
        <v>45474</v>
      </c>
      <c r="B400" s="298">
        <v>17</v>
      </c>
      <c r="C400" s="298">
        <v>17</v>
      </c>
      <c r="D400" s="298">
        <v>16.559999000000001</v>
      </c>
      <c r="E400" s="298">
        <v>16.559999000000001</v>
      </c>
      <c r="F400" s="297">
        <v>34175</v>
      </c>
      <c r="G400" s="297">
        <v>66032782</v>
      </c>
      <c r="H400" s="400">
        <v>1093.5028346546901</v>
      </c>
      <c r="I400" s="401"/>
    </row>
    <row r="401" spans="1:9" ht="25.15" customHeight="1">
      <c r="A401" s="299">
        <v>45471</v>
      </c>
      <c r="B401" s="298">
        <v>16.600000000000001</v>
      </c>
      <c r="C401" s="298">
        <v>16.940000999999999</v>
      </c>
      <c r="D401" s="298">
        <v>16.5</v>
      </c>
      <c r="E401" s="298">
        <v>16.5</v>
      </c>
      <c r="F401" s="297">
        <v>102681</v>
      </c>
      <c r="G401" s="297">
        <v>66032782</v>
      </c>
      <c r="H401" s="400">
        <v>1089.5409030000001</v>
      </c>
      <c r="I401" s="401"/>
    </row>
    <row r="402" spans="1:9" ht="25.15" customHeight="1">
      <c r="A402" s="299">
        <v>45470</v>
      </c>
      <c r="B402" s="298">
        <v>17.100000000000001</v>
      </c>
      <c r="C402" s="298">
        <v>17.100000000000001</v>
      </c>
      <c r="D402" s="298">
        <v>16.719999000000001</v>
      </c>
      <c r="E402" s="298">
        <v>16.879999000000002</v>
      </c>
      <c r="F402" s="297">
        <v>68207</v>
      </c>
      <c r="G402" s="297">
        <v>66032782</v>
      </c>
      <c r="H402" s="400">
        <v>1114.6333047430801</v>
      </c>
      <c r="I402" s="401"/>
    </row>
    <row r="403" spans="1:9" ht="25.15" customHeight="1">
      <c r="A403" s="299">
        <v>45469</v>
      </c>
      <c r="B403" s="298">
        <v>16.639999</v>
      </c>
      <c r="C403" s="298">
        <v>16.860001</v>
      </c>
      <c r="D403" s="298">
        <v>16.639999</v>
      </c>
      <c r="E403" s="298">
        <v>16.799999</v>
      </c>
      <c r="F403" s="297">
        <v>96390</v>
      </c>
      <c r="G403" s="297">
        <v>66032782</v>
      </c>
      <c r="H403" s="400">
        <v>1109.35068722099</v>
      </c>
      <c r="I403" s="401"/>
    </row>
    <row r="404" spans="1:9" ht="25.15" customHeight="1">
      <c r="A404" s="299">
        <v>45468</v>
      </c>
      <c r="B404" s="298">
        <v>17.200001</v>
      </c>
      <c r="C404" s="298">
        <v>17.239999999999998</v>
      </c>
      <c r="D404" s="298">
        <v>16.700001</v>
      </c>
      <c r="E404" s="298">
        <v>16.719999000000001</v>
      </c>
      <c r="F404" s="297">
        <v>236263</v>
      </c>
      <c r="G404" s="297">
        <v>66032782</v>
      </c>
      <c r="H404" s="400">
        <v>1104.06806969889</v>
      </c>
      <c r="I404" s="401"/>
    </row>
    <row r="405" spans="1:9" ht="25.15" customHeight="1">
      <c r="A405" s="299">
        <v>45467</v>
      </c>
      <c r="B405" s="298">
        <v>16.799999</v>
      </c>
      <c r="C405" s="298">
        <v>17.440000999999999</v>
      </c>
      <c r="D405" s="298">
        <v>16.799999</v>
      </c>
      <c r="E405" s="298">
        <v>17.280000999999999</v>
      </c>
      <c r="F405" s="297">
        <v>126452</v>
      </c>
      <c r="G405" s="297">
        <v>66032782</v>
      </c>
      <c r="H405" s="400">
        <v>1141.0465183011099</v>
      </c>
      <c r="I405" s="401"/>
    </row>
    <row r="406" spans="1:9" ht="25.15" customHeight="1">
      <c r="A406" s="299">
        <v>45464</v>
      </c>
      <c r="B406" s="298">
        <v>16.5</v>
      </c>
      <c r="C406" s="298">
        <v>17.100000000000001</v>
      </c>
      <c r="D406" s="298">
        <v>16.5</v>
      </c>
      <c r="E406" s="298">
        <v>17.02</v>
      </c>
      <c r="F406" s="297">
        <v>190252</v>
      </c>
      <c r="G406" s="297">
        <v>66032782</v>
      </c>
      <c r="H406" s="400">
        <v>1123.87797986741</v>
      </c>
      <c r="I406" s="401"/>
    </row>
    <row r="407" spans="1:9" ht="25.15" customHeight="1">
      <c r="A407" s="299">
        <v>45463</v>
      </c>
      <c r="B407" s="298">
        <v>16.5</v>
      </c>
      <c r="C407" s="298">
        <v>16.760000000000002</v>
      </c>
      <c r="D407" s="298">
        <v>16.5</v>
      </c>
      <c r="E407" s="298">
        <v>16.66</v>
      </c>
      <c r="F407" s="297">
        <v>92236</v>
      </c>
      <c r="G407" s="297">
        <v>66032782</v>
      </c>
      <c r="H407" s="400">
        <v>1100.1061380442</v>
      </c>
      <c r="I407" s="401"/>
    </row>
    <row r="408" spans="1:9" ht="25.15" customHeight="1">
      <c r="A408" s="299">
        <v>45462</v>
      </c>
      <c r="B408" s="298">
        <v>16.700001</v>
      </c>
      <c r="C408" s="298">
        <v>16.879999000000002</v>
      </c>
      <c r="D408" s="298">
        <v>16.52</v>
      </c>
      <c r="E408" s="298">
        <v>16.52</v>
      </c>
      <c r="F408" s="297">
        <v>230741</v>
      </c>
      <c r="G408" s="297">
        <v>66032782</v>
      </c>
      <c r="H408" s="400">
        <v>1090.8615888674101</v>
      </c>
      <c r="I408" s="401"/>
    </row>
    <row r="409" spans="1:9" ht="25.15" customHeight="1">
      <c r="A409" s="299">
        <v>45461</v>
      </c>
      <c r="B409" s="298">
        <v>16.780000999999999</v>
      </c>
      <c r="C409" s="298">
        <v>17.219999000000001</v>
      </c>
      <c r="D409" s="298">
        <v>16.739999999999998</v>
      </c>
      <c r="E409" s="298">
        <v>16.739999999999998</v>
      </c>
      <c r="F409" s="297">
        <v>233047</v>
      </c>
      <c r="G409" s="297">
        <v>66032782</v>
      </c>
      <c r="H409" s="400">
        <v>1105.3887555663</v>
      </c>
      <c r="I409" s="401"/>
    </row>
    <row r="410" spans="1:9" ht="25.15" customHeight="1">
      <c r="A410" s="299">
        <v>45460</v>
      </c>
      <c r="B410" s="298">
        <v>17.200001</v>
      </c>
      <c r="C410" s="298">
        <v>17.399999999999999</v>
      </c>
      <c r="D410" s="298">
        <v>17</v>
      </c>
      <c r="E410" s="298">
        <v>17</v>
      </c>
      <c r="F410" s="297">
        <v>57826</v>
      </c>
      <c r="G410" s="297">
        <v>66032782</v>
      </c>
      <c r="H410" s="400">
        <v>1122.557294</v>
      </c>
      <c r="I410" s="401"/>
    </row>
    <row r="411" spans="1:9" ht="25.15" customHeight="1">
      <c r="A411" s="299">
        <v>45457</v>
      </c>
      <c r="B411" s="298">
        <v>17.84</v>
      </c>
      <c r="C411" s="298">
        <v>17.84</v>
      </c>
      <c r="D411" s="298">
        <v>17.100000000000001</v>
      </c>
      <c r="E411" s="298">
        <v>17.100000000000001</v>
      </c>
      <c r="F411" s="297">
        <v>111781</v>
      </c>
      <c r="G411" s="297">
        <v>66032782</v>
      </c>
      <c r="H411" s="400">
        <v>1129.16059738951</v>
      </c>
      <c r="I411" s="401"/>
    </row>
    <row r="412" spans="1:9" ht="25.15" customHeight="1">
      <c r="A412" s="299">
        <v>45456</v>
      </c>
      <c r="B412" s="298">
        <v>17.719999000000001</v>
      </c>
      <c r="C412" s="298">
        <v>17.760000000000002</v>
      </c>
      <c r="D412" s="298">
        <v>17.459999</v>
      </c>
      <c r="E412" s="298">
        <v>17.700001</v>
      </c>
      <c r="F412" s="297">
        <v>100120</v>
      </c>
      <c r="G412" s="297">
        <v>66032782</v>
      </c>
      <c r="H412" s="400">
        <v>1168.78029177902</v>
      </c>
      <c r="I412" s="401"/>
    </row>
    <row r="413" spans="1:9" ht="25.15" customHeight="1">
      <c r="A413" s="299">
        <v>45455</v>
      </c>
      <c r="B413" s="298">
        <v>18.16</v>
      </c>
      <c r="C413" s="298">
        <v>18.16</v>
      </c>
      <c r="D413" s="298">
        <v>17.48</v>
      </c>
      <c r="E413" s="298">
        <v>17.799999</v>
      </c>
      <c r="F413" s="297">
        <v>60812</v>
      </c>
      <c r="G413" s="297">
        <v>66032782</v>
      </c>
      <c r="H413" s="400">
        <v>1175.38346922099</v>
      </c>
      <c r="I413" s="401"/>
    </row>
    <row r="414" spans="1:9" ht="25.15" customHeight="1">
      <c r="A414" s="299">
        <v>45454</v>
      </c>
      <c r="B414" s="298">
        <v>18</v>
      </c>
      <c r="C414" s="298">
        <v>18.239999999999998</v>
      </c>
      <c r="D414" s="298">
        <v>17.739999999999998</v>
      </c>
      <c r="E414" s="298">
        <v>17.780000999999999</v>
      </c>
      <c r="F414" s="297">
        <v>60792</v>
      </c>
      <c r="G414" s="297">
        <v>66032782</v>
      </c>
      <c r="H414" s="400">
        <v>1174.06290930111</v>
      </c>
      <c r="I414" s="401"/>
    </row>
    <row r="415" spans="1:9" ht="25.15" customHeight="1">
      <c r="A415" s="299">
        <v>45453</v>
      </c>
      <c r="B415" s="298">
        <v>17.879999000000002</v>
      </c>
      <c r="C415" s="298">
        <v>18.239999999999998</v>
      </c>
      <c r="D415" s="298">
        <v>17.879999000000002</v>
      </c>
      <c r="E415" s="298">
        <v>18.059999000000001</v>
      </c>
      <c r="F415" s="297">
        <v>72178</v>
      </c>
      <c r="G415" s="297">
        <v>66032782</v>
      </c>
      <c r="H415" s="400">
        <v>1192.55200765469</v>
      </c>
      <c r="I415" s="401"/>
    </row>
    <row r="416" spans="1:9" ht="25.15" customHeight="1">
      <c r="A416" s="299">
        <v>45450</v>
      </c>
      <c r="B416" s="298">
        <v>18</v>
      </c>
      <c r="C416" s="298">
        <v>18.68</v>
      </c>
      <c r="D416" s="298">
        <v>18</v>
      </c>
      <c r="E416" s="298">
        <v>18.200001</v>
      </c>
      <c r="F416" s="297">
        <v>35110</v>
      </c>
      <c r="G416" s="297">
        <v>66032782</v>
      </c>
      <c r="H416" s="400">
        <v>1201.7966827790201</v>
      </c>
      <c r="I416" s="401"/>
    </row>
    <row r="417" spans="1:9" ht="25.15" customHeight="1">
      <c r="A417" s="299">
        <v>45449</v>
      </c>
      <c r="B417" s="298">
        <v>18.700001</v>
      </c>
      <c r="C417" s="298">
        <v>18.700001</v>
      </c>
      <c r="D417" s="298">
        <v>18.139999</v>
      </c>
      <c r="E417" s="298">
        <v>18.239999999999998</v>
      </c>
      <c r="F417" s="297">
        <v>33902</v>
      </c>
      <c r="G417" s="297">
        <v>66032782</v>
      </c>
      <c r="H417" s="400">
        <v>1204.4379285662999</v>
      </c>
      <c r="I417" s="401"/>
    </row>
    <row r="418" spans="1:9" ht="25.15" customHeight="1">
      <c r="A418" s="299">
        <v>45448</v>
      </c>
      <c r="B418" s="298">
        <v>18.719999000000001</v>
      </c>
      <c r="C418" s="298">
        <v>18.799999</v>
      </c>
      <c r="D418" s="298">
        <v>18.299999</v>
      </c>
      <c r="E418" s="298">
        <v>18.399999999999999</v>
      </c>
      <c r="F418" s="297">
        <v>47104</v>
      </c>
      <c r="G418" s="297">
        <v>66032782</v>
      </c>
      <c r="H418" s="400">
        <v>1215.00316361049</v>
      </c>
      <c r="I418" s="401"/>
    </row>
    <row r="419" spans="1:9" ht="25.15" customHeight="1">
      <c r="A419" s="299">
        <v>45447</v>
      </c>
      <c r="B419" s="298">
        <v>18.68</v>
      </c>
      <c r="C419" s="298">
        <v>18.82</v>
      </c>
      <c r="D419" s="298">
        <v>18.280000999999999</v>
      </c>
      <c r="E419" s="298">
        <v>18.32</v>
      </c>
      <c r="F419" s="297">
        <v>56988</v>
      </c>
      <c r="G419" s="297">
        <v>66032782</v>
      </c>
      <c r="H419" s="400">
        <v>1209.7205460883899</v>
      </c>
      <c r="I419" s="401"/>
    </row>
    <row r="420" spans="1:9" ht="25.15" customHeight="1">
      <c r="A420" s="299">
        <v>45446</v>
      </c>
      <c r="B420" s="298">
        <v>18.420000000000002</v>
      </c>
      <c r="C420" s="298">
        <v>18.68</v>
      </c>
      <c r="D420" s="298">
        <v>18.200001</v>
      </c>
      <c r="E420" s="298">
        <v>18.68</v>
      </c>
      <c r="F420" s="297">
        <v>52775</v>
      </c>
      <c r="G420" s="297">
        <v>66032782</v>
      </c>
      <c r="H420" s="400">
        <v>1233.49238791161</v>
      </c>
      <c r="I420" s="401"/>
    </row>
    <row r="421" spans="1:9" ht="25.15" customHeight="1">
      <c r="A421" s="299">
        <v>45443</v>
      </c>
      <c r="B421" s="298">
        <v>17.799999</v>
      </c>
      <c r="C421" s="298">
        <v>18.139999</v>
      </c>
      <c r="D421" s="298">
        <v>17.799999</v>
      </c>
      <c r="E421" s="298">
        <v>18.02</v>
      </c>
      <c r="F421" s="297">
        <v>180980</v>
      </c>
      <c r="G421" s="297">
        <v>66032782</v>
      </c>
      <c r="H421" s="400">
        <v>1189.91076186741</v>
      </c>
      <c r="I421" s="401"/>
    </row>
    <row r="422" spans="1:9" ht="25.15" customHeight="1">
      <c r="A422" s="299">
        <v>45442</v>
      </c>
      <c r="B422" s="298">
        <v>17.399999999999999</v>
      </c>
      <c r="C422" s="298">
        <v>18.299999</v>
      </c>
      <c r="D422" s="298">
        <v>17.399999999999999</v>
      </c>
      <c r="E422" s="298">
        <v>18.02</v>
      </c>
      <c r="F422" s="297">
        <v>168456</v>
      </c>
      <c r="G422" s="297">
        <v>66032782</v>
      </c>
      <c r="H422" s="400">
        <v>1189.91076186741</v>
      </c>
      <c r="I422" s="401"/>
    </row>
    <row r="423" spans="1:9" ht="25.15" customHeight="1">
      <c r="A423" s="299">
        <v>45441</v>
      </c>
      <c r="B423" s="298">
        <v>18.219999000000001</v>
      </c>
      <c r="C423" s="298">
        <v>18.219999000000001</v>
      </c>
      <c r="D423" s="298">
        <v>17.5</v>
      </c>
      <c r="E423" s="298">
        <v>17.540001</v>
      </c>
      <c r="F423" s="297">
        <v>104893</v>
      </c>
      <c r="G423" s="297">
        <v>66032782</v>
      </c>
      <c r="H423" s="400">
        <v>1158.2150567348201</v>
      </c>
      <c r="I423" s="401"/>
    </row>
    <row r="424" spans="1:9" ht="25.15" customHeight="1">
      <c r="A424" s="299">
        <v>45440</v>
      </c>
      <c r="B424" s="298">
        <v>18.82</v>
      </c>
      <c r="C424" s="298">
        <v>18.82</v>
      </c>
      <c r="D424" s="298">
        <v>17.620000999999998</v>
      </c>
      <c r="E424" s="298">
        <v>17.959999</v>
      </c>
      <c r="F424" s="297">
        <v>89596</v>
      </c>
      <c r="G424" s="297">
        <v>66032782</v>
      </c>
      <c r="H424" s="400">
        <v>1185.9487042651799</v>
      </c>
      <c r="I424" s="401"/>
    </row>
    <row r="425" spans="1:9" ht="25.15" customHeight="1">
      <c r="A425" s="299">
        <v>45436</v>
      </c>
      <c r="B425" s="298">
        <v>18.16</v>
      </c>
      <c r="C425" s="298">
        <v>18.52</v>
      </c>
      <c r="D425" s="298">
        <v>18.16</v>
      </c>
      <c r="E425" s="298">
        <v>18.459999</v>
      </c>
      <c r="F425" s="297">
        <v>126198</v>
      </c>
      <c r="G425" s="297">
        <v>66032782</v>
      </c>
      <c r="H425" s="400">
        <v>1218.96509526518</v>
      </c>
      <c r="I425" s="401"/>
    </row>
    <row r="426" spans="1:9" ht="25.15" customHeight="1">
      <c r="A426" s="299">
        <v>45435</v>
      </c>
      <c r="B426" s="298">
        <v>18.299999</v>
      </c>
      <c r="C426" s="298">
        <v>18.600000000000001</v>
      </c>
      <c r="D426" s="298">
        <v>18.299999</v>
      </c>
      <c r="E426" s="298">
        <v>18.299999</v>
      </c>
      <c r="F426" s="297">
        <v>272121</v>
      </c>
      <c r="G426" s="297">
        <v>66032782</v>
      </c>
      <c r="H426" s="400">
        <v>1208.3998602209899</v>
      </c>
      <c r="I426" s="401"/>
    </row>
    <row r="427" spans="1:9" ht="25.15" customHeight="1">
      <c r="A427" s="299">
        <v>45434</v>
      </c>
      <c r="B427" s="298">
        <v>18.959999</v>
      </c>
      <c r="C427" s="298">
        <v>18.959999</v>
      </c>
      <c r="D427" s="298">
        <v>18.34</v>
      </c>
      <c r="E427" s="298">
        <v>18.68</v>
      </c>
      <c r="F427" s="297">
        <v>64089</v>
      </c>
      <c r="G427" s="297">
        <v>66032782</v>
      </c>
      <c r="H427" s="400">
        <v>1233.49238791161</v>
      </c>
      <c r="I427" s="401"/>
    </row>
    <row r="428" spans="1:9" ht="25.15" customHeight="1">
      <c r="A428" s="299">
        <v>45433</v>
      </c>
      <c r="B428" s="298">
        <v>19</v>
      </c>
      <c r="C428" s="298">
        <v>19</v>
      </c>
      <c r="D428" s="298">
        <v>18.5</v>
      </c>
      <c r="E428" s="298">
        <v>18.719999000000001</v>
      </c>
      <c r="F428" s="297">
        <v>72566</v>
      </c>
      <c r="G428" s="297">
        <v>66032782</v>
      </c>
      <c r="H428" s="400">
        <v>1236.13363369889</v>
      </c>
      <c r="I428" s="401"/>
    </row>
    <row r="429" spans="1:9" ht="25.15" customHeight="1">
      <c r="A429" s="299">
        <v>45432</v>
      </c>
      <c r="B429" s="298">
        <v>18.139999</v>
      </c>
      <c r="C429" s="298">
        <v>18.920000000000002</v>
      </c>
      <c r="D429" s="298">
        <v>18.139999</v>
      </c>
      <c r="E429" s="298">
        <v>18.799999</v>
      </c>
      <c r="F429" s="297">
        <v>41729</v>
      </c>
      <c r="G429" s="297">
        <v>66032782</v>
      </c>
      <c r="H429" s="400">
        <v>1241.41625122099</v>
      </c>
      <c r="I429" s="401"/>
    </row>
    <row r="430" spans="1:9" ht="25.15" customHeight="1">
      <c r="A430" s="299">
        <v>45429</v>
      </c>
      <c r="B430" s="298">
        <v>19.120000999999998</v>
      </c>
      <c r="C430" s="298">
        <v>19.120000999999998</v>
      </c>
      <c r="D430" s="298">
        <v>18.420000000000002</v>
      </c>
      <c r="E430" s="298">
        <v>18.5</v>
      </c>
      <c r="F430" s="297">
        <v>32346</v>
      </c>
      <c r="G430" s="297">
        <v>66032782</v>
      </c>
      <c r="H430" s="400">
        <v>1221.6064670000001</v>
      </c>
      <c r="I430" s="401"/>
    </row>
    <row r="431" spans="1:9" ht="25.15" customHeight="1">
      <c r="A431" s="299">
        <v>45428</v>
      </c>
      <c r="B431" s="298">
        <v>18.98</v>
      </c>
      <c r="C431" s="298">
        <v>19</v>
      </c>
      <c r="D431" s="298">
        <v>18.559999000000001</v>
      </c>
      <c r="E431" s="298">
        <v>18.799999</v>
      </c>
      <c r="F431" s="297">
        <v>43248</v>
      </c>
      <c r="G431" s="297">
        <v>66032782</v>
      </c>
      <c r="H431" s="400">
        <v>1241.41625122099</v>
      </c>
      <c r="I431" s="401"/>
    </row>
    <row r="432" spans="1:9" ht="25.15" customHeight="1">
      <c r="A432" s="299">
        <v>45427</v>
      </c>
      <c r="B432" s="298">
        <v>18.280000999999999</v>
      </c>
      <c r="C432" s="298">
        <v>19.02</v>
      </c>
      <c r="D432" s="298">
        <v>18.280000999999999</v>
      </c>
      <c r="E432" s="298">
        <v>18.940000999999999</v>
      </c>
      <c r="F432" s="297">
        <v>94532</v>
      </c>
      <c r="G432" s="297">
        <v>66032782</v>
      </c>
      <c r="H432" s="400">
        <v>1250.6609263453099</v>
      </c>
      <c r="I432" s="401"/>
    </row>
    <row r="433" spans="1:9" ht="25.15" customHeight="1">
      <c r="A433" s="299">
        <v>45426</v>
      </c>
      <c r="B433" s="298">
        <v>18.299999</v>
      </c>
      <c r="C433" s="298">
        <v>18.899999999999999</v>
      </c>
      <c r="D433" s="298">
        <v>18.299999</v>
      </c>
      <c r="E433" s="298">
        <v>18.600000000000001</v>
      </c>
      <c r="F433" s="297">
        <v>829710</v>
      </c>
      <c r="G433" s="297">
        <v>66032782</v>
      </c>
      <c r="H433" s="400">
        <v>1228.2097703895099</v>
      </c>
      <c r="I433" s="401"/>
    </row>
    <row r="434" spans="1:9" ht="25.15" customHeight="1">
      <c r="A434" s="299">
        <v>45425</v>
      </c>
      <c r="B434" s="298">
        <v>18.68</v>
      </c>
      <c r="C434" s="298">
        <v>18.940000999999999</v>
      </c>
      <c r="D434" s="298">
        <v>18.48</v>
      </c>
      <c r="E434" s="298">
        <v>18.68</v>
      </c>
      <c r="F434" s="297">
        <v>57446</v>
      </c>
      <c r="G434" s="297">
        <v>66032782</v>
      </c>
      <c r="H434" s="400">
        <v>1233.49238791161</v>
      </c>
      <c r="I434" s="401"/>
    </row>
    <row r="435" spans="1:9" ht="25.15" customHeight="1">
      <c r="A435" s="299">
        <v>45422</v>
      </c>
      <c r="B435" s="298">
        <v>18.52</v>
      </c>
      <c r="C435" s="298">
        <v>19.079999999999998</v>
      </c>
      <c r="D435" s="298">
        <v>18.52</v>
      </c>
      <c r="E435" s="298">
        <v>18.98</v>
      </c>
      <c r="F435" s="297">
        <v>35143</v>
      </c>
      <c r="G435" s="297">
        <v>66032782</v>
      </c>
      <c r="H435" s="400">
        <v>1253.3021721325899</v>
      </c>
      <c r="I435" s="401"/>
    </row>
    <row r="436" spans="1:9" ht="25.15" customHeight="1">
      <c r="A436" s="299">
        <v>45421</v>
      </c>
      <c r="B436" s="298">
        <v>18.760000000000002</v>
      </c>
      <c r="C436" s="298">
        <v>19.100000000000001</v>
      </c>
      <c r="D436" s="298">
        <v>18.760000000000002</v>
      </c>
      <c r="E436" s="298">
        <v>18.920000000000002</v>
      </c>
      <c r="F436" s="297">
        <v>74427</v>
      </c>
      <c r="G436" s="297">
        <v>66032782</v>
      </c>
      <c r="H436" s="400">
        <v>1249.3402404778999</v>
      </c>
      <c r="I436" s="401"/>
    </row>
    <row r="437" spans="1:9" ht="25.15" customHeight="1">
      <c r="A437" s="299">
        <v>45420</v>
      </c>
      <c r="B437" s="298">
        <v>18.139999</v>
      </c>
      <c r="C437" s="298">
        <v>18.799999</v>
      </c>
      <c r="D437" s="298">
        <v>18.139999</v>
      </c>
      <c r="E437" s="298">
        <v>18.799999</v>
      </c>
      <c r="F437" s="297">
        <v>61367</v>
      </c>
      <c r="G437" s="297">
        <v>66032782</v>
      </c>
      <c r="H437" s="400">
        <v>1241.41625122099</v>
      </c>
      <c r="I437" s="401"/>
    </row>
    <row r="438" spans="1:9" ht="25.15" customHeight="1">
      <c r="A438" s="299">
        <v>45419</v>
      </c>
      <c r="B438" s="298">
        <v>18.139999</v>
      </c>
      <c r="C438" s="298">
        <v>19.18</v>
      </c>
      <c r="D438" s="298">
        <v>18.139999</v>
      </c>
      <c r="E438" s="298">
        <v>18.860001</v>
      </c>
      <c r="F438" s="297">
        <v>52865</v>
      </c>
      <c r="G438" s="297">
        <v>66032782</v>
      </c>
      <c r="H438" s="400">
        <v>1245.3783088232101</v>
      </c>
      <c r="I438" s="401"/>
    </row>
    <row r="439" spans="1:9" ht="25.15" customHeight="1">
      <c r="A439" s="299">
        <v>45415</v>
      </c>
      <c r="B439" s="298">
        <v>17.760000000000002</v>
      </c>
      <c r="C439" s="298">
        <v>18.719999000000001</v>
      </c>
      <c r="D439" s="298">
        <v>17.760000000000002</v>
      </c>
      <c r="E439" s="298">
        <v>18.68</v>
      </c>
      <c r="F439" s="297">
        <v>80575</v>
      </c>
      <c r="G439" s="297">
        <v>66032782</v>
      </c>
      <c r="H439" s="400">
        <v>1233.49238791161</v>
      </c>
      <c r="I439" s="401"/>
    </row>
    <row r="440" spans="1:9" ht="25.15" customHeight="1">
      <c r="A440" s="299">
        <v>45414</v>
      </c>
      <c r="B440" s="298">
        <v>17.239999999999998</v>
      </c>
      <c r="C440" s="298">
        <v>17.84</v>
      </c>
      <c r="D440" s="298">
        <v>17.239999999999998</v>
      </c>
      <c r="E440" s="298">
        <v>17.84</v>
      </c>
      <c r="F440" s="297">
        <v>95900</v>
      </c>
      <c r="G440" s="297">
        <v>66032782</v>
      </c>
      <c r="H440" s="400">
        <v>1178.0248409558001</v>
      </c>
      <c r="I440" s="401"/>
    </row>
    <row r="441" spans="1:9" ht="25.15" customHeight="1">
      <c r="A441" s="299">
        <v>45413</v>
      </c>
      <c r="B441" s="298">
        <v>17.52</v>
      </c>
      <c r="C441" s="298">
        <v>17.940000999999999</v>
      </c>
      <c r="D441" s="298">
        <v>17.360001</v>
      </c>
      <c r="E441" s="298">
        <v>17.360001</v>
      </c>
      <c r="F441" s="297">
        <v>65694</v>
      </c>
      <c r="G441" s="297">
        <v>66032782</v>
      </c>
      <c r="H441" s="400">
        <v>1146.32913582321</v>
      </c>
      <c r="I441" s="401"/>
    </row>
    <row r="442" spans="1:9" ht="25.15" customHeight="1">
      <c r="A442" s="299">
        <v>45412</v>
      </c>
      <c r="B442" s="298">
        <v>17.799999</v>
      </c>
      <c r="C442" s="298">
        <v>18.040001</v>
      </c>
      <c r="D442" s="298">
        <v>17.799999</v>
      </c>
      <c r="E442" s="298">
        <v>18.040001</v>
      </c>
      <c r="F442" s="297">
        <v>92560</v>
      </c>
      <c r="G442" s="297">
        <v>66032782</v>
      </c>
      <c r="H442" s="400">
        <v>1191.23144773482</v>
      </c>
      <c r="I442" s="401"/>
    </row>
    <row r="443" spans="1:9" ht="25.15" customHeight="1">
      <c r="A443" s="299">
        <v>45411</v>
      </c>
      <c r="B443" s="298">
        <v>17.700001</v>
      </c>
      <c r="C443" s="298">
        <v>17.82</v>
      </c>
      <c r="D443" s="298">
        <v>17.219999000000001</v>
      </c>
      <c r="E443" s="298">
        <v>17.82</v>
      </c>
      <c r="F443" s="297">
        <v>62755</v>
      </c>
      <c r="G443" s="297">
        <v>66031509</v>
      </c>
      <c r="H443" s="400">
        <v>1176.68147022878</v>
      </c>
      <c r="I443" s="401"/>
    </row>
    <row r="444" spans="1:9" ht="25.15" customHeight="1">
      <c r="A444" s="299">
        <v>45408</v>
      </c>
      <c r="B444" s="298">
        <v>16.84</v>
      </c>
      <c r="C444" s="298">
        <v>17.360001</v>
      </c>
      <c r="D444" s="298">
        <v>16.84</v>
      </c>
      <c r="E444" s="298">
        <v>17.360001</v>
      </c>
      <c r="F444" s="297">
        <v>39996</v>
      </c>
      <c r="G444" s="297">
        <v>66031509</v>
      </c>
      <c r="H444" s="400">
        <v>1146.3070365424401</v>
      </c>
      <c r="I444" s="401"/>
    </row>
    <row r="445" spans="1:9" ht="25.15" customHeight="1">
      <c r="A445" s="299">
        <v>45407</v>
      </c>
      <c r="B445" s="298">
        <v>17.02</v>
      </c>
      <c r="C445" s="298">
        <v>17.579999999999998</v>
      </c>
      <c r="D445" s="298">
        <v>16.940000999999999</v>
      </c>
      <c r="E445" s="298">
        <v>17.040001</v>
      </c>
      <c r="F445" s="297">
        <v>294525</v>
      </c>
      <c r="G445" s="297">
        <v>66031509</v>
      </c>
      <c r="H445" s="400">
        <v>1125.17697381365</v>
      </c>
      <c r="I445" s="401"/>
    </row>
    <row r="446" spans="1:9" ht="25.15" customHeight="1">
      <c r="A446" s="299">
        <v>45406</v>
      </c>
      <c r="B446" s="298">
        <v>17.48</v>
      </c>
      <c r="C446" s="298">
        <v>17.52</v>
      </c>
      <c r="D446" s="298">
        <v>16.959999</v>
      </c>
      <c r="E446" s="298">
        <v>17</v>
      </c>
      <c r="F446" s="297">
        <v>92920</v>
      </c>
      <c r="G446" s="297">
        <v>66031509</v>
      </c>
      <c r="H446" s="400">
        <v>1122.5356529999999</v>
      </c>
      <c r="I446" s="401"/>
    </row>
    <row r="447" spans="1:9" ht="25.15" customHeight="1">
      <c r="A447" s="299">
        <v>45405</v>
      </c>
      <c r="B447" s="298">
        <v>16.879999000000002</v>
      </c>
      <c r="C447" s="298">
        <v>17.620000999999998</v>
      </c>
      <c r="D447" s="298">
        <v>16.879999000000002</v>
      </c>
      <c r="E447" s="298">
        <v>17.5</v>
      </c>
      <c r="F447" s="297">
        <v>159725</v>
      </c>
      <c r="G447" s="297">
        <v>66031509</v>
      </c>
      <c r="H447" s="400">
        <v>1155.5514075000001</v>
      </c>
      <c r="I447" s="401"/>
    </row>
    <row r="448" spans="1:9" ht="25.15" customHeight="1">
      <c r="A448" s="299">
        <v>45404</v>
      </c>
      <c r="B448" s="298">
        <v>17.420000000000002</v>
      </c>
      <c r="C448" s="298">
        <v>17.540001</v>
      </c>
      <c r="D448" s="298">
        <v>17.18</v>
      </c>
      <c r="E448" s="298">
        <v>17.260000000000002</v>
      </c>
      <c r="F448" s="297">
        <v>85499</v>
      </c>
      <c r="G448" s="297">
        <v>66031509</v>
      </c>
      <c r="H448" s="400">
        <v>1139.70386045341</v>
      </c>
      <c r="I448" s="401"/>
    </row>
    <row r="449" spans="1:9" ht="25.15" customHeight="1">
      <c r="A449" s="299">
        <v>45401</v>
      </c>
      <c r="B449" s="298">
        <v>17.360001</v>
      </c>
      <c r="C449" s="298">
        <v>17.5</v>
      </c>
      <c r="D449" s="298">
        <v>17.139999</v>
      </c>
      <c r="E449" s="298">
        <v>17.18</v>
      </c>
      <c r="F449" s="297">
        <v>54487</v>
      </c>
      <c r="G449" s="297">
        <v>66031509</v>
      </c>
      <c r="H449" s="400">
        <v>1134.42134477122</v>
      </c>
      <c r="I449" s="401"/>
    </row>
    <row r="450" spans="1:9" ht="25.15" customHeight="1">
      <c r="A450" s="299">
        <v>45400</v>
      </c>
      <c r="B450" s="298">
        <v>17.600000000000001</v>
      </c>
      <c r="C450" s="298">
        <v>17.98</v>
      </c>
      <c r="D450" s="298">
        <v>17.420000000000002</v>
      </c>
      <c r="E450" s="298">
        <v>17.559999000000001</v>
      </c>
      <c r="F450" s="297">
        <v>198583</v>
      </c>
      <c r="G450" s="297">
        <v>66031509</v>
      </c>
      <c r="H450" s="400">
        <v>1159.5132627753701</v>
      </c>
      <c r="I450" s="401"/>
    </row>
    <row r="451" spans="1:9" ht="25.15" customHeight="1">
      <c r="A451" s="299">
        <v>45399</v>
      </c>
      <c r="B451" s="298">
        <v>17.280000999999999</v>
      </c>
      <c r="C451" s="298">
        <v>17.600000000000001</v>
      </c>
      <c r="D451" s="298">
        <v>17.280000999999999</v>
      </c>
      <c r="E451" s="298">
        <v>17.52</v>
      </c>
      <c r="F451" s="297">
        <v>83781</v>
      </c>
      <c r="G451" s="297">
        <v>66031509</v>
      </c>
      <c r="H451" s="400">
        <v>1156.8720679068299</v>
      </c>
      <c r="I451" s="401"/>
    </row>
    <row r="452" spans="1:9" ht="25.15" customHeight="1">
      <c r="A452" s="299">
        <v>45398</v>
      </c>
      <c r="B452" s="298">
        <v>17.32</v>
      </c>
      <c r="C452" s="298">
        <v>17.5</v>
      </c>
      <c r="D452" s="298">
        <v>17.059999000000001</v>
      </c>
      <c r="E452" s="298">
        <v>17.239999999999998</v>
      </c>
      <c r="F452" s="297">
        <v>94889</v>
      </c>
      <c r="G452" s="297">
        <v>66031509</v>
      </c>
      <c r="H452" s="400">
        <v>1138.38320004659</v>
      </c>
      <c r="I452" s="401"/>
    </row>
    <row r="453" spans="1:9" ht="25.15" customHeight="1">
      <c r="A453" s="299">
        <v>45397</v>
      </c>
      <c r="B453" s="298">
        <v>17.579999999999998</v>
      </c>
      <c r="C453" s="298">
        <v>17.959999</v>
      </c>
      <c r="D453" s="298">
        <v>17.579999999999998</v>
      </c>
      <c r="E453" s="298">
        <v>17.620000999999998</v>
      </c>
      <c r="F453" s="297">
        <v>50530</v>
      </c>
      <c r="G453" s="297">
        <v>66031509</v>
      </c>
      <c r="H453" s="400">
        <v>1163.47524399585</v>
      </c>
      <c r="I453" s="401"/>
    </row>
    <row r="454" spans="1:9" ht="25.15" customHeight="1">
      <c r="A454" s="299">
        <v>45394</v>
      </c>
      <c r="B454" s="298">
        <v>18.139999</v>
      </c>
      <c r="C454" s="298">
        <v>18.420000000000002</v>
      </c>
      <c r="D454" s="298">
        <v>17.799999</v>
      </c>
      <c r="E454" s="298">
        <v>17.799999</v>
      </c>
      <c r="F454" s="297">
        <v>56396</v>
      </c>
      <c r="G454" s="297">
        <v>66031509</v>
      </c>
      <c r="H454" s="400">
        <v>1175.3608098219599</v>
      </c>
      <c r="I454" s="401"/>
    </row>
    <row r="455" spans="1:9" ht="25.15" customHeight="1">
      <c r="A455" s="299">
        <v>45393</v>
      </c>
      <c r="B455" s="298">
        <v>17.719999000000001</v>
      </c>
      <c r="C455" s="298">
        <v>18.200001</v>
      </c>
      <c r="D455" s="298">
        <v>17.700001</v>
      </c>
      <c r="E455" s="298">
        <v>17.920000000000002</v>
      </c>
      <c r="F455" s="297">
        <v>84239</v>
      </c>
      <c r="G455" s="297">
        <v>66031509</v>
      </c>
      <c r="H455" s="400">
        <v>1183.2846463178</v>
      </c>
      <c r="I455" s="401"/>
    </row>
    <row r="456" spans="1:9" ht="25.15" customHeight="1">
      <c r="A456" s="299">
        <v>45392</v>
      </c>
      <c r="B456" s="298">
        <v>17.299999</v>
      </c>
      <c r="C456" s="298">
        <v>17.860001</v>
      </c>
      <c r="D456" s="298">
        <v>17.299999</v>
      </c>
      <c r="E456" s="298">
        <v>17.639999</v>
      </c>
      <c r="F456" s="297">
        <v>70850</v>
      </c>
      <c r="G456" s="297">
        <v>66031509</v>
      </c>
      <c r="H456" s="400">
        <v>1164.7957784575699</v>
      </c>
      <c r="I456" s="401"/>
    </row>
    <row r="457" spans="1:9" ht="25.15" customHeight="1">
      <c r="A457" s="299">
        <v>45391</v>
      </c>
      <c r="B457" s="298">
        <v>17.299999</v>
      </c>
      <c r="C457" s="298">
        <v>17.799999</v>
      </c>
      <c r="D457" s="298">
        <v>17.299999</v>
      </c>
      <c r="E457" s="298">
        <v>17.399999999999999</v>
      </c>
      <c r="F457" s="297">
        <v>104795</v>
      </c>
      <c r="G457" s="297">
        <v>66031509</v>
      </c>
      <c r="H457" s="400">
        <v>1148.94823141098</v>
      </c>
      <c r="I457" s="401"/>
    </row>
    <row r="458" spans="1:9" ht="25.15" customHeight="1">
      <c r="A458" s="299">
        <v>45390</v>
      </c>
      <c r="B458" s="298">
        <v>17.799999</v>
      </c>
      <c r="C458" s="298">
        <v>17.799999</v>
      </c>
      <c r="D458" s="298">
        <v>17.299999</v>
      </c>
      <c r="E458" s="298">
        <v>17.399999999999999</v>
      </c>
      <c r="F458" s="297">
        <v>78580</v>
      </c>
      <c r="G458" s="297">
        <v>66031509</v>
      </c>
      <c r="H458" s="400">
        <v>1148.94823141098</v>
      </c>
      <c r="I458" s="401"/>
    </row>
    <row r="459" spans="1:9" ht="25.15" customHeight="1">
      <c r="A459" s="299">
        <v>45387</v>
      </c>
      <c r="B459" s="298">
        <v>17.32</v>
      </c>
      <c r="C459" s="298">
        <v>17.5</v>
      </c>
      <c r="D459" s="298">
        <v>17.139999</v>
      </c>
      <c r="E459" s="298">
        <v>17.440000999999999</v>
      </c>
      <c r="F459" s="297">
        <v>58573</v>
      </c>
      <c r="G459" s="297">
        <v>66031509</v>
      </c>
      <c r="H459" s="400">
        <v>1151.5895522246301</v>
      </c>
      <c r="I459" s="401"/>
    </row>
    <row r="460" spans="1:9" ht="25.15" customHeight="1">
      <c r="A460" s="299">
        <v>45386</v>
      </c>
      <c r="B460" s="298">
        <v>17.100000000000001</v>
      </c>
      <c r="C460" s="298">
        <v>17.84</v>
      </c>
      <c r="D460" s="298">
        <v>17.100000000000001</v>
      </c>
      <c r="E460" s="298">
        <v>17.639999</v>
      </c>
      <c r="F460" s="297">
        <v>130062</v>
      </c>
      <c r="G460" s="297">
        <v>66031509</v>
      </c>
      <c r="H460" s="400">
        <v>1164.7957784575699</v>
      </c>
      <c r="I460" s="401"/>
    </row>
    <row r="461" spans="1:9" ht="25.15" customHeight="1">
      <c r="A461" s="299">
        <v>45385</v>
      </c>
      <c r="B461" s="298">
        <v>17.360001</v>
      </c>
      <c r="C461" s="298">
        <v>17.620000999999998</v>
      </c>
      <c r="D461" s="298">
        <v>17.16</v>
      </c>
      <c r="E461" s="298">
        <v>17.52</v>
      </c>
      <c r="F461" s="297">
        <v>69749</v>
      </c>
      <c r="G461" s="297">
        <v>66031509</v>
      </c>
      <c r="H461" s="400">
        <v>1156.8720679068299</v>
      </c>
      <c r="I461" s="401"/>
    </row>
    <row r="462" spans="1:9" ht="25.15" customHeight="1">
      <c r="A462" s="299">
        <v>45384</v>
      </c>
      <c r="B462" s="298">
        <v>17.579999999999998</v>
      </c>
      <c r="C462" s="298">
        <v>18.059999000000001</v>
      </c>
      <c r="D462" s="298">
        <v>17.420000000000002</v>
      </c>
      <c r="E462" s="298">
        <v>17.420000000000002</v>
      </c>
      <c r="F462" s="297">
        <v>48562</v>
      </c>
      <c r="G462" s="297">
        <v>66031509</v>
      </c>
      <c r="H462" s="400">
        <v>1150.2688918178001</v>
      </c>
      <c r="I462" s="401"/>
    </row>
    <row r="463" spans="1:9" ht="25.15" customHeight="1">
      <c r="A463" s="299">
        <v>45379</v>
      </c>
      <c r="B463" s="298">
        <v>17.959999</v>
      </c>
      <c r="C463" s="298">
        <v>18.129999000000002</v>
      </c>
      <c r="D463" s="298">
        <v>17.649999999999999</v>
      </c>
      <c r="E463" s="298">
        <v>17.649999999999999</v>
      </c>
      <c r="F463" s="297">
        <v>95844</v>
      </c>
      <c r="G463" s="297">
        <v>66031509</v>
      </c>
      <c r="H463" s="400">
        <v>1165.4561086609799</v>
      </c>
      <c r="I463" s="401"/>
    </row>
    <row r="464" spans="1:9" ht="25.15" customHeight="1">
      <c r="A464" s="299">
        <v>45378</v>
      </c>
      <c r="B464" s="298">
        <v>18.030000999999999</v>
      </c>
      <c r="C464" s="298">
        <v>18.059999000000001</v>
      </c>
      <c r="D464" s="298">
        <v>17.690000999999999</v>
      </c>
      <c r="E464" s="298">
        <v>17.870000999999998</v>
      </c>
      <c r="F464" s="297">
        <v>54622</v>
      </c>
      <c r="G464" s="297">
        <v>66031509</v>
      </c>
      <c r="H464" s="400">
        <v>1179.98312124585</v>
      </c>
      <c r="I464" s="401"/>
    </row>
    <row r="465" spans="1:9" ht="25.15" customHeight="1">
      <c r="A465" s="299">
        <v>45377</v>
      </c>
      <c r="B465" s="298">
        <v>17.790001</v>
      </c>
      <c r="C465" s="298">
        <v>18.190000999999999</v>
      </c>
      <c r="D465" s="298">
        <v>17.440000999999999</v>
      </c>
      <c r="E465" s="298">
        <v>18.170000000000002</v>
      </c>
      <c r="F465" s="297">
        <v>73601</v>
      </c>
      <c r="G465" s="297">
        <v>66031509</v>
      </c>
      <c r="H465" s="400">
        <v>1199.7925235677999</v>
      </c>
      <c r="I465" s="401"/>
    </row>
    <row r="466" spans="1:9" ht="25.15" customHeight="1">
      <c r="A466" s="299">
        <v>45376</v>
      </c>
      <c r="B466" s="298">
        <v>17.850000000000001</v>
      </c>
      <c r="C466" s="298">
        <v>18.350000000000001</v>
      </c>
      <c r="D466" s="298">
        <v>17.66</v>
      </c>
      <c r="E466" s="298">
        <v>17.66</v>
      </c>
      <c r="F466" s="297">
        <v>132332</v>
      </c>
      <c r="G466" s="297">
        <v>66031509</v>
      </c>
      <c r="H466" s="400">
        <v>1166.1164388643899</v>
      </c>
      <c r="I466" s="401"/>
    </row>
    <row r="467" spans="1:9" ht="25.15" customHeight="1">
      <c r="A467" s="299">
        <v>45373</v>
      </c>
      <c r="B467" s="298">
        <v>17.780000999999999</v>
      </c>
      <c r="C467" s="298">
        <v>18.469999000000001</v>
      </c>
      <c r="D467" s="298">
        <v>17.780000999999999</v>
      </c>
      <c r="E467" s="298">
        <v>18.309999000000001</v>
      </c>
      <c r="F467" s="297">
        <v>81733</v>
      </c>
      <c r="G467" s="297">
        <v>66031509</v>
      </c>
      <c r="H467" s="400">
        <v>1209.0368945253699</v>
      </c>
      <c r="I467" s="401"/>
    </row>
    <row r="468" spans="1:9" ht="25.15" customHeight="1">
      <c r="A468" s="299">
        <v>45372</v>
      </c>
      <c r="B468" s="298">
        <v>17.16</v>
      </c>
      <c r="C468" s="298">
        <v>18.290001</v>
      </c>
      <c r="D468" s="298">
        <v>17.16</v>
      </c>
      <c r="E468" s="298">
        <v>18.290001</v>
      </c>
      <c r="F468" s="297">
        <v>96683</v>
      </c>
      <c r="G468" s="297">
        <v>66031509</v>
      </c>
      <c r="H468" s="400">
        <v>1207.71636006365</v>
      </c>
      <c r="I468" s="401"/>
    </row>
    <row r="469" spans="1:9" ht="25.15" customHeight="1">
      <c r="A469" s="299">
        <v>45371</v>
      </c>
      <c r="B469" s="298">
        <v>17.459999</v>
      </c>
      <c r="C469" s="298">
        <v>17.459999</v>
      </c>
      <c r="D469" s="298">
        <v>16.920000000000002</v>
      </c>
      <c r="E469" s="298">
        <v>17.43</v>
      </c>
      <c r="F469" s="297">
        <v>63710</v>
      </c>
      <c r="G469" s="297">
        <v>66031509</v>
      </c>
      <c r="H469" s="400">
        <v>1150.9292220212201</v>
      </c>
      <c r="I469" s="401"/>
    </row>
    <row r="470" spans="1:9" ht="25.15" customHeight="1">
      <c r="A470" s="299">
        <v>45370</v>
      </c>
      <c r="B470" s="298">
        <v>17.889999</v>
      </c>
      <c r="C470" s="298">
        <v>17.889999</v>
      </c>
      <c r="D470" s="298">
        <v>17.129999000000002</v>
      </c>
      <c r="E470" s="298">
        <v>17.149999999999999</v>
      </c>
      <c r="F470" s="297">
        <v>92969</v>
      </c>
      <c r="G470" s="297">
        <v>66031509</v>
      </c>
      <c r="H470" s="400">
        <v>1132.44035416098</v>
      </c>
      <c r="I470" s="401"/>
    </row>
    <row r="471" spans="1:9" ht="25.15" customHeight="1">
      <c r="A471" s="299">
        <v>45369</v>
      </c>
      <c r="B471" s="298">
        <v>17.879999000000002</v>
      </c>
      <c r="C471" s="298">
        <v>17.879999000000002</v>
      </c>
      <c r="D471" s="298">
        <v>17.43</v>
      </c>
      <c r="E471" s="298">
        <v>17.43</v>
      </c>
      <c r="F471" s="297">
        <v>88365</v>
      </c>
      <c r="G471" s="297">
        <v>66031509</v>
      </c>
      <c r="H471" s="400">
        <v>1150.9292220212201</v>
      </c>
      <c r="I471" s="401"/>
    </row>
    <row r="472" spans="1:9" ht="25.15" customHeight="1">
      <c r="A472" s="299">
        <v>45366</v>
      </c>
      <c r="B472" s="298">
        <v>18.129999000000002</v>
      </c>
      <c r="C472" s="298">
        <v>18.129999000000002</v>
      </c>
      <c r="D472" s="298">
        <v>17.579999999999998</v>
      </c>
      <c r="E472" s="298">
        <v>17.950001</v>
      </c>
      <c r="F472" s="297">
        <v>151078</v>
      </c>
      <c r="G472" s="297">
        <v>66031509</v>
      </c>
      <c r="H472" s="400">
        <v>1185.2656369280401</v>
      </c>
      <c r="I472" s="401"/>
    </row>
    <row r="473" spans="1:9" ht="25.15" customHeight="1">
      <c r="A473" s="299">
        <v>45365</v>
      </c>
      <c r="B473" s="298">
        <v>18.07</v>
      </c>
      <c r="C473" s="298">
        <v>18.18</v>
      </c>
      <c r="D473" s="298">
        <v>17.68</v>
      </c>
      <c r="E473" s="298">
        <v>17.799999</v>
      </c>
      <c r="F473" s="297">
        <v>96412</v>
      </c>
      <c r="G473" s="297">
        <v>66031509</v>
      </c>
      <c r="H473" s="400">
        <v>1175.3608098219599</v>
      </c>
      <c r="I473" s="401"/>
    </row>
    <row r="474" spans="1:9" ht="25.15" customHeight="1">
      <c r="A474" s="299">
        <v>45364</v>
      </c>
      <c r="B474" s="298">
        <v>18.030000999999999</v>
      </c>
      <c r="C474" s="298">
        <v>18.07</v>
      </c>
      <c r="D474" s="298">
        <v>17.829999999999998</v>
      </c>
      <c r="E474" s="298">
        <v>17.969999000000001</v>
      </c>
      <c r="F474" s="297">
        <v>119224</v>
      </c>
      <c r="G474" s="297">
        <v>66031509</v>
      </c>
      <c r="H474" s="400">
        <v>1186.58617138976</v>
      </c>
      <c r="I474" s="401"/>
    </row>
    <row r="475" spans="1:9" ht="25.15" customHeight="1">
      <c r="A475" s="299">
        <v>45363</v>
      </c>
      <c r="B475" s="298">
        <v>18.100000000000001</v>
      </c>
      <c r="C475" s="298">
        <v>18.120000999999998</v>
      </c>
      <c r="D475" s="298">
        <v>17.809999000000001</v>
      </c>
      <c r="E475" s="298">
        <v>18</v>
      </c>
      <c r="F475" s="297">
        <v>96260</v>
      </c>
      <c r="G475" s="297">
        <v>66031509</v>
      </c>
      <c r="H475" s="400">
        <v>1188.5671620000001</v>
      </c>
      <c r="I475" s="401"/>
    </row>
    <row r="476" spans="1:9" ht="25.15" customHeight="1">
      <c r="A476" s="299">
        <v>45362</v>
      </c>
      <c r="B476" s="298">
        <v>18.049999</v>
      </c>
      <c r="C476" s="298">
        <v>18.16</v>
      </c>
      <c r="D476" s="298">
        <v>17.969999000000001</v>
      </c>
      <c r="E476" s="298">
        <v>18.110001</v>
      </c>
      <c r="F476" s="297">
        <v>53179</v>
      </c>
      <c r="G476" s="297">
        <v>66031509</v>
      </c>
      <c r="H476" s="400">
        <v>1195.8306682924399</v>
      </c>
      <c r="I476" s="401"/>
    </row>
    <row r="477" spans="1:9" ht="25.15" customHeight="1">
      <c r="A477" s="299">
        <v>45359</v>
      </c>
      <c r="B477" s="298">
        <v>18.379999000000002</v>
      </c>
      <c r="C477" s="298">
        <v>18.510000000000002</v>
      </c>
      <c r="D477" s="298">
        <v>17.950001</v>
      </c>
      <c r="E477" s="298">
        <v>18.16</v>
      </c>
      <c r="F477" s="297">
        <v>72203</v>
      </c>
      <c r="G477" s="297">
        <v>66031509</v>
      </c>
      <c r="H477" s="400">
        <v>1199.1321933643901</v>
      </c>
      <c r="I477" s="401"/>
    </row>
    <row r="478" spans="1:9" ht="25.15" customHeight="1">
      <c r="A478" s="299">
        <v>45358</v>
      </c>
      <c r="B478" s="298">
        <v>18.239999999999998</v>
      </c>
      <c r="C478" s="298">
        <v>18.389999</v>
      </c>
      <c r="D478" s="298">
        <v>17.860001</v>
      </c>
      <c r="E478" s="298">
        <v>18.389999</v>
      </c>
      <c r="F478" s="297">
        <v>174046</v>
      </c>
      <c r="G478" s="297">
        <v>66031509</v>
      </c>
      <c r="H478" s="400">
        <v>1214.3194102075699</v>
      </c>
      <c r="I478" s="401"/>
    </row>
    <row r="479" spans="1:9" ht="25.15" customHeight="1">
      <c r="A479" s="299">
        <v>45357</v>
      </c>
      <c r="B479" s="298">
        <v>17.299999</v>
      </c>
      <c r="C479" s="298">
        <v>18.139999</v>
      </c>
      <c r="D479" s="298">
        <v>16.870000999999998</v>
      </c>
      <c r="E479" s="298">
        <v>18.139999</v>
      </c>
      <c r="F479" s="297">
        <v>130324</v>
      </c>
      <c r="G479" s="297">
        <v>66031509</v>
      </c>
      <c r="H479" s="400">
        <v>1197.8115329575701</v>
      </c>
      <c r="I479" s="401"/>
    </row>
    <row r="480" spans="1:9" ht="25.15" customHeight="1">
      <c r="A480" s="299">
        <v>45356</v>
      </c>
      <c r="B480" s="298">
        <v>16.549999</v>
      </c>
      <c r="C480" s="298">
        <v>17.120000999999998</v>
      </c>
      <c r="D480" s="298">
        <v>16.52</v>
      </c>
      <c r="E480" s="298">
        <v>16.860001</v>
      </c>
      <c r="F480" s="297">
        <v>278635</v>
      </c>
      <c r="G480" s="297">
        <v>66031509</v>
      </c>
      <c r="H480" s="400">
        <v>1113.2912820424399</v>
      </c>
      <c r="I480" s="401"/>
    </row>
    <row r="481" spans="1:9" ht="25.15" customHeight="1">
      <c r="A481" s="299">
        <v>45355</v>
      </c>
      <c r="B481" s="298">
        <v>17.379999000000002</v>
      </c>
      <c r="C481" s="298">
        <v>17.66</v>
      </c>
      <c r="D481" s="298">
        <v>16.370000999999998</v>
      </c>
      <c r="E481" s="298">
        <v>16.370000999999998</v>
      </c>
      <c r="F481" s="297">
        <v>157768</v>
      </c>
      <c r="G481" s="297">
        <v>66031509</v>
      </c>
      <c r="H481" s="400">
        <v>1080.9358577458499</v>
      </c>
      <c r="I481" s="401"/>
    </row>
    <row r="482" spans="1:9" ht="25.15" customHeight="1">
      <c r="A482" s="299">
        <v>45352</v>
      </c>
      <c r="B482" s="298">
        <v>17.959999</v>
      </c>
      <c r="C482" s="298">
        <v>17.959999</v>
      </c>
      <c r="D482" s="298">
        <v>17.370000999999998</v>
      </c>
      <c r="E482" s="298">
        <v>17.399999999999999</v>
      </c>
      <c r="F482" s="297">
        <v>122019</v>
      </c>
      <c r="G482" s="297">
        <v>66031509</v>
      </c>
      <c r="H482" s="400">
        <v>1148.94823141098</v>
      </c>
      <c r="I482" s="401"/>
    </row>
    <row r="483" spans="1:9" ht="25.15" customHeight="1">
      <c r="A483" s="299">
        <v>45351</v>
      </c>
      <c r="B483" s="298">
        <v>18.43</v>
      </c>
      <c r="C483" s="298">
        <v>18.450001</v>
      </c>
      <c r="D483" s="298">
        <v>17.889999</v>
      </c>
      <c r="E483" s="298">
        <v>17.920000000000002</v>
      </c>
      <c r="F483" s="297">
        <v>265696</v>
      </c>
      <c r="G483" s="297">
        <v>66031509</v>
      </c>
      <c r="H483" s="400">
        <v>1183.2846463178</v>
      </c>
      <c r="I483" s="401"/>
    </row>
    <row r="484" spans="1:9" ht="25.15" customHeight="1">
      <c r="A484" s="299">
        <v>45350</v>
      </c>
      <c r="B484" s="298">
        <v>19.450001</v>
      </c>
      <c r="C484" s="298">
        <v>19.450001</v>
      </c>
      <c r="D484" s="298">
        <v>18.299999</v>
      </c>
      <c r="E484" s="298">
        <v>18.299999</v>
      </c>
      <c r="F484" s="297">
        <v>156521</v>
      </c>
      <c r="G484" s="297">
        <v>66031509</v>
      </c>
      <c r="H484" s="400">
        <v>1208.3765643219599</v>
      </c>
      <c r="I484" s="401"/>
    </row>
    <row r="485" spans="1:9" ht="25.15" customHeight="1">
      <c r="A485" s="299">
        <v>45349</v>
      </c>
      <c r="B485" s="298">
        <v>19.399999999999999</v>
      </c>
      <c r="C485" s="298">
        <v>19.700001</v>
      </c>
      <c r="D485" s="298">
        <v>19.079999999999998</v>
      </c>
      <c r="E485" s="298">
        <v>19.200001</v>
      </c>
      <c r="F485" s="297">
        <v>139110</v>
      </c>
      <c r="G485" s="297">
        <v>66031509</v>
      </c>
      <c r="H485" s="400">
        <v>1267.8050231780401</v>
      </c>
      <c r="I485" s="401"/>
    </row>
    <row r="486" spans="1:9" ht="25.15" customHeight="1">
      <c r="A486" s="299">
        <v>45348</v>
      </c>
      <c r="B486" s="298">
        <v>19.379999000000002</v>
      </c>
      <c r="C486" s="298">
        <v>19.719999000000001</v>
      </c>
      <c r="D486" s="298">
        <v>19.280000999999999</v>
      </c>
      <c r="E486" s="298">
        <v>19.280000999999999</v>
      </c>
      <c r="F486" s="297">
        <v>207172</v>
      </c>
      <c r="G486" s="297">
        <v>66031509</v>
      </c>
      <c r="H486" s="400">
        <v>1273.0875388602401</v>
      </c>
      <c r="I486" s="401"/>
    </row>
    <row r="487" spans="1:9" ht="25.15" customHeight="1">
      <c r="A487" s="299">
        <v>45345</v>
      </c>
      <c r="B487" s="298">
        <v>19.649999999999999</v>
      </c>
      <c r="C487" s="298">
        <v>19.940000999999999</v>
      </c>
      <c r="D487" s="298">
        <v>19.59</v>
      </c>
      <c r="E487" s="298">
        <v>19.59</v>
      </c>
      <c r="F487" s="297">
        <v>114202</v>
      </c>
      <c r="G487" s="297">
        <v>66031509</v>
      </c>
      <c r="H487" s="400">
        <v>1293.55727138561</v>
      </c>
      <c r="I487" s="401"/>
    </row>
    <row r="488" spans="1:9" ht="25.15" customHeight="1">
      <c r="A488" s="299">
        <v>45344</v>
      </c>
      <c r="B488" s="298">
        <v>19.440000999999999</v>
      </c>
      <c r="C488" s="298">
        <v>20.34</v>
      </c>
      <c r="D488" s="298">
        <v>18.950001</v>
      </c>
      <c r="E488" s="298">
        <v>19.66</v>
      </c>
      <c r="F488" s="297">
        <v>275839</v>
      </c>
      <c r="G488" s="297">
        <v>66031509</v>
      </c>
      <c r="H488" s="400">
        <v>1298.17945686439</v>
      </c>
      <c r="I488" s="401"/>
    </row>
    <row r="489" spans="1:9" ht="25.15" customHeight="1">
      <c r="A489" s="299">
        <v>45343</v>
      </c>
      <c r="B489" s="298">
        <v>18.27</v>
      </c>
      <c r="C489" s="298">
        <v>19.120000999999998</v>
      </c>
      <c r="D489" s="298">
        <v>18.27</v>
      </c>
      <c r="E489" s="298">
        <v>19.120000999999998</v>
      </c>
      <c r="F489" s="297">
        <v>184599</v>
      </c>
      <c r="G489" s="297">
        <v>66031509</v>
      </c>
      <c r="H489" s="400">
        <v>1262.52250749585</v>
      </c>
      <c r="I489" s="401"/>
    </row>
    <row r="490" spans="1:9" ht="25.15" customHeight="1">
      <c r="A490" s="299">
        <v>45342</v>
      </c>
      <c r="B490" s="298">
        <v>18</v>
      </c>
      <c r="C490" s="298">
        <v>18.530000999999999</v>
      </c>
      <c r="D490" s="298">
        <v>17.899999999999999</v>
      </c>
      <c r="E490" s="298">
        <v>18.5</v>
      </c>
      <c r="F490" s="297">
        <v>110263</v>
      </c>
      <c r="G490" s="297">
        <v>66031509</v>
      </c>
      <c r="H490" s="400">
        <v>1221.5829165</v>
      </c>
      <c r="I490" s="401"/>
    </row>
    <row r="491" spans="1:9" ht="25.15" customHeight="1">
      <c r="A491" s="299">
        <v>45341</v>
      </c>
      <c r="B491" s="298">
        <v>17.620000999999998</v>
      </c>
      <c r="C491" s="298">
        <v>18.360001</v>
      </c>
      <c r="D491" s="298">
        <v>17.489999999999998</v>
      </c>
      <c r="E491" s="298">
        <v>18.239999999999998</v>
      </c>
      <c r="F491" s="297">
        <v>150581</v>
      </c>
      <c r="G491" s="297">
        <v>66031509</v>
      </c>
      <c r="H491" s="400">
        <v>1204.4147090465899</v>
      </c>
      <c r="I491" s="401"/>
    </row>
    <row r="492" spans="1:9" ht="25.15" customHeight="1">
      <c r="A492" s="299">
        <v>45338</v>
      </c>
      <c r="B492" s="298">
        <v>17.68</v>
      </c>
      <c r="C492" s="298">
        <v>18.100000000000001</v>
      </c>
      <c r="D492" s="298">
        <v>17.110001</v>
      </c>
      <c r="E492" s="298">
        <v>17.860001</v>
      </c>
      <c r="F492" s="297">
        <v>289335</v>
      </c>
      <c r="G492" s="297">
        <v>66031509</v>
      </c>
      <c r="H492" s="400">
        <v>1179.32279104244</v>
      </c>
      <c r="I492" s="401"/>
    </row>
    <row r="493" spans="1:9" ht="25.15" customHeight="1">
      <c r="A493" s="299">
        <v>45337</v>
      </c>
      <c r="B493" s="298">
        <v>18.209999</v>
      </c>
      <c r="C493" s="298">
        <v>18.209999</v>
      </c>
      <c r="D493" s="298">
        <v>14.78</v>
      </c>
      <c r="E493" s="298">
        <v>17.799999</v>
      </c>
      <c r="F493" s="297">
        <v>727801</v>
      </c>
      <c r="G493" s="297">
        <v>66031509</v>
      </c>
      <c r="H493" s="400">
        <v>1175.3608098219599</v>
      </c>
      <c r="I493" s="401"/>
    </row>
    <row r="494" spans="1:9" ht="25.15" customHeight="1">
      <c r="A494" s="299">
        <v>45336</v>
      </c>
      <c r="B494" s="298">
        <v>20.860001</v>
      </c>
      <c r="C494" s="298">
        <v>21.440000999999999</v>
      </c>
      <c r="D494" s="298">
        <v>20.860001</v>
      </c>
      <c r="E494" s="298">
        <v>21.24</v>
      </c>
      <c r="F494" s="297">
        <v>38677</v>
      </c>
      <c r="G494" s="297">
        <v>66031509</v>
      </c>
      <c r="H494" s="400">
        <v>1402.5092360465901</v>
      </c>
      <c r="I494" s="401"/>
    </row>
    <row r="495" spans="1:9" ht="25.15" customHeight="1">
      <c r="A495" s="299">
        <v>45335</v>
      </c>
      <c r="B495" s="298">
        <v>21.879999000000002</v>
      </c>
      <c r="C495" s="298">
        <v>21.9</v>
      </c>
      <c r="D495" s="298">
        <v>20.940000999999999</v>
      </c>
      <c r="E495" s="298">
        <v>21.200001</v>
      </c>
      <c r="F495" s="297">
        <v>52314</v>
      </c>
      <c r="G495" s="297">
        <v>66031509</v>
      </c>
      <c r="H495" s="400">
        <v>1399.8680411780399</v>
      </c>
      <c r="I495" s="401"/>
    </row>
    <row r="496" spans="1:9" ht="25.15" customHeight="1">
      <c r="A496" s="299">
        <v>45334</v>
      </c>
      <c r="B496" s="298">
        <v>21.5</v>
      </c>
      <c r="C496" s="298">
        <v>22.16</v>
      </c>
      <c r="D496" s="298">
        <v>21.5</v>
      </c>
      <c r="E496" s="298">
        <v>22</v>
      </c>
      <c r="F496" s="297">
        <v>101964</v>
      </c>
      <c r="G496" s="297">
        <v>66031509</v>
      </c>
      <c r="H496" s="400">
        <v>1452.6931979999999</v>
      </c>
      <c r="I496" s="401"/>
    </row>
    <row r="497" spans="1:9" ht="25.15" customHeight="1">
      <c r="A497" s="299">
        <v>45331</v>
      </c>
      <c r="B497" s="298">
        <v>21.92</v>
      </c>
      <c r="C497" s="298">
        <v>22.1</v>
      </c>
      <c r="D497" s="298">
        <v>21.620000999999998</v>
      </c>
      <c r="E497" s="298">
        <v>21.620000999999998</v>
      </c>
      <c r="F497" s="297">
        <v>114934</v>
      </c>
      <c r="G497" s="297">
        <v>66031509</v>
      </c>
      <c r="H497" s="400">
        <v>1427.6012799958501</v>
      </c>
      <c r="I497" s="401"/>
    </row>
    <row r="498" spans="1:9" ht="25.15" customHeight="1">
      <c r="A498" s="299">
        <v>45330</v>
      </c>
      <c r="B498" s="298">
        <v>21.719999000000001</v>
      </c>
      <c r="C498" s="298">
        <v>22.32</v>
      </c>
      <c r="D498" s="298">
        <v>21.719999000000001</v>
      </c>
      <c r="E498" s="298">
        <v>21.860001</v>
      </c>
      <c r="F498" s="297">
        <v>95894</v>
      </c>
      <c r="G498" s="297">
        <v>66031509</v>
      </c>
      <c r="H498" s="400">
        <v>1443.4488270424399</v>
      </c>
      <c r="I498" s="401"/>
    </row>
    <row r="499" spans="1:9" ht="25.15" customHeight="1">
      <c r="A499" s="299">
        <v>45329</v>
      </c>
      <c r="B499" s="298">
        <v>21.34</v>
      </c>
      <c r="C499" s="298">
        <v>21.540001</v>
      </c>
      <c r="D499" s="298">
        <v>20.98</v>
      </c>
      <c r="E499" s="298">
        <v>21.540001</v>
      </c>
      <c r="F499" s="297">
        <v>65962</v>
      </c>
      <c r="G499" s="297">
        <v>66031509</v>
      </c>
      <c r="H499" s="400">
        <v>1422.31876431365</v>
      </c>
      <c r="I499" s="401"/>
    </row>
    <row r="500" spans="1:9" ht="25.15" customHeight="1">
      <c r="A500" s="299">
        <v>45328</v>
      </c>
      <c r="B500" s="298">
        <v>22.200001</v>
      </c>
      <c r="C500" s="298">
        <v>22.219999000000001</v>
      </c>
      <c r="D500" s="298">
        <v>21.42</v>
      </c>
      <c r="E500" s="298">
        <v>21.42</v>
      </c>
      <c r="F500" s="297">
        <v>366968</v>
      </c>
      <c r="G500" s="297">
        <v>66031509</v>
      </c>
      <c r="H500" s="400">
        <v>1414.3949278178</v>
      </c>
      <c r="I500" s="401"/>
    </row>
    <row r="501" spans="1:9" ht="25.15" customHeight="1">
      <c r="A501" s="299">
        <v>45327</v>
      </c>
      <c r="B501" s="298">
        <v>22.32</v>
      </c>
      <c r="C501" s="298">
        <v>22.5</v>
      </c>
      <c r="D501" s="298">
        <v>21.92</v>
      </c>
      <c r="E501" s="298">
        <v>21.92</v>
      </c>
      <c r="F501" s="297">
        <v>28004</v>
      </c>
      <c r="G501" s="297">
        <v>66031509</v>
      </c>
      <c r="H501" s="400">
        <v>1447.4106823177999</v>
      </c>
      <c r="I501" s="401"/>
    </row>
    <row r="502" spans="1:9" ht="25.15" customHeight="1">
      <c r="A502" s="299">
        <v>45324</v>
      </c>
      <c r="B502" s="298">
        <v>22.24</v>
      </c>
      <c r="C502" s="298">
        <v>22.58</v>
      </c>
      <c r="D502" s="298">
        <v>22.1</v>
      </c>
      <c r="E502" s="298">
        <v>22.18</v>
      </c>
      <c r="F502" s="297">
        <v>33082</v>
      </c>
      <c r="G502" s="297">
        <v>66031509</v>
      </c>
      <c r="H502" s="400">
        <v>1464.57888977122</v>
      </c>
      <c r="I502" s="401"/>
    </row>
    <row r="503" spans="1:9" ht="25.15" customHeight="1">
      <c r="A503" s="299">
        <v>45323</v>
      </c>
      <c r="B503" s="298">
        <v>22.92</v>
      </c>
      <c r="C503" s="298">
        <v>23.059999000000001</v>
      </c>
      <c r="D503" s="298">
        <v>22.219999000000001</v>
      </c>
      <c r="E503" s="298">
        <v>22.24</v>
      </c>
      <c r="F503" s="297">
        <v>100427</v>
      </c>
      <c r="G503" s="297">
        <v>66031509</v>
      </c>
      <c r="H503" s="400">
        <v>1468.54074504659</v>
      </c>
      <c r="I503" s="401"/>
    </row>
    <row r="504" spans="1:9" ht="25.15" customHeight="1">
      <c r="A504" s="299">
        <v>45322</v>
      </c>
      <c r="B504" s="298">
        <v>22.780000999999999</v>
      </c>
      <c r="C504" s="298">
        <v>23.040001</v>
      </c>
      <c r="D504" s="298">
        <v>22.719999000000001</v>
      </c>
      <c r="E504" s="298">
        <v>22.940000999999999</v>
      </c>
      <c r="F504" s="297">
        <v>116910</v>
      </c>
      <c r="G504" s="297">
        <v>66031509</v>
      </c>
      <c r="H504" s="400">
        <v>1514.7628517246301</v>
      </c>
      <c r="I504" s="401"/>
    </row>
    <row r="505" spans="1:9" ht="25.15" customHeight="1">
      <c r="A505" s="299">
        <v>45321</v>
      </c>
      <c r="B505" s="298">
        <v>22.68</v>
      </c>
      <c r="C505" s="298">
        <v>22.799999</v>
      </c>
      <c r="D505" s="298">
        <v>22.58</v>
      </c>
      <c r="E505" s="298">
        <v>22.76</v>
      </c>
      <c r="F505" s="297">
        <v>28927</v>
      </c>
      <c r="G505" s="297">
        <v>66030465</v>
      </c>
      <c r="H505" s="400">
        <v>1502.8533985131701</v>
      </c>
      <c r="I505" s="401"/>
    </row>
    <row r="506" spans="1:9" ht="25.15" customHeight="1">
      <c r="A506" s="299">
        <v>45320</v>
      </c>
      <c r="B506" s="298">
        <v>23.200001</v>
      </c>
      <c r="C506" s="298">
        <v>23.32</v>
      </c>
      <c r="D506" s="298">
        <v>22.700001</v>
      </c>
      <c r="E506" s="298">
        <v>22.9</v>
      </c>
      <c r="F506" s="297">
        <v>166965</v>
      </c>
      <c r="G506" s="297">
        <v>66030465</v>
      </c>
      <c r="H506" s="400">
        <v>1512.0976233113799</v>
      </c>
      <c r="I506" s="401"/>
    </row>
    <row r="507" spans="1:9" ht="25.15" customHeight="1">
      <c r="A507" s="299">
        <v>45317</v>
      </c>
      <c r="B507" s="298">
        <v>23.379999000000002</v>
      </c>
      <c r="C507" s="298">
        <v>23.780000999999999</v>
      </c>
      <c r="D507" s="298">
        <v>23.360001</v>
      </c>
      <c r="E507" s="298">
        <v>23.42</v>
      </c>
      <c r="F507" s="297">
        <v>108931</v>
      </c>
      <c r="G507" s="297">
        <v>66030465</v>
      </c>
      <c r="H507" s="400">
        <v>1546.4334953377199</v>
      </c>
      <c r="I507" s="401"/>
    </row>
    <row r="508" spans="1:9" ht="25.15" customHeight="1">
      <c r="A508" s="299">
        <v>45316</v>
      </c>
      <c r="B508" s="298">
        <v>23.219999000000001</v>
      </c>
      <c r="C508" s="298">
        <v>23.559999000000001</v>
      </c>
      <c r="D508" s="298">
        <v>23.1</v>
      </c>
      <c r="E508" s="298">
        <v>23.540001</v>
      </c>
      <c r="F508" s="297">
        <v>114685</v>
      </c>
      <c r="G508" s="297">
        <v>66030465</v>
      </c>
      <c r="H508" s="400">
        <v>1554.3572065527001</v>
      </c>
      <c r="I508" s="401"/>
    </row>
    <row r="509" spans="1:9" ht="25.15" customHeight="1">
      <c r="A509" s="299">
        <v>45315</v>
      </c>
      <c r="B509" s="298">
        <v>22.639999</v>
      </c>
      <c r="C509" s="298">
        <v>23.440000999999999</v>
      </c>
      <c r="D509" s="298">
        <v>22.639999</v>
      </c>
      <c r="E509" s="298">
        <v>23.4</v>
      </c>
      <c r="F509" s="297">
        <v>103175</v>
      </c>
      <c r="G509" s="297">
        <v>66030465</v>
      </c>
      <c r="H509" s="400">
        <v>1545.1128558113801</v>
      </c>
      <c r="I509" s="401"/>
    </row>
    <row r="510" spans="1:9" ht="25.15" customHeight="1">
      <c r="A510" s="299">
        <v>45314</v>
      </c>
      <c r="B510" s="298">
        <v>22.139999</v>
      </c>
      <c r="C510" s="298">
        <v>22.84</v>
      </c>
      <c r="D510" s="298">
        <v>22.139999</v>
      </c>
      <c r="E510" s="298">
        <v>22.440000999999999</v>
      </c>
      <c r="F510" s="297">
        <v>54810</v>
      </c>
      <c r="G510" s="297">
        <v>66030465</v>
      </c>
      <c r="H510" s="400">
        <v>1481.72366986407</v>
      </c>
      <c r="I510" s="401"/>
    </row>
    <row r="511" spans="1:9" ht="25.15" customHeight="1">
      <c r="A511" s="299">
        <v>45313</v>
      </c>
      <c r="B511" s="298">
        <v>21.780000999999999</v>
      </c>
      <c r="C511" s="298">
        <v>22.620000999999998</v>
      </c>
      <c r="D511" s="298">
        <v>21.780000999999999</v>
      </c>
      <c r="E511" s="298">
        <v>22.34</v>
      </c>
      <c r="F511" s="297">
        <v>72050</v>
      </c>
      <c r="G511" s="297">
        <v>66030465</v>
      </c>
      <c r="H511" s="400">
        <v>1475.1205981754499</v>
      </c>
      <c r="I511" s="401"/>
    </row>
    <row r="512" spans="1:9" ht="25.15" customHeight="1">
      <c r="A512" s="299">
        <v>45310</v>
      </c>
      <c r="B512" s="298">
        <v>22</v>
      </c>
      <c r="C512" s="298">
        <v>22.440000999999999</v>
      </c>
      <c r="D512" s="298">
        <v>22</v>
      </c>
      <c r="E512" s="298">
        <v>22.280000999999999</v>
      </c>
      <c r="F512" s="297">
        <v>43663</v>
      </c>
      <c r="G512" s="297">
        <v>66030465</v>
      </c>
      <c r="H512" s="400">
        <v>1471.15880553952</v>
      </c>
      <c r="I512" s="401"/>
    </row>
    <row r="513" spans="1:9" ht="25.15" customHeight="1">
      <c r="A513" s="299">
        <v>45309</v>
      </c>
      <c r="B513" s="298">
        <v>21.92</v>
      </c>
      <c r="C513" s="298">
        <v>22.200001</v>
      </c>
      <c r="D513" s="298">
        <v>21.9</v>
      </c>
      <c r="E513" s="298">
        <v>22.08</v>
      </c>
      <c r="F513" s="297">
        <v>51789</v>
      </c>
      <c r="G513" s="297">
        <v>66030465</v>
      </c>
      <c r="H513" s="400">
        <v>1457.9526621622799</v>
      </c>
      <c r="I513" s="401"/>
    </row>
    <row r="514" spans="1:9" ht="25.15" customHeight="1">
      <c r="A514" s="299">
        <v>45308</v>
      </c>
      <c r="B514" s="298">
        <v>22.299999</v>
      </c>
      <c r="C514" s="298">
        <v>22.34</v>
      </c>
      <c r="D514" s="298">
        <v>21.639999</v>
      </c>
      <c r="E514" s="298">
        <v>21.92</v>
      </c>
      <c r="F514" s="297">
        <v>307999</v>
      </c>
      <c r="G514" s="297">
        <v>66030465</v>
      </c>
      <c r="H514" s="400">
        <v>1447.38779783772</v>
      </c>
      <c r="I514" s="401"/>
    </row>
    <row r="515" spans="1:9" ht="25.15" customHeight="1">
      <c r="A515" s="299">
        <v>45307</v>
      </c>
      <c r="B515" s="298">
        <v>22.02</v>
      </c>
      <c r="C515" s="298">
        <v>22.48</v>
      </c>
      <c r="D515" s="298">
        <v>21.34</v>
      </c>
      <c r="E515" s="298">
        <v>22.34</v>
      </c>
      <c r="F515" s="297">
        <v>218865</v>
      </c>
      <c r="G515" s="297">
        <v>66030465</v>
      </c>
      <c r="H515" s="400">
        <v>1475.1205981754499</v>
      </c>
      <c r="I515" s="401"/>
    </row>
    <row r="516" spans="1:9" ht="25.15" customHeight="1">
      <c r="A516" s="299">
        <v>45306</v>
      </c>
      <c r="B516" s="298">
        <v>22.219999000000001</v>
      </c>
      <c r="C516" s="298">
        <v>22.219999000000001</v>
      </c>
      <c r="D516" s="298">
        <v>21.360001</v>
      </c>
      <c r="E516" s="298">
        <v>21.700001</v>
      </c>
      <c r="F516" s="297">
        <v>70578</v>
      </c>
      <c r="G516" s="297">
        <v>66030465</v>
      </c>
      <c r="H516" s="400">
        <v>1432.8611408772499</v>
      </c>
      <c r="I516" s="401"/>
    </row>
    <row r="517" spans="1:9" ht="25.15" customHeight="1">
      <c r="A517" s="299">
        <v>45303</v>
      </c>
      <c r="B517" s="298">
        <v>21.6</v>
      </c>
      <c r="C517" s="298">
        <v>21.82</v>
      </c>
      <c r="D517" s="298">
        <v>21.299999</v>
      </c>
      <c r="E517" s="298">
        <v>21.620000999999998</v>
      </c>
      <c r="F517" s="297">
        <v>55393</v>
      </c>
      <c r="G517" s="297">
        <v>66030465</v>
      </c>
      <c r="H517" s="400">
        <v>1427.5787087149699</v>
      </c>
      <c r="I517" s="401"/>
    </row>
    <row r="518" spans="1:9" ht="25.15" customHeight="1">
      <c r="A518" s="299">
        <v>45302</v>
      </c>
      <c r="B518" s="298">
        <v>21.52</v>
      </c>
      <c r="C518" s="298">
        <v>21.620000999999998</v>
      </c>
      <c r="D518" s="298">
        <v>20.98</v>
      </c>
      <c r="E518" s="298">
        <v>21.16</v>
      </c>
      <c r="F518" s="297">
        <v>76926</v>
      </c>
      <c r="G518" s="297">
        <v>66030465</v>
      </c>
      <c r="H518" s="400">
        <v>1397.2046293245501</v>
      </c>
      <c r="I518" s="401"/>
    </row>
    <row r="519" spans="1:9" ht="25.15" customHeight="1">
      <c r="A519" s="299">
        <v>45301</v>
      </c>
      <c r="B519" s="298">
        <v>21.700001</v>
      </c>
      <c r="C519" s="298">
        <v>21.74</v>
      </c>
      <c r="D519" s="298">
        <v>21.4</v>
      </c>
      <c r="E519" s="298">
        <v>21.620000999999998</v>
      </c>
      <c r="F519" s="297">
        <v>184495</v>
      </c>
      <c r="G519" s="297">
        <v>66030465</v>
      </c>
      <c r="H519" s="400">
        <v>1427.5787087149699</v>
      </c>
      <c r="I519" s="401"/>
    </row>
    <row r="520" spans="1:9" ht="25.15" customHeight="1">
      <c r="A520" s="299">
        <v>45300</v>
      </c>
      <c r="B520" s="298">
        <v>21.76</v>
      </c>
      <c r="C520" s="298">
        <v>22</v>
      </c>
      <c r="D520" s="298">
        <v>21.280000999999999</v>
      </c>
      <c r="E520" s="298">
        <v>21.639999</v>
      </c>
      <c r="F520" s="297">
        <v>61385</v>
      </c>
      <c r="G520" s="297">
        <v>66030465</v>
      </c>
      <c r="H520" s="400">
        <v>1428.8992222981999</v>
      </c>
      <c r="I520" s="401"/>
    </row>
    <row r="521" spans="1:9" ht="25.15" customHeight="1">
      <c r="A521" s="299">
        <v>45299</v>
      </c>
      <c r="B521" s="298">
        <v>21.299999</v>
      </c>
      <c r="C521" s="298">
        <v>21.379999000000002</v>
      </c>
      <c r="D521" s="298">
        <v>20.9</v>
      </c>
      <c r="E521" s="298">
        <v>21.379999000000002</v>
      </c>
      <c r="F521" s="297">
        <v>41604</v>
      </c>
      <c r="G521" s="297">
        <v>66030465</v>
      </c>
      <c r="H521" s="400">
        <v>1411.7312862850299</v>
      </c>
      <c r="I521" s="401"/>
    </row>
    <row r="522" spans="1:9" ht="25.15" customHeight="1">
      <c r="A522" s="299">
        <v>45296</v>
      </c>
      <c r="B522" s="298">
        <v>21.139999</v>
      </c>
      <c r="C522" s="298">
        <v>21.540001</v>
      </c>
      <c r="D522" s="298">
        <v>21.139999</v>
      </c>
      <c r="E522" s="298">
        <v>21.360001</v>
      </c>
      <c r="F522" s="297">
        <v>38219</v>
      </c>
      <c r="G522" s="297">
        <v>66030465</v>
      </c>
      <c r="H522" s="400">
        <v>1410.4107727017999</v>
      </c>
      <c r="I522" s="401"/>
    </row>
    <row r="523" spans="1:9" ht="25.15" customHeight="1">
      <c r="A523" s="299">
        <v>45295</v>
      </c>
      <c r="B523" s="298">
        <v>21.360001</v>
      </c>
      <c r="C523" s="298">
        <v>21.52</v>
      </c>
      <c r="D523" s="298">
        <v>21.200001</v>
      </c>
      <c r="E523" s="298">
        <v>21.459999</v>
      </c>
      <c r="F523" s="297">
        <v>36957</v>
      </c>
      <c r="G523" s="297">
        <v>66030465</v>
      </c>
      <c r="H523" s="400">
        <v>1417.0137184473001</v>
      </c>
      <c r="I523" s="401"/>
    </row>
    <row r="524" spans="1:9" ht="25.15" customHeight="1">
      <c r="A524" s="299">
        <v>45294</v>
      </c>
      <c r="B524" s="298">
        <v>21.98</v>
      </c>
      <c r="C524" s="298">
        <v>21.98</v>
      </c>
      <c r="D524" s="298">
        <v>21.24</v>
      </c>
      <c r="E524" s="298">
        <v>21.24</v>
      </c>
      <c r="F524" s="297">
        <v>74015</v>
      </c>
      <c r="G524" s="297">
        <v>66030465</v>
      </c>
      <c r="H524" s="400">
        <v>1402.48706148683</v>
      </c>
      <c r="I524" s="401"/>
    </row>
    <row r="525" spans="1:9" ht="25.15" customHeight="1">
      <c r="A525" s="299">
        <v>45293</v>
      </c>
      <c r="B525" s="298">
        <v>21.219999000000001</v>
      </c>
      <c r="C525" s="298">
        <v>21.76</v>
      </c>
      <c r="D525" s="298">
        <v>21.219999000000001</v>
      </c>
      <c r="E525" s="298">
        <v>21.66</v>
      </c>
      <c r="F525" s="297">
        <v>34933</v>
      </c>
      <c r="G525" s="297">
        <v>66030465</v>
      </c>
      <c r="H525" s="400">
        <v>1430.21986182455</v>
      </c>
      <c r="I525" s="401"/>
    </row>
    <row r="526" spans="1:9" ht="25.15" customHeight="1">
      <c r="A526" s="299">
        <v>45289</v>
      </c>
      <c r="B526" s="298">
        <v>21.52</v>
      </c>
      <c r="C526" s="298">
        <v>21.860001</v>
      </c>
      <c r="D526" s="298">
        <v>21.440000999999999</v>
      </c>
      <c r="E526" s="298">
        <v>21.700001</v>
      </c>
      <c r="F526" s="297">
        <v>30702</v>
      </c>
      <c r="G526" s="297">
        <v>66030465</v>
      </c>
      <c r="H526" s="400">
        <v>1432.8611408772499</v>
      </c>
      <c r="I526" s="401"/>
    </row>
    <row r="527" spans="1:9" ht="25.15" customHeight="1">
      <c r="A527" s="299">
        <v>45288</v>
      </c>
      <c r="B527" s="298">
        <v>21.82</v>
      </c>
      <c r="C527" s="298">
        <v>22.24</v>
      </c>
      <c r="D527" s="298">
        <v>21.82</v>
      </c>
      <c r="E527" s="298">
        <v>21.92</v>
      </c>
      <c r="F527" s="297">
        <v>35624</v>
      </c>
      <c r="G527" s="297">
        <v>66030465</v>
      </c>
      <c r="H527" s="400">
        <v>1447.38779783772</v>
      </c>
      <c r="I527" s="401"/>
    </row>
    <row r="528" spans="1:9" ht="25.15" customHeight="1">
      <c r="A528" s="299">
        <v>45287</v>
      </c>
      <c r="B528" s="298">
        <v>21.620000999999998</v>
      </c>
      <c r="C528" s="298">
        <v>22.219999000000001</v>
      </c>
      <c r="D528" s="298">
        <v>21.620000999999998</v>
      </c>
      <c r="E528" s="298">
        <v>22.059999000000001</v>
      </c>
      <c r="F528" s="297">
        <v>58661</v>
      </c>
      <c r="G528" s="297">
        <v>66030465</v>
      </c>
      <c r="H528" s="400">
        <v>1456.6320226359301</v>
      </c>
      <c r="I528" s="401"/>
    </row>
    <row r="529" spans="1:9" ht="25.15" customHeight="1">
      <c r="A529" s="299">
        <v>45282</v>
      </c>
      <c r="B529" s="298">
        <v>21.84</v>
      </c>
      <c r="C529" s="298">
        <v>22.120000999999998</v>
      </c>
      <c r="D529" s="298">
        <v>21.719999000000001</v>
      </c>
      <c r="E529" s="298">
        <v>21.719999000000001</v>
      </c>
      <c r="F529" s="297">
        <v>29690</v>
      </c>
      <c r="G529" s="297">
        <v>66030465</v>
      </c>
      <c r="H529" s="400">
        <v>1434.1816544604801</v>
      </c>
      <c r="I529" s="401"/>
    </row>
    <row r="530" spans="1:9" ht="25.15" customHeight="1">
      <c r="A530" s="299">
        <v>45281</v>
      </c>
      <c r="B530" s="298">
        <v>21.68</v>
      </c>
      <c r="C530" s="298">
        <v>21.92</v>
      </c>
      <c r="D530" s="298">
        <v>21.26</v>
      </c>
      <c r="E530" s="298">
        <v>21.799999</v>
      </c>
      <c r="F530" s="297">
        <v>64570</v>
      </c>
      <c r="G530" s="297">
        <v>66030465</v>
      </c>
      <c r="H530" s="400">
        <v>1439.4640866227501</v>
      </c>
      <c r="I530" s="401"/>
    </row>
    <row r="531" spans="1:9" ht="25.15" customHeight="1">
      <c r="A531" s="299">
        <v>45280</v>
      </c>
      <c r="B531" s="298">
        <v>21.440000999999999</v>
      </c>
      <c r="C531" s="298">
        <v>21.84</v>
      </c>
      <c r="D531" s="298">
        <v>21.219999000000001</v>
      </c>
      <c r="E531" s="298">
        <v>21.700001</v>
      </c>
      <c r="F531" s="297">
        <v>68176</v>
      </c>
      <c r="G531" s="297">
        <v>66030465</v>
      </c>
      <c r="H531" s="400">
        <v>1432.8611408772499</v>
      </c>
      <c r="I531" s="401"/>
    </row>
    <row r="532" spans="1:9" ht="25.15" customHeight="1">
      <c r="A532" s="299">
        <v>45279</v>
      </c>
      <c r="B532" s="298">
        <v>20.58</v>
      </c>
      <c r="C532" s="298">
        <v>21.26</v>
      </c>
      <c r="D532" s="298">
        <v>20.58</v>
      </c>
      <c r="E532" s="298">
        <v>21.18</v>
      </c>
      <c r="F532" s="297">
        <v>106640</v>
      </c>
      <c r="G532" s="297">
        <v>66030465</v>
      </c>
      <c r="H532" s="400">
        <v>1398.5252688508999</v>
      </c>
      <c r="I532" s="401"/>
    </row>
    <row r="533" spans="1:9" ht="25.15" customHeight="1">
      <c r="A533" s="299">
        <v>45278</v>
      </c>
      <c r="B533" s="298">
        <v>20.799999</v>
      </c>
      <c r="C533" s="298">
        <v>20.82</v>
      </c>
      <c r="D533" s="298">
        <v>20.34</v>
      </c>
      <c r="E533" s="298">
        <v>20.48</v>
      </c>
      <c r="F533" s="297">
        <v>59178</v>
      </c>
      <c r="G533" s="297">
        <v>66030465</v>
      </c>
      <c r="H533" s="400">
        <v>1352.3038929736499</v>
      </c>
      <c r="I533" s="401"/>
    </row>
    <row r="534" spans="1:9" ht="25.15" customHeight="1">
      <c r="A534" s="299">
        <v>45275</v>
      </c>
      <c r="B534" s="298">
        <v>20.139999</v>
      </c>
      <c r="C534" s="298">
        <v>20.92</v>
      </c>
      <c r="D534" s="298">
        <v>20.139999</v>
      </c>
      <c r="E534" s="298">
        <v>20.440000999999999</v>
      </c>
      <c r="F534" s="297">
        <v>505082</v>
      </c>
      <c r="G534" s="297">
        <v>66030465</v>
      </c>
      <c r="H534" s="400">
        <v>1349.6627398640701</v>
      </c>
      <c r="I534" s="401"/>
    </row>
    <row r="535" spans="1:9" ht="25.15" customHeight="1">
      <c r="A535" s="299">
        <v>45274</v>
      </c>
      <c r="B535" s="298">
        <v>19.98</v>
      </c>
      <c r="C535" s="298">
        <v>20.74</v>
      </c>
      <c r="D535" s="298">
        <v>19.829999999999998</v>
      </c>
      <c r="E535" s="298">
        <v>20.399999999999999</v>
      </c>
      <c r="F535" s="297">
        <v>121429</v>
      </c>
      <c r="G535" s="297">
        <v>66030465</v>
      </c>
      <c r="H535" s="400">
        <v>1347.0214608113799</v>
      </c>
      <c r="I535" s="401"/>
    </row>
    <row r="536" spans="1:9" ht="25.15" customHeight="1">
      <c r="A536" s="299">
        <v>45273</v>
      </c>
      <c r="B536" s="298">
        <v>19.809999000000001</v>
      </c>
      <c r="C536" s="298">
        <v>20.079999999999998</v>
      </c>
      <c r="D536" s="298">
        <v>19.350000000000001</v>
      </c>
      <c r="E536" s="298">
        <v>19.600000000000001</v>
      </c>
      <c r="F536" s="297">
        <v>103103</v>
      </c>
      <c r="G536" s="297">
        <v>66030465</v>
      </c>
      <c r="H536" s="400">
        <v>1294.19713918862</v>
      </c>
      <c r="I536" s="401"/>
    </row>
    <row r="537" spans="1:9" ht="25.15" customHeight="1">
      <c r="A537" s="299">
        <v>45272</v>
      </c>
      <c r="B537" s="298">
        <v>20</v>
      </c>
      <c r="C537" s="298">
        <v>20.16</v>
      </c>
      <c r="D537" s="298">
        <v>19.82</v>
      </c>
      <c r="E537" s="298">
        <v>20</v>
      </c>
      <c r="F537" s="297">
        <v>111788</v>
      </c>
      <c r="G537" s="297">
        <v>66030465</v>
      </c>
      <c r="H537" s="400">
        <v>1320.6093000000001</v>
      </c>
      <c r="I537" s="401"/>
    </row>
    <row r="538" spans="1:9" ht="25.15" customHeight="1">
      <c r="A538" s="299">
        <v>45271</v>
      </c>
      <c r="B538" s="298">
        <v>20.079999999999998</v>
      </c>
      <c r="C538" s="298">
        <v>20.139999</v>
      </c>
      <c r="D538" s="298">
        <v>19.559999000000001</v>
      </c>
      <c r="E538" s="298">
        <v>19.790001</v>
      </c>
      <c r="F538" s="297">
        <v>99027</v>
      </c>
      <c r="G538" s="297">
        <v>66030465</v>
      </c>
      <c r="H538" s="400">
        <v>1306.7429628027</v>
      </c>
      <c r="I538" s="401"/>
    </row>
    <row r="539" spans="1:9" ht="25.15" customHeight="1">
      <c r="A539" s="299">
        <v>45268</v>
      </c>
      <c r="B539" s="298">
        <v>20.260000000000002</v>
      </c>
      <c r="C539" s="298">
        <v>20.66</v>
      </c>
      <c r="D539" s="298">
        <v>20.260000000000002</v>
      </c>
      <c r="E539" s="298">
        <v>20.32</v>
      </c>
      <c r="F539" s="297">
        <v>145716</v>
      </c>
      <c r="G539" s="297">
        <v>66030465</v>
      </c>
      <c r="H539" s="400">
        <v>1341.7390286491</v>
      </c>
      <c r="I539" s="401"/>
    </row>
    <row r="540" spans="1:9" ht="25.15" customHeight="1">
      <c r="A540" s="299">
        <v>45267</v>
      </c>
      <c r="B540" s="298">
        <v>20.200001</v>
      </c>
      <c r="C540" s="298">
        <v>20.58</v>
      </c>
      <c r="D540" s="298">
        <v>20.02</v>
      </c>
      <c r="E540" s="298">
        <v>20.48</v>
      </c>
      <c r="F540" s="297">
        <v>121324</v>
      </c>
      <c r="G540" s="297">
        <v>66030465</v>
      </c>
      <c r="H540" s="400">
        <v>1352.3038929736499</v>
      </c>
      <c r="I540" s="401"/>
    </row>
    <row r="541" spans="1:9" ht="25.15" customHeight="1">
      <c r="A541" s="299">
        <v>45266</v>
      </c>
      <c r="B541" s="298">
        <v>19.620000999999998</v>
      </c>
      <c r="C541" s="298">
        <v>20.200001</v>
      </c>
      <c r="D541" s="298">
        <v>19.489999999999998</v>
      </c>
      <c r="E541" s="298">
        <v>20.139999</v>
      </c>
      <c r="F541" s="297">
        <v>89771</v>
      </c>
      <c r="G541" s="297">
        <v>66030465</v>
      </c>
      <c r="H541" s="400">
        <v>1329.8535247981999</v>
      </c>
      <c r="I541" s="401"/>
    </row>
    <row r="542" spans="1:9" ht="25.15" customHeight="1">
      <c r="A542" s="299">
        <v>45265</v>
      </c>
      <c r="B542" s="298">
        <v>19.709999</v>
      </c>
      <c r="C542" s="298">
        <v>19.719999000000001</v>
      </c>
      <c r="D542" s="298">
        <v>19.219999000000001</v>
      </c>
      <c r="E542" s="298">
        <v>19.600000000000001</v>
      </c>
      <c r="F542" s="297">
        <v>102687</v>
      </c>
      <c r="G542" s="297">
        <v>66030465</v>
      </c>
      <c r="H542" s="400">
        <v>1294.19713918862</v>
      </c>
      <c r="I542" s="401"/>
    </row>
    <row r="543" spans="1:9" ht="25.15" customHeight="1">
      <c r="A543" s="299">
        <v>45264</v>
      </c>
      <c r="B543" s="298">
        <v>19.399999999999999</v>
      </c>
      <c r="C543" s="298">
        <v>19.75</v>
      </c>
      <c r="D543" s="298">
        <v>18.579999999999998</v>
      </c>
      <c r="E543" s="298">
        <v>19.299999</v>
      </c>
      <c r="F543" s="297">
        <v>88731</v>
      </c>
      <c r="G543" s="297">
        <v>66030465</v>
      </c>
      <c r="H543" s="400">
        <v>1274.3879241227501</v>
      </c>
      <c r="I543" s="401"/>
    </row>
    <row r="544" spans="1:9" ht="25.15" customHeight="1">
      <c r="A544" s="299">
        <v>45261</v>
      </c>
      <c r="B544" s="298">
        <v>19.700001</v>
      </c>
      <c r="C544" s="298">
        <v>19.889999</v>
      </c>
      <c r="D544" s="298">
        <v>18.969999000000001</v>
      </c>
      <c r="E544" s="298">
        <v>19.09</v>
      </c>
      <c r="F544" s="297">
        <v>116305</v>
      </c>
      <c r="G544" s="297">
        <v>66030465</v>
      </c>
      <c r="H544" s="400">
        <v>1260.52158692545</v>
      </c>
      <c r="I544" s="401"/>
    </row>
    <row r="545" spans="1:9" ht="25.15" customHeight="1">
      <c r="A545" s="299">
        <v>45260</v>
      </c>
      <c r="B545" s="298">
        <v>19.93</v>
      </c>
      <c r="C545" s="298">
        <v>20</v>
      </c>
      <c r="D545" s="298">
        <v>19.66</v>
      </c>
      <c r="E545" s="298">
        <v>19.760000000000002</v>
      </c>
      <c r="F545" s="297">
        <v>165181</v>
      </c>
      <c r="G545" s="297">
        <v>66030465</v>
      </c>
      <c r="H545" s="400">
        <v>1304.7620035131699</v>
      </c>
      <c r="I545" s="401"/>
    </row>
    <row r="546" spans="1:9" ht="25.15" customHeight="1">
      <c r="A546" s="299">
        <v>45259</v>
      </c>
      <c r="B546" s="298">
        <v>20.059999000000001</v>
      </c>
      <c r="C546" s="298">
        <v>20.459999</v>
      </c>
      <c r="D546" s="298">
        <v>19.879999000000002</v>
      </c>
      <c r="E546" s="298">
        <v>19.879999000000002</v>
      </c>
      <c r="F546" s="297">
        <v>73706</v>
      </c>
      <c r="G546" s="297">
        <v>66030465</v>
      </c>
      <c r="H546" s="400">
        <v>1312.6855887850299</v>
      </c>
      <c r="I546" s="401"/>
    </row>
    <row r="547" spans="1:9" ht="25.15" customHeight="1">
      <c r="A547" s="299">
        <v>45258</v>
      </c>
      <c r="B547" s="298">
        <v>20.84</v>
      </c>
      <c r="C547" s="298">
        <v>20.84</v>
      </c>
      <c r="D547" s="298">
        <v>19.920000000000002</v>
      </c>
      <c r="E547" s="298">
        <v>20.120000999999998</v>
      </c>
      <c r="F547" s="297">
        <v>88025</v>
      </c>
      <c r="G547" s="297">
        <v>66030465</v>
      </c>
      <c r="H547" s="400">
        <v>1328.53301121497</v>
      </c>
      <c r="I547" s="401"/>
    </row>
    <row r="548" spans="1:9" ht="25.15" customHeight="1">
      <c r="A548" s="299">
        <v>45257</v>
      </c>
      <c r="B548" s="298">
        <v>20.879999000000002</v>
      </c>
      <c r="C548" s="298">
        <v>21.059999000000001</v>
      </c>
      <c r="D548" s="298">
        <v>20.48</v>
      </c>
      <c r="E548" s="298">
        <v>20.52</v>
      </c>
      <c r="F548" s="297">
        <v>82010</v>
      </c>
      <c r="G548" s="297">
        <v>66030465</v>
      </c>
      <c r="H548" s="400">
        <v>1354.9451720263501</v>
      </c>
      <c r="I548" s="401"/>
    </row>
    <row r="549" spans="1:9" ht="25.15" customHeight="1">
      <c r="A549" s="299">
        <v>45254</v>
      </c>
      <c r="B549" s="298">
        <v>20.82</v>
      </c>
      <c r="C549" s="298">
        <v>21.08</v>
      </c>
      <c r="D549" s="298">
        <v>20.719999000000001</v>
      </c>
      <c r="E549" s="298">
        <v>20.92</v>
      </c>
      <c r="F549" s="297">
        <v>169656</v>
      </c>
      <c r="G549" s="297">
        <v>66030465</v>
      </c>
      <c r="H549" s="400">
        <v>1381.3573328377199</v>
      </c>
      <c r="I549" s="401"/>
    </row>
    <row r="550" spans="1:9" ht="25.15" customHeight="1">
      <c r="A550" s="299">
        <v>45253</v>
      </c>
      <c r="B550" s="298">
        <v>20.639999</v>
      </c>
      <c r="C550" s="298">
        <v>21.16</v>
      </c>
      <c r="D550" s="298">
        <v>20.540001</v>
      </c>
      <c r="E550" s="298">
        <v>21</v>
      </c>
      <c r="F550" s="297">
        <v>112264</v>
      </c>
      <c r="G550" s="297">
        <v>66030465</v>
      </c>
      <c r="H550" s="400">
        <v>1386.6397649999999</v>
      </c>
      <c r="I550" s="401"/>
    </row>
    <row r="551" spans="1:9" ht="25.15" customHeight="1">
      <c r="A551" s="299">
        <v>45252</v>
      </c>
      <c r="B551" s="298">
        <v>21</v>
      </c>
      <c r="C551" s="298">
        <v>21.059999000000001</v>
      </c>
      <c r="D551" s="298">
        <v>20.299999</v>
      </c>
      <c r="E551" s="298">
        <v>20.6</v>
      </c>
      <c r="F551" s="297">
        <v>365701</v>
      </c>
      <c r="G551" s="297">
        <v>66030465</v>
      </c>
      <c r="H551" s="400">
        <v>1360.22760418862</v>
      </c>
      <c r="I551" s="401"/>
    </row>
    <row r="552" spans="1:9" ht="25.15" customHeight="1">
      <c r="A552" s="299">
        <v>45251</v>
      </c>
      <c r="B552" s="298">
        <v>22.219999000000001</v>
      </c>
      <c r="C552" s="298">
        <v>22.32</v>
      </c>
      <c r="D552" s="298">
        <v>21.120000999999998</v>
      </c>
      <c r="E552" s="298">
        <v>21.120000999999998</v>
      </c>
      <c r="F552" s="297">
        <v>110666</v>
      </c>
      <c r="G552" s="297">
        <v>66030465</v>
      </c>
      <c r="H552" s="400">
        <v>1394.56347621497</v>
      </c>
      <c r="I552" s="401"/>
    </row>
    <row r="553" spans="1:9" ht="25.15" customHeight="1">
      <c r="A553" s="299">
        <v>45250</v>
      </c>
      <c r="B553" s="298">
        <v>22.120000999999998</v>
      </c>
      <c r="C553" s="298">
        <v>22.639999</v>
      </c>
      <c r="D553" s="298">
        <v>22.08</v>
      </c>
      <c r="E553" s="298">
        <v>22.18</v>
      </c>
      <c r="F553" s="297">
        <v>193051</v>
      </c>
      <c r="G553" s="297">
        <v>66030465</v>
      </c>
      <c r="H553" s="400">
        <v>1464.5557338509</v>
      </c>
      <c r="I553" s="401"/>
    </row>
    <row r="554" spans="1:9" ht="25.15" customHeight="1">
      <c r="A554" s="299">
        <v>45247</v>
      </c>
      <c r="B554" s="298">
        <v>22.52</v>
      </c>
      <c r="C554" s="298">
        <v>22.52</v>
      </c>
      <c r="D554" s="298">
        <v>22.02</v>
      </c>
      <c r="E554" s="298">
        <v>22.24</v>
      </c>
      <c r="F554" s="297">
        <v>55350</v>
      </c>
      <c r="G554" s="297">
        <v>66030465</v>
      </c>
      <c r="H554" s="400">
        <v>1468.5175264868301</v>
      </c>
      <c r="I554" s="401"/>
    </row>
    <row r="555" spans="1:9" ht="25.15" customHeight="1">
      <c r="A555" s="299">
        <v>45246</v>
      </c>
      <c r="B555" s="298">
        <v>22.799999</v>
      </c>
      <c r="C555" s="298">
        <v>22.959999</v>
      </c>
      <c r="D555" s="298">
        <v>22.040001</v>
      </c>
      <c r="E555" s="298">
        <v>22.059999000000001</v>
      </c>
      <c r="F555" s="297">
        <v>154986</v>
      </c>
      <c r="G555" s="297">
        <v>66030465</v>
      </c>
      <c r="H555" s="400">
        <v>1456.6320226359301</v>
      </c>
      <c r="I555" s="401"/>
    </row>
    <row r="556" spans="1:9" ht="25.15" customHeight="1">
      <c r="A556" s="299">
        <v>45245</v>
      </c>
      <c r="B556" s="298">
        <v>21.719999000000001</v>
      </c>
      <c r="C556" s="298">
        <v>22.959999</v>
      </c>
      <c r="D556" s="298">
        <v>21.719999000000001</v>
      </c>
      <c r="E556" s="298">
        <v>22.559999000000001</v>
      </c>
      <c r="F556" s="297">
        <v>176227</v>
      </c>
      <c r="G556" s="297">
        <v>66030465</v>
      </c>
      <c r="H556" s="400">
        <v>1489.64725513593</v>
      </c>
      <c r="I556" s="401"/>
    </row>
    <row r="557" spans="1:9" ht="25.15" customHeight="1">
      <c r="A557" s="299">
        <v>45244</v>
      </c>
      <c r="B557" s="298">
        <v>20.879999000000002</v>
      </c>
      <c r="C557" s="298">
        <v>22.24</v>
      </c>
      <c r="D557" s="298">
        <v>20.48</v>
      </c>
      <c r="E557" s="298">
        <v>22.040001</v>
      </c>
      <c r="F557" s="297">
        <v>123360</v>
      </c>
      <c r="G557" s="297">
        <v>66030465</v>
      </c>
      <c r="H557" s="400">
        <v>1455.3115090527001</v>
      </c>
      <c r="I557" s="401"/>
    </row>
    <row r="558" spans="1:9" ht="25.15" customHeight="1">
      <c r="A558" s="299">
        <v>45243</v>
      </c>
      <c r="B558" s="298">
        <v>20.780000999999999</v>
      </c>
      <c r="C558" s="298">
        <v>21</v>
      </c>
      <c r="D558" s="298">
        <v>20.420000000000002</v>
      </c>
      <c r="E558" s="298">
        <v>20.48</v>
      </c>
      <c r="F558" s="297">
        <v>1002912</v>
      </c>
      <c r="G558" s="297">
        <v>66030465</v>
      </c>
      <c r="H558" s="400">
        <v>1352.3038929736499</v>
      </c>
      <c r="I558" s="401"/>
    </row>
    <row r="559" spans="1:9" ht="25.15" customHeight="1">
      <c r="A559" s="299">
        <v>45240</v>
      </c>
      <c r="B559" s="298">
        <v>21.5</v>
      </c>
      <c r="C559" s="298">
        <v>21.66</v>
      </c>
      <c r="D559" s="298">
        <v>20.940000999999999</v>
      </c>
      <c r="E559" s="298">
        <v>20.940000999999999</v>
      </c>
      <c r="F559" s="297">
        <v>97148</v>
      </c>
      <c r="G559" s="297">
        <v>66030465</v>
      </c>
      <c r="H559" s="400">
        <v>1382.67797236407</v>
      </c>
      <c r="I559" s="401"/>
    </row>
    <row r="560" spans="1:9" ht="25.15" customHeight="1">
      <c r="A560" s="299">
        <v>45239</v>
      </c>
      <c r="B560" s="298">
        <v>21.440000999999999</v>
      </c>
      <c r="C560" s="298">
        <v>21.700001</v>
      </c>
      <c r="D560" s="298">
        <v>21.379999000000002</v>
      </c>
      <c r="E560" s="298">
        <v>21.58</v>
      </c>
      <c r="F560" s="297">
        <v>71568</v>
      </c>
      <c r="G560" s="297">
        <v>66030465</v>
      </c>
      <c r="H560" s="400">
        <v>1424.93742966228</v>
      </c>
      <c r="I560" s="401"/>
    </row>
    <row r="561" spans="1:9" ht="25.15" customHeight="1">
      <c r="A561" s="299">
        <v>45238</v>
      </c>
      <c r="B561" s="298">
        <v>21.08</v>
      </c>
      <c r="C561" s="298">
        <v>21.84</v>
      </c>
      <c r="D561" s="298">
        <v>21.08</v>
      </c>
      <c r="E561" s="298">
        <v>21.5</v>
      </c>
      <c r="F561" s="297">
        <v>130711</v>
      </c>
      <c r="G561" s="297">
        <v>66030465</v>
      </c>
      <c r="H561" s="400">
        <v>1419.6549975</v>
      </c>
      <c r="I561" s="401"/>
    </row>
    <row r="562" spans="1:9" ht="25.15" customHeight="1">
      <c r="A562" s="299">
        <v>45237</v>
      </c>
      <c r="B562" s="298">
        <v>21.559999000000001</v>
      </c>
      <c r="C562" s="298">
        <v>22.08</v>
      </c>
      <c r="D562" s="298">
        <v>21.379999000000002</v>
      </c>
      <c r="E562" s="298">
        <v>21.5</v>
      </c>
      <c r="F562" s="297">
        <v>109669</v>
      </c>
      <c r="G562" s="297">
        <v>66030465</v>
      </c>
      <c r="H562" s="400">
        <v>1419.6549975</v>
      </c>
      <c r="I562" s="401"/>
    </row>
    <row r="563" spans="1:9" ht="25.15" customHeight="1">
      <c r="A563" s="299">
        <v>45236</v>
      </c>
      <c r="B563" s="298">
        <v>22.559999000000001</v>
      </c>
      <c r="C563" s="298">
        <v>22.9</v>
      </c>
      <c r="D563" s="298">
        <v>21.879999000000002</v>
      </c>
      <c r="E563" s="298">
        <v>22.040001</v>
      </c>
      <c r="F563" s="297">
        <v>99662</v>
      </c>
      <c r="G563" s="297">
        <v>66030465</v>
      </c>
      <c r="H563" s="400">
        <v>1455.3115090527001</v>
      </c>
      <c r="I563" s="401"/>
    </row>
    <row r="564" spans="1:9" ht="25.15" customHeight="1">
      <c r="A564" s="299">
        <v>45233</v>
      </c>
      <c r="B564" s="298">
        <v>23.200001</v>
      </c>
      <c r="C564" s="298">
        <v>23.360001</v>
      </c>
      <c r="D564" s="298">
        <v>22.540001</v>
      </c>
      <c r="E564" s="298">
        <v>22.84</v>
      </c>
      <c r="F564" s="297">
        <v>103806</v>
      </c>
      <c r="G564" s="297">
        <v>66030465</v>
      </c>
      <c r="H564" s="400">
        <v>1508.1358306754501</v>
      </c>
      <c r="I564" s="401"/>
    </row>
    <row r="565" spans="1:9" ht="25.15" customHeight="1">
      <c r="A565" s="299">
        <v>45232</v>
      </c>
      <c r="B565" s="298">
        <v>22.08</v>
      </c>
      <c r="C565" s="298">
        <v>23.32</v>
      </c>
      <c r="D565" s="298">
        <v>22</v>
      </c>
      <c r="E565" s="298">
        <v>23.32</v>
      </c>
      <c r="F565" s="297">
        <v>153735</v>
      </c>
      <c r="G565" s="297">
        <v>66030465</v>
      </c>
      <c r="H565" s="400">
        <v>1539.8304236491001</v>
      </c>
      <c r="I565" s="401"/>
    </row>
    <row r="566" spans="1:9" ht="25.15" customHeight="1">
      <c r="A566" s="299">
        <v>45231</v>
      </c>
      <c r="B566" s="298">
        <v>21.379999000000002</v>
      </c>
      <c r="C566" s="298">
        <v>22</v>
      </c>
      <c r="D566" s="298">
        <v>21.299999</v>
      </c>
      <c r="E566" s="298">
        <v>21.82</v>
      </c>
      <c r="F566" s="297">
        <v>100443</v>
      </c>
      <c r="G566" s="297">
        <v>66030465</v>
      </c>
      <c r="H566" s="400">
        <v>1440.7847261490999</v>
      </c>
      <c r="I566" s="401"/>
    </row>
    <row r="567" spans="1:9" ht="25.15" customHeight="1">
      <c r="A567" s="299">
        <v>45230</v>
      </c>
      <c r="B567" s="298">
        <v>20.92</v>
      </c>
      <c r="C567" s="298">
        <v>21.58</v>
      </c>
      <c r="D567" s="298">
        <v>20.92</v>
      </c>
      <c r="E567" s="298">
        <v>21.379999000000002</v>
      </c>
      <c r="F567" s="297">
        <v>74335</v>
      </c>
      <c r="G567" s="297">
        <v>66030465</v>
      </c>
      <c r="H567" s="400">
        <v>1411.7312862850299</v>
      </c>
      <c r="I567" s="401"/>
    </row>
    <row r="568" spans="1:9" ht="25.15" customHeight="1">
      <c r="A568" s="299">
        <v>45229</v>
      </c>
      <c r="B568" s="298">
        <v>21.059999000000001</v>
      </c>
      <c r="C568" s="298">
        <v>21.299999</v>
      </c>
      <c r="D568" s="298">
        <v>20.799999</v>
      </c>
      <c r="E568" s="298">
        <v>20.98</v>
      </c>
      <c r="F568" s="297">
        <v>109811</v>
      </c>
      <c r="G568" s="297">
        <v>66029401</v>
      </c>
      <c r="H568" s="400">
        <v>1385.2968027541399</v>
      </c>
      <c r="I568" s="401"/>
    </row>
    <row r="569" spans="1:9" ht="25.15" customHeight="1">
      <c r="A569" s="299">
        <v>45226</v>
      </c>
      <c r="B569" s="298">
        <v>20.399999999999999</v>
      </c>
      <c r="C569" s="298">
        <v>21.34</v>
      </c>
      <c r="D569" s="298">
        <v>20.399999999999999</v>
      </c>
      <c r="E569" s="298">
        <v>21.059999000000001</v>
      </c>
      <c r="F569" s="297">
        <v>73029</v>
      </c>
      <c r="G569" s="297">
        <v>66029401</v>
      </c>
      <c r="H569" s="400">
        <v>1390.5791497964899</v>
      </c>
      <c r="I569" s="401"/>
    </row>
    <row r="570" spans="1:9" ht="25.15" customHeight="1">
      <c r="A570" s="299">
        <v>45225</v>
      </c>
      <c r="B570" s="298">
        <v>21.82</v>
      </c>
      <c r="C570" s="298">
        <v>21.92</v>
      </c>
      <c r="D570" s="298">
        <v>20.68</v>
      </c>
      <c r="E570" s="298">
        <v>20.68</v>
      </c>
      <c r="F570" s="297">
        <v>472668</v>
      </c>
      <c r="G570" s="297">
        <v>66029401</v>
      </c>
      <c r="H570" s="400">
        <v>1365.4880328305701</v>
      </c>
      <c r="I570" s="401"/>
    </row>
    <row r="571" spans="1:9" ht="25.15" customHeight="1">
      <c r="A571" s="299">
        <v>45224</v>
      </c>
      <c r="B571" s="298">
        <v>22.379999000000002</v>
      </c>
      <c r="C571" s="298">
        <v>22.459999</v>
      </c>
      <c r="D571" s="298">
        <v>21.799999</v>
      </c>
      <c r="E571" s="298">
        <v>21.799999</v>
      </c>
      <c r="F571" s="297">
        <v>197827</v>
      </c>
      <c r="G571" s="297">
        <v>66029401</v>
      </c>
      <c r="H571" s="400">
        <v>1439.4408914235701</v>
      </c>
      <c r="I571" s="401"/>
    </row>
    <row r="572" spans="1:9" ht="25.15" customHeight="1">
      <c r="A572" s="299">
        <v>45223</v>
      </c>
      <c r="B572" s="298">
        <v>22.16</v>
      </c>
      <c r="C572" s="298">
        <v>22.459999</v>
      </c>
      <c r="D572" s="298">
        <v>22.08</v>
      </c>
      <c r="E572" s="298">
        <v>22.34</v>
      </c>
      <c r="F572" s="297">
        <v>85232</v>
      </c>
      <c r="G572" s="297">
        <v>66029401</v>
      </c>
      <c r="H572" s="400">
        <v>1475.09682841529</v>
      </c>
      <c r="I572" s="401"/>
    </row>
    <row r="573" spans="1:9" ht="25.15" customHeight="1">
      <c r="A573" s="299">
        <v>45222</v>
      </c>
      <c r="B573" s="298">
        <v>22.700001</v>
      </c>
      <c r="C573" s="298">
        <v>22.700001</v>
      </c>
      <c r="D573" s="298">
        <v>21.940000999999999</v>
      </c>
      <c r="E573" s="298">
        <v>22.24</v>
      </c>
      <c r="F573" s="297">
        <v>91051</v>
      </c>
      <c r="G573" s="297">
        <v>66029401</v>
      </c>
      <c r="H573" s="400">
        <v>1468.49386312707</v>
      </c>
      <c r="I573" s="401"/>
    </row>
    <row r="574" spans="1:9" ht="25.15" customHeight="1">
      <c r="A574" s="299">
        <v>45219</v>
      </c>
      <c r="B574" s="298">
        <v>22.200001</v>
      </c>
      <c r="C574" s="298">
        <v>22.48</v>
      </c>
      <c r="D574" s="298">
        <v>21.959999</v>
      </c>
      <c r="E574" s="298">
        <v>22.4</v>
      </c>
      <c r="F574" s="297">
        <v>134058</v>
      </c>
      <c r="G574" s="297">
        <v>66029401</v>
      </c>
      <c r="H574" s="400">
        <v>1479.05855721178</v>
      </c>
      <c r="I574" s="401"/>
    </row>
    <row r="575" spans="1:9" ht="25.15" customHeight="1">
      <c r="A575" s="299">
        <v>45218</v>
      </c>
      <c r="B575" s="298">
        <v>21.74</v>
      </c>
      <c r="C575" s="298">
        <v>22.26</v>
      </c>
      <c r="D575" s="298">
        <v>21.74</v>
      </c>
      <c r="E575" s="298">
        <v>22</v>
      </c>
      <c r="F575" s="297">
        <v>102580</v>
      </c>
      <c r="G575" s="297">
        <v>66029401</v>
      </c>
      <c r="H575" s="400">
        <v>1452.6468219999999</v>
      </c>
      <c r="I575" s="401"/>
    </row>
    <row r="576" spans="1:9" ht="25.15" customHeight="1">
      <c r="A576" s="299">
        <v>45217</v>
      </c>
      <c r="B576" s="298">
        <v>22.799999</v>
      </c>
      <c r="C576" s="298">
        <v>22.799999</v>
      </c>
      <c r="D576" s="298">
        <v>21.84</v>
      </c>
      <c r="E576" s="298">
        <v>22.280000999999999</v>
      </c>
      <c r="F576" s="297">
        <v>96984</v>
      </c>
      <c r="G576" s="297">
        <v>66029401</v>
      </c>
      <c r="H576" s="400">
        <v>1471.13509961879</v>
      </c>
      <c r="I576" s="401"/>
    </row>
    <row r="577" spans="1:9" ht="25.15" customHeight="1">
      <c r="A577" s="299">
        <v>45216</v>
      </c>
      <c r="B577" s="298">
        <v>21.32</v>
      </c>
      <c r="C577" s="298">
        <v>22.4</v>
      </c>
      <c r="D577" s="298">
        <v>21.32</v>
      </c>
      <c r="E577" s="298">
        <v>22.299999</v>
      </c>
      <c r="F577" s="297">
        <v>97746</v>
      </c>
      <c r="G577" s="297">
        <v>66029401</v>
      </c>
      <c r="H577" s="400">
        <v>1472.45559192357</v>
      </c>
      <c r="I577" s="401"/>
    </row>
    <row r="578" spans="1:9" ht="25.15" customHeight="1">
      <c r="A578" s="299">
        <v>45215</v>
      </c>
      <c r="B578" s="298">
        <v>21.700001</v>
      </c>
      <c r="C578" s="298">
        <v>21.9</v>
      </c>
      <c r="D578" s="298">
        <v>21.52</v>
      </c>
      <c r="E578" s="298">
        <v>21.9</v>
      </c>
      <c r="F578" s="297">
        <v>61550</v>
      </c>
      <c r="G578" s="297">
        <v>66029401</v>
      </c>
      <c r="H578" s="400">
        <v>1446.0438567117801</v>
      </c>
      <c r="I578" s="401"/>
    </row>
    <row r="579" spans="1:9" ht="25.15" customHeight="1">
      <c r="A579" s="299">
        <v>45212</v>
      </c>
      <c r="B579" s="298">
        <v>21.98</v>
      </c>
      <c r="C579" s="298">
        <v>22.280000999999999</v>
      </c>
      <c r="D579" s="298">
        <v>21.5</v>
      </c>
      <c r="E579" s="298">
        <v>21.700001</v>
      </c>
      <c r="F579" s="297">
        <v>152101</v>
      </c>
      <c r="G579" s="297">
        <v>66029401</v>
      </c>
      <c r="H579" s="400">
        <v>1432.8380520764399</v>
      </c>
      <c r="I579" s="401"/>
    </row>
    <row r="580" spans="1:9" ht="25.15" customHeight="1">
      <c r="A580" s="299">
        <v>45211</v>
      </c>
      <c r="B580" s="298">
        <v>22.52</v>
      </c>
      <c r="C580" s="298">
        <v>22.620000999999998</v>
      </c>
      <c r="D580" s="298">
        <v>22</v>
      </c>
      <c r="E580" s="298">
        <v>22.219999000000001</v>
      </c>
      <c r="F580" s="297">
        <v>88671</v>
      </c>
      <c r="G580" s="297">
        <v>66029401</v>
      </c>
      <c r="H580" s="400">
        <v>1467.1732448812099</v>
      </c>
      <c r="I580" s="401"/>
    </row>
    <row r="581" spans="1:9" ht="25.15" customHeight="1">
      <c r="A581" s="299">
        <v>45210</v>
      </c>
      <c r="B581" s="298">
        <v>21.799999</v>
      </c>
      <c r="C581" s="298">
        <v>22.32</v>
      </c>
      <c r="D581" s="298">
        <v>21.799999</v>
      </c>
      <c r="E581" s="298">
        <v>21.98</v>
      </c>
      <c r="F581" s="297">
        <v>84170</v>
      </c>
      <c r="G581" s="297">
        <v>66029401</v>
      </c>
      <c r="H581" s="400">
        <v>1451.3262037541399</v>
      </c>
      <c r="I581" s="401"/>
    </row>
    <row r="582" spans="1:9" ht="25.15" customHeight="1">
      <c r="A582" s="299">
        <v>45209</v>
      </c>
      <c r="B582" s="298">
        <v>21.780000999999999</v>
      </c>
      <c r="C582" s="298">
        <v>22.16</v>
      </c>
      <c r="D582" s="298">
        <v>21.540001</v>
      </c>
      <c r="E582" s="298">
        <v>22.1</v>
      </c>
      <c r="F582" s="297">
        <v>101497</v>
      </c>
      <c r="G582" s="297">
        <v>66029401</v>
      </c>
      <c r="H582" s="400">
        <v>1459.24978728822</v>
      </c>
      <c r="I582" s="401"/>
    </row>
    <row r="583" spans="1:9" ht="25.15" customHeight="1">
      <c r="A583" s="299">
        <v>45208</v>
      </c>
      <c r="B583" s="298">
        <v>21.780000999999999</v>
      </c>
      <c r="C583" s="298">
        <v>21.780000999999999</v>
      </c>
      <c r="D583" s="298">
        <v>21.200001</v>
      </c>
      <c r="E583" s="298">
        <v>21.26</v>
      </c>
      <c r="F583" s="297">
        <v>101855</v>
      </c>
      <c r="G583" s="297">
        <v>66029401</v>
      </c>
      <c r="H583" s="400">
        <v>1403.78508037293</v>
      </c>
      <c r="I583" s="401"/>
    </row>
    <row r="584" spans="1:9" ht="25.15" customHeight="1">
      <c r="A584" s="299">
        <v>45205</v>
      </c>
      <c r="B584" s="298">
        <v>21.1</v>
      </c>
      <c r="C584" s="298">
        <v>21.5</v>
      </c>
      <c r="D584" s="298">
        <v>21.08</v>
      </c>
      <c r="E584" s="298">
        <v>21.360001</v>
      </c>
      <c r="F584" s="297">
        <v>90522</v>
      </c>
      <c r="G584" s="297">
        <v>66029401</v>
      </c>
      <c r="H584" s="400">
        <v>1410.38804566115</v>
      </c>
      <c r="I584" s="401"/>
    </row>
    <row r="585" spans="1:9" ht="25.15" customHeight="1">
      <c r="A585" s="299">
        <v>45204</v>
      </c>
      <c r="B585" s="298">
        <v>20.32</v>
      </c>
      <c r="C585" s="298">
        <v>21.32</v>
      </c>
      <c r="D585" s="298">
        <v>20.32</v>
      </c>
      <c r="E585" s="298">
        <v>21.1</v>
      </c>
      <c r="F585" s="297">
        <v>181143</v>
      </c>
      <c r="G585" s="297">
        <v>66029401</v>
      </c>
      <c r="H585" s="400">
        <v>1393.22038628822</v>
      </c>
      <c r="I585" s="401"/>
    </row>
    <row r="586" spans="1:9" ht="25.15" customHeight="1">
      <c r="A586" s="299">
        <v>45203</v>
      </c>
      <c r="B586" s="298">
        <v>19.760000000000002</v>
      </c>
      <c r="C586" s="298">
        <v>20.280000999999999</v>
      </c>
      <c r="D586" s="298">
        <v>19.760000000000002</v>
      </c>
      <c r="E586" s="298">
        <v>20.18</v>
      </c>
      <c r="F586" s="297">
        <v>93361</v>
      </c>
      <c r="G586" s="297">
        <v>66029401</v>
      </c>
      <c r="H586" s="400">
        <v>1332.47333233057</v>
      </c>
      <c r="I586" s="401"/>
    </row>
    <row r="587" spans="1:9" ht="25.15" customHeight="1">
      <c r="A587" s="299">
        <v>45202</v>
      </c>
      <c r="B587" s="298">
        <v>20.32</v>
      </c>
      <c r="C587" s="298">
        <v>20.399999999999999</v>
      </c>
      <c r="D587" s="298">
        <v>20.079999999999998</v>
      </c>
      <c r="E587" s="298">
        <v>20.079999999999998</v>
      </c>
      <c r="F587" s="297">
        <v>59585</v>
      </c>
      <c r="G587" s="297">
        <v>66029401</v>
      </c>
      <c r="H587" s="400">
        <v>1325.8703670423599</v>
      </c>
      <c r="I587" s="401"/>
    </row>
    <row r="588" spans="1:9" ht="25.15" customHeight="1">
      <c r="A588" s="299">
        <v>45201</v>
      </c>
      <c r="B588" s="298">
        <v>20.58</v>
      </c>
      <c r="C588" s="298">
        <v>21.219999000000001</v>
      </c>
      <c r="D588" s="298">
        <v>20.139999</v>
      </c>
      <c r="E588" s="298">
        <v>20.379999000000002</v>
      </c>
      <c r="F588" s="297">
        <v>157173</v>
      </c>
      <c r="G588" s="297">
        <v>66029401</v>
      </c>
      <c r="H588" s="400">
        <v>1345.67913696592</v>
      </c>
      <c r="I588" s="401"/>
    </row>
    <row r="589" spans="1:9" ht="25.15" customHeight="1">
      <c r="A589" s="299">
        <v>45198</v>
      </c>
      <c r="B589" s="298">
        <v>20.440000999999999</v>
      </c>
      <c r="C589" s="298">
        <v>21.139999</v>
      </c>
      <c r="D589" s="298">
        <v>20.440000999999999</v>
      </c>
      <c r="E589" s="298">
        <v>20.959999</v>
      </c>
      <c r="F589" s="297">
        <v>200411</v>
      </c>
      <c r="G589" s="297">
        <v>66028082</v>
      </c>
      <c r="H589" s="400">
        <v>1383.94853826949</v>
      </c>
      <c r="I589" s="401"/>
    </row>
    <row r="590" spans="1:9" ht="25.15" customHeight="1">
      <c r="A590" s="299">
        <v>45197</v>
      </c>
      <c r="B590" s="298">
        <v>20.34</v>
      </c>
      <c r="C590" s="298">
        <v>20.5</v>
      </c>
      <c r="D590" s="298">
        <v>20.299999</v>
      </c>
      <c r="E590" s="298">
        <v>20.32</v>
      </c>
      <c r="F590" s="297">
        <v>97506</v>
      </c>
      <c r="G590" s="297">
        <v>66028082</v>
      </c>
      <c r="H590" s="400">
        <v>1341.69060608983</v>
      </c>
      <c r="I590" s="401"/>
    </row>
    <row r="591" spans="1:9" ht="25.15" customHeight="1">
      <c r="A591" s="299">
        <v>45196</v>
      </c>
      <c r="B591" s="298">
        <v>20.76</v>
      </c>
      <c r="C591" s="298">
        <v>20.76</v>
      </c>
      <c r="D591" s="298">
        <v>20.100000000000001</v>
      </c>
      <c r="E591" s="298">
        <v>20.360001</v>
      </c>
      <c r="F591" s="297">
        <v>201907</v>
      </c>
      <c r="G591" s="297">
        <v>66028082</v>
      </c>
      <c r="H591" s="400">
        <v>1344.33178982034</v>
      </c>
      <c r="I591" s="401"/>
    </row>
    <row r="592" spans="1:9" ht="25.15" customHeight="1">
      <c r="A592" s="299">
        <v>45195</v>
      </c>
      <c r="B592" s="298">
        <v>20.079999999999998</v>
      </c>
      <c r="C592" s="298">
        <v>20.399999999999999</v>
      </c>
      <c r="D592" s="298">
        <v>20.040001</v>
      </c>
      <c r="E592" s="298">
        <v>20.260000000000002</v>
      </c>
      <c r="F592" s="297">
        <v>78597</v>
      </c>
      <c r="G592" s="297">
        <v>66028082</v>
      </c>
      <c r="H592" s="400">
        <v>1337.72895643263</v>
      </c>
      <c r="I592" s="401"/>
    </row>
    <row r="593" spans="1:9" ht="25.15" customHeight="1">
      <c r="A593" s="299">
        <v>45194</v>
      </c>
      <c r="B593" s="298">
        <v>20.940000999999999</v>
      </c>
      <c r="C593" s="298">
        <v>20.940000999999999</v>
      </c>
      <c r="D593" s="298">
        <v>20.100000000000001</v>
      </c>
      <c r="E593" s="298">
        <v>20.16</v>
      </c>
      <c r="F593" s="297">
        <v>92582</v>
      </c>
      <c r="G593" s="297">
        <v>66028082</v>
      </c>
      <c r="H593" s="400">
        <v>1331.1261230449099</v>
      </c>
      <c r="I593" s="401"/>
    </row>
    <row r="594" spans="1:9" ht="25.15" customHeight="1">
      <c r="A594" s="299">
        <v>45191</v>
      </c>
      <c r="B594" s="298">
        <v>20.84</v>
      </c>
      <c r="C594" s="298">
        <v>21.059999000000001</v>
      </c>
      <c r="D594" s="298">
        <v>20.719999000000001</v>
      </c>
      <c r="E594" s="298">
        <v>20.74</v>
      </c>
      <c r="F594" s="297">
        <v>131681</v>
      </c>
      <c r="G594" s="297">
        <v>66028082</v>
      </c>
      <c r="H594" s="400">
        <v>1369.4224055673701</v>
      </c>
      <c r="I594" s="401"/>
    </row>
    <row r="595" spans="1:9" ht="25.15" customHeight="1">
      <c r="A595" s="299">
        <v>45190</v>
      </c>
      <c r="B595" s="298">
        <v>21.5</v>
      </c>
      <c r="C595" s="298">
        <v>21.5</v>
      </c>
      <c r="D595" s="298">
        <v>20.84</v>
      </c>
      <c r="E595" s="298">
        <v>20.84</v>
      </c>
      <c r="F595" s="297">
        <v>127666</v>
      </c>
      <c r="G595" s="297">
        <v>66028082</v>
      </c>
      <c r="H595" s="400">
        <v>1376.0252389550899</v>
      </c>
      <c r="I595" s="401"/>
    </row>
    <row r="596" spans="1:9" ht="25.15" customHeight="1">
      <c r="A596" s="299">
        <v>45189</v>
      </c>
      <c r="B596" s="298">
        <v>20.780000999999999</v>
      </c>
      <c r="C596" s="298">
        <v>21.360001</v>
      </c>
      <c r="D596" s="298">
        <v>20.780000999999999</v>
      </c>
      <c r="E596" s="298">
        <v>21.200001</v>
      </c>
      <c r="F596" s="297">
        <v>153776</v>
      </c>
      <c r="G596" s="297">
        <v>66028082</v>
      </c>
      <c r="H596" s="400">
        <v>1399.79538877543</v>
      </c>
      <c r="I596" s="401"/>
    </row>
    <row r="597" spans="1:9" ht="25.15" customHeight="1">
      <c r="A597" s="299">
        <v>45188</v>
      </c>
      <c r="B597" s="298">
        <v>21.02</v>
      </c>
      <c r="C597" s="298">
        <v>21.120000999999998</v>
      </c>
      <c r="D597" s="298">
        <v>20.879999000000002</v>
      </c>
      <c r="E597" s="298">
        <v>20.92</v>
      </c>
      <c r="F597" s="297">
        <v>78467</v>
      </c>
      <c r="G597" s="297">
        <v>66028082</v>
      </c>
      <c r="H597" s="400">
        <v>1381.3074804775399</v>
      </c>
      <c r="I597" s="401"/>
    </row>
    <row r="598" spans="1:9" ht="25.15" customHeight="1">
      <c r="A598" s="299">
        <v>45187</v>
      </c>
      <c r="B598" s="298">
        <v>21.799999</v>
      </c>
      <c r="C598" s="298">
        <v>21.799999</v>
      </c>
      <c r="D598" s="298">
        <v>21.02</v>
      </c>
      <c r="E598" s="298">
        <v>21.040001</v>
      </c>
      <c r="F598" s="297">
        <v>54406</v>
      </c>
      <c r="G598" s="297">
        <v>66028082</v>
      </c>
      <c r="H598" s="400">
        <v>1389.2309057305199</v>
      </c>
      <c r="I598" s="401"/>
    </row>
    <row r="599" spans="1:9" ht="25.15" customHeight="1">
      <c r="A599" s="299">
        <v>45184</v>
      </c>
      <c r="B599" s="298">
        <v>21.6</v>
      </c>
      <c r="C599" s="298">
        <v>21.940000999999999</v>
      </c>
      <c r="D599" s="298">
        <v>21.48</v>
      </c>
      <c r="E599" s="298">
        <v>21.52</v>
      </c>
      <c r="F599" s="297">
        <v>182851</v>
      </c>
      <c r="G599" s="297">
        <v>66028082</v>
      </c>
      <c r="H599" s="400">
        <v>1420.9243548652601</v>
      </c>
      <c r="I599" s="401"/>
    </row>
    <row r="600" spans="1:9" ht="25.15" customHeight="1">
      <c r="A600" s="299">
        <v>45183</v>
      </c>
      <c r="B600" s="298">
        <v>22</v>
      </c>
      <c r="C600" s="298">
        <v>22</v>
      </c>
      <c r="D600" s="298">
        <v>21.18</v>
      </c>
      <c r="E600" s="298">
        <v>21.76</v>
      </c>
      <c r="F600" s="297">
        <v>177714</v>
      </c>
      <c r="G600" s="297">
        <v>66028082</v>
      </c>
      <c r="H600" s="400">
        <v>1436.7710794326299</v>
      </c>
      <c r="I600" s="401"/>
    </row>
    <row r="601" spans="1:9" ht="25.15" customHeight="1">
      <c r="A601" s="299">
        <v>45182</v>
      </c>
      <c r="B601" s="298">
        <v>21.700001</v>
      </c>
      <c r="C601" s="298">
        <v>21.879999000000002</v>
      </c>
      <c r="D601" s="298">
        <v>21.379999000000002</v>
      </c>
      <c r="E601" s="298">
        <v>21.799999</v>
      </c>
      <c r="F601" s="297">
        <v>89110</v>
      </c>
      <c r="G601" s="297">
        <v>66028082</v>
      </c>
      <c r="H601" s="400">
        <v>1439.41213722457</v>
      </c>
      <c r="I601" s="401"/>
    </row>
    <row r="602" spans="1:9" ht="25.15" customHeight="1">
      <c r="A602" s="299">
        <v>45181</v>
      </c>
      <c r="B602" s="298">
        <v>21.280000999999999</v>
      </c>
      <c r="C602" s="298">
        <v>21.620000999999998</v>
      </c>
      <c r="D602" s="298">
        <v>21.02</v>
      </c>
      <c r="E602" s="298">
        <v>21.620000999999998</v>
      </c>
      <c r="F602" s="297">
        <v>506192</v>
      </c>
      <c r="G602" s="297">
        <v>66028082</v>
      </c>
      <c r="H602" s="400">
        <v>1427.5271882529701</v>
      </c>
      <c r="I602" s="401"/>
    </row>
    <row r="603" spans="1:9" ht="25.15" customHeight="1">
      <c r="A603" s="299">
        <v>45180</v>
      </c>
      <c r="B603" s="298">
        <v>21.219999000000001</v>
      </c>
      <c r="C603" s="298">
        <v>21.58</v>
      </c>
      <c r="D603" s="298">
        <v>21.120000999999998</v>
      </c>
      <c r="E603" s="298">
        <v>21.200001</v>
      </c>
      <c r="F603" s="297">
        <v>410762</v>
      </c>
      <c r="G603" s="297">
        <v>66028082</v>
      </c>
      <c r="H603" s="400">
        <v>1399.79538877543</v>
      </c>
      <c r="I603" s="401"/>
    </row>
    <row r="604" spans="1:9" ht="25.15" customHeight="1">
      <c r="A604" s="299">
        <v>45177</v>
      </c>
      <c r="B604" s="298">
        <v>20.58</v>
      </c>
      <c r="C604" s="298">
        <v>21.459999</v>
      </c>
      <c r="D604" s="298">
        <v>20.540001</v>
      </c>
      <c r="E604" s="298">
        <v>21.08</v>
      </c>
      <c r="F604" s="297">
        <v>634711</v>
      </c>
      <c r="G604" s="297">
        <v>66028082</v>
      </c>
      <c r="H604" s="400">
        <v>1391.87196352246</v>
      </c>
      <c r="I604" s="401"/>
    </row>
    <row r="605" spans="1:9" ht="25.15" customHeight="1">
      <c r="A605" s="299">
        <v>45176</v>
      </c>
      <c r="B605" s="298">
        <v>21.780000999999999</v>
      </c>
      <c r="C605" s="298">
        <v>21.780000999999999</v>
      </c>
      <c r="D605" s="298">
        <v>20.5</v>
      </c>
      <c r="E605" s="298">
        <v>20.620000999999998</v>
      </c>
      <c r="F605" s="297">
        <v>860668</v>
      </c>
      <c r="G605" s="297">
        <v>66028082</v>
      </c>
      <c r="H605" s="400">
        <v>1361.49910625297</v>
      </c>
      <c r="I605" s="401"/>
    </row>
    <row r="606" spans="1:9" ht="25.15" customHeight="1">
      <c r="A606" s="299">
        <v>45175</v>
      </c>
      <c r="B606" s="298">
        <v>22.280000999999999</v>
      </c>
      <c r="C606" s="298">
        <v>22.58</v>
      </c>
      <c r="D606" s="298">
        <v>22.040001</v>
      </c>
      <c r="E606" s="298">
        <v>22.34</v>
      </c>
      <c r="F606" s="297">
        <v>62875</v>
      </c>
      <c r="G606" s="297">
        <v>66028082</v>
      </c>
      <c r="H606" s="400">
        <v>1475.0673619550901</v>
      </c>
      <c r="I606" s="401"/>
    </row>
    <row r="607" spans="1:9" ht="25.15" customHeight="1">
      <c r="A607" s="299">
        <v>45174</v>
      </c>
      <c r="B607" s="298">
        <v>22.940000999999999</v>
      </c>
      <c r="C607" s="298">
        <v>23.059999000000001</v>
      </c>
      <c r="D607" s="298">
        <v>22.68</v>
      </c>
      <c r="E607" s="298">
        <v>22.68</v>
      </c>
      <c r="F607" s="297">
        <v>97237</v>
      </c>
      <c r="G607" s="297">
        <v>66028082</v>
      </c>
      <c r="H607" s="400">
        <v>1497.5169199101699</v>
      </c>
      <c r="I607" s="401"/>
    </row>
    <row r="608" spans="1:9" ht="25.15" customHeight="1">
      <c r="A608" s="299">
        <v>45173</v>
      </c>
      <c r="B608" s="298">
        <v>23.620000999999998</v>
      </c>
      <c r="C608" s="298">
        <v>23.620000999999998</v>
      </c>
      <c r="D608" s="298">
        <v>22.9</v>
      </c>
      <c r="E608" s="298">
        <v>23.02</v>
      </c>
      <c r="F608" s="297">
        <v>57662</v>
      </c>
      <c r="G608" s="297">
        <v>66028082</v>
      </c>
      <c r="H608" s="400">
        <v>1519.96647786526</v>
      </c>
      <c r="I608" s="401"/>
    </row>
    <row r="609" spans="1:9" ht="25.15" customHeight="1">
      <c r="A609" s="299">
        <v>45170</v>
      </c>
      <c r="B609" s="298">
        <v>23.540001</v>
      </c>
      <c r="C609" s="298">
        <v>23.540001</v>
      </c>
      <c r="D609" s="298">
        <v>22.959999</v>
      </c>
      <c r="E609" s="298">
        <v>23</v>
      </c>
      <c r="F609" s="297">
        <v>64941</v>
      </c>
      <c r="G609" s="297">
        <v>66028082</v>
      </c>
      <c r="H609" s="400">
        <v>1518.645886</v>
      </c>
      <c r="I609" s="401"/>
    </row>
    <row r="610" spans="1:9" ht="25.15" customHeight="1">
      <c r="A610" s="299">
        <v>45169</v>
      </c>
      <c r="B610" s="298">
        <v>23.32</v>
      </c>
      <c r="C610" s="298">
        <v>23.5</v>
      </c>
      <c r="D610" s="298">
        <v>23.219999000000001</v>
      </c>
      <c r="E610" s="298">
        <v>23.280000999999999</v>
      </c>
      <c r="F610" s="297">
        <v>194947</v>
      </c>
      <c r="G610" s="297">
        <v>66028082</v>
      </c>
      <c r="H610" s="400">
        <v>1537.1337942978901</v>
      </c>
      <c r="I610" s="401"/>
    </row>
    <row r="611" spans="1:9" ht="25.15" customHeight="1">
      <c r="A611" s="299">
        <v>45168</v>
      </c>
      <c r="B611" s="298">
        <v>23.299999</v>
      </c>
      <c r="C611" s="298">
        <v>23.4</v>
      </c>
      <c r="D611" s="298">
        <v>23.1</v>
      </c>
      <c r="E611" s="298">
        <v>23.24</v>
      </c>
      <c r="F611" s="297">
        <v>70833</v>
      </c>
      <c r="G611" s="297">
        <v>66028082</v>
      </c>
      <c r="H611" s="400">
        <v>1534.4926105673701</v>
      </c>
      <c r="I611" s="401"/>
    </row>
    <row r="612" spans="1:9" ht="25.15" customHeight="1">
      <c r="A612" s="299">
        <v>45167</v>
      </c>
      <c r="B612" s="298">
        <v>23.42</v>
      </c>
      <c r="C612" s="298">
        <v>23.66</v>
      </c>
      <c r="D612" s="298">
        <v>23.1</v>
      </c>
      <c r="E612" s="298">
        <v>23.16</v>
      </c>
      <c r="F612" s="297">
        <v>111153</v>
      </c>
      <c r="G612" s="297">
        <v>66028082</v>
      </c>
      <c r="H612" s="400">
        <v>1529.2103690449101</v>
      </c>
      <c r="I612" s="401"/>
    </row>
    <row r="613" spans="1:9" ht="25.15" customHeight="1">
      <c r="A613" s="299">
        <v>45163</v>
      </c>
      <c r="B613" s="298">
        <v>23.1</v>
      </c>
      <c r="C613" s="298">
        <v>23.219999000000001</v>
      </c>
      <c r="D613" s="298">
        <v>22.82</v>
      </c>
      <c r="E613" s="298">
        <v>22.98</v>
      </c>
      <c r="F613" s="297">
        <v>82172</v>
      </c>
      <c r="G613" s="297">
        <v>66028082</v>
      </c>
      <c r="H613" s="400">
        <v>1517.32529413474</v>
      </c>
      <c r="I613" s="401"/>
    </row>
    <row r="614" spans="1:9" ht="25.15" customHeight="1">
      <c r="A614" s="299">
        <v>45162</v>
      </c>
      <c r="B614" s="298">
        <v>23.360001</v>
      </c>
      <c r="C614" s="298">
        <v>23.459999</v>
      </c>
      <c r="D614" s="298">
        <v>22.98</v>
      </c>
      <c r="E614" s="298">
        <v>22.98</v>
      </c>
      <c r="F614" s="297">
        <v>63241</v>
      </c>
      <c r="G614" s="297">
        <v>66028082</v>
      </c>
      <c r="H614" s="400">
        <v>1517.32529413474</v>
      </c>
      <c r="I614" s="401"/>
    </row>
    <row r="615" spans="1:9" ht="25.15" customHeight="1">
      <c r="A615" s="299">
        <v>45161</v>
      </c>
      <c r="B615" s="298">
        <v>23.040001</v>
      </c>
      <c r="C615" s="298">
        <v>23.040001</v>
      </c>
      <c r="D615" s="298">
        <v>22.68</v>
      </c>
      <c r="E615" s="298">
        <v>22.860001</v>
      </c>
      <c r="F615" s="297">
        <v>204159</v>
      </c>
      <c r="G615" s="297">
        <v>66028082</v>
      </c>
      <c r="H615" s="400">
        <v>1509.40199482034</v>
      </c>
      <c r="I615" s="401"/>
    </row>
    <row r="616" spans="1:9" ht="25.15" customHeight="1">
      <c r="A616" s="299">
        <v>45160</v>
      </c>
      <c r="B616" s="298">
        <v>22.4</v>
      </c>
      <c r="C616" s="298">
        <v>22.860001</v>
      </c>
      <c r="D616" s="298">
        <v>22.4</v>
      </c>
      <c r="E616" s="298">
        <v>22.66</v>
      </c>
      <c r="F616" s="297">
        <v>71562</v>
      </c>
      <c r="G616" s="297">
        <v>66028082</v>
      </c>
      <c r="H616" s="400">
        <v>1496.1963280449099</v>
      </c>
      <c r="I616" s="401"/>
    </row>
    <row r="617" spans="1:9" ht="25.15" customHeight="1">
      <c r="A617" s="299">
        <v>45159</v>
      </c>
      <c r="B617" s="298">
        <v>22.360001</v>
      </c>
      <c r="C617" s="298">
        <v>22.780000999999999</v>
      </c>
      <c r="D617" s="298">
        <v>22.200001</v>
      </c>
      <c r="E617" s="298">
        <v>22.440000999999999</v>
      </c>
      <c r="F617" s="297">
        <v>104082</v>
      </c>
      <c r="G617" s="297">
        <v>66028082</v>
      </c>
      <c r="H617" s="400">
        <v>1481.6701953428001</v>
      </c>
      <c r="I617" s="401"/>
    </row>
    <row r="618" spans="1:9" ht="25.15" customHeight="1">
      <c r="A618" s="299">
        <v>45156</v>
      </c>
      <c r="B618" s="298">
        <v>22.98</v>
      </c>
      <c r="C618" s="298">
        <v>22.98</v>
      </c>
      <c r="D618" s="298">
        <v>22.48</v>
      </c>
      <c r="E618" s="298">
        <v>22.700001</v>
      </c>
      <c r="F618" s="297">
        <v>73177</v>
      </c>
      <c r="G618" s="297">
        <v>66028082</v>
      </c>
      <c r="H618" s="400">
        <v>1498.8375117754299</v>
      </c>
      <c r="I618" s="401"/>
    </row>
    <row r="619" spans="1:9" ht="25.15" customHeight="1">
      <c r="A619" s="299">
        <v>45155</v>
      </c>
      <c r="B619" s="298">
        <v>22.84</v>
      </c>
      <c r="C619" s="298">
        <v>23.18</v>
      </c>
      <c r="D619" s="298">
        <v>22.74</v>
      </c>
      <c r="E619" s="298">
        <v>22.98</v>
      </c>
      <c r="F619" s="297">
        <v>216307</v>
      </c>
      <c r="G619" s="297">
        <v>66028082</v>
      </c>
      <c r="H619" s="400">
        <v>1517.32529413474</v>
      </c>
      <c r="I619" s="401"/>
    </row>
    <row r="620" spans="1:9" ht="25.15" customHeight="1">
      <c r="A620" s="299">
        <v>45154</v>
      </c>
      <c r="B620" s="298">
        <v>23.02</v>
      </c>
      <c r="C620" s="298">
        <v>23.08</v>
      </c>
      <c r="D620" s="298">
        <v>22.66</v>
      </c>
      <c r="E620" s="298">
        <v>22.92</v>
      </c>
      <c r="F620" s="297">
        <v>91248</v>
      </c>
      <c r="G620" s="297">
        <v>66028082</v>
      </c>
      <c r="H620" s="400">
        <v>1513.36364447754</v>
      </c>
      <c r="I620" s="401"/>
    </row>
    <row r="621" spans="1:9" ht="25.15" customHeight="1">
      <c r="A621" s="299">
        <v>45153</v>
      </c>
      <c r="B621" s="298">
        <v>22.82</v>
      </c>
      <c r="C621" s="298">
        <v>23.379999000000002</v>
      </c>
      <c r="D621" s="298">
        <v>22.82</v>
      </c>
      <c r="E621" s="298">
        <v>23</v>
      </c>
      <c r="F621" s="297">
        <v>53309</v>
      </c>
      <c r="G621" s="297">
        <v>66028082</v>
      </c>
      <c r="H621" s="400">
        <v>1518.645886</v>
      </c>
      <c r="I621" s="401"/>
    </row>
    <row r="622" spans="1:9" ht="25.15" customHeight="1">
      <c r="A622" s="299">
        <v>45152</v>
      </c>
      <c r="B622" s="298">
        <v>23.860001</v>
      </c>
      <c r="C622" s="298">
        <v>23.860001</v>
      </c>
      <c r="D622" s="298">
        <v>23.16</v>
      </c>
      <c r="E622" s="298">
        <v>23.379999000000002</v>
      </c>
      <c r="F622" s="297">
        <v>103632</v>
      </c>
      <c r="G622" s="297">
        <v>66028082</v>
      </c>
      <c r="H622" s="400">
        <v>1543.7365017470299</v>
      </c>
      <c r="I622" s="401"/>
    </row>
    <row r="623" spans="1:9" ht="25.15" customHeight="1">
      <c r="A623" s="299">
        <v>45149</v>
      </c>
      <c r="B623" s="298">
        <v>23.860001</v>
      </c>
      <c r="C623" s="298">
        <v>24.120000999999998</v>
      </c>
      <c r="D623" s="298">
        <v>23.379999000000002</v>
      </c>
      <c r="E623" s="298">
        <v>23.52</v>
      </c>
      <c r="F623" s="297">
        <v>132144</v>
      </c>
      <c r="G623" s="297">
        <v>66028082</v>
      </c>
      <c r="H623" s="400">
        <v>1552.9805188652599</v>
      </c>
      <c r="I623" s="401"/>
    </row>
    <row r="624" spans="1:9" ht="25.15" customHeight="1">
      <c r="A624" s="299">
        <v>45148</v>
      </c>
      <c r="B624" s="298">
        <v>23.639999</v>
      </c>
      <c r="C624" s="298">
        <v>23.959999</v>
      </c>
      <c r="D624" s="298">
        <v>23.52</v>
      </c>
      <c r="E624" s="298">
        <v>23.719999000000001</v>
      </c>
      <c r="F624" s="297">
        <v>228062</v>
      </c>
      <c r="G624" s="297">
        <v>66028082</v>
      </c>
      <c r="H624" s="400">
        <v>1566.18605970211</v>
      </c>
      <c r="I624" s="401"/>
    </row>
    <row r="625" spans="1:9" ht="25.15" customHeight="1">
      <c r="A625" s="299">
        <v>45147</v>
      </c>
      <c r="B625" s="298">
        <v>24.6</v>
      </c>
      <c r="C625" s="298">
        <v>24.6</v>
      </c>
      <c r="D625" s="298">
        <v>23.24</v>
      </c>
      <c r="E625" s="298">
        <v>23.440000999999999</v>
      </c>
      <c r="F625" s="297">
        <v>151493</v>
      </c>
      <c r="G625" s="297">
        <v>66028082</v>
      </c>
      <c r="H625" s="400">
        <v>1547.6982773428001</v>
      </c>
      <c r="I625" s="401"/>
    </row>
    <row r="626" spans="1:9" ht="25.15" customHeight="1">
      <c r="A626" s="299">
        <v>45146</v>
      </c>
      <c r="B626" s="298">
        <v>23.700001</v>
      </c>
      <c r="C626" s="298">
        <v>24.280000999999999</v>
      </c>
      <c r="D626" s="298">
        <v>23.700001</v>
      </c>
      <c r="E626" s="298">
        <v>23.9</v>
      </c>
      <c r="F626" s="297">
        <v>210513</v>
      </c>
      <c r="G626" s="297">
        <v>66028082</v>
      </c>
      <c r="H626" s="400">
        <v>1578.0711346122901</v>
      </c>
      <c r="I626" s="401"/>
    </row>
    <row r="627" spans="1:9" ht="25.15" customHeight="1">
      <c r="A627" s="299">
        <v>45145</v>
      </c>
      <c r="B627" s="298">
        <v>23.700001</v>
      </c>
      <c r="C627" s="298">
        <v>24.219999000000001</v>
      </c>
      <c r="D627" s="298">
        <v>23.700001</v>
      </c>
      <c r="E627" s="298">
        <v>23.84</v>
      </c>
      <c r="F627" s="297">
        <v>84656</v>
      </c>
      <c r="G627" s="297">
        <v>66028082</v>
      </c>
      <c r="H627" s="400">
        <v>1574.10948495509</v>
      </c>
      <c r="I627" s="401"/>
    </row>
    <row r="628" spans="1:9" ht="25.15" customHeight="1">
      <c r="A628" s="299">
        <v>45142</v>
      </c>
      <c r="B628" s="298">
        <v>24.66</v>
      </c>
      <c r="C628" s="298">
        <v>24.66</v>
      </c>
      <c r="D628" s="298">
        <v>23.940000999999999</v>
      </c>
      <c r="E628" s="298">
        <v>24.200001</v>
      </c>
      <c r="F628" s="297">
        <v>179229</v>
      </c>
      <c r="G628" s="297">
        <v>66028082</v>
      </c>
      <c r="H628" s="400">
        <v>1597.8796347754301</v>
      </c>
      <c r="I628" s="401"/>
    </row>
    <row r="629" spans="1:9" ht="25.15" customHeight="1">
      <c r="A629" s="299">
        <v>45141</v>
      </c>
      <c r="B629" s="298">
        <v>23.860001</v>
      </c>
      <c r="C629" s="298">
        <v>24.639999</v>
      </c>
      <c r="D629" s="298">
        <v>23.860001</v>
      </c>
      <c r="E629" s="298">
        <v>24.34</v>
      </c>
      <c r="F629" s="297">
        <v>66475</v>
      </c>
      <c r="G629" s="297">
        <v>66028082</v>
      </c>
      <c r="H629" s="400">
        <v>1607.1235259550899</v>
      </c>
      <c r="I629" s="401"/>
    </row>
    <row r="630" spans="1:9" ht="25.15" customHeight="1">
      <c r="A630" s="299">
        <v>45140</v>
      </c>
      <c r="B630" s="298">
        <v>24.360001</v>
      </c>
      <c r="C630" s="298">
        <v>24.360001</v>
      </c>
      <c r="D630" s="298">
        <v>23.9</v>
      </c>
      <c r="E630" s="298">
        <v>24.18</v>
      </c>
      <c r="F630" s="297">
        <v>118914</v>
      </c>
      <c r="G630" s="297">
        <v>66028082</v>
      </c>
      <c r="H630" s="400">
        <v>1596.5590429101701</v>
      </c>
      <c r="I630" s="401"/>
    </row>
    <row r="631" spans="1:9" ht="25.15" customHeight="1">
      <c r="A631" s="299">
        <v>45139</v>
      </c>
      <c r="B631" s="298">
        <v>24.360001</v>
      </c>
      <c r="C631" s="298">
        <v>24.620000999999998</v>
      </c>
      <c r="D631" s="298">
        <v>24.280000999999999</v>
      </c>
      <c r="E631" s="298">
        <v>24.4</v>
      </c>
      <c r="F631" s="297">
        <v>146416</v>
      </c>
      <c r="G631" s="297">
        <v>66028082</v>
      </c>
      <c r="H631" s="400">
        <v>1611.08517561229</v>
      </c>
      <c r="I631" s="401"/>
    </row>
    <row r="632" spans="1:9" ht="25.15" customHeight="1">
      <c r="A632" s="299">
        <v>45138</v>
      </c>
      <c r="B632" s="298">
        <v>24.76</v>
      </c>
      <c r="C632" s="298">
        <v>24.780000999999999</v>
      </c>
      <c r="D632" s="298">
        <v>24.4</v>
      </c>
      <c r="E632" s="298">
        <v>24.6</v>
      </c>
      <c r="F632" s="297">
        <v>192705</v>
      </c>
      <c r="G632" s="297">
        <v>66028082</v>
      </c>
      <c r="H632" s="400">
        <v>1624.29084238771</v>
      </c>
      <c r="I632" s="401"/>
    </row>
    <row r="633" spans="1:9" ht="25.15" customHeight="1">
      <c r="A633" s="299">
        <v>45135</v>
      </c>
      <c r="B633" s="298">
        <v>24.620000999999998</v>
      </c>
      <c r="C633" s="298">
        <v>25</v>
      </c>
      <c r="D633" s="298">
        <v>24.6</v>
      </c>
      <c r="E633" s="298">
        <v>24.68</v>
      </c>
      <c r="F633" s="297">
        <v>233554</v>
      </c>
      <c r="G633" s="297">
        <v>66027210</v>
      </c>
      <c r="H633" s="400">
        <v>1629.55156294991</v>
      </c>
      <c r="I633" s="401"/>
    </row>
    <row r="634" spans="1:9" ht="25.15" customHeight="1">
      <c r="A634" s="299">
        <v>45134</v>
      </c>
      <c r="B634" s="298">
        <v>25</v>
      </c>
      <c r="C634" s="298">
        <v>25.139999</v>
      </c>
      <c r="D634" s="298">
        <v>24.719999000000001</v>
      </c>
      <c r="E634" s="298">
        <v>24.799999</v>
      </c>
      <c r="F634" s="297">
        <v>971933</v>
      </c>
      <c r="G634" s="297">
        <v>66027210</v>
      </c>
      <c r="H634" s="400">
        <v>1637.47475762524</v>
      </c>
      <c r="I634" s="401"/>
    </row>
    <row r="635" spans="1:9" ht="25.15" customHeight="1">
      <c r="A635" s="299">
        <v>45133</v>
      </c>
      <c r="B635" s="298">
        <v>24.959999</v>
      </c>
      <c r="C635" s="298">
        <v>24.959999</v>
      </c>
      <c r="D635" s="298">
        <v>24.48</v>
      </c>
      <c r="E635" s="298">
        <v>24.799999</v>
      </c>
      <c r="F635" s="297">
        <v>230128</v>
      </c>
      <c r="G635" s="297">
        <v>66027210</v>
      </c>
      <c r="H635" s="400">
        <v>1637.47475762524</v>
      </c>
      <c r="I635" s="401"/>
    </row>
    <row r="636" spans="1:9" ht="25.15" customHeight="1">
      <c r="A636" s="299">
        <v>45132</v>
      </c>
      <c r="B636" s="298">
        <v>24.719999000000001</v>
      </c>
      <c r="C636" s="298">
        <v>25.219999000000001</v>
      </c>
      <c r="D636" s="298">
        <v>24.700001</v>
      </c>
      <c r="E636" s="298">
        <v>24.780000999999999</v>
      </c>
      <c r="F636" s="297">
        <v>145849</v>
      </c>
      <c r="G636" s="297">
        <v>66027210</v>
      </c>
      <c r="H636" s="400">
        <v>1636.1543091372901</v>
      </c>
      <c r="I636" s="401"/>
    </row>
    <row r="637" spans="1:9" ht="25.15" customHeight="1">
      <c r="A637" s="299">
        <v>45131</v>
      </c>
      <c r="B637" s="298">
        <v>25.08</v>
      </c>
      <c r="C637" s="298">
        <v>25.440000999999999</v>
      </c>
      <c r="D637" s="298">
        <v>24.9</v>
      </c>
      <c r="E637" s="298">
        <v>25.059999000000001</v>
      </c>
      <c r="F637" s="297">
        <v>46535</v>
      </c>
      <c r="G637" s="297">
        <v>66027210</v>
      </c>
      <c r="H637" s="400">
        <v>1654.64184733767</v>
      </c>
      <c r="I637" s="401"/>
    </row>
    <row r="638" spans="1:9" ht="25.15" customHeight="1">
      <c r="A638" s="299">
        <v>45128</v>
      </c>
      <c r="B638" s="298">
        <v>25.040001</v>
      </c>
      <c r="C638" s="298">
        <v>25.18</v>
      </c>
      <c r="D638" s="298">
        <v>24.66</v>
      </c>
      <c r="E638" s="298">
        <v>25.02</v>
      </c>
      <c r="F638" s="297">
        <v>45905</v>
      </c>
      <c r="G638" s="297">
        <v>66027210</v>
      </c>
      <c r="H638" s="400">
        <v>1652.00082442486</v>
      </c>
      <c r="I638" s="401"/>
    </row>
    <row r="639" spans="1:9" ht="25.15" customHeight="1">
      <c r="A639" s="299">
        <v>45127</v>
      </c>
      <c r="B639" s="298">
        <v>24.860001</v>
      </c>
      <c r="C639" s="298">
        <v>25.24</v>
      </c>
      <c r="D639" s="298">
        <v>24.799999</v>
      </c>
      <c r="E639" s="298">
        <v>25</v>
      </c>
      <c r="F639" s="297">
        <v>39247</v>
      </c>
      <c r="G639" s="297">
        <v>66027210</v>
      </c>
      <c r="H639" s="400">
        <v>1650.6802499999999</v>
      </c>
      <c r="I639" s="401"/>
    </row>
    <row r="640" spans="1:9" ht="25.15" customHeight="1">
      <c r="A640" s="299">
        <v>45126</v>
      </c>
      <c r="B640" s="298">
        <v>24.280000999999999</v>
      </c>
      <c r="C640" s="298">
        <v>25.02</v>
      </c>
      <c r="D640" s="298">
        <v>24.02</v>
      </c>
      <c r="E640" s="298">
        <v>24.959999</v>
      </c>
      <c r="F640" s="297">
        <v>82934</v>
      </c>
      <c r="G640" s="297">
        <v>66027210</v>
      </c>
      <c r="H640" s="400">
        <v>1648.03910115028</v>
      </c>
      <c r="I640" s="401"/>
    </row>
    <row r="641" spans="1:9" ht="25.15" customHeight="1">
      <c r="A641" s="299">
        <v>45125</v>
      </c>
      <c r="B641" s="298">
        <v>23</v>
      </c>
      <c r="C641" s="298">
        <v>24.139999</v>
      </c>
      <c r="D641" s="298">
        <v>23</v>
      </c>
      <c r="E641" s="298">
        <v>23.9</v>
      </c>
      <c r="F641" s="297">
        <v>139425</v>
      </c>
      <c r="G641" s="297">
        <v>66027210</v>
      </c>
      <c r="H641" s="400">
        <v>1578.0502938126201</v>
      </c>
      <c r="I641" s="401"/>
    </row>
    <row r="642" spans="1:9" ht="25.15" customHeight="1">
      <c r="A642" s="299">
        <v>45124</v>
      </c>
      <c r="B642" s="298">
        <v>23.68</v>
      </c>
      <c r="C642" s="298">
        <v>24.1</v>
      </c>
      <c r="D642" s="298">
        <v>23.42</v>
      </c>
      <c r="E642" s="298">
        <v>23.440000999999999</v>
      </c>
      <c r="F642" s="297">
        <v>55975</v>
      </c>
      <c r="G642" s="297">
        <v>66027210</v>
      </c>
      <c r="H642" s="400">
        <v>1547.6778376623299</v>
      </c>
      <c r="I642" s="401"/>
    </row>
    <row r="643" spans="1:9" ht="25.15" customHeight="1">
      <c r="A643" s="299">
        <v>45121</v>
      </c>
      <c r="B643" s="298">
        <v>23.6</v>
      </c>
      <c r="C643" s="298">
        <v>24.120000999999998</v>
      </c>
      <c r="D643" s="298">
        <v>23.459999</v>
      </c>
      <c r="E643" s="298">
        <v>23.860001</v>
      </c>
      <c r="F643" s="297">
        <v>66852</v>
      </c>
      <c r="G643" s="297">
        <v>66027210</v>
      </c>
      <c r="H643" s="400">
        <v>1575.4092708998101</v>
      </c>
      <c r="I643" s="401"/>
    </row>
    <row r="644" spans="1:9" ht="25.15" customHeight="1">
      <c r="A644" s="299">
        <v>45120</v>
      </c>
      <c r="B644" s="298">
        <v>24.58</v>
      </c>
      <c r="C644" s="298">
        <v>24.58</v>
      </c>
      <c r="D644" s="298">
        <v>23.700001</v>
      </c>
      <c r="E644" s="298">
        <v>23.700001</v>
      </c>
      <c r="F644" s="297">
        <v>47593</v>
      </c>
      <c r="G644" s="297">
        <v>66027210</v>
      </c>
      <c r="H644" s="400">
        <v>1564.8449273747599</v>
      </c>
      <c r="I644" s="401"/>
    </row>
    <row r="645" spans="1:9" ht="25.15" customHeight="1">
      <c r="A645" s="299">
        <v>45119</v>
      </c>
      <c r="B645" s="298">
        <v>23.040001</v>
      </c>
      <c r="C645" s="298">
        <v>24.040001</v>
      </c>
      <c r="D645" s="298">
        <v>22.959999</v>
      </c>
      <c r="E645" s="298">
        <v>23.82</v>
      </c>
      <c r="F645" s="297">
        <v>46275</v>
      </c>
      <c r="G645" s="297">
        <v>66027210</v>
      </c>
      <c r="H645" s="400">
        <v>1572.7681220500899</v>
      </c>
      <c r="I645" s="401"/>
    </row>
    <row r="646" spans="1:9" ht="25.15" customHeight="1">
      <c r="A646" s="299">
        <v>45118</v>
      </c>
      <c r="B646" s="298">
        <v>22.639999</v>
      </c>
      <c r="C646" s="298">
        <v>23.26</v>
      </c>
      <c r="D646" s="298">
        <v>22.639999</v>
      </c>
      <c r="E646" s="298">
        <v>23.18</v>
      </c>
      <c r="F646" s="297">
        <v>58429</v>
      </c>
      <c r="G646" s="297">
        <v>66027210</v>
      </c>
      <c r="H646" s="400">
        <v>1530.51074794991</v>
      </c>
      <c r="I646" s="401"/>
    </row>
    <row r="647" spans="1:9" ht="25.15" customHeight="1">
      <c r="A647" s="299">
        <v>45117</v>
      </c>
      <c r="B647" s="298">
        <v>22.02</v>
      </c>
      <c r="C647" s="298">
        <v>22.940000999999999</v>
      </c>
      <c r="D647" s="298">
        <v>22.02</v>
      </c>
      <c r="E647" s="298">
        <v>22.58</v>
      </c>
      <c r="F647" s="297">
        <v>61969</v>
      </c>
      <c r="G647" s="297">
        <v>66027210</v>
      </c>
      <c r="H647" s="400">
        <v>1490.89439676252</v>
      </c>
      <c r="I647" s="401"/>
    </row>
    <row r="648" spans="1:9" ht="25.15" customHeight="1">
      <c r="A648" s="299">
        <v>45114</v>
      </c>
      <c r="B648" s="298">
        <v>22.02</v>
      </c>
      <c r="C648" s="298">
        <v>22.559999000000001</v>
      </c>
      <c r="D648" s="298">
        <v>21.799999</v>
      </c>
      <c r="E648" s="298">
        <v>22.48</v>
      </c>
      <c r="F648" s="297">
        <v>70409</v>
      </c>
      <c r="G648" s="297">
        <v>66027210</v>
      </c>
      <c r="H648" s="400">
        <v>1484.29165057514</v>
      </c>
      <c r="I648" s="401"/>
    </row>
    <row r="649" spans="1:9" ht="25.15" customHeight="1">
      <c r="A649" s="299">
        <v>45113</v>
      </c>
      <c r="B649" s="298">
        <v>22.200001</v>
      </c>
      <c r="C649" s="298">
        <v>22.440000999999999</v>
      </c>
      <c r="D649" s="298">
        <v>21.98</v>
      </c>
      <c r="E649" s="298">
        <v>22.120000999999998</v>
      </c>
      <c r="F649" s="297">
        <v>70931</v>
      </c>
      <c r="G649" s="297">
        <v>66027210</v>
      </c>
      <c r="H649" s="400">
        <v>1460.5219406122401</v>
      </c>
      <c r="I649" s="401"/>
    </row>
    <row r="650" spans="1:9" ht="25.15" customHeight="1">
      <c r="A650" s="299">
        <v>45112</v>
      </c>
      <c r="B650" s="298">
        <v>22.219999000000001</v>
      </c>
      <c r="C650" s="298">
        <v>22.540001</v>
      </c>
      <c r="D650" s="298">
        <v>22.040001</v>
      </c>
      <c r="E650" s="298">
        <v>22.26</v>
      </c>
      <c r="F650" s="297">
        <v>63563</v>
      </c>
      <c r="G650" s="297">
        <v>66027210</v>
      </c>
      <c r="H650" s="400">
        <v>1469.76570971243</v>
      </c>
      <c r="I650" s="401"/>
    </row>
    <row r="651" spans="1:9" ht="25.15" customHeight="1">
      <c r="A651" s="299">
        <v>45111</v>
      </c>
      <c r="B651" s="298">
        <v>21.92</v>
      </c>
      <c r="C651" s="298">
        <v>22.459999</v>
      </c>
      <c r="D651" s="298">
        <v>21.799999</v>
      </c>
      <c r="E651" s="298">
        <v>22.440000999999999</v>
      </c>
      <c r="F651" s="297">
        <v>587012</v>
      </c>
      <c r="G651" s="297">
        <v>66027210</v>
      </c>
      <c r="H651" s="400">
        <v>1481.65062766233</v>
      </c>
      <c r="I651" s="401"/>
    </row>
    <row r="652" spans="1:9" ht="25.15" customHeight="1">
      <c r="A652" s="299">
        <v>45110</v>
      </c>
      <c r="B652" s="298">
        <v>22.139999</v>
      </c>
      <c r="C652" s="298">
        <v>22.24</v>
      </c>
      <c r="D652" s="298">
        <v>21.620000999999998</v>
      </c>
      <c r="E652" s="298">
        <v>22.120000999999998</v>
      </c>
      <c r="F652" s="297">
        <v>49673</v>
      </c>
      <c r="G652" s="297">
        <v>66027210</v>
      </c>
      <c r="H652" s="400">
        <v>1460.5219406122401</v>
      </c>
      <c r="I652" s="401"/>
    </row>
    <row r="653" spans="1:9" ht="25.15" customHeight="1">
      <c r="A653" s="299">
        <v>45107</v>
      </c>
      <c r="B653" s="298">
        <v>21.559999000000001</v>
      </c>
      <c r="C653" s="298">
        <v>21.92</v>
      </c>
      <c r="D653" s="298">
        <v>21.48</v>
      </c>
      <c r="E653" s="298">
        <v>21.66</v>
      </c>
      <c r="F653" s="297">
        <v>152726</v>
      </c>
      <c r="G653" s="297">
        <v>66027210</v>
      </c>
      <c r="H653" s="400">
        <v>1430.14935852505</v>
      </c>
      <c r="I653" s="401"/>
    </row>
    <row r="654" spans="1:9" ht="25.15" customHeight="1">
      <c r="A654" s="299">
        <v>45106</v>
      </c>
      <c r="B654" s="298">
        <v>21.58</v>
      </c>
      <c r="C654" s="298">
        <v>21.719999000000001</v>
      </c>
      <c r="D654" s="298">
        <v>21.219999000000001</v>
      </c>
      <c r="E654" s="298">
        <v>21.559999000000001</v>
      </c>
      <c r="F654" s="297">
        <v>52538</v>
      </c>
      <c r="G654" s="297">
        <v>66027210</v>
      </c>
      <c r="H654" s="400">
        <v>1423.54661233767</v>
      </c>
      <c r="I654" s="401"/>
    </row>
    <row r="655" spans="1:9" ht="25.15" customHeight="1">
      <c r="A655" s="299">
        <v>45105</v>
      </c>
      <c r="B655" s="298">
        <v>21.440000999999999</v>
      </c>
      <c r="C655" s="298">
        <v>21.76</v>
      </c>
      <c r="D655" s="298">
        <v>21.16</v>
      </c>
      <c r="E655" s="298">
        <v>21.700001</v>
      </c>
      <c r="F655" s="297">
        <v>686086</v>
      </c>
      <c r="G655" s="297">
        <v>66027210</v>
      </c>
      <c r="H655" s="400">
        <v>1432.79050737476</v>
      </c>
      <c r="I655" s="401"/>
    </row>
    <row r="656" spans="1:9" ht="25.15" customHeight="1">
      <c r="A656" s="299">
        <v>45104</v>
      </c>
      <c r="B656" s="298">
        <v>21.879999000000002</v>
      </c>
      <c r="C656" s="298">
        <v>21.879999000000002</v>
      </c>
      <c r="D656" s="298">
        <v>21.32</v>
      </c>
      <c r="E656" s="298">
        <v>21.32</v>
      </c>
      <c r="F656" s="297">
        <v>55780</v>
      </c>
      <c r="G656" s="297">
        <v>66027210</v>
      </c>
      <c r="H656" s="400">
        <v>1407.7000970500901</v>
      </c>
      <c r="I656" s="401"/>
    </row>
    <row r="657" spans="1:9" ht="25.15" customHeight="1">
      <c r="A657" s="299">
        <v>45103</v>
      </c>
      <c r="B657" s="298">
        <v>22.4</v>
      </c>
      <c r="C657" s="298">
        <v>22.4</v>
      </c>
      <c r="D657" s="298">
        <v>21.780000999999999</v>
      </c>
      <c r="E657" s="298">
        <v>21.82</v>
      </c>
      <c r="F657" s="297">
        <v>103044</v>
      </c>
      <c r="G657" s="297">
        <v>66027210</v>
      </c>
      <c r="H657" s="400">
        <v>1440.71370205009</v>
      </c>
      <c r="I657" s="401"/>
    </row>
    <row r="658" spans="1:9" ht="25.15" customHeight="1">
      <c r="A658" s="299">
        <v>45100</v>
      </c>
      <c r="B658" s="298">
        <v>22.74</v>
      </c>
      <c r="C658" s="298">
        <v>22.82</v>
      </c>
      <c r="D658" s="298">
        <v>22.4</v>
      </c>
      <c r="E658" s="298">
        <v>22.4</v>
      </c>
      <c r="F658" s="297">
        <v>48148</v>
      </c>
      <c r="G658" s="297">
        <v>66027210</v>
      </c>
      <c r="H658" s="400">
        <v>1479.00947881262</v>
      </c>
      <c r="I658" s="401"/>
    </row>
    <row r="659" spans="1:9" ht="25.15" customHeight="1">
      <c r="A659" s="299">
        <v>45099</v>
      </c>
      <c r="B659" s="298">
        <v>22.68</v>
      </c>
      <c r="C659" s="298">
        <v>22.940000999999999</v>
      </c>
      <c r="D659" s="298">
        <v>22.5</v>
      </c>
      <c r="E659" s="298">
        <v>22.780000999999999</v>
      </c>
      <c r="F659" s="297">
        <v>87664</v>
      </c>
      <c r="G659" s="297">
        <v>66027210</v>
      </c>
      <c r="H659" s="400">
        <v>1504.0998891372899</v>
      </c>
      <c r="I659" s="401"/>
    </row>
    <row r="660" spans="1:9" ht="25.15" customHeight="1">
      <c r="A660" s="299">
        <v>45098</v>
      </c>
      <c r="B660" s="298">
        <v>23.16</v>
      </c>
      <c r="C660" s="298">
        <v>23.459999</v>
      </c>
      <c r="D660" s="298">
        <v>22.780000999999999</v>
      </c>
      <c r="E660" s="298">
        <v>22.82</v>
      </c>
      <c r="F660" s="297">
        <v>172505</v>
      </c>
      <c r="G660" s="297">
        <v>66027210</v>
      </c>
      <c r="H660" s="400">
        <v>1506.7409120500899</v>
      </c>
      <c r="I660" s="401"/>
    </row>
    <row r="661" spans="1:9" ht="25.15" customHeight="1">
      <c r="A661" s="299">
        <v>45097</v>
      </c>
      <c r="B661" s="298">
        <v>24.42</v>
      </c>
      <c r="C661" s="298">
        <v>24.42</v>
      </c>
      <c r="D661" s="298">
        <v>23.459999</v>
      </c>
      <c r="E661" s="298">
        <v>23.559999000000001</v>
      </c>
      <c r="F661" s="297">
        <v>84973</v>
      </c>
      <c r="G661" s="297">
        <v>66027210</v>
      </c>
      <c r="H661" s="400">
        <v>1555.6010323376699</v>
      </c>
      <c r="I661" s="401"/>
    </row>
    <row r="662" spans="1:9" ht="25.15" customHeight="1">
      <c r="A662" s="299">
        <v>45096</v>
      </c>
      <c r="B662" s="298">
        <v>24.860001</v>
      </c>
      <c r="C662" s="298">
        <v>25</v>
      </c>
      <c r="D662" s="298">
        <v>24.52</v>
      </c>
      <c r="E662" s="298">
        <v>24.52</v>
      </c>
      <c r="F662" s="297">
        <v>194032</v>
      </c>
      <c r="G662" s="297">
        <v>66027210</v>
      </c>
      <c r="H662" s="400">
        <v>1618.9872194248601</v>
      </c>
      <c r="I662" s="401"/>
    </row>
    <row r="663" spans="1:9" ht="25.15" customHeight="1">
      <c r="A663" s="299">
        <v>45093</v>
      </c>
      <c r="B663" s="298">
        <v>24.58</v>
      </c>
      <c r="C663" s="298">
        <v>25</v>
      </c>
      <c r="D663" s="298">
        <v>24.58</v>
      </c>
      <c r="E663" s="298">
        <v>24.879999000000002</v>
      </c>
      <c r="F663" s="297">
        <v>392372</v>
      </c>
      <c r="G663" s="297">
        <v>66027210</v>
      </c>
      <c r="H663" s="400">
        <v>1642.75692938776</v>
      </c>
      <c r="I663" s="401"/>
    </row>
    <row r="664" spans="1:9" ht="25.15" customHeight="1">
      <c r="A664" s="299">
        <v>45092</v>
      </c>
      <c r="B664" s="298">
        <v>24.68</v>
      </c>
      <c r="C664" s="298">
        <v>24.9</v>
      </c>
      <c r="D664" s="298">
        <v>24.280000999999999</v>
      </c>
      <c r="E664" s="298">
        <v>24.48</v>
      </c>
      <c r="F664" s="297">
        <v>154590</v>
      </c>
      <c r="G664" s="297">
        <v>66027210</v>
      </c>
      <c r="H664" s="400">
        <v>1616.3460705751399</v>
      </c>
      <c r="I664" s="401"/>
    </row>
    <row r="665" spans="1:9" ht="25.15" customHeight="1">
      <c r="A665" s="299">
        <v>45091</v>
      </c>
      <c r="B665" s="298">
        <v>25.040001</v>
      </c>
      <c r="C665" s="298">
        <v>25.040001</v>
      </c>
      <c r="D665" s="298">
        <v>24.4</v>
      </c>
      <c r="E665" s="298">
        <v>24.5</v>
      </c>
      <c r="F665" s="297">
        <v>132125</v>
      </c>
      <c r="G665" s="297">
        <v>66027210</v>
      </c>
      <c r="H665" s="400">
        <v>1617.666645</v>
      </c>
      <c r="I665" s="401"/>
    </row>
    <row r="666" spans="1:9" ht="25.15" customHeight="1">
      <c r="A666" s="299">
        <v>45090</v>
      </c>
      <c r="B666" s="298">
        <v>24.52</v>
      </c>
      <c r="C666" s="298">
        <v>24.719999000000001</v>
      </c>
      <c r="D666" s="298">
        <v>24.32</v>
      </c>
      <c r="E666" s="298">
        <v>24.5</v>
      </c>
      <c r="F666" s="297">
        <v>70817</v>
      </c>
      <c r="G666" s="297">
        <v>66027210</v>
      </c>
      <c r="H666" s="400">
        <v>1617.666645</v>
      </c>
      <c r="I666" s="401"/>
    </row>
    <row r="667" spans="1:9" ht="25.15" customHeight="1">
      <c r="A667" s="299">
        <v>45089</v>
      </c>
      <c r="B667" s="298">
        <v>24.440000999999999</v>
      </c>
      <c r="C667" s="298">
        <v>24.780000999999999</v>
      </c>
      <c r="D667" s="298">
        <v>24.440000999999999</v>
      </c>
      <c r="E667" s="298">
        <v>24.620000999999998</v>
      </c>
      <c r="F667" s="297">
        <v>75341</v>
      </c>
      <c r="G667" s="297">
        <v>66027210</v>
      </c>
      <c r="H667" s="400">
        <v>1625.5899656122399</v>
      </c>
      <c r="I667" s="401"/>
    </row>
    <row r="668" spans="1:9" ht="25.15" customHeight="1">
      <c r="A668" s="299">
        <v>45086</v>
      </c>
      <c r="B668" s="298">
        <v>24.6</v>
      </c>
      <c r="C668" s="298">
        <v>24.6</v>
      </c>
      <c r="D668" s="298">
        <v>23.9</v>
      </c>
      <c r="E668" s="298">
        <v>24.299999</v>
      </c>
      <c r="F668" s="297">
        <v>79099</v>
      </c>
      <c r="G668" s="297">
        <v>66027210</v>
      </c>
      <c r="H668" s="400">
        <v>1604.4611526252399</v>
      </c>
      <c r="I668" s="401"/>
    </row>
    <row r="669" spans="1:9" ht="25.15" customHeight="1">
      <c r="A669" s="299">
        <v>45085</v>
      </c>
      <c r="B669" s="298">
        <v>24.4</v>
      </c>
      <c r="C669" s="298">
        <v>24.76</v>
      </c>
      <c r="D669" s="298">
        <v>24.139999</v>
      </c>
      <c r="E669" s="298">
        <v>24.34</v>
      </c>
      <c r="F669" s="297">
        <v>62043</v>
      </c>
      <c r="G669" s="297">
        <v>65777210</v>
      </c>
      <c r="H669" s="400">
        <v>1601.0173014368099</v>
      </c>
      <c r="I669" s="401"/>
    </row>
    <row r="670" spans="1:9" ht="25.15" customHeight="1">
      <c r="A670" s="299">
        <v>45084</v>
      </c>
      <c r="B670" s="298">
        <v>24.66</v>
      </c>
      <c r="C670" s="298">
        <v>24.76</v>
      </c>
      <c r="D670" s="298">
        <v>24.5</v>
      </c>
      <c r="E670" s="298">
        <v>24.58</v>
      </c>
      <c r="F670" s="297">
        <v>48652</v>
      </c>
      <c r="G670" s="297">
        <v>65777210</v>
      </c>
      <c r="H670" s="400">
        <v>1616.8038167816001</v>
      </c>
      <c r="I670" s="401"/>
    </row>
    <row r="671" spans="1:9" ht="25.15" customHeight="1">
      <c r="A671" s="299">
        <v>45082</v>
      </c>
      <c r="B671" s="298">
        <v>25.58</v>
      </c>
      <c r="C671" s="298">
        <v>25.6</v>
      </c>
      <c r="D671" s="298">
        <v>24.360001</v>
      </c>
      <c r="E671" s="298">
        <v>24.48</v>
      </c>
      <c r="F671" s="297">
        <v>304276</v>
      </c>
      <c r="G671" s="297">
        <v>65777210</v>
      </c>
      <c r="H671" s="400">
        <v>1610.22607068958</v>
      </c>
      <c r="I671" s="401"/>
    </row>
    <row r="672" spans="1:9" ht="25.15" customHeight="1">
      <c r="A672" s="299">
        <v>45079</v>
      </c>
      <c r="B672" s="298">
        <v>25.16</v>
      </c>
      <c r="C672" s="298">
        <v>25.719999000000001</v>
      </c>
      <c r="D672" s="298">
        <v>25.16</v>
      </c>
      <c r="E672" s="298">
        <v>25.440000999999999</v>
      </c>
      <c r="F672" s="297">
        <v>32145</v>
      </c>
      <c r="G672" s="297">
        <v>65777210</v>
      </c>
      <c r="H672" s="400">
        <v>1673.37225752882</v>
      </c>
      <c r="I672" s="401"/>
    </row>
    <row r="673" spans="1:9" ht="25.15" customHeight="1">
      <c r="A673" s="299">
        <v>45078</v>
      </c>
      <c r="B673" s="298">
        <v>24.620000999999998</v>
      </c>
      <c r="C673" s="298">
        <v>25.34</v>
      </c>
      <c r="D673" s="298">
        <v>24.620000999999998</v>
      </c>
      <c r="E673" s="298">
        <v>25.18</v>
      </c>
      <c r="F673" s="297">
        <v>187439</v>
      </c>
      <c r="G673" s="297">
        <v>65777210</v>
      </c>
      <c r="H673" s="400">
        <v>1656.27016787361</v>
      </c>
      <c r="I673" s="401"/>
    </row>
    <row r="674" spans="1:9" ht="25.15" customHeight="1">
      <c r="A674" s="299">
        <v>45077</v>
      </c>
      <c r="B674" s="298">
        <v>24.9</v>
      </c>
      <c r="C674" s="298">
        <v>25.34</v>
      </c>
      <c r="D674" s="298">
        <v>24.9</v>
      </c>
      <c r="E674" s="298">
        <v>25.280000999999999</v>
      </c>
      <c r="F674" s="297">
        <v>152589</v>
      </c>
      <c r="G674" s="297">
        <v>65777210</v>
      </c>
      <c r="H674" s="400">
        <v>1662.8479139656299</v>
      </c>
      <c r="I674" s="401"/>
    </row>
    <row r="675" spans="1:9" ht="25.15" customHeight="1">
      <c r="A675" s="299">
        <v>45076</v>
      </c>
      <c r="B675" s="298">
        <v>25.139999</v>
      </c>
      <c r="C675" s="298">
        <v>25.34</v>
      </c>
      <c r="D675" s="298">
        <v>24.9</v>
      </c>
      <c r="E675" s="298">
        <v>24.959999</v>
      </c>
      <c r="F675" s="297">
        <v>99652</v>
      </c>
      <c r="G675" s="297">
        <v>65777210</v>
      </c>
      <c r="H675" s="400">
        <v>1641.79910137917</v>
      </c>
      <c r="I675" s="401"/>
    </row>
    <row r="676" spans="1:9" ht="25.15" customHeight="1">
      <c r="A676" s="299">
        <v>45072</v>
      </c>
      <c r="B676" s="298">
        <v>25.280000999999999</v>
      </c>
      <c r="C676" s="298">
        <v>25.42</v>
      </c>
      <c r="D676" s="298">
        <v>24.76</v>
      </c>
      <c r="E676" s="298">
        <v>25.02</v>
      </c>
      <c r="F676" s="297">
        <v>114402</v>
      </c>
      <c r="G676" s="297">
        <v>65777210</v>
      </c>
      <c r="H676" s="400">
        <v>1645.7458243104199</v>
      </c>
      <c r="I676" s="401"/>
    </row>
    <row r="677" spans="1:9" ht="25.15" customHeight="1">
      <c r="A677" s="299">
        <v>45070</v>
      </c>
      <c r="B677" s="298">
        <v>24.620000999999998</v>
      </c>
      <c r="C677" s="298">
        <v>25.360001</v>
      </c>
      <c r="D677" s="298">
        <v>24.120000999999998</v>
      </c>
      <c r="E677" s="298">
        <v>25.120000999999998</v>
      </c>
      <c r="F677" s="297">
        <v>147634</v>
      </c>
      <c r="G677" s="297">
        <v>65777210</v>
      </c>
      <c r="H677" s="400">
        <v>1652.3235704024301</v>
      </c>
      <c r="I677" s="401"/>
    </row>
    <row r="678" spans="1:9" ht="25.15" customHeight="1">
      <c r="A678" s="299">
        <v>45069</v>
      </c>
      <c r="B678" s="298">
        <v>25.26</v>
      </c>
      <c r="C678" s="298">
        <v>25.58</v>
      </c>
      <c r="D678" s="298">
        <v>25.1</v>
      </c>
      <c r="E678" s="298">
        <v>25.200001</v>
      </c>
      <c r="F678" s="297">
        <v>91490</v>
      </c>
      <c r="G678" s="297">
        <v>65777210</v>
      </c>
      <c r="H678" s="400">
        <v>1657.5857421840301</v>
      </c>
      <c r="I678" s="401"/>
    </row>
    <row r="679" spans="1:9" ht="25.15" customHeight="1">
      <c r="A679" s="299">
        <v>45068</v>
      </c>
      <c r="B679" s="298">
        <v>24.74</v>
      </c>
      <c r="C679" s="298">
        <v>25.34</v>
      </c>
      <c r="D679" s="298">
        <v>24.74</v>
      </c>
      <c r="E679" s="298">
        <v>25.1</v>
      </c>
      <c r="F679" s="297">
        <v>74791</v>
      </c>
      <c r="G679" s="297">
        <v>65777210</v>
      </c>
      <c r="H679" s="400">
        <v>1651.00799609201</v>
      </c>
      <c r="I679" s="401"/>
    </row>
    <row r="680" spans="1:9" ht="25.15" customHeight="1">
      <c r="A680" s="299">
        <v>45065</v>
      </c>
      <c r="B680" s="298">
        <v>25.219999000000001</v>
      </c>
      <c r="C680" s="298">
        <v>25.440000999999999</v>
      </c>
      <c r="D680" s="298">
        <v>24.6</v>
      </c>
      <c r="E680" s="298">
        <v>25.18</v>
      </c>
      <c r="F680" s="297">
        <v>85149</v>
      </c>
      <c r="G680" s="297">
        <v>65777210</v>
      </c>
      <c r="H680" s="400">
        <v>1656.27016787361</v>
      </c>
      <c r="I680" s="401"/>
    </row>
    <row r="681" spans="1:9" ht="25.15" customHeight="1">
      <c r="A681" s="299">
        <v>45064</v>
      </c>
      <c r="B681" s="298">
        <v>24.5</v>
      </c>
      <c r="C681" s="298">
        <v>24.92</v>
      </c>
      <c r="D681" s="298">
        <v>24.440000999999999</v>
      </c>
      <c r="E681" s="298">
        <v>24.58</v>
      </c>
      <c r="F681" s="297">
        <v>78024</v>
      </c>
      <c r="G681" s="297">
        <v>65777210</v>
      </c>
      <c r="H681" s="400">
        <v>1616.8038167816001</v>
      </c>
      <c r="I681" s="401"/>
    </row>
    <row r="682" spans="1:9" ht="25.15" customHeight="1">
      <c r="A682" s="299">
        <v>45063</v>
      </c>
      <c r="B682" s="298">
        <v>24.879999000000002</v>
      </c>
      <c r="C682" s="298">
        <v>25.299999</v>
      </c>
      <c r="D682" s="298">
        <v>24.42</v>
      </c>
      <c r="E682" s="298">
        <v>24.84</v>
      </c>
      <c r="F682" s="297">
        <v>99978</v>
      </c>
      <c r="G682" s="297">
        <v>65777210</v>
      </c>
      <c r="H682" s="400">
        <v>1633.90590643681</v>
      </c>
      <c r="I682" s="401"/>
    </row>
    <row r="683" spans="1:9" ht="25.15" customHeight="1">
      <c r="A683" s="299">
        <v>45062</v>
      </c>
      <c r="B683" s="298">
        <v>22.4</v>
      </c>
      <c r="C683" s="298">
        <v>25.58</v>
      </c>
      <c r="D683" s="298">
        <v>21.959999</v>
      </c>
      <c r="E683" s="298">
        <v>25.440000999999999</v>
      </c>
      <c r="F683" s="297">
        <v>226215</v>
      </c>
      <c r="G683" s="297">
        <v>65777210</v>
      </c>
      <c r="H683" s="400">
        <v>1673.37225752882</v>
      </c>
      <c r="I683" s="401"/>
    </row>
    <row r="684" spans="1:9" ht="25.15" customHeight="1">
      <c r="A684" s="299">
        <v>45061</v>
      </c>
      <c r="B684" s="298">
        <v>25.799999</v>
      </c>
      <c r="C684" s="298">
        <v>25.799999</v>
      </c>
      <c r="D684" s="298">
        <v>25.459999</v>
      </c>
      <c r="E684" s="298">
        <v>25.68</v>
      </c>
      <c r="F684" s="297">
        <v>73612</v>
      </c>
      <c r="G684" s="297">
        <v>65777210</v>
      </c>
      <c r="H684" s="400">
        <v>1689.1587728736099</v>
      </c>
      <c r="I684" s="401"/>
    </row>
    <row r="685" spans="1:9" ht="25.15" customHeight="1">
      <c r="A685" s="299">
        <v>45058</v>
      </c>
      <c r="B685" s="298">
        <v>26.440000999999999</v>
      </c>
      <c r="C685" s="298">
        <v>26.440000999999999</v>
      </c>
      <c r="D685" s="298">
        <v>25.700001</v>
      </c>
      <c r="E685" s="298">
        <v>25.9</v>
      </c>
      <c r="F685" s="297">
        <v>52909</v>
      </c>
      <c r="G685" s="297">
        <v>65777210</v>
      </c>
      <c r="H685" s="400">
        <v>1703.62971390799</v>
      </c>
      <c r="I685" s="401"/>
    </row>
    <row r="686" spans="1:9" ht="25.15" customHeight="1">
      <c r="A686" s="299">
        <v>45057</v>
      </c>
      <c r="B686" s="298">
        <v>26.5</v>
      </c>
      <c r="C686" s="298">
        <v>26.5</v>
      </c>
      <c r="D686" s="298">
        <v>25.299999</v>
      </c>
      <c r="E686" s="298">
        <v>26.040001</v>
      </c>
      <c r="F686" s="297">
        <v>87763</v>
      </c>
      <c r="G686" s="297">
        <v>65777210</v>
      </c>
      <c r="H686" s="400">
        <v>1712.83860862083</v>
      </c>
      <c r="I686" s="401"/>
    </row>
    <row r="687" spans="1:9" ht="25.15" customHeight="1">
      <c r="A687" s="299">
        <v>45056</v>
      </c>
      <c r="B687" s="298">
        <v>25.5</v>
      </c>
      <c r="C687" s="298">
        <v>26.299999</v>
      </c>
      <c r="D687" s="298">
        <v>25.5</v>
      </c>
      <c r="E687" s="298">
        <v>26.26</v>
      </c>
      <c r="F687" s="297">
        <v>61127</v>
      </c>
      <c r="G687" s="297">
        <v>65777210</v>
      </c>
      <c r="H687" s="400">
        <v>1727.30954965521</v>
      </c>
      <c r="I687" s="401"/>
    </row>
    <row r="688" spans="1:9" ht="25.15" customHeight="1">
      <c r="A688" s="299">
        <v>45055</v>
      </c>
      <c r="B688" s="298">
        <v>27.639999</v>
      </c>
      <c r="C688" s="298">
        <v>27.82</v>
      </c>
      <c r="D688" s="298">
        <v>25.74</v>
      </c>
      <c r="E688" s="298">
        <v>25.74</v>
      </c>
      <c r="F688" s="297">
        <v>93984</v>
      </c>
      <c r="G688" s="297">
        <v>65777210</v>
      </c>
      <c r="H688" s="400">
        <v>1693.1053703447899</v>
      </c>
      <c r="I688" s="401"/>
    </row>
    <row r="689" spans="1:9" ht="25.15" customHeight="1">
      <c r="A689" s="299">
        <v>45051</v>
      </c>
      <c r="B689" s="298">
        <v>26.799999</v>
      </c>
      <c r="C689" s="298">
        <v>27.74</v>
      </c>
      <c r="D689" s="298">
        <v>26.799999</v>
      </c>
      <c r="E689" s="298">
        <v>27.74</v>
      </c>
      <c r="F689" s="297">
        <v>49081</v>
      </c>
      <c r="G689" s="297">
        <v>65777210</v>
      </c>
      <c r="H689" s="400">
        <v>1824.6597903447901</v>
      </c>
      <c r="I689" s="401"/>
    </row>
    <row r="690" spans="1:9" ht="25.15" customHeight="1">
      <c r="A690" s="299">
        <v>45050</v>
      </c>
      <c r="B690" s="298">
        <v>27.24</v>
      </c>
      <c r="C690" s="298">
        <v>27.24</v>
      </c>
      <c r="D690" s="298">
        <v>26.26</v>
      </c>
      <c r="E690" s="298">
        <v>26.92</v>
      </c>
      <c r="F690" s="297">
        <v>121480</v>
      </c>
      <c r="G690" s="297">
        <v>65777210</v>
      </c>
      <c r="H690" s="400">
        <v>1770.7224982184</v>
      </c>
      <c r="I690" s="401"/>
    </row>
    <row r="691" spans="1:9" ht="25.15" customHeight="1">
      <c r="A691" s="299">
        <v>45049</v>
      </c>
      <c r="B691" s="298">
        <v>26.200001</v>
      </c>
      <c r="C691" s="298">
        <v>26.92</v>
      </c>
      <c r="D691" s="298">
        <v>26.200001</v>
      </c>
      <c r="E691" s="298">
        <v>26.52</v>
      </c>
      <c r="F691" s="297">
        <v>72453</v>
      </c>
      <c r="G691" s="297">
        <v>65777210</v>
      </c>
      <c r="H691" s="400">
        <v>1744.41163931042</v>
      </c>
      <c r="I691" s="401"/>
    </row>
    <row r="692" spans="1:9" ht="25.15" customHeight="1">
      <c r="A692" s="299">
        <v>45048</v>
      </c>
      <c r="B692" s="298">
        <v>27.200001</v>
      </c>
      <c r="C692" s="298">
        <v>27.360001</v>
      </c>
      <c r="D692" s="298">
        <v>26.68</v>
      </c>
      <c r="E692" s="298">
        <v>26.799999</v>
      </c>
      <c r="F692" s="297">
        <v>88847</v>
      </c>
      <c r="G692" s="297">
        <v>65777210</v>
      </c>
      <c r="H692" s="400">
        <v>1762.8291778159701</v>
      </c>
      <c r="I692" s="401"/>
    </row>
    <row r="693" spans="1:9" ht="25.15" customHeight="1">
      <c r="A693" s="299">
        <v>45044</v>
      </c>
      <c r="B693" s="298">
        <v>26.66</v>
      </c>
      <c r="C693" s="298">
        <v>27.120000999999998</v>
      </c>
      <c r="D693" s="298">
        <v>26.24</v>
      </c>
      <c r="E693" s="298">
        <v>26.879999000000002</v>
      </c>
      <c r="F693" s="297">
        <v>227753</v>
      </c>
      <c r="G693" s="297">
        <v>65776573</v>
      </c>
      <c r="H693" s="400">
        <v>1768.0742270380999</v>
      </c>
      <c r="I693" s="401"/>
    </row>
    <row r="694" spans="1:9" ht="25.15" customHeight="1">
      <c r="A694" s="299">
        <v>45043</v>
      </c>
      <c r="B694" s="298">
        <v>27.4</v>
      </c>
      <c r="C694" s="298">
        <v>27.4</v>
      </c>
      <c r="D694" s="298">
        <v>26.84</v>
      </c>
      <c r="E694" s="298">
        <v>27</v>
      </c>
      <c r="F694" s="297">
        <v>56504</v>
      </c>
      <c r="G694" s="297">
        <v>65776573</v>
      </c>
      <c r="H694" s="400">
        <v>1775.9674709999999</v>
      </c>
      <c r="I694" s="401"/>
    </row>
    <row r="695" spans="1:9" ht="25.15" customHeight="1">
      <c r="A695" s="299">
        <v>45042</v>
      </c>
      <c r="B695" s="298">
        <v>27.26</v>
      </c>
      <c r="C695" s="298">
        <v>27.26</v>
      </c>
      <c r="D695" s="298">
        <v>26.639999</v>
      </c>
      <c r="E695" s="298">
        <v>27.139999</v>
      </c>
      <c r="F695" s="297">
        <v>128421</v>
      </c>
      <c r="G695" s="297">
        <v>65776573</v>
      </c>
      <c r="H695" s="400">
        <v>1785.1761510731701</v>
      </c>
      <c r="I695" s="401"/>
    </row>
    <row r="696" spans="1:9" ht="25.15" customHeight="1">
      <c r="A696" s="299">
        <v>45041</v>
      </c>
      <c r="B696" s="298">
        <v>27.700001</v>
      </c>
      <c r="C696" s="298">
        <v>27.780000999999999</v>
      </c>
      <c r="D696" s="298">
        <v>27.24</v>
      </c>
      <c r="E696" s="298">
        <v>27.24</v>
      </c>
      <c r="F696" s="297">
        <v>31411</v>
      </c>
      <c r="G696" s="297">
        <v>65776573</v>
      </c>
      <c r="H696" s="400">
        <v>1791.75383346494</v>
      </c>
      <c r="I696" s="401"/>
    </row>
    <row r="697" spans="1:9" ht="25.15" customHeight="1">
      <c r="A697" s="299">
        <v>45040</v>
      </c>
      <c r="B697" s="298">
        <v>27.879999000000002</v>
      </c>
      <c r="C697" s="298">
        <v>27.98</v>
      </c>
      <c r="D697" s="298">
        <v>27.52</v>
      </c>
      <c r="E697" s="298">
        <v>27.74</v>
      </c>
      <c r="F697" s="297">
        <v>44318</v>
      </c>
      <c r="G697" s="297">
        <v>65776573</v>
      </c>
      <c r="H697" s="400">
        <v>1824.6421199649401</v>
      </c>
      <c r="I697" s="401"/>
    </row>
    <row r="698" spans="1:9" ht="25.15" customHeight="1">
      <c r="A698" s="299">
        <v>45037</v>
      </c>
      <c r="B698" s="298">
        <v>27.92</v>
      </c>
      <c r="C698" s="298">
        <v>27.959999</v>
      </c>
      <c r="D698" s="298">
        <v>27.5</v>
      </c>
      <c r="E698" s="298">
        <v>27.92</v>
      </c>
      <c r="F698" s="297">
        <v>77928</v>
      </c>
      <c r="G698" s="297">
        <v>65776573</v>
      </c>
      <c r="H698" s="400">
        <v>1836.4819231783499</v>
      </c>
      <c r="I698" s="401"/>
    </row>
    <row r="699" spans="1:9" ht="25.15" customHeight="1">
      <c r="A699" s="299">
        <v>45036</v>
      </c>
      <c r="B699" s="298">
        <v>27.68</v>
      </c>
      <c r="C699" s="298">
        <v>27.799999</v>
      </c>
      <c r="D699" s="298">
        <v>27.34</v>
      </c>
      <c r="E699" s="298">
        <v>27.6</v>
      </c>
      <c r="F699" s="297">
        <v>103324</v>
      </c>
      <c r="G699" s="297">
        <v>65776573</v>
      </c>
      <c r="H699" s="400">
        <v>1815.4334398917699</v>
      </c>
      <c r="I699" s="401"/>
    </row>
    <row r="700" spans="1:9" ht="25.15" customHeight="1">
      <c r="A700" s="299">
        <v>45035</v>
      </c>
      <c r="B700" s="298">
        <v>27.120000999999998</v>
      </c>
      <c r="C700" s="298">
        <v>27.68</v>
      </c>
      <c r="D700" s="298">
        <v>26.860001</v>
      </c>
      <c r="E700" s="298">
        <v>27.66</v>
      </c>
      <c r="F700" s="297">
        <v>59071</v>
      </c>
      <c r="G700" s="297">
        <v>65776573</v>
      </c>
      <c r="H700" s="400">
        <v>1819.37999914329</v>
      </c>
      <c r="I700" s="401"/>
    </row>
    <row r="701" spans="1:9" ht="25.15" customHeight="1">
      <c r="A701" s="299">
        <v>45034</v>
      </c>
      <c r="B701" s="298">
        <v>28.66</v>
      </c>
      <c r="C701" s="298">
        <v>28.66</v>
      </c>
      <c r="D701" s="298">
        <v>27.200001</v>
      </c>
      <c r="E701" s="298">
        <v>27.200001</v>
      </c>
      <c r="F701" s="297">
        <v>168643</v>
      </c>
      <c r="G701" s="297">
        <v>65776573</v>
      </c>
      <c r="H701" s="400">
        <v>1789.12283578354</v>
      </c>
      <c r="I701" s="401"/>
    </row>
    <row r="702" spans="1:9" ht="25.15" customHeight="1">
      <c r="A702" s="299">
        <v>45033</v>
      </c>
      <c r="B702" s="298">
        <v>28.58</v>
      </c>
      <c r="C702" s="298">
        <v>28.6</v>
      </c>
      <c r="D702" s="298">
        <v>27.76</v>
      </c>
      <c r="E702" s="298">
        <v>27.940000999999999</v>
      </c>
      <c r="F702" s="297">
        <v>76131</v>
      </c>
      <c r="G702" s="297">
        <v>65776573</v>
      </c>
      <c r="H702" s="400">
        <v>1837.79748474848</v>
      </c>
      <c r="I702" s="401"/>
    </row>
    <row r="703" spans="1:9" ht="25.15" customHeight="1">
      <c r="A703" s="299">
        <v>45030</v>
      </c>
      <c r="B703" s="298">
        <v>29</v>
      </c>
      <c r="C703" s="298">
        <v>29.18</v>
      </c>
      <c r="D703" s="298">
        <v>28</v>
      </c>
      <c r="E703" s="298">
        <v>28</v>
      </c>
      <c r="F703" s="297">
        <v>97388</v>
      </c>
      <c r="G703" s="297">
        <v>65776573</v>
      </c>
      <c r="H703" s="400">
        <v>1841.744044</v>
      </c>
      <c r="I703" s="401"/>
    </row>
    <row r="704" spans="1:9" ht="25.15" customHeight="1">
      <c r="A704" s="299">
        <v>45029</v>
      </c>
      <c r="B704" s="298">
        <v>28.26</v>
      </c>
      <c r="C704" s="298">
        <v>29</v>
      </c>
      <c r="D704" s="298">
        <v>28.26</v>
      </c>
      <c r="E704" s="298">
        <v>28.700001</v>
      </c>
      <c r="F704" s="297">
        <v>89704</v>
      </c>
      <c r="G704" s="297">
        <v>65776573</v>
      </c>
      <c r="H704" s="400">
        <v>1887.78769528354</v>
      </c>
      <c r="I704" s="401"/>
    </row>
    <row r="705" spans="1:9" ht="25.15" customHeight="1">
      <c r="A705" s="299">
        <v>45028</v>
      </c>
      <c r="B705" s="298">
        <v>28.799999</v>
      </c>
      <c r="C705" s="298">
        <v>28.98</v>
      </c>
      <c r="D705" s="298">
        <v>28.139999</v>
      </c>
      <c r="E705" s="298">
        <v>28.48</v>
      </c>
      <c r="F705" s="297">
        <v>201173</v>
      </c>
      <c r="G705" s="297">
        <v>65776573</v>
      </c>
      <c r="H705" s="400">
        <v>1873.31676892987</v>
      </c>
      <c r="I705" s="401"/>
    </row>
    <row r="706" spans="1:9" ht="25.15" customHeight="1">
      <c r="A706" s="299">
        <v>45027</v>
      </c>
      <c r="B706" s="298">
        <v>28.1</v>
      </c>
      <c r="C706" s="298">
        <v>29.42</v>
      </c>
      <c r="D706" s="298">
        <v>28.1</v>
      </c>
      <c r="E706" s="298">
        <v>29.02</v>
      </c>
      <c r="F706" s="297">
        <v>147263</v>
      </c>
      <c r="G706" s="297">
        <v>65776573</v>
      </c>
      <c r="H706" s="400">
        <v>1908.83617857013</v>
      </c>
      <c r="I706" s="401"/>
    </row>
    <row r="707" spans="1:9" ht="25.15" customHeight="1">
      <c r="A707" s="299">
        <v>45022</v>
      </c>
      <c r="B707" s="298">
        <v>26.82</v>
      </c>
      <c r="C707" s="298">
        <v>28.360001</v>
      </c>
      <c r="D707" s="298">
        <v>26.82</v>
      </c>
      <c r="E707" s="298">
        <v>28.360001</v>
      </c>
      <c r="F707" s="297">
        <v>237808</v>
      </c>
      <c r="G707" s="297">
        <v>65776573</v>
      </c>
      <c r="H707" s="400">
        <v>1865.4236504268299</v>
      </c>
      <c r="I707" s="401"/>
    </row>
    <row r="708" spans="1:9" ht="25.15" customHeight="1">
      <c r="A708" s="299">
        <v>45021</v>
      </c>
      <c r="B708" s="298">
        <v>28.200001</v>
      </c>
      <c r="C708" s="298">
        <v>28.559999000000001</v>
      </c>
      <c r="D708" s="298">
        <v>27.200001</v>
      </c>
      <c r="E708" s="298">
        <v>27.459999</v>
      </c>
      <c r="F708" s="297">
        <v>130997</v>
      </c>
      <c r="G708" s="297">
        <v>65776573</v>
      </c>
      <c r="H708" s="400">
        <v>1806.2246343597501</v>
      </c>
      <c r="I708" s="401"/>
    </row>
    <row r="709" spans="1:9" ht="25.15" customHeight="1">
      <c r="A709" s="299">
        <v>45020</v>
      </c>
      <c r="B709" s="298">
        <v>29.4</v>
      </c>
      <c r="C709" s="298">
        <v>29.459999</v>
      </c>
      <c r="D709" s="298">
        <v>28.299999</v>
      </c>
      <c r="E709" s="298">
        <v>28.459999</v>
      </c>
      <c r="F709" s="297">
        <v>176598</v>
      </c>
      <c r="G709" s="297">
        <v>65776573</v>
      </c>
      <c r="H709" s="400">
        <v>1872.00120735975</v>
      </c>
      <c r="I709" s="401"/>
    </row>
    <row r="710" spans="1:9" ht="25.15" customHeight="1">
      <c r="A710" s="299">
        <v>45019</v>
      </c>
      <c r="B710" s="298">
        <v>29.52</v>
      </c>
      <c r="C710" s="298">
        <v>29.52</v>
      </c>
      <c r="D710" s="298">
        <v>28.040001</v>
      </c>
      <c r="E710" s="298">
        <v>28.82</v>
      </c>
      <c r="F710" s="297">
        <v>57760</v>
      </c>
      <c r="G710" s="297">
        <v>65776573</v>
      </c>
      <c r="H710" s="400">
        <v>1895.6808137865801</v>
      </c>
      <c r="I710" s="401"/>
    </row>
    <row r="711" spans="1:9" ht="25.15" customHeight="1">
      <c r="A711" s="299">
        <v>45016</v>
      </c>
      <c r="B711" s="298">
        <v>29.059999000000001</v>
      </c>
      <c r="C711" s="298">
        <v>29.700001</v>
      </c>
      <c r="D711" s="298">
        <v>28.74</v>
      </c>
      <c r="E711" s="298">
        <v>28.74</v>
      </c>
      <c r="F711" s="297">
        <v>83643</v>
      </c>
      <c r="G711" s="297">
        <v>65776573</v>
      </c>
      <c r="H711" s="400">
        <v>1890.41869296494</v>
      </c>
      <c r="I711" s="401"/>
    </row>
    <row r="712" spans="1:9" ht="25.15" customHeight="1">
      <c r="A712" s="299">
        <v>45015</v>
      </c>
      <c r="B712" s="298">
        <v>28.18</v>
      </c>
      <c r="C712" s="298">
        <v>28.48</v>
      </c>
      <c r="D712" s="298">
        <v>28.08</v>
      </c>
      <c r="E712" s="298">
        <v>28.379999000000002</v>
      </c>
      <c r="F712" s="297">
        <v>80200</v>
      </c>
      <c r="G712" s="297">
        <v>65774603</v>
      </c>
      <c r="H712" s="400">
        <v>1866.6831779397601</v>
      </c>
      <c r="I712" s="401"/>
    </row>
    <row r="713" spans="1:9" ht="25.15" customHeight="1">
      <c r="A713" s="299">
        <v>45014</v>
      </c>
      <c r="B713" s="298">
        <v>27.84</v>
      </c>
      <c r="C713" s="298">
        <v>28.58</v>
      </c>
      <c r="D713" s="298">
        <v>27.52</v>
      </c>
      <c r="E713" s="298">
        <v>28</v>
      </c>
      <c r="F713" s="297">
        <v>72380</v>
      </c>
      <c r="G713" s="297">
        <v>65774603</v>
      </c>
      <c r="H713" s="400">
        <v>1841.6888839999999</v>
      </c>
      <c r="I713" s="401"/>
    </row>
    <row r="714" spans="1:9" ht="25.15" customHeight="1">
      <c r="A714" s="299">
        <v>45013</v>
      </c>
      <c r="B714" s="298">
        <v>29.84</v>
      </c>
      <c r="C714" s="298">
        <v>29.84</v>
      </c>
      <c r="D714" s="298">
        <v>28.360001</v>
      </c>
      <c r="E714" s="298">
        <v>28.360001</v>
      </c>
      <c r="F714" s="297">
        <v>62909</v>
      </c>
      <c r="G714" s="297">
        <v>65774603</v>
      </c>
      <c r="H714" s="400">
        <v>1865.3677812256301</v>
      </c>
      <c r="I714" s="401"/>
    </row>
    <row r="715" spans="1:9" ht="25.15" customHeight="1">
      <c r="A715" s="299">
        <v>45012</v>
      </c>
      <c r="B715" s="298">
        <v>28.92</v>
      </c>
      <c r="C715" s="298">
        <v>30.040001</v>
      </c>
      <c r="D715" s="298">
        <v>28.92</v>
      </c>
      <c r="E715" s="298">
        <v>29.440000999999999</v>
      </c>
      <c r="F715" s="297">
        <v>52173</v>
      </c>
      <c r="G715" s="297">
        <v>65774603</v>
      </c>
      <c r="H715" s="400">
        <v>1936.4043474474299</v>
      </c>
      <c r="I715" s="401"/>
    </row>
    <row r="716" spans="1:9" ht="25.15" customHeight="1">
      <c r="A716" s="299">
        <v>45009</v>
      </c>
      <c r="B716" s="298">
        <v>29.059999000000001</v>
      </c>
      <c r="C716" s="298">
        <v>29.42</v>
      </c>
      <c r="D716" s="298">
        <v>28.76</v>
      </c>
      <c r="E716" s="298">
        <v>29.24</v>
      </c>
      <c r="F716" s="297">
        <v>71536</v>
      </c>
      <c r="G716" s="297">
        <v>65774603</v>
      </c>
      <c r="H716" s="400">
        <v>1923.2493766653899</v>
      </c>
      <c r="I716" s="401"/>
    </row>
    <row r="717" spans="1:9" ht="25.15" customHeight="1">
      <c r="A717" s="299">
        <v>45008</v>
      </c>
      <c r="B717" s="298">
        <v>29.02</v>
      </c>
      <c r="C717" s="298">
        <v>29.74</v>
      </c>
      <c r="D717" s="298">
        <v>29.02</v>
      </c>
      <c r="E717" s="298">
        <v>29.42</v>
      </c>
      <c r="F717" s="297">
        <v>186970</v>
      </c>
      <c r="G717" s="297">
        <v>65774603</v>
      </c>
      <c r="H717" s="400">
        <v>1935.0888252781999</v>
      </c>
      <c r="I717" s="401"/>
    </row>
    <row r="718" spans="1:9" ht="25.15" customHeight="1">
      <c r="A718" s="299">
        <v>45007</v>
      </c>
      <c r="B718" s="298">
        <v>30</v>
      </c>
      <c r="C718" s="298">
        <v>30</v>
      </c>
      <c r="D718" s="298">
        <v>28.860001</v>
      </c>
      <c r="E718" s="298">
        <v>29.120000999999998</v>
      </c>
      <c r="F718" s="297">
        <v>67718</v>
      </c>
      <c r="G718" s="297">
        <v>65774603</v>
      </c>
      <c r="H718" s="400">
        <v>1915.35649456024</v>
      </c>
      <c r="I718" s="401"/>
    </row>
    <row r="719" spans="1:9" ht="25.15" customHeight="1">
      <c r="A719" s="299">
        <v>45006</v>
      </c>
      <c r="B719" s="298">
        <v>28.98</v>
      </c>
      <c r="C719" s="298">
        <v>29.52</v>
      </c>
      <c r="D719" s="298">
        <v>28.98</v>
      </c>
      <c r="E719" s="298">
        <v>29.200001</v>
      </c>
      <c r="F719" s="297">
        <v>106659</v>
      </c>
      <c r="G719" s="297">
        <v>65774603</v>
      </c>
      <c r="H719" s="400">
        <v>1920.61845778204</v>
      </c>
      <c r="I719" s="401"/>
    </row>
    <row r="720" spans="1:9" ht="25.15" customHeight="1">
      <c r="A720" s="299">
        <v>45005</v>
      </c>
      <c r="B720" s="298">
        <v>28.4</v>
      </c>
      <c r="C720" s="298">
        <v>28.860001</v>
      </c>
      <c r="D720" s="298">
        <v>28.120000999999998</v>
      </c>
      <c r="E720" s="298">
        <v>28.82</v>
      </c>
      <c r="F720" s="297">
        <v>78568</v>
      </c>
      <c r="G720" s="297">
        <v>65774603</v>
      </c>
      <c r="H720" s="400">
        <v>1895.62403838718</v>
      </c>
      <c r="I720" s="401"/>
    </row>
    <row r="721" spans="1:9" ht="25.15" customHeight="1">
      <c r="A721" s="299">
        <v>45002</v>
      </c>
      <c r="B721" s="298">
        <v>29.440000999999999</v>
      </c>
      <c r="C721" s="298">
        <v>29.76</v>
      </c>
      <c r="D721" s="298">
        <v>28.780000999999999</v>
      </c>
      <c r="E721" s="298">
        <v>29.18</v>
      </c>
      <c r="F721" s="297">
        <v>218922</v>
      </c>
      <c r="G721" s="297">
        <v>65774603</v>
      </c>
      <c r="H721" s="400">
        <v>1919.30293561282</v>
      </c>
      <c r="I721" s="401"/>
    </row>
    <row r="722" spans="1:9" ht="25.15" customHeight="1">
      <c r="A722" s="299">
        <v>45001</v>
      </c>
      <c r="B722" s="298">
        <v>28</v>
      </c>
      <c r="C722" s="298">
        <v>29.299999</v>
      </c>
      <c r="D722" s="298">
        <v>28</v>
      </c>
      <c r="E722" s="298">
        <v>29.299999</v>
      </c>
      <c r="F722" s="297">
        <v>96493</v>
      </c>
      <c r="G722" s="297">
        <v>65774603</v>
      </c>
      <c r="H722" s="400">
        <v>1927.1958177179599</v>
      </c>
      <c r="I722" s="401"/>
    </row>
    <row r="723" spans="1:9" ht="25.15" customHeight="1">
      <c r="A723" s="299">
        <v>45000</v>
      </c>
      <c r="B723" s="298">
        <v>28.18</v>
      </c>
      <c r="C723" s="298">
        <v>28.959999</v>
      </c>
      <c r="D723" s="298">
        <v>27.9</v>
      </c>
      <c r="E723" s="298">
        <v>28.639999</v>
      </c>
      <c r="F723" s="297">
        <v>218749</v>
      </c>
      <c r="G723" s="297">
        <v>65774603</v>
      </c>
      <c r="H723" s="400">
        <v>1883.78458977437</v>
      </c>
      <c r="I723" s="401"/>
    </row>
    <row r="724" spans="1:9" ht="25.15" customHeight="1">
      <c r="A724" s="299">
        <v>44999</v>
      </c>
      <c r="B724" s="298">
        <v>28.34</v>
      </c>
      <c r="C724" s="298">
        <v>28.9</v>
      </c>
      <c r="D724" s="298">
        <v>28.02</v>
      </c>
      <c r="E724" s="298">
        <v>28.76</v>
      </c>
      <c r="F724" s="297">
        <v>71758</v>
      </c>
      <c r="G724" s="297">
        <v>65774603</v>
      </c>
      <c r="H724" s="400">
        <v>1891.67759733461</v>
      </c>
      <c r="I724" s="401"/>
    </row>
    <row r="725" spans="1:9" ht="25.15" customHeight="1">
      <c r="A725" s="299">
        <v>44998</v>
      </c>
      <c r="B725" s="298">
        <v>29.799999</v>
      </c>
      <c r="C725" s="298">
        <v>29.799999</v>
      </c>
      <c r="D725" s="298">
        <v>27.66</v>
      </c>
      <c r="E725" s="298">
        <v>28.32</v>
      </c>
      <c r="F725" s="297">
        <v>418182</v>
      </c>
      <c r="G725" s="297">
        <v>65774603</v>
      </c>
      <c r="H725" s="400">
        <v>1862.7367368871801</v>
      </c>
      <c r="I725" s="401"/>
    </row>
    <row r="726" spans="1:9" ht="25.15" customHeight="1">
      <c r="A726" s="299">
        <v>44995</v>
      </c>
      <c r="B726" s="298">
        <v>30.52</v>
      </c>
      <c r="C726" s="298">
        <v>30.780000999999999</v>
      </c>
      <c r="D726" s="298">
        <v>29.379999000000002</v>
      </c>
      <c r="E726" s="298">
        <v>29.379999000000002</v>
      </c>
      <c r="F726" s="297">
        <v>63810</v>
      </c>
      <c r="G726" s="297">
        <v>65774603</v>
      </c>
      <c r="H726" s="400">
        <v>1932.4577809397599</v>
      </c>
      <c r="I726" s="401"/>
    </row>
    <row r="727" spans="1:9" ht="25.15" customHeight="1">
      <c r="A727" s="299">
        <v>44994</v>
      </c>
      <c r="B727" s="298">
        <v>31.219999000000001</v>
      </c>
      <c r="C727" s="298">
        <v>31.280000999999999</v>
      </c>
      <c r="D727" s="298">
        <v>30.84</v>
      </c>
      <c r="E727" s="298">
        <v>31.059999000000001</v>
      </c>
      <c r="F727" s="297">
        <v>96813</v>
      </c>
      <c r="G727" s="297">
        <v>65774603</v>
      </c>
      <c r="H727" s="400">
        <v>2042.9591340525701</v>
      </c>
      <c r="I727" s="401"/>
    </row>
    <row r="728" spans="1:9" ht="25.15" customHeight="1">
      <c r="A728" s="299">
        <v>44993</v>
      </c>
      <c r="B728" s="298">
        <v>31.540001</v>
      </c>
      <c r="C728" s="298">
        <v>31.719999000000001</v>
      </c>
      <c r="D728" s="298">
        <v>30.98</v>
      </c>
      <c r="E728" s="298">
        <v>31.24</v>
      </c>
      <c r="F728" s="297">
        <v>71512</v>
      </c>
      <c r="G728" s="297">
        <v>65774603</v>
      </c>
      <c r="H728" s="400">
        <v>2054.7985826653899</v>
      </c>
      <c r="I728" s="401"/>
    </row>
    <row r="729" spans="1:9" ht="25.15" customHeight="1">
      <c r="A729" s="299">
        <v>44992</v>
      </c>
      <c r="B729" s="298">
        <v>31.68</v>
      </c>
      <c r="C729" s="298">
        <v>31.780000999999999</v>
      </c>
      <c r="D729" s="298">
        <v>30.940000999999999</v>
      </c>
      <c r="E729" s="298">
        <v>31.68</v>
      </c>
      <c r="F729" s="297">
        <v>155846</v>
      </c>
      <c r="G729" s="297">
        <v>65774603</v>
      </c>
      <c r="H729" s="400">
        <v>2083.73944311282</v>
      </c>
      <c r="I729" s="401"/>
    </row>
    <row r="730" spans="1:9" ht="25.15" customHeight="1">
      <c r="A730" s="299">
        <v>44991</v>
      </c>
      <c r="B730" s="298">
        <v>30.540001</v>
      </c>
      <c r="C730" s="298">
        <v>31.040001</v>
      </c>
      <c r="D730" s="298">
        <v>30.48</v>
      </c>
      <c r="E730" s="298">
        <v>31</v>
      </c>
      <c r="F730" s="297">
        <v>54792</v>
      </c>
      <c r="G730" s="297">
        <v>65774603</v>
      </c>
      <c r="H730" s="400">
        <v>2039.0126929999999</v>
      </c>
      <c r="I730" s="401"/>
    </row>
    <row r="731" spans="1:9" ht="25.15" customHeight="1">
      <c r="A731" s="299">
        <v>44988</v>
      </c>
      <c r="B731" s="298">
        <v>30.459999</v>
      </c>
      <c r="C731" s="298">
        <v>30.639999</v>
      </c>
      <c r="D731" s="298">
        <v>29.9</v>
      </c>
      <c r="E731" s="298">
        <v>30.58</v>
      </c>
      <c r="F731" s="297">
        <v>69535</v>
      </c>
      <c r="G731" s="297">
        <v>65774603</v>
      </c>
      <c r="H731" s="400">
        <v>2011.3873547218</v>
      </c>
      <c r="I731" s="401"/>
    </row>
    <row r="732" spans="1:9" ht="25.15" customHeight="1">
      <c r="A732" s="299">
        <v>44987</v>
      </c>
      <c r="B732" s="298">
        <v>29.6</v>
      </c>
      <c r="C732" s="298">
        <v>30.219999000000001</v>
      </c>
      <c r="D732" s="298">
        <v>29.440000999999999</v>
      </c>
      <c r="E732" s="298">
        <v>29.76</v>
      </c>
      <c r="F732" s="297">
        <v>112125</v>
      </c>
      <c r="G732" s="297">
        <v>65774603</v>
      </c>
      <c r="H732" s="400">
        <v>1957.4522003346101</v>
      </c>
      <c r="I732" s="401"/>
    </row>
    <row r="733" spans="1:9" ht="25.15" customHeight="1">
      <c r="A733" s="299">
        <v>44986</v>
      </c>
      <c r="B733" s="298">
        <v>29.84</v>
      </c>
      <c r="C733" s="298">
        <v>30.200001</v>
      </c>
      <c r="D733" s="298">
        <v>29.32</v>
      </c>
      <c r="E733" s="298">
        <v>29.98</v>
      </c>
      <c r="F733" s="297">
        <v>71825</v>
      </c>
      <c r="G733" s="297">
        <v>65774603</v>
      </c>
      <c r="H733" s="400">
        <v>1971.9225678307801</v>
      </c>
      <c r="I733" s="401"/>
    </row>
    <row r="734" spans="1:9" ht="25.15" customHeight="1">
      <c r="A734" s="299">
        <v>44985</v>
      </c>
      <c r="B734" s="298">
        <v>29.42</v>
      </c>
      <c r="C734" s="298">
        <v>29.620000999999998</v>
      </c>
      <c r="D734" s="298">
        <v>28.780000999999999</v>
      </c>
      <c r="E734" s="298">
        <v>29.620000999999998</v>
      </c>
      <c r="F734" s="297">
        <v>323427</v>
      </c>
      <c r="G734" s="297">
        <v>65774603</v>
      </c>
      <c r="H734" s="400">
        <v>1948.2437960602399</v>
      </c>
      <c r="I734" s="401"/>
    </row>
    <row r="735" spans="1:9" ht="25.15" customHeight="1">
      <c r="A735" s="299">
        <v>44984</v>
      </c>
      <c r="B735" s="298">
        <v>28.92</v>
      </c>
      <c r="C735" s="298">
        <v>29.459999</v>
      </c>
      <c r="D735" s="298">
        <v>28.6</v>
      </c>
      <c r="E735" s="298">
        <v>29.360001</v>
      </c>
      <c r="F735" s="297">
        <v>90313</v>
      </c>
      <c r="G735" s="297">
        <v>65774603</v>
      </c>
      <c r="H735" s="400">
        <v>1931.1423842256299</v>
      </c>
      <c r="I735" s="401"/>
    </row>
    <row r="736" spans="1:9" ht="25.15" customHeight="1">
      <c r="A736" s="299">
        <v>44981</v>
      </c>
      <c r="B736" s="298">
        <v>30</v>
      </c>
      <c r="C736" s="298">
        <v>30</v>
      </c>
      <c r="D736" s="298">
        <v>28.280000999999999</v>
      </c>
      <c r="E736" s="298">
        <v>28.4</v>
      </c>
      <c r="F736" s="297">
        <v>147213</v>
      </c>
      <c r="G736" s="297">
        <v>65774603</v>
      </c>
      <c r="H736" s="400">
        <v>1867.9987001089801</v>
      </c>
      <c r="I736" s="401"/>
    </row>
    <row r="737" spans="1:9" ht="25.15" customHeight="1">
      <c r="A737" s="299">
        <v>44980</v>
      </c>
      <c r="B737" s="298">
        <v>27.459999</v>
      </c>
      <c r="C737" s="298">
        <v>30.879999000000002</v>
      </c>
      <c r="D737" s="298">
        <v>27.459999</v>
      </c>
      <c r="E737" s="298">
        <v>29.379999000000002</v>
      </c>
      <c r="F737" s="297">
        <v>311499</v>
      </c>
      <c r="G737" s="297">
        <v>65774603</v>
      </c>
      <c r="H737" s="400">
        <v>1932.4577809397599</v>
      </c>
      <c r="I737" s="401"/>
    </row>
    <row r="738" spans="1:9" ht="25.15" customHeight="1">
      <c r="A738" s="299">
        <v>44979</v>
      </c>
      <c r="B738" s="298">
        <v>26.200001</v>
      </c>
      <c r="C738" s="298">
        <v>27.040001</v>
      </c>
      <c r="D738" s="298">
        <v>26.08</v>
      </c>
      <c r="E738" s="298">
        <v>27.040001</v>
      </c>
      <c r="F738" s="297">
        <v>86326</v>
      </c>
      <c r="G738" s="297">
        <v>65774603</v>
      </c>
      <c r="H738" s="400">
        <v>1778.5453253384501</v>
      </c>
      <c r="I738" s="401"/>
    </row>
    <row r="739" spans="1:9" ht="25.15" customHeight="1">
      <c r="A739" s="299">
        <v>44978</v>
      </c>
      <c r="B739" s="298">
        <v>27.059999000000001</v>
      </c>
      <c r="C739" s="298">
        <v>27.18</v>
      </c>
      <c r="D739" s="298">
        <v>26.200001</v>
      </c>
      <c r="E739" s="298">
        <v>26.5</v>
      </c>
      <c r="F739" s="297">
        <v>78707</v>
      </c>
      <c r="G739" s="297">
        <v>65774603</v>
      </c>
      <c r="H739" s="400">
        <v>1743.0269794999999</v>
      </c>
      <c r="I739" s="401"/>
    </row>
    <row r="740" spans="1:9" ht="25.15" customHeight="1">
      <c r="A740" s="299">
        <v>44977</v>
      </c>
      <c r="B740" s="298">
        <v>27.16</v>
      </c>
      <c r="C740" s="298">
        <v>27.32</v>
      </c>
      <c r="D740" s="298">
        <v>26.700001</v>
      </c>
      <c r="E740" s="298">
        <v>27.16</v>
      </c>
      <c r="F740" s="297">
        <v>85965</v>
      </c>
      <c r="G740" s="297">
        <v>65774603</v>
      </c>
      <c r="H740" s="400">
        <v>1786.43820744359</v>
      </c>
      <c r="I740" s="401"/>
    </row>
    <row r="741" spans="1:9" ht="25.15" customHeight="1">
      <c r="A741" s="299">
        <v>44974</v>
      </c>
      <c r="B741" s="298">
        <v>27.700001</v>
      </c>
      <c r="C741" s="298">
        <v>27.700001</v>
      </c>
      <c r="D741" s="298">
        <v>26.719999000000001</v>
      </c>
      <c r="E741" s="298">
        <v>27.200001</v>
      </c>
      <c r="F741" s="297">
        <v>61479</v>
      </c>
      <c r="G741" s="297">
        <v>65774603</v>
      </c>
      <c r="H741" s="400">
        <v>1789.0692517820401</v>
      </c>
      <c r="I741" s="401"/>
    </row>
    <row r="742" spans="1:9" ht="25.15" customHeight="1">
      <c r="A742" s="299">
        <v>44973</v>
      </c>
      <c r="B742" s="298">
        <v>27.5</v>
      </c>
      <c r="C742" s="298">
        <v>27.5</v>
      </c>
      <c r="D742" s="298">
        <v>26.9</v>
      </c>
      <c r="E742" s="298">
        <v>27.120000999999998</v>
      </c>
      <c r="F742" s="297">
        <v>104123</v>
      </c>
      <c r="G742" s="297">
        <v>65774603</v>
      </c>
      <c r="H742" s="400">
        <v>1783.8072885602401</v>
      </c>
      <c r="I742" s="401"/>
    </row>
    <row r="743" spans="1:9" ht="25.15" customHeight="1">
      <c r="A743" s="299">
        <v>44972</v>
      </c>
      <c r="B743" s="298">
        <v>27.120000999999998</v>
      </c>
      <c r="C743" s="298">
        <v>27.42</v>
      </c>
      <c r="D743" s="298">
        <v>26.82</v>
      </c>
      <c r="E743" s="298">
        <v>27.34</v>
      </c>
      <c r="F743" s="297">
        <v>178368</v>
      </c>
      <c r="G743" s="297">
        <v>65774603</v>
      </c>
      <c r="H743" s="400">
        <v>1798.27765605641</v>
      </c>
      <c r="I743" s="401"/>
    </row>
    <row r="744" spans="1:9" ht="25.15" customHeight="1">
      <c r="A744" s="299">
        <v>44971</v>
      </c>
      <c r="B744" s="298">
        <v>27.219999000000001</v>
      </c>
      <c r="C744" s="298">
        <v>27.76</v>
      </c>
      <c r="D744" s="298">
        <v>27.219999000000001</v>
      </c>
      <c r="E744" s="298">
        <v>27.280000999999999</v>
      </c>
      <c r="F744" s="297">
        <v>99825</v>
      </c>
      <c r="G744" s="297">
        <v>65774603</v>
      </c>
      <c r="H744" s="400">
        <v>1794.33121500384</v>
      </c>
      <c r="I744" s="401"/>
    </row>
    <row r="745" spans="1:9" ht="25.15" customHeight="1">
      <c r="A745" s="299">
        <v>44970</v>
      </c>
      <c r="B745" s="298">
        <v>28.120000999999998</v>
      </c>
      <c r="C745" s="298">
        <v>28.16</v>
      </c>
      <c r="D745" s="298">
        <v>27.639999</v>
      </c>
      <c r="E745" s="298">
        <v>27.66</v>
      </c>
      <c r="F745" s="297">
        <v>87933</v>
      </c>
      <c r="G745" s="297">
        <v>65774603</v>
      </c>
      <c r="H745" s="400">
        <v>1819.32550894359</v>
      </c>
      <c r="I745" s="401"/>
    </row>
    <row r="746" spans="1:9" ht="25.15" customHeight="1">
      <c r="A746" s="299">
        <v>44967</v>
      </c>
      <c r="B746" s="298">
        <v>28.360001</v>
      </c>
      <c r="C746" s="298">
        <v>28.360001</v>
      </c>
      <c r="D746" s="298">
        <v>27.82</v>
      </c>
      <c r="E746" s="298">
        <v>28.16</v>
      </c>
      <c r="F746" s="297">
        <v>47876</v>
      </c>
      <c r="G746" s="297">
        <v>65774603</v>
      </c>
      <c r="H746" s="400">
        <v>1852.2128104435899</v>
      </c>
      <c r="I746" s="401"/>
    </row>
    <row r="747" spans="1:9" ht="25.15" customHeight="1">
      <c r="A747" s="299">
        <v>44966</v>
      </c>
      <c r="B747" s="298">
        <v>29.379999000000002</v>
      </c>
      <c r="C747" s="298">
        <v>29.379999000000002</v>
      </c>
      <c r="D747" s="298">
        <v>28.459999</v>
      </c>
      <c r="E747" s="298">
        <v>28.58</v>
      </c>
      <c r="F747" s="297">
        <v>38331</v>
      </c>
      <c r="G747" s="297">
        <v>65774603</v>
      </c>
      <c r="H747" s="400">
        <v>1879.8381487218001</v>
      </c>
      <c r="I747" s="401"/>
    </row>
    <row r="748" spans="1:9" ht="25.15" customHeight="1">
      <c r="A748" s="299">
        <v>44965</v>
      </c>
      <c r="B748" s="298">
        <v>28.32</v>
      </c>
      <c r="C748" s="298">
        <v>29.620000999999998</v>
      </c>
      <c r="D748" s="298">
        <v>28.32</v>
      </c>
      <c r="E748" s="298">
        <v>28.9</v>
      </c>
      <c r="F748" s="297">
        <v>55346</v>
      </c>
      <c r="G748" s="297">
        <v>65774603</v>
      </c>
      <c r="H748" s="400">
        <v>1900.88600160898</v>
      </c>
      <c r="I748" s="401"/>
    </row>
    <row r="749" spans="1:9" ht="25.15" customHeight="1">
      <c r="A749" s="299">
        <v>44964</v>
      </c>
      <c r="B749" s="298">
        <v>28.959999</v>
      </c>
      <c r="C749" s="298">
        <v>29.059999000000001</v>
      </c>
      <c r="D749" s="298">
        <v>28.559999000000001</v>
      </c>
      <c r="E749" s="298">
        <v>29</v>
      </c>
      <c r="F749" s="297">
        <v>149754</v>
      </c>
      <c r="G749" s="297">
        <v>65774603</v>
      </c>
      <c r="H749" s="400">
        <v>1907.463487</v>
      </c>
      <c r="I749" s="401"/>
    </row>
    <row r="750" spans="1:9" ht="25.15" customHeight="1">
      <c r="A750" s="299">
        <v>44963</v>
      </c>
      <c r="B750" s="298">
        <v>28.5</v>
      </c>
      <c r="C750" s="298">
        <v>29.120000999999998</v>
      </c>
      <c r="D750" s="298">
        <v>28.5</v>
      </c>
      <c r="E750" s="298">
        <v>28.82</v>
      </c>
      <c r="F750" s="297">
        <v>68701</v>
      </c>
      <c r="G750" s="297">
        <v>65774603</v>
      </c>
      <c r="H750" s="400">
        <v>1895.62403838718</v>
      </c>
      <c r="I750" s="401"/>
    </row>
    <row r="751" spans="1:9" ht="25.15" customHeight="1">
      <c r="A751" s="299">
        <v>44960</v>
      </c>
      <c r="B751" s="298">
        <v>28.92</v>
      </c>
      <c r="C751" s="298">
        <v>29.120000999999998</v>
      </c>
      <c r="D751" s="298">
        <v>28.639999</v>
      </c>
      <c r="E751" s="298">
        <v>28.780000999999999</v>
      </c>
      <c r="F751" s="297">
        <v>125144</v>
      </c>
      <c r="G751" s="297">
        <v>65774603</v>
      </c>
      <c r="H751" s="400">
        <v>1892.99311950384</v>
      </c>
      <c r="I751" s="401"/>
    </row>
    <row r="752" spans="1:9" ht="25.15" customHeight="1">
      <c r="A752" s="299">
        <v>44959</v>
      </c>
      <c r="B752" s="298">
        <v>28.5</v>
      </c>
      <c r="C752" s="298">
        <v>29.219999000000001</v>
      </c>
      <c r="D752" s="298">
        <v>28.5</v>
      </c>
      <c r="E752" s="298">
        <v>28.860001</v>
      </c>
      <c r="F752" s="297">
        <v>133762</v>
      </c>
      <c r="G752" s="297">
        <v>65774603</v>
      </c>
      <c r="H752" s="400">
        <v>1898.25508272563</v>
      </c>
      <c r="I752" s="401"/>
    </row>
    <row r="753" spans="1:9" ht="25.15" customHeight="1">
      <c r="A753" s="299">
        <v>44958</v>
      </c>
      <c r="B753" s="298">
        <v>28.719999000000001</v>
      </c>
      <c r="C753" s="298">
        <v>29.360001</v>
      </c>
      <c r="D753" s="298">
        <v>28.459999</v>
      </c>
      <c r="E753" s="298">
        <v>28.5</v>
      </c>
      <c r="F753" s="297">
        <v>63958</v>
      </c>
      <c r="G753" s="297">
        <v>65774603</v>
      </c>
      <c r="H753" s="400">
        <v>1874.5761855000001</v>
      </c>
      <c r="I753" s="401"/>
    </row>
    <row r="754" spans="1:9" ht="25.15" customHeight="1">
      <c r="A754" s="299">
        <v>44957</v>
      </c>
      <c r="B754" s="298">
        <v>28.6</v>
      </c>
      <c r="C754" s="298">
        <v>29.16</v>
      </c>
      <c r="D754" s="298">
        <v>28.540001</v>
      </c>
      <c r="E754" s="298">
        <v>28.959999</v>
      </c>
      <c r="F754" s="297">
        <v>216913</v>
      </c>
      <c r="G754" s="297">
        <v>65774603</v>
      </c>
      <c r="H754" s="400">
        <v>1904.83244266155</v>
      </c>
      <c r="I754" s="401"/>
    </row>
    <row r="755" spans="1:9" ht="25.15" customHeight="1">
      <c r="A755" s="299">
        <v>44956</v>
      </c>
      <c r="B755" s="298">
        <v>28.459999</v>
      </c>
      <c r="C755" s="298">
        <v>28.799999</v>
      </c>
      <c r="D755" s="298">
        <v>28.299999</v>
      </c>
      <c r="E755" s="298">
        <v>28.76</v>
      </c>
      <c r="F755" s="297">
        <v>38020</v>
      </c>
      <c r="G755" s="297">
        <v>65774603</v>
      </c>
      <c r="H755" s="400">
        <v>1891.67759733461</v>
      </c>
      <c r="I755" s="401"/>
    </row>
    <row r="756" spans="1:9" ht="25.15" customHeight="1">
      <c r="A756" s="299">
        <v>44953</v>
      </c>
      <c r="B756" s="298">
        <v>29.299999</v>
      </c>
      <c r="C756" s="298">
        <v>29.299999</v>
      </c>
      <c r="D756" s="298">
        <v>28.68</v>
      </c>
      <c r="E756" s="298">
        <v>28.9</v>
      </c>
      <c r="F756" s="297">
        <v>77866</v>
      </c>
      <c r="G756" s="297">
        <v>65774603</v>
      </c>
      <c r="H756" s="400">
        <v>1900.88600160898</v>
      </c>
      <c r="I756" s="401"/>
    </row>
    <row r="757" spans="1:9" ht="25.15" customHeight="1">
      <c r="A757" s="299">
        <v>44952</v>
      </c>
      <c r="B757" s="298">
        <v>29.42</v>
      </c>
      <c r="C757" s="298">
        <v>29.639999</v>
      </c>
      <c r="D757" s="298">
        <v>28.620000999999998</v>
      </c>
      <c r="E757" s="298">
        <v>28.719999000000001</v>
      </c>
      <c r="F757" s="297">
        <v>88330</v>
      </c>
      <c r="G757" s="297">
        <v>65774603</v>
      </c>
      <c r="H757" s="400">
        <v>1889.04655299616</v>
      </c>
      <c r="I757" s="401"/>
    </row>
    <row r="758" spans="1:9" ht="25.15" customHeight="1">
      <c r="A758" s="299">
        <v>44951</v>
      </c>
      <c r="B758" s="298">
        <v>29.780000999999999</v>
      </c>
      <c r="C758" s="298">
        <v>30.08</v>
      </c>
      <c r="D758" s="298">
        <v>28.84</v>
      </c>
      <c r="E758" s="298">
        <v>28.959999</v>
      </c>
      <c r="F758" s="297">
        <v>77492</v>
      </c>
      <c r="G758" s="297">
        <v>65774603</v>
      </c>
      <c r="H758" s="400">
        <v>1904.83244266155</v>
      </c>
      <c r="I758" s="401"/>
    </row>
    <row r="759" spans="1:9" ht="25.15" customHeight="1">
      <c r="A759" s="299">
        <v>44950</v>
      </c>
      <c r="B759" s="298">
        <v>30.5</v>
      </c>
      <c r="C759" s="298">
        <v>30.5</v>
      </c>
      <c r="D759" s="298">
        <v>29.82</v>
      </c>
      <c r="E759" s="298">
        <v>29.860001</v>
      </c>
      <c r="F759" s="297">
        <v>434676</v>
      </c>
      <c r="G759" s="297">
        <v>65774603</v>
      </c>
      <c r="H759" s="400">
        <v>1964.0296857256301</v>
      </c>
      <c r="I759" s="401"/>
    </row>
    <row r="760" spans="1:9" ht="25.15" customHeight="1">
      <c r="A760" s="299">
        <v>44949</v>
      </c>
      <c r="B760" s="298">
        <v>30.32</v>
      </c>
      <c r="C760" s="298">
        <v>30.719999000000001</v>
      </c>
      <c r="D760" s="298">
        <v>30</v>
      </c>
      <c r="E760" s="298">
        <v>30.4</v>
      </c>
      <c r="F760" s="297">
        <v>62130</v>
      </c>
      <c r="G760" s="297">
        <v>65774603</v>
      </c>
      <c r="H760" s="400">
        <v>1999.54790610898</v>
      </c>
      <c r="I760" s="401"/>
    </row>
    <row r="761" spans="1:9" ht="25.15" customHeight="1">
      <c r="A761" s="299">
        <v>44946</v>
      </c>
      <c r="B761" s="298">
        <v>30.879999000000002</v>
      </c>
      <c r="C761" s="298">
        <v>30.879999000000002</v>
      </c>
      <c r="D761" s="298">
        <v>30.08</v>
      </c>
      <c r="E761" s="298">
        <v>30.5</v>
      </c>
      <c r="F761" s="297">
        <v>41976</v>
      </c>
      <c r="G761" s="297">
        <v>65774603</v>
      </c>
      <c r="H761" s="400">
        <v>2006.1253915</v>
      </c>
      <c r="I761" s="401"/>
    </row>
    <row r="762" spans="1:9" ht="25.15" customHeight="1">
      <c r="A762" s="299">
        <v>44945</v>
      </c>
      <c r="B762" s="298">
        <v>31.34</v>
      </c>
      <c r="C762" s="298">
        <v>31.34</v>
      </c>
      <c r="D762" s="298">
        <v>29.52</v>
      </c>
      <c r="E762" s="298">
        <v>30.280000999999999</v>
      </c>
      <c r="F762" s="297">
        <v>54164</v>
      </c>
      <c r="G762" s="297">
        <v>65774603</v>
      </c>
      <c r="H762" s="400">
        <v>1991.65502400384</v>
      </c>
      <c r="I762" s="401"/>
    </row>
    <row r="763" spans="1:9" ht="25.15" customHeight="1">
      <c r="A763" s="299">
        <v>44944</v>
      </c>
      <c r="B763" s="298">
        <v>31.120000999999998</v>
      </c>
      <c r="C763" s="298">
        <v>31.219999000000001</v>
      </c>
      <c r="D763" s="298">
        <v>30.48</v>
      </c>
      <c r="E763" s="298">
        <v>30.540001</v>
      </c>
      <c r="F763" s="297">
        <v>84349</v>
      </c>
      <c r="G763" s="297">
        <v>65774603</v>
      </c>
      <c r="H763" s="400">
        <v>2008.75643583845</v>
      </c>
      <c r="I763" s="401"/>
    </row>
    <row r="764" spans="1:9" ht="25.15" customHeight="1">
      <c r="A764" s="299">
        <v>44943</v>
      </c>
      <c r="B764" s="298">
        <v>31.719999000000001</v>
      </c>
      <c r="C764" s="298">
        <v>32.18</v>
      </c>
      <c r="D764" s="298">
        <v>31.059999000000001</v>
      </c>
      <c r="E764" s="298">
        <v>31.059999000000001</v>
      </c>
      <c r="F764" s="297">
        <v>97068</v>
      </c>
      <c r="G764" s="297">
        <v>65774603</v>
      </c>
      <c r="H764" s="400">
        <v>2042.9591340525701</v>
      </c>
      <c r="I764" s="401"/>
    </row>
    <row r="765" spans="1:9" ht="25.15" customHeight="1">
      <c r="A765" s="299">
        <v>44942</v>
      </c>
      <c r="B765" s="298">
        <v>31.18</v>
      </c>
      <c r="C765" s="298">
        <v>32.299999</v>
      </c>
      <c r="D765" s="298">
        <v>31.18</v>
      </c>
      <c r="E765" s="298">
        <v>31.959999</v>
      </c>
      <c r="F765" s="297">
        <v>50258</v>
      </c>
      <c r="G765" s="297">
        <v>65774603</v>
      </c>
      <c r="H765" s="400">
        <v>2102.15625166155</v>
      </c>
      <c r="I765" s="401"/>
    </row>
    <row r="766" spans="1:9" ht="25.15" customHeight="1">
      <c r="A766" s="299">
        <v>44939</v>
      </c>
      <c r="B766" s="298">
        <v>31.34</v>
      </c>
      <c r="C766" s="298">
        <v>31.959999</v>
      </c>
      <c r="D766" s="298">
        <v>31.219999000000001</v>
      </c>
      <c r="E766" s="298">
        <v>31.620000999999998</v>
      </c>
      <c r="F766" s="297">
        <v>48111</v>
      </c>
      <c r="G766" s="297">
        <v>65774603</v>
      </c>
      <c r="H766" s="400">
        <v>2079.7930020602398</v>
      </c>
      <c r="I766" s="401"/>
    </row>
    <row r="767" spans="1:9" ht="25.15" customHeight="1">
      <c r="A767" s="299">
        <v>44938</v>
      </c>
      <c r="B767" s="298">
        <v>31</v>
      </c>
      <c r="C767" s="298">
        <v>32.220001000000003</v>
      </c>
      <c r="D767" s="298">
        <v>31</v>
      </c>
      <c r="E767" s="298">
        <v>31.620000999999998</v>
      </c>
      <c r="F767" s="297">
        <v>86718</v>
      </c>
      <c r="G767" s="297">
        <v>65774603</v>
      </c>
      <c r="H767" s="400">
        <v>2079.7930020602398</v>
      </c>
      <c r="I767" s="401"/>
    </row>
    <row r="768" spans="1:9" ht="25.15" customHeight="1">
      <c r="A768" s="299">
        <v>44937</v>
      </c>
      <c r="B768" s="298">
        <v>30.299999</v>
      </c>
      <c r="C768" s="298">
        <v>31.52</v>
      </c>
      <c r="D768" s="298">
        <v>30.299999</v>
      </c>
      <c r="E768" s="298">
        <v>31.26</v>
      </c>
      <c r="F768" s="297">
        <v>122751</v>
      </c>
      <c r="G768" s="297">
        <v>65774603</v>
      </c>
      <c r="H768" s="400">
        <v>2056.1141048346099</v>
      </c>
      <c r="I768" s="401"/>
    </row>
    <row r="769" spans="1:9" ht="25.15" customHeight="1">
      <c r="A769" s="299">
        <v>44936</v>
      </c>
      <c r="B769" s="298">
        <v>30.26</v>
      </c>
      <c r="C769" s="298">
        <v>30.76</v>
      </c>
      <c r="D769" s="298">
        <v>30.059999000000001</v>
      </c>
      <c r="E769" s="298">
        <v>30.219999000000001</v>
      </c>
      <c r="F769" s="297">
        <v>82078</v>
      </c>
      <c r="G769" s="297">
        <v>65774603</v>
      </c>
      <c r="H769" s="400">
        <v>1987.70845749616</v>
      </c>
      <c r="I769" s="401"/>
    </row>
    <row r="770" spans="1:9" ht="25.15" customHeight="1">
      <c r="A770" s="299">
        <v>44935</v>
      </c>
      <c r="B770" s="298">
        <v>30.860001</v>
      </c>
      <c r="C770" s="298">
        <v>30.940000999999999</v>
      </c>
      <c r="D770" s="298">
        <v>29.9</v>
      </c>
      <c r="E770" s="298">
        <v>30.24</v>
      </c>
      <c r="F770" s="297">
        <v>55100</v>
      </c>
      <c r="G770" s="297">
        <v>65774603</v>
      </c>
      <c r="H770" s="400">
        <v>1989.02397966539</v>
      </c>
      <c r="I770" s="401"/>
    </row>
    <row r="771" spans="1:9" ht="25.15" customHeight="1">
      <c r="A771" s="299">
        <v>44932</v>
      </c>
      <c r="B771" s="298">
        <v>31</v>
      </c>
      <c r="C771" s="298">
        <v>31</v>
      </c>
      <c r="D771" s="298">
        <v>30.440000999999999</v>
      </c>
      <c r="E771" s="298">
        <v>30.66</v>
      </c>
      <c r="F771" s="297">
        <v>65987</v>
      </c>
      <c r="G771" s="297">
        <v>65774603</v>
      </c>
      <c r="H771" s="400">
        <v>2016.6493179435899</v>
      </c>
      <c r="I771" s="401"/>
    </row>
    <row r="772" spans="1:9" ht="25.15" customHeight="1">
      <c r="A772" s="299">
        <v>44931</v>
      </c>
      <c r="B772" s="298">
        <v>30.32</v>
      </c>
      <c r="C772" s="298">
        <v>31.08</v>
      </c>
      <c r="D772" s="298">
        <v>30.32</v>
      </c>
      <c r="E772" s="298">
        <v>30.799999</v>
      </c>
      <c r="F772" s="297">
        <v>80304</v>
      </c>
      <c r="G772" s="297">
        <v>65774603</v>
      </c>
      <c r="H772" s="400">
        <v>2025.8577222179599</v>
      </c>
      <c r="I772" s="401"/>
    </row>
    <row r="773" spans="1:9" ht="25.15" customHeight="1">
      <c r="A773" s="299">
        <v>44930</v>
      </c>
      <c r="B773" s="298">
        <v>30.700001</v>
      </c>
      <c r="C773" s="298">
        <v>31.26</v>
      </c>
      <c r="D773" s="298">
        <v>30.620000999999998</v>
      </c>
      <c r="E773" s="298">
        <v>30.959999</v>
      </c>
      <c r="F773" s="297">
        <v>38849</v>
      </c>
      <c r="G773" s="297">
        <v>65774603</v>
      </c>
      <c r="H773" s="400">
        <v>2036.3816486615499</v>
      </c>
      <c r="I773" s="401"/>
    </row>
    <row r="774" spans="1:9" ht="25.15" customHeight="1">
      <c r="A774" s="299">
        <v>44929</v>
      </c>
      <c r="B774" s="298">
        <v>29.799999</v>
      </c>
      <c r="C774" s="298">
        <v>30.68</v>
      </c>
      <c r="D774" s="298">
        <v>29.799999</v>
      </c>
      <c r="E774" s="298">
        <v>30.280000999999999</v>
      </c>
      <c r="F774" s="297">
        <v>99958</v>
      </c>
      <c r="G774" s="297">
        <v>65774603</v>
      </c>
      <c r="H774" s="400">
        <v>1991.65502400384</v>
      </c>
      <c r="I774" s="401"/>
    </row>
    <row r="775" spans="1:9" ht="25.15" customHeight="1">
      <c r="A775" s="299">
        <v>44925</v>
      </c>
      <c r="B775" s="298">
        <v>30.639999</v>
      </c>
      <c r="C775" s="298">
        <v>30.66</v>
      </c>
      <c r="D775" s="298">
        <v>29.84</v>
      </c>
      <c r="E775" s="298">
        <v>29.84</v>
      </c>
      <c r="F775" s="297">
        <v>18045</v>
      </c>
      <c r="G775" s="297">
        <v>65774603</v>
      </c>
      <c r="H775" s="400">
        <v>1962.7141635564101</v>
      </c>
      <c r="I775" s="401"/>
    </row>
    <row r="776" spans="1:9" ht="25.15" customHeight="1">
      <c r="A776" s="299">
        <v>44924</v>
      </c>
      <c r="B776" s="298">
        <v>31.08</v>
      </c>
      <c r="C776" s="298">
        <v>31.08</v>
      </c>
      <c r="D776" s="298">
        <v>29.780000999999999</v>
      </c>
      <c r="E776" s="298">
        <v>30.48</v>
      </c>
      <c r="F776" s="297">
        <v>24400</v>
      </c>
      <c r="G776" s="297">
        <v>65774603</v>
      </c>
      <c r="H776" s="400">
        <v>2004.80986933078</v>
      </c>
      <c r="I776" s="401"/>
    </row>
    <row r="777" spans="1:9" ht="25.15" customHeight="1">
      <c r="A777" s="299">
        <v>44923</v>
      </c>
      <c r="B777" s="298">
        <v>29.26</v>
      </c>
      <c r="C777" s="298">
        <v>30.459999</v>
      </c>
      <c r="D777" s="298">
        <v>29.26</v>
      </c>
      <c r="E777" s="298">
        <v>30.219999000000001</v>
      </c>
      <c r="F777" s="297">
        <v>29577</v>
      </c>
      <c r="G777" s="297">
        <v>65774603</v>
      </c>
      <c r="H777" s="400">
        <v>1987.70845749616</v>
      </c>
      <c r="I777" s="401"/>
    </row>
    <row r="778" spans="1:9" ht="25.15" customHeight="1">
      <c r="A778" s="299">
        <v>44918</v>
      </c>
      <c r="B778" s="298">
        <v>29.98</v>
      </c>
      <c r="C778" s="298">
        <v>30.120000999999998</v>
      </c>
      <c r="D778" s="298">
        <v>29.860001</v>
      </c>
      <c r="E778" s="298">
        <v>30</v>
      </c>
      <c r="F778" s="297">
        <v>12938</v>
      </c>
      <c r="G778" s="297">
        <v>65774603</v>
      </c>
      <c r="H778" s="400">
        <v>1973.2380900000001</v>
      </c>
      <c r="I778" s="401"/>
    </row>
    <row r="779" spans="1:9" ht="25.15" customHeight="1">
      <c r="A779" s="299">
        <v>44917</v>
      </c>
      <c r="B779" s="298">
        <v>29.82</v>
      </c>
      <c r="C779" s="298">
        <v>30.139999</v>
      </c>
      <c r="D779" s="298">
        <v>29.66</v>
      </c>
      <c r="E779" s="298">
        <v>29.92</v>
      </c>
      <c r="F779" s="297">
        <v>45807</v>
      </c>
      <c r="G779" s="297">
        <v>65774603</v>
      </c>
      <c r="H779" s="400">
        <v>1967.9761267782001</v>
      </c>
      <c r="I779" s="401"/>
    </row>
    <row r="780" spans="1:9" ht="25.15" customHeight="1">
      <c r="A780" s="299">
        <v>44916</v>
      </c>
      <c r="B780" s="298">
        <v>29.139999</v>
      </c>
      <c r="C780" s="298">
        <v>29.879999000000002</v>
      </c>
      <c r="D780" s="298">
        <v>28.959999</v>
      </c>
      <c r="E780" s="298">
        <v>29.879999000000002</v>
      </c>
      <c r="F780" s="297">
        <v>60558</v>
      </c>
      <c r="G780" s="297">
        <v>65774603</v>
      </c>
      <c r="H780" s="400">
        <v>1965.3450824397601</v>
      </c>
      <c r="I780" s="401"/>
    </row>
    <row r="781" spans="1:9" ht="25.15" customHeight="1">
      <c r="A781" s="299">
        <v>44915</v>
      </c>
      <c r="B781" s="298">
        <v>28.700001</v>
      </c>
      <c r="C781" s="298">
        <v>28.940000999999999</v>
      </c>
      <c r="D781" s="298">
        <v>28.620000999999998</v>
      </c>
      <c r="E781" s="298">
        <v>28.84</v>
      </c>
      <c r="F781" s="297">
        <v>279407</v>
      </c>
      <c r="G781" s="297">
        <v>65774603</v>
      </c>
      <c r="H781" s="400">
        <v>1896.93956055641</v>
      </c>
      <c r="I781" s="401"/>
    </row>
    <row r="782" spans="1:9" ht="25.15" customHeight="1">
      <c r="A782" s="299">
        <v>44914</v>
      </c>
      <c r="B782" s="298">
        <v>29.66</v>
      </c>
      <c r="C782" s="298">
        <v>29.76</v>
      </c>
      <c r="D782" s="298">
        <v>29.02</v>
      </c>
      <c r="E782" s="298">
        <v>29.18</v>
      </c>
      <c r="F782" s="297">
        <v>40527</v>
      </c>
      <c r="G782" s="297">
        <v>65774603</v>
      </c>
      <c r="H782" s="400">
        <v>1919.30293561282</v>
      </c>
      <c r="I782" s="401"/>
    </row>
    <row r="783" spans="1:9" ht="25.15" customHeight="1">
      <c r="A783" s="299">
        <v>44911</v>
      </c>
      <c r="B783" s="298">
        <v>30.719999000000001</v>
      </c>
      <c r="C783" s="298">
        <v>30.719999000000001</v>
      </c>
      <c r="D783" s="298">
        <v>29.42</v>
      </c>
      <c r="E783" s="298">
        <v>29.76</v>
      </c>
      <c r="F783" s="297">
        <v>284895</v>
      </c>
      <c r="G783" s="297">
        <v>65774603</v>
      </c>
      <c r="H783" s="400">
        <v>1957.4522003346101</v>
      </c>
      <c r="I783" s="401"/>
    </row>
    <row r="784" spans="1:9" ht="25.15" customHeight="1">
      <c r="A784" s="299">
        <v>44910</v>
      </c>
      <c r="B784" s="298">
        <v>29.58</v>
      </c>
      <c r="C784" s="298">
        <v>30.42</v>
      </c>
      <c r="D784" s="298">
        <v>29.58</v>
      </c>
      <c r="E784" s="298">
        <v>30.120000999999998</v>
      </c>
      <c r="F784" s="297">
        <v>96950</v>
      </c>
      <c r="G784" s="297">
        <v>65774603</v>
      </c>
      <c r="H784" s="400">
        <v>1981.1310975602401</v>
      </c>
      <c r="I784" s="401"/>
    </row>
    <row r="785" spans="1:9" ht="25.15" customHeight="1">
      <c r="A785" s="299">
        <v>44909</v>
      </c>
      <c r="B785" s="298">
        <v>30.280000999999999</v>
      </c>
      <c r="C785" s="298">
        <v>30.6</v>
      </c>
      <c r="D785" s="298">
        <v>29.82</v>
      </c>
      <c r="E785" s="298">
        <v>30.26</v>
      </c>
      <c r="F785" s="297">
        <v>76353</v>
      </c>
      <c r="G785" s="297">
        <v>65774603</v>
      </c>
      <c r="H785" s="400">
        <v>1990.33950183461</v>
      </c>
      <c r="I785" s="401"/>
    </row>
    <row r="786" spans="1:9" ht="25.15" customHeight="1">
      <c r="A786" s="299">
        <v>44908</v>
      </c>
      <c r="B786" s="298">
        <v>30.280000999999999</v>
      </c>
      <c r="C786" s="298">
        <v>30.4</v>
      </c>
      <c r="D786" s="298">
        <v>30.1</v>
      </c>
      <c r="E786" s="298">
        <v>30.5</v>
      </c>
      <c r="F786" s="297">
        <v>668</v>
      </c>
      <c r="G786" s="297">
        <v>65774603</v>
      </c>
      <c r="H786" s="400">
        <v>2006.1253915</v>
      </c>
      <c r="I786" s="401"/>
    </row>
    <row r="787" spans="1:9" ht="25.15" customHeight="1">
      <c r="A787" s="299">
        <v>44907</v>
      </c>
      <c r="B787" s="298">
        <v>30.26</v>
      </c>
      <c r="C787" s="298">
        <v>30.26</v>
      </c>
      <c r="D787" s="298">
        <v>29.459999</v>
      </c>
      <c r="E787" s="298">
        <v>29.74</v>
      </c>
      <c r="F787" s="297">
        <v>92947</v>
      </c>
      <c r="G787" s="297">
        <v>65774603</v>
      </c>
      <c r="H787" s="400">
        <v>1956.1366781653901</v>
      </c>
      <c r="I787" s="401"/>
    </row>
    <row r="788" spans="1:9" ht="25.15" customHeight="1">
      <c r="A788" s="299">
        <v>44904</v>
      </c>
      <c r="B788" s="298">
        <v>29.440000999999999</v>
      </c>
      <c r="C788" s="298">
        <v>29.82</v>
      </c>
      <c r="D788" s="298">
        <v>29.219999000000001</v>
      </c>
      <c r="E788" s="298">
        <v>29.799999</v>
      </c>
      <c r="F788" s="297">
        <v>65490</v>
      </c>
      <c r="G788" s="297">
        <v>65774603</v>
      </c>
      <c r="H788" s="400">
        <v>1960.0831192179601</v>
      </c>
      <c r="I788" s="401"/>
    </row>
    <row r="789" spans="1:9" ht="25.15" customHeight="1">
      <c r="A789" s="299">
        <v>44903</v>
      </c>
      <c r="B789" s="298">
        <v>29.940000999999999</v>
      </c>
      <c r="C789" s="298">
        <v>30.02</v>
      </c>
      <c r="D789" s="298">
        <v>29.280000999999999</v>
      </c>
      <c r="E789" s="298">
        <v>29.52</v>
      </c>
      <c r="F789" s="297">
        <v>47838</v>
      </c>
      <c r="G789" s="297">
        <v>65774603</v>
      </c>
      <c r="H789" s="400">
        <v>1941.6663106692199</v>
      </c>
      <c r="I789" s="401"/>
    </row>
    <row r="790" spans="1:9" ht="25.15" customHeight="1">
      <c r="A790" s="299">
        <v>44902</v>
      </c>
      <c r="B790" s="298">
        <v>30.92</v>
      </c>
      <c r="C790" s="298">
        <v>30.92</v>
      </c>
      <c r="D790" s="298">
        <v>30.08</v>
      </c>
      <c r="E790" s="298">
        <v>30.16</v>
      </c>
      <c r="F790" s="297">
        <v>98169</v>
      </c>
      <c r="G790" s="297">
        <v>65774603</v>
      </c>
      <c r="H790" s="400">
        <v>1983.76201644359</v>
      </c>
      <c r="I790" s="401"/>
    </row>
    <row r="791" spans="1:9" ht="25.15" customHeight="1">
      <c r="A791" s="299">
        <v>44901</v>
      </c>
      <c r="B791" s="298">
        <v>30.5</v>
      </c>
      <c r="C791" s="298">
        <v>30.5</v>
      </c>
      <c r="D791" s="298">
        <v>29.860001</v>
      </c>
      <c r="E791" s="298">
        <v>30.059999000000001</v>
      </c>
      <c r="F791" s="297">
        <v>74417</v>
      </c>
      <c r="G791" s="297">
        <v>65774603</v>
      </c>
      <c r="H791" s="400">
        <v>1977.18453105257</v>
      </c>
      <c r="I791" s="401"/>
    </row>
    <row r="792" spans="1:9" ht="25.15" customHeight="1">
      <c r="A792" s="299">
        <v>44900</v>
      </c>
      <c r="B792" s="298">
        <v>29.879999000000002</v>
      </c>
      <c r="C792" s="298">
        <v>30.68</v>
      </c>
      <c r="D792" s="298">
        <v>29.860001</v>
      </c>
      <c r="E792" s="298">
        <v>30.52</v>
      </c>
      <c r="F792" s="297">
        <v>38744</v>
      </c>
      <c r="G792" s="297">
        <v>65774603</v>
      </c>
      <c r="H792" s="400">
        <v>2007.44091366922</v>
      </c>
      <c r="I792" s="401"/>
    </row>
    <row r="793" spans="1:9" ht="25.15" customHeight="1">
      <c r="A793" s="299">
        <v>44897</v>
      </c>
      <c r="B793" s="298">
        <v>30.299999</v>
      </c>
      <c r="C793" s="298">
        <v>30.32</v>
      </c>
      <c r="D793" s="298">
        <v>29.34</v>
      </c>
      <c r="E793" s="298">
        <v>30.200001</v>
      </c>
      <c r="F793" s="297">
        <v>39348</v>
      </c>
      <c r="G793" s="297">
        <v>65774603</v>
      </c>
      <c r="H793" s="400">
        <v>1986.39306078204</v>
      </c>
      <c r="I793" s="401"/>
    </row>
    <row r="794" spans="1:9" ht="25.15" customHeight="1">
      <c r="A794" s="299">
        <v>44896</v>
      </c>
      <c r="B794" s="298">
        <v>29.82</v>
      </c>
      <c r="C794" s="298">
        <v>29.860001</v>
      </c>
      <c r="D794" s="298">
        <v>28.879999000000002</v>
      </c>
      <c r="E794" s="298">
        <v>29.700001</v>
      </c>
      <c r="F794" s="297">
        <v>64878</v>
      </c>
      <c r="G794" s="297">
        <v>65774603</v>
      </c>
      <c r="H794" s="400">
        <v>1953.5057592820399</v>
      </c>
      <c r="I794" s="401"/>
    </row>
    <row r="795" spans="1:9" ht="25.15" customHeight="1">
      <c r="A795" s="299">
        <v>44895</v>
      </c>
      <c r="B795" s="298">
        <v>29.700001</v>
      </c>
      <c r="C795" s="298">
        <v>29.700001</v>
      </c>
      <c r="D795" s="298">
        <v>28.719999000000001</v>
      </c>
      <c r="E795" s="298">
        <v>29.120000999999998</v>
      </c>
      <c r="F795" s="297">
        <v>102900</v>
      </c>
      <c r="G795" s="297">
        <v>65774603</v>
      </c>
      <c r="H795" s="400">
        <v>1915.35649456024</v>
      </c>
      <c r="I795" s="401"/>
    </row>
    <row r="796" spans="1:9" ht="25.15" customHeight="1">
      <c r="A796" s="299">
        <v>44894</v>
      </c>
      <c r="B796" s="298">
        <v>30.639999</v>
      </c>
      <c r="C796" s="298">
        <v>30.719999000000001</v>
      </c>
      <c r="D796" s="298">
        <v>28.940000999999999</v>
      </c>
      <c r="E796" s="298">
        <v>28.98</v>
      </c>
      <c r="F796" s="297">
        <v>52176</v>
      </c>
      <c r="G796" s="297">
        <v>65774603</v>
      </c>
      <c r="H796" s="400">
        <v>1906.14796483078</v>
      </c>
      <c r="I796" s="401"/>
    </row>
    <row r="797" spans="1:9" ht="25.15" customHeight="1">
      <c r="A797" s="299">
        <v>44893</v>
      </c>
      <c r="B797" s="298">
        <v>31.52</v>
      </c>
      <c r="C797" s="298">
        <v>31.52</v>
      </c>
      <c r="D797" s="298">
        <v>30.4</v>
      </c>
      <c r="E797" s="298">
        <v>30.68</v>
      </c>
      <c r="F797" s="297">
        <v>31498</v>
      </c>
      <c r="G797" s="297">
        <v>65774603</v>
      </c>
      <c r="H797" s="400">
        <v>2017.96484011282</v>
      </c>
      <c r="I797" s="401"/>
    </row>
    <row r="798" spans="1:9" ht="25.15" customHeight="1">
      <c r="A798" s="299">
        <v>44890</v>
      </c>
      <c r="B798" s="298">
        <v>30.959999</v>
      </c>
      <c r="C798" s="298">
        <v>31.059999000000001</v>
      </c>
      <c r="D798" s="298">
        <v>30.48</v>
      </c>
      <c r="E798" s="298">
        <v>30.9</v>
      </c>
      <c r="F798" s="297">
        <v>75193</v>
      </c>
      <c r="G798" s="297">
        <v>65774603</v>
      </c>
      <c r="H798" s="400">
        <v>2032.4352076089799</v>
      </c>
      <c r="I798" s="401"/>
    </row>
    <row r="799" spans="1:9" ht="25.15" customHeight="1">
      <c r="A799" s="299">
        <v>44889</v>
      </c>
      <c r="B799" s="298">
        <v>31.219999000000001</v>
      </c>
      <c r="C799" s="298">
        <v>31.34</v>
      </c>
      <c r="D799" s="298">
        <v>30.4</v>
      </c>
      <c r="E799" s="298">
        <v>30.82</v>
      </c>
      <c r="F799" s="297">
        <v>24004</v>
      </c>
      <c r="G799" s="297">
        <v>65774603</v>
      </c>
      <c r="H799" s="400">
        <v>2027.1732443871799</v>
      </c>
      <c r="I799" s="401"/>
    </row>
    <row r="800" spans="1:9" ht="25.15" customHeight="1">
      <c r="A800" s="299">
        <v>44888</v>
      </c>
      <c r="B800" s="298">
        <v>31.92</v>
      </c>
      <c r="C800" s="298">
        <v>31.92</v>
      </c>
      <c r="D800" s="298">
        <v>29.66</v>
      </c>
      <c r="E800" s="298">
        <v>30.459999</v>
      </c>
      <c r="F800" s="297">
        <v>46227</v>
      </c>
      <c r="G800" s="297">
        <v>65774603</v>
      </c>
      <c r="H800" s="400">
        <v>2003.49434716155</v>
      </c>
      <c r="I800" s="401"/>
    </row>
    <row r="801" spans="1:9" ht="25.15" customHeight="1">
      <c r="A801" s="299">
        <v>44887</v>
      </c>
      <c r="B801" s="298">
        <v>31.219999000000001</v>
      </c>
      <c r="C801" s="298">
        <v>31.299999</v>
      </c>
      <c r="D801" s="298">
        <v>30.68</v>
      </c>
      <c r="E801" s="298">
        <v>31.040001</v>
      </c>
      <c r="F801" s="297">
        <v>29651</v>
      </c>
      <c r="G801" s="297">
        <v>65774603</v>
      </c>
      <c r="H801" s="400">
        <v>2041.6437373384499</v>
      </c>
      <c r="I801" s="401"/>
    </row>
    <row r="802" spans="1:9" ht="25.15" customHeight="1">
      <c r="A802" s="299">
        <v>44886</v>
      </c>
      <c r="B802" s="298">
        <v>32.060001</v>
      </c>
      <c r="C802" s="298">
        <v>32.060001</v>
      </c>
      <c r="D802" s="298">
        <v>30.559999000000001</v>
      </c>
      <c r="E802" s="298">
        <v>31.42</v>
      </c>
      <c r="F802" s="297">
        <v>76277</v>
      </c>
      <c r="G802" s="297">
        <v>65774603</v>
      </c>
      <c r="H802" s="400">
        <v>2066.6380312781998</v>
      </c>
      <c r="I802" s="401"/>
    </row>
    <row r="803" spans="1:9" ht="25.15" customHeight="1">
      <c r="A803" s="299">
        <v>44883</v>
      </c>
      <c r="B803" s="298">
        <v>31.120000999999998</v>
      </c>
      <c r="C803" s="298">
        <v>31.540001</v>
      </c>
      <c r="D803" s="298">
        <v>30.42</v>
      </c>
      <c r="E803" s="298">
        <v>31.299999</v>
      </c>
      <c r="F803" s="297">
        <v>57055</v>
      </c>
      <c r="G803" s="297">
        <v>65774603</v>
      </c>
      <c r="H803" s="400">
        <v>2058.7450237179601</v>
      </c>
      <c r="I803" s="401"/>
    </row>
    <row r="804" spans="1:9" ht="25.15" customHeight="1">
      <c r="A804" s="299">
        <v>44882</v>
      </c>
      <c r="B804" s="298">
        <v>30.219999000000001</v>
      </c>
      <c r="C804" s="298">
        <v>30.92</v>
      </c>
      <c r="D804" s="298">
        <v>30.200001</v>
      </c>
      <c r="E804" s="298">
        <v>30.9</v>
      </c>
      <c r="F804" s="297">
        <v>60169</v>
      </c>
      <c r="G804" s="297">
        <v>65774603</v>
      </c>
      <c r="H804" s="400">
        <v>2032.4352076089799</v>
      </c>
      <c r="I804" s="401"/>
    </row>
    <row r="805" spans="1:9" ht="25.15" customHeight="1">
      <c r="A805" s="299">
        <v>44881</v>
      </c>
      <c r="B805" s="298">
        <v>32.200001</v>
      </c>
      <c r="C805" s="298">
        <v>32.419998</v>
      </c>
      <c r="D805" s="298">
        <v>30.440000999999999</v>
      </c>
      <c r="E805" s="298">
        <v>30.700001</v>
      </c>
      <c r="F805" s="297">
        <v>212629</v>
      </c>
      <c r="G805" s="297">
        <v>65774603</v>
      </c>
      <c r="H805" s="400">
        <v>2019.28036228204</v>
      </c>
      <c r="I805" s="401"/>
    </row>
    <row r="806" spans="1:9" ht="25.15" customHeight="1">
      <c r="A806" s="299">
        <v>44880</v>
      </c>
      <c r="B806" s="298">
        <v>31.68</v>
      </c>
      <c r="C806" s="298">
        <v>32.5</v>
      </c>
      <c r="D806" s="298">
        <v>31.66</v>
      </c>
      <c r="E806" s="298">
        <v>32.18</v>
      </c>
      <c r="F806" s="297">
        <v>125266</v>
      </c>
      <c r="G806" s="297">
        <v>65774603</v>
      </c>
      <c r="H806" s="400">
        <v>2116.6267446128199</v>
      </c>
      <c r="I806" s="401"/>
    </row>
    <row r="807" spans="1:9" ht="25.15" customHeight="1">
      <c r="A807" s="299">
        <v>44879</v>
      </c>
      <c r="B807" s="298">
        <v>32.740001999999997</v>
      </c>
      <c r="C807" s="298">
        <v>33.360000999999997</v>
      </c>
      <c r="D807" s="298">
        <v>32.200001</v>
      </c>
      <c r="E807" s="298">
        <v>32.5</v>
      </c>
      <c r="F807" s="297">
        <v>117927</v>
      </c>
      <c r="G807" s="297">
        <v>65774603</v>
      </c>
      <c r="H807" s="400">
        <v>2137.6745974999999</v>
      </c>
      <c r="I807" s="401"/>
    </row>
    <row r="808" spans="1:9" ht="25.15" customHeight="1">
      <c r="A808" s="299">
        <v>44876</v>
      </c>
      <c r="B808" s="298">
        <v>31.379999000000002</v>
      </c>
      <c r="C808" s="298">
        <v>33.32</v>
      </c>
      <c r="D808" s="298">
        <v>31.379999000000002</v>
      </c>
      <c r="E808" s="298">
        <v>32.720001000000003</v>
      </c>
      <c r="F808" s="297">
        <v>198006</v>
      </c>
      <c r="G808" s="297">
        <v>65774603</v>
      </c>
      <c r="H808" s="400">
        <v>2152.1450904512599</v>
      </c>
      <c r="I808" s="401"/>
    </row>
    <row r="809" spans="1:9" ht="25.15" customHeight="1">
      <c r="A809" s="299">
        <v>44875</v>
      </c>
      <c r="B809" s="298">
        <v>30</v>
      </c>
      <c r="C809" s="298">
        <v>32.18</v>
      </c>
      <c r="D809" s="298">
        <v>29.68</v>
      </c>
      <c r="E809" s="298">
        <v>32.159999999999997</v>
      </c>
      <c r="F809" s="297">
        <v>101420</v>
      </c>
      <c r="G809" s="297">
        <v>65774603</v>
      </c>
      <c r="H809" s="400">
        <v>2115.3112224435899</v>
      </c>
      <c r="I809" s="401"/>
    </row>
    <row r="810" spans="1:9" ht="25.15" customHeight="1">
      <c r="A810" s="299">
        <v>44874</v>
      </c>
      <c r="B810" s="298">
        <v>28.620000999999998</v>
      </c>
      <c r="C810" s="298">
        <v>30.02</v>
      </c>
      <c r="D810" s="298">
        <v>28.620000999999998</v>
      </c>
      <c r="E810" s="298">
        <v>30.02</v>
      </c>
      <c r="F810" s="297">
        <v>105523</v>
      </c>
      <c r="G810" s="297">
        <v>65774603</v>
      </c>
      <c r="H810" s="400">
        <v>1974.5536121692201</v>
      </c>
      <c r="I810" s="401"/>
    </row>
    <row r="811" spans="1:9" ht="25.15" customHeight="1">
      <c r="A811" s="299">
        <v>44873</v>
      </c>
      <c r="B811" s="298">
        <v>28.92</v>
      </c>
      <c r="C811" s="298">
        <v>29.5</v>
      </c>
      <c r="D811" s="298">
        <v>28.76</v>
      </c>
      <c r="E811" s="298">
        <v>29.5</v>
      </c>
      <c r="F811" s="297">
        <v>106966</v>
      </c>
      <c r="G811" s="297">
        <v>65774603</v>
      </c>
      <c r="H811" s="400">
        <v>1940.3507884999999</v>
      </c>
      <c r="I811" s="401"/>
    </row>
    <row r="812" spans="1:9" ht="25.15" customHeight="1">
      <c r="A812" s="299">
        <v>44872</v>
      </c>
      <c r="B812" s="298">
        <v>28.58</v>
      </c>
      <c r="C812" s="298">
        <v>29.219999000000001</v>
      </c>
      <c r="D812" s="298">
        <v>27.959999</v>
      </c>
      <c r="E812" s="298">
        <v>29.219999000000001</v>
      </c>
      <c r="F812" s="297">
        <v>158643</v>
      </c>
      <c r="G812" s="297">
        <v>65774603</v>
      </c>
      <c r="H812" s="400">
        <v>1921.9338544961599</v>
      </c>
      <c r="I812" s="401"/>
    </row>
    <row r="813" spans="1:9" ht="25.15" customHeight="1">
      <c r="A813" s="299">
        <v>44869</v>
      </c>
      <c r="B813" s="298">
        <v>26.76</v>
      </c>
      <c r="C813" s="298">
        <v>28.040001</v>
      </c>
      <c r="D813" s="298">
        <v>26.74</v>
      </c>
      <c r="E813" s="298">
        <v>28.040001</v>
      </c>
      <c r="F813" s="297">
        <v>146640</v>
      </c>
      <c r="G813" s="297">
        <v>65774603</v>
      </c>
      <c r="H813" s="400">
        <v>1844.3199283384499</v>
      </c>
      <c r="I813" s="401"/>
    </row>
    <row r="814" spans="1:9" ht="25.15" customHeight="1">
      <c r="A814" s="299">
        <v>44868</v>
      </c>
      <c r="B814" s="298">
        <v>26.059999000000001</v>
      </c>
      <c r="C814" s="298">
        <v>27</v>
      </c>
      <c r="D814" s="298">
        <v>25.940000999999999</v>
      </c>
      <c r="E814" s="298">
        <v>26.68</v>
      </c>
      <c r="F814" s="297">
        <v>55218</v>
      </c>
      <c r="G814" s="297">
        <v>65774603</v>
      </c>
      <c r="H814" s="400">
        <v>1754.8664281128199</v>
      </c>
      <c r="I814" s="401"/>
    </row>
    <row r="815" spans="1:9" ht="25.15" customHeight="1">
      <c r="A815" s="299">
        <v>44867</v>
      </c>
      <c r="B815" s="298">
        <v>26</v>
      </c>
      <c r="C815" s="298">
        <v>26.620000999999998</v>
      </c>
      <c r="D815" s="298">
        <v>26</v>
      </c>
      <c r="E815" s="298">
        <v>26.440000999999999</v>
      </c>
      <c r="F815" s="297">
        <v>98776</v>
      </c>
      <c r="G815" s="297">
        <v>65774603</v>
      </c>
      <c r="H815" s="400">
        <v>1739.0805384474299</v>
      </c>
      <c r="I815" s="401"/>
    </row>
    <row r="816" spans="1:9" ht="25.15" customHeight="1">
      <c r="A816" s="299">
        <v>44866</v>
      </c>
      <c r="B816" s="298">
        <v>26.360001</v>
      </c>
      <c r="C816" s="298">
        <v>26.84</v>
      </c>
      <c r="D816" s="298">
        <v>25.959999</v>
      </c>
      <c r="E816" s="298">
        <v>26.18</v>
      </c>
      <c r="F816" s="297">
        <v>91615</v>
      </c>
      <c r="G816" s="297">
        <v>65774603</v>
      </c>
      <c r="H816" s="400">
        <v>1721.97912661282</v>
      </c>
      <c r="I816" s="401"/>
    </row>
    <row r="817" spans="1:9" ht="25.15" customHeight="1">
      <c r="A817" s="299">
        <v>44865</v>
      </c>
      <c r="B817" s="298">
        <v>26.74</v>
      </c>
      <c r="C817" s="298">
        <v>26.74</v>
      </c>
      <c r="D817" s="298">
        <v>25.540001</v>
      </c>
      <c r="E817" s="298">
        <v>25.540001</v>
      </c>
      <c r="F817" s="297">
        <v>114018</v>
      </c>
      <c r="G817" s="297">
        <v>65774603</v>
      </c>
      <c r="H817" s="400">
        <v>1679.8834208384501</v>
      </c>
      <c r="I817" s="401"/>
    </row>
    <row r="818" spans="1:9" ht="25.15" customHeight="1">
      <c r="A818" s="299">
        <v>44862</v>
      </c>
      <c r="B818" s="298">
        <v>27.16</v>
      </c>
      <c r="C818" s="298">
        <v>27.16</v>
      </c>
      <c r="D818" s="298">
        <v>26.26</v>
      </c>
      <c r="E818" s="298">
        <v>26.52</v>
      </c>
      <c r="F818" s="297">
        <v>55731</v>
      </c>
      <c r="G818" s="297">
        <v>65774603</v>
      </c>
      <c r="H818" s="400">
        <v>1744.3425016692199</v>
      </c>
      <c r="I818" s="401"/>
    </row>
    <row r="819" spans="1:9" ht="25.15" customHeight="1">
      <c r="A819" s="299">
        <v>44861</v>
      </c>
      <c r="B819" s="298">
        <v>27.18</v>
      </c>
      <c r="C819" s="298">
        <v>28.040001</v>
      </c>
      <c r="D819" s="298">
        <v>26.5</v>
      </c>
      <c r="E819" s="298">
        <v>26.959999</v>
      </c>
      <c r="F819" s="297">
        <v>75242</v>
      </c>
      <c r="G819" s="297">
        <v>65774603</v>
      </c>
      <c r="H819" s="400">
        <v>1773.2832366615501</v>
      </c>
      <c r="I819" s="401"/>
    </row>
    <row r="820" spans="1:9" ht="25.15" customHeight="1">
      <c r="A820" s="299">
        <v>44860</v>
      </c>
      <c r="B820" s="298">
        <v>26.280000999999999</v>
      </c>
      <c r="C820" s="298">
        <v>27.18</v>
      </c>
      <c r="D820" s="298">
        <v>26.16</v>
      </c>
      <c r="E820" s="298">
        <v>27.18</v>
      </c>
      <c r="F820" s="297">
        <v>59361</v>
      </c>
      <c r="G820" s="297">
        <v>65774603</v>
      </c>
      <c r="H820" s="400">
        <v>1787.7537296128201</v>
      </c>
      <c r="I820" s="401"/>
    </row>
    <row r="821" spans="1:9" ht="25.15" customHeight="1">
      <c r="A821" s="299">
        <v>44859</v>
      </c>
      <c r="B821" s="298">
        <v>25.540001</v>
      </c>
      <c r="C821" s="298">
        <v>26.360001</v>
      </c>
      <c r="D821" s="298">
        <v>25.26</v>
      </c>
      <c r="E821" s="298">
        <v>26.360001</v>
      </c>
      <c r="F821" s="297">
        <v>73016</v>
      </c>
      <c r="G821" s="297">
        <v>65774603</v>
      </c>
      <c r="H821" s="400">
        <v>1733.81857522563</v>
      </c>
      <c r="I821" s="401"/>
    </row>
    <row r="822" spans="1:9" ht="25.15" customHeight="1">
      <c r="A822" s="299">
        <v>44855</v>
      </c>
      <c r="B822" s="298">
        <v>25.5</v>
      </c>
      <c r="C822" s="298">
        <v>26.200001</v>
      </c>
      <c r="D822" s="298">
        <v>25.379999000000002</v>
      </c>
      <c r="E822" s="298">
        <v>26.08</v>
      </c>
      <c r="F822" s="297">
        <v>95291</v>
      </c>
      <c r="G822" s="297">
        <v>65774603</v>
      </c>
      <c r="H822" s="400">
        <v>1715.4016412218</v>
      </c>
      <c r="I822" s="401"/>
    </row>
    <row r="823" spans="1:9" ht="25.15" customHeight="1">
      <c r="A823" s="299">
        <v>44854</v>
      </c>
      <c r="B823" s="298">
        <v>24.799999</v>
      </c>
      <c r="C823" s="298">
        <v>26.299999</v>
      </c>
      <c r="D823" s="298">
        <v>24.799999</v>
      </c>
      <c r="E823" s="298">
        <v>25.700001</v>
      </c>
      <c r="F823" s="297">
        <v>171546</v>
      </c>
      <c r="G823" s="297">
        <v>65774603</v>
      </c>
      <c r="H823" s="400">
        <v>1690.4073472820401</v>
      </c>
      <c r="I823" s="401"/>
    </row>
    <row r="824" spans="1:9" ht="25.15" customHeight="1">
      <c r="A824" s="299">
        <v>44853</v>
      </c>
      <c r="B824" s="298">
        <v>25.9</v>
      </c>
      <c r="C824" s="298">
        <v>26</v>
      </c>
      <c r="D824" s="298">
        <v>24.719999000000001</v>
      </c>
      <c r="E824" s="298">
        <v>25.4</v>
      </c>
      <c r="F824" s="297">
        <v>80156</v>
      </c>
      <c r="G824" s="297">
        <v>65774603</v>
      </c>
      <c r="H824" s="400">
        <v>1670.6748911089801</v>
      </c>
      <c r="I824" s="401"/>
    </row>
    <row r="825" spans="1:9" ht="25.15" customHeight="1">
      <c r="A825" s="299">
        <v>44852</v>
      </c>
      <c r="B825" s="298">
        <v>25.98</v>
      </c>
      <c r="C825" s="298">
        <v>26.34</v>
      </c>
      <c r="D825" s="298">
        <v>25.74</v>
      </c>
      <c r="E825" s="298">
        <v>26.059999000000001</v>
      </c>
      <c r="F825" s="297">
        <v>88191</v>
      </c>
      <c r="G825" s="297">
        <v>65774603</v>
      </c>
      <c r="H825" s="400">
        <v>1714.08611905257</v>
      </c>
      <c r="I825" s="401"/>
    </row>
    <row r="826" spans="1:9" ht="25.15" customHeight="1">
      <c r="A826" s="299">
        <v>44851</v>
      </c>
      <c r="B826" s="298">
        <v>24.24</v>
      </c>
      <c r="C826" s="298">
        <v>25.799999</v>
      </c>
      <c r="D826" s="298">
        <v>24.24</v>
      </c>
      <c r="E826" s="298">
        <v>25.799999</v>
      </c>
      <c r="F826" s="297">
        <v>119745</v>
      </c>
      <c r="G826" s="297">
        <v>65774603</v>
      </c>
      <c r="H826" s="400">
        <v>1696.98470721796</v>
      </c>
      <c r="I826" s="401"/>
    </row>
    <row r="827" spans="1:9" ht="25.15" customHeight="1">
      <c r="A827" s="299">
        <v>44848</v>
      </c>
      <c r="B827" s="298">
        <v>24.120000999999998</v>
      </c>
      <c r="C827" s="298">
        <v>25.08</v>
      </c>
      <c r="D827" s="298">
        <v>24.120000999999998</v>
      </c>
      <c r="E827" s="298">
        <v>24.280000999999999</v>
      </c>
      <c r="F827" s="297">
        <v>129822</v>
      </c>
      <c r="G827" s="297">
        <v>65774603</v>
      </c>
      <c r="H827" s="400">
        <v>1597.0074060038401</v>
      </c>
      <c r="I827" s="401"/>
    </row>
    <row r="828" spans="1:9" ht="25.15" customHeight="1">
      <c r="A828" s="299">
        <v>44847</v>
      </c>
      <c r="B828" s="298">
        <v>23.719999000000001</v>
      </c>
      <c r="C828" s="298">
        <v>23.98</v>
      </c>
      <c r="D828" s="298">
        <v>23</v>
      </c>
      <c r="E828" s="298">
        <v>23.719999000000001</v>
      </c>
      <c r="F828" s="297">
        <v>235700</v>
      </c>
      <c r="G828" s="297">
        <v>65774603</v>
      </c>
      <c r="H828" s="400">
        <v>1560.1735379961599</v>
      </c>
      <c r="I828" s="401"/>
    </row>
    <row r="829" spans="1:9" ht="25.15" customHeight="1">
      <c r="A829" s="299">
        <v>44846</v>
      </c>
      <c r="B829" s="298">
        <v>22.98</v>
      </c>
      <c r="C829" s="298">
        <v>23.639999</v>
      </c>
      <c r="D829" s="298">
        <v>22.76</v>
      </c>
      <c r="E829" s="298">
        <v>23.200001</v>
      </c>
      <c r="F829" s="297">
        <v>103682</v>
      </c>
      <c r="G829" s="297">
        <v>65774603</v>
      </c>
      <c r="H829" s="400">
        <v>1525.97083978204</v>
      </c>
      <c r="I829" s="401"/>
    </row>
    <row r="830" spans="1:9" ht="25.15" customHeight="1">
      <c r="A830" s="299">
        <v>44845</v>
      </c>
      <c r="B830" s="298">
        <v>24.139999</v>
      </c>
      <c r="C830" s="298">
        <v>24.700001</v>
      </c>
      <c r="D830" s="298">
        <v>23.280000999999999</v>
      </c>
      <c r="E830" s="298">
        <v>23.42</v>
      </c>
      <c r="F830" s="297">
        <v>63021</v>
      </c>
      <c r="G830" s="297">
        <v>65774603</v>
      </c>
      <c r="H830" s="400">
        <v>1540.4412072782</v>
      </c>
      <c r="I830" s="401"/>
    </row>
    <row r="831" spans="1:9" ht="25.15" customHeight="1">
      <c r="A831" s="299">
        <v>44844</v>
      </c>
      <c r="B831" s="298">
        <v>24.82</v>
      </c>
      <c r="C831" s="298">
        <v>24.98</v>
      </c>
      <c r="D831" s="298">
        <v>24.32</v>
      </c>
      <c r="E831" s="298">
        <v>24.440000999999999</v>
      </c>
      <c r="F831" s="297">
        <v>85732</v>
      </c>
      <c r="G831" s="297">
        <v>65774603</v>
      </c>
      <c r="H831" s="400">
        <v>1607.53133244743</v>
      </c>
      <c r="I831" s="401"/>
    </row>
    <row r="832" spans="1:9" ht="25.15" customHeight="1">
      <c r="A832" s="299">
        <v>44841</v>
      </c>
      <c r="B832" s="298">
        <v>26.299999</v>
      </c>
      <c r="C832" s="298">
        <v>26.299999</v>
      </c>
      <c r="D832" s="298">
        <v>25.200001</v>
      </c>
      <c r="E832" s="298">
        <v>25.34</v>
      </c>
      <c r="F832" s="297">
        <v>109624</v>
      </c>
      <c r="G832" s="297">
        <v>65774603</v>
      </c>
      <c r="H832" s="400">
        <v>1666.7284500564101</v>
      </c>
      <c r="I832" s="401"/>
    </row>
    <row r="833" spans="1:9" ht="25.15" customHeight="1">
      <c r="A833" s="299">
        <v>44840</v>
      </c>
      <c r="B833" s="298">
        <v>25.540001</v>
      </c>
      <c r="C833" s="298">
        <v>25.879999000000002</v>
      </c>
      <c r="D833" s="298">
        <v>25.219999000000001</v>
      </c>
      <c r="E833" s="298">
        <v>25.879999000000002</v>
      </c>
      <c r="F833" s="297">
        <v>97390</v>
      </c>
      <c r="G833" s="297">
        <v>65774603</v>
      </c>
      <c r="H833" s="400">
        <v>1702.24667043976</v>
      </c>
      <c r="I833" s="401"/>
    </row>
    <row r="834" spans="1:9" ht="25.15" customHeight="1">
      <c r="A834" s="299">
        <v>44839</v>
      </c>
      <c r="B834" s="298">
        <v>26.42</v>
      </c>
      <c r="C834" s="298">
        <v>26.700001</v>
      </c>
      <c r="D834" s="298">
        <v>25.280000999999999</v>
      </c>
      <c r="E834" s="298">
        <v>25.459999</v>
      </c>
      <c r="F834" s="297">
        <v>94976</v>
      </c>
      <c r="G834" s="297">
        <v>65774603</v>
      </c>
      <c r="H834" s="400">
        <v>1674.6213321615501</v>
      </c>
      <c r="I834" s="401"/>
    </row>
    <row r="835" spans="1:9" ht="25.15" customHeight="1">
      <c r="A835" s="299">
        <v>44838</v>
      </c>
      <c r="B835" s="298">
        <v>26.440000999999999</v>
      </c>
      <c r="C835" s="298">
        <v>27.1</v>
      </c>
      <c r="D835" s="298">
        <v>26.26</v>
      </c>
      <c r="E835" s="298">
        <v>26.299999</v>
      </c>
      <c r="F835" s="297">
        <v>142924</v>
      </c>
      <c r="G835" s="297">
        <v>65774603</v>
      </c>
      <c r="H835" s="400">
        <v>1729.8720087179599</v>
      </c>
      <c r="I835" s="401"/>
    </row>
    <row r="836" spans="1:9" ht="25.15" customHeight="1">
      <c r="A836" s="299">
        <v>44837</v>
      </c>
      <c r="B836" s="298">
        <v>25.940000999999999</v>
      </c>
      <c r="C836" s="298">
        <v>26.16</v>
      </c>
      <c r="D836" s="298">
        <v>25.459999</v>
      </c>
      <c r="E836" s="298">
        <v>26.02</v>
      </c>
      <c r="F836" s="297">
        <v>59363</v>
      </c>
      <c r="G836" s="297">
        <v>65774603</v>
      </c>
      <c r="H836" s="400">
        <v>1711.45520016922</v>
      </c>
      <c r="I836" s="401"/>
    </row>
    <row r="837" spans="1:9" ht="25.15" customHeight="1">
      <c r="A837" s="299">
        <v>44834</v>
      </c>
      <c r="B837" s="298">
        <v>24.82</v>
      </c>
      <c r="C837" s="298">
        <v>26.18</v>
      </c>
      <c r="D837" s="298">
        <v>24.82</v>
      </c>
      <c r="E837" s="298">
        <v>26.18</v>
      </c>
      <c r="F837" s="297">
        <v>69354</v>
      </c>
      <c r="G837" s="297">
        <v>65774603</v>
      </c>
      <c r="H837" s="400">
        <v>1721.97912661282</v>
      </c>
      <c r="I837" s="401"/>
    </row>
    <row r="838" spans="1:9" ht="25.15" customHeight="1">
      <c r="A838" s="299">
        <v>44833</v>
      </c>
      <c r="B838" s="298">
        <v>25.74</v>
      </c>
      <c r="C838" s="298">
        <v>25.74</v>
      </c>
      <c r="D838" s="298">
        <v>24.6</v>
      </c>
      <c r="E838" s="298">
        <v>25.059999000000001</v>
      </c>
      <c r="F838" s="297">
        <v>96004</v>
      </c>
      <c r="G838" s="297">
        <v>65774603</v>
      </c>
      <c r="H838" s="400">
        <v>1648.3115160525699</v>
      </c>
      <c r="I838" s="401"/>
    </row>
    <row r="839" spans="1:9" ht="25.15" customHeight="1">
      <c r="A839" s="299">
        <v>44832</v>
      </c>
      <c r="B839" s="298">
        <v>25.139999</v>
      </c>
      <c r="C839" s="298">
        <v>25.860001</v>
      </c>
      <c r="D839" s="298">
        <v>24.82</v>
      </c>
      <c r="E839" s="298">
        <v>25.799999</v>
      </c>
      <c r="F839" s="297">
        <v>162143</v>
      </c>
      <c r="G839" s="297">
        <v>65774603</v>
      </c>
      <c r="H839" s="400">
        <v>1696.98470721796</v>
      </c>
      <c r="I839" s="401"/>
    </row>
    <row r="840" spans="1:9" ht="25.15" customHeight="1">
      <c r="A840" s="299">
        <v>44831</v>
      </c>
      <c r="B840" s="298">
        <v>26.959999</v>
      </c>
      <c r="C840" s="298">
        <v>26.959999</v>
      </c>
      <c r="D840" s="298">
        <v>25.66</v>
      </c>
      <c r="E840" s="298">
        <v>25.66</v>
      </c>
      <c r="F840" s="297">
        <v>98393</v>
      </c>
      <c r="G840" s="297">
        <v>65774603</v>
      </c>
      <c r="H840" s="400">
        <v>1687.7763029435901</v>
      </c>
      <c r="I840" s="401"/>
    </row>
    <row r="841" spans="1:9" ht="25.15" customHeight="1">
      <c r="A841" s="299">
        <v>44830</v>
      </c>
      <c r="B841" s="298">
        <v>28.08</v>
      </c>
      <c r="C841" s="298">
        <v>28.08</v>
      </c>
      <c r="D841" s="298">
        <v>26.18</v>
      </c>
      <c r="E841" s="298">
        <v>26.299999</v>
      </c>
      <c r="F841" s="297">
        <v>112748</v>
      </c>
      <c r="G841" s="297">
        <v>65774603</v>
      </c>
      <c r="H841" s="400">
        <v>1729.8720087179599</v>
      </c>
      <c r="I841" s="401"/>
    </row>
    <row r="842" spans="1:9" ht="25.15" customHeight="1">
      <c r="A842" s="299">
        <v>44827</v>
      </c>
      <c r="B842" s="298">
        <v>28.66</v>
      </c>
      <c r="C842" s="298">
        <v>28.66</v>
      </c>
      <c r="D842" s="298">
        <v>26.860001</v>
      </c>
      <c r="E842" s="298">
        <v>27.299999</v>
      </c>
      <c r="F842" s="297">
        <v>122627</v>
      </c>
      <c r="G842" s="297">
        <v>65774603</v>
      </c>
      <c r="H842" s="400">
        <v>1795.64661171796</v>
      </c>
      <c r="I842" s="401"/>
    </row>
    <row r="843" spans="1:9" ht="25.15" customHeight="1">
      <c r="A843" s="299">
        <v>44826</v>
      </c>
      <c r="B843" s="298">
        <v>27.799999</v>
      </c>
      <c r="C843" s="298">
        <v>28.4</v>
      </c>
      <c r="D843" s="298">
        <v>27.639999</v>
      </c>
      <c r="E843" s="298">
        <v>28.16</v>
      </c>
      <c r="F843" s="297">
        <v>114824</v>
      </c>
      <c r="G843" s="297">
        <v>65774603</v>
      </c>
      <c r="H843" s="400">
        <v>1852.2128104435899</v>
      </c>
      <c r="I843" s="401"/>
    </row>
    <row r="844" spans="1:9" ht="25.15" customHeight="1">
      <c r="A844" s="299">
        <v>44825</v>
      </c>
      <c r="B844" s="298">
        <v>27.34</v>
      </c>
      <c r="C844" s="298">
        <v>28.24</v>
      </c>
      <c r="D844" s="298">
        <v>27.34</v>
      </c>
      <c r="E844" s="298">
        <v>28.200001</v>
      </c>
      <c r="F844" s="297">
        <v>65212</v>
      </c>
      <c r="G844" s="297">
        <v>65774603</v>
      </c>
      <c r="H844" s="400">
        <v>1854.8438547820399</v>
      </c>
      <c r="I844" s="401"/>
    </row>
    <row r="845" spans="1:9" ht="25.15" customHeight="1">
      <c r="A845" s="299">
        <v>44824</v>
      </c>
      <c r="B845" s="298">
        <v>27.440000999999999</v>
      </c>
      <c r="C845" s="298">
        <v>27.959999</v>
      </c>
      <c r="D845" s="298">
        <v>27.120000999999998</v>
      </c>
      <c r="E845" s="298">
        <v>27.459999</v>
      </c>
      <c r="F845" s="297">
        <v>127953</v>
      </c>
      <c r="G845" s="297">
        <v>65774603</v>
      </c>
      <c r="H845" s="400">
        <v>1806.17053816155</v>
      </c>
      <c r="I845" s="401"/>
    </row>
    <row r="846" spans="1:9" ht="25.15" customHeight="1">
      <c r="A846" s="299">
        <v>44820</v>
      </c>
      <c r="B846" s="298">
        <v>27.559999000000001</v>
      </c>
      <c r="C846" s="298">
        <v>27.940000999999999</v>
      </c>
      <c r="D846" s="298">
        <v>26.780000999999999</v>
      </c>
      <c r="E846" s="298">
        <v>27.82</v>
      </c>
      <c r="F846" s="297">
        <v>282992</v>
      </c>
      <c r="G846" s="297">
        <v>65774603</v>
      </c>
      <c r="H846" s="400">
        <v>1829.8494353871799</v>
      </c>
      <c r="I846" s="401"/>
    </row>
    <row r="847" spans="1:9" ht="25.15" customHeight="1">
      <c r="A847" s="299">
        <v>44819</v>
      </c>
      <c r="B847" s="298">
        <v>26.34</v>
      </c>
      <c r="C847" s="298">
        <v>27.639999</v>
      </c>
      <c r="D847" s="298">
        <v>26.34</v>
      </c>
      <c r="E847" s="298">
        <v>27.620000999999998</v>
      </c>
      <c r="F847" s="297">
        <v>132328</v>
      </c>
      <c r="G847" s="297">
        <v>65774603</v>
      </c>
      <c r="H847" s="400">
        <v>1816.69459006024</v>
      </c>
      <c r="I847" s="401"/>
    </row>
    <row r="848" spans="1:9" ht="25.15" customHeight="1">
      <c r="A848" s="299">
        <v>44818</v>
      </c>
      <c r="B848" s="298">
        <v>27.139999</v>
      </c>
      <c r="C848" s="298">
        <v>27.92</v>
      </c>
      <c r="D848" s="298">
        <v>26.719999000000001</v>
      </c>
      <c r="E848" s="298">
        <v>26.84</v>
      </c>
      <c r="F848" s="297">
        <v>116051</v>
      </c>
      <c r="G848" s="297">
        <v>65774603</v>
      </c>
      <c r="H848" s="400">
        <v>1765.3903545564101</v>
      </c>
      <c r="I848" s="401"/>
    </row>
    <row r="849" spans="1:9" ht="25.15" customHeight="1">
      <c r="A849" s="299">
        <v>44817</v>
      </c>
      <c r="B849" s="298">
        <v>28.16</v>
      </c>
      <c r="C849" s="298">
        <v>28.620000999999998</v>
      </c>
      <c r="D849" s="298">
        <v>27.379999000000002</v>
      </c>
      <c r="E849" s="298">
        <v>27.6</v>
      </c>
      <c r="F849" s="297">
        <v>136020</v>
      </c>
      <c r="G849" s="297">
        <v>65774603</v>
      </c>
      <c r="H849" s="400">
        <v>1815.37906789102</v>
      </c>
      <c r="I849" s="401"/>
    </row>
    <row r="850" spans="1:9" ht="25.15" customHeight="1">
      <c r="A850" s="299">
        <v>44816</v>
      </c>
      <c r="B850" s="298">
        <v>28.08</v>
      </c>
      <c r="C850" s="298">
        <v>29.700001</v>
      </c>
      <c r="D850" s="298">
        <v>28.08</v>
      </c>
      <c r="E850" s="298">
        <v>28.879999000000002</v>
      </c>
      <c r="F850" s="297">
        <v>118273</v>
      </c>
      <c r="G850" s="297">
        <v>65774603</v>
      </c>
      <c r="H850" s="400">
        <v>1899.57047943976</v>
      </c>
      <c r="I850" s="401"/>
    </row>
    <row r="851" spans="1:9" ht="25.15" customHeight="1">
      <c r="A851" s="299">
        <v>44813</v>
      </c>
      <c r="B851" s="298">
        <v>27.84</v>
      </c>
      <c r="C851" s="298">
        <v>28.6</v>
      </c>
      <c r="D851" s="298">
        <v>26.9</v>
      </c>
      <c r="E851" s="298">
        <v>28.6</v>
      </c>
      <c r="F851" s="297">
        <v>153651</v>
      </c>
      <c r="G851" s="297">
        <v>65774603</v>
      </c>
      <c r="H851" s="400">
        <v>1881.1536708910201</v>
      </c>
      <c r="I851" s="401"/>
    </row>
    <row r="852" spans="1:9" ht="25.15" customHeight="1">
      <c r="A852" s="299">
        <v>44812</v>
      </c>
      <c r="B852" s="298">
        <v>25.98</v>
      </c>
      <c r="C852" s="298">
        <v>28.48</v>
      </c>
      <c r="D852" s="298">
        <v>25.48</v>
      </c>
      <c r="E852" s="298">
        <v>27.98</v>
      </c>
      <c r="F852" s="297">
        <v>131865</v>
      </c>
      <c r="G852" s="297">
        <v>65774603</v>
      </c>
      <c r="H852" s="400">
        <v>1840.3733618307799</v>
      </c>
      <c r="I852" s="401"/>
    </row>
    <row r="853" spans="1:9" ht="25.15" customHeight="1">
      <c r="A853" s="299">
        <v>44811</v>
      </c>
      <c r="B853" s="298">
        <v>24.18</v>
      </c>
      <c r="C853" s="298">
        <v>24.18</v>
      </c>
      <c r="D853" s="298">
        <v>23.52</v>
      </c>
      <c r="E853" s="298">
        <v>23.98</v>
      </c>
      <c r="F853" s="297">
        <v>120788</v>
      </c>
      <c r="G853" s="297">
        <v>65774603</v>
      </c>
      <c r="H853" s="400">
        <v>1577.2749498307801</v>
      </c>
      <c r="I853" s="401"/>
    </row>
    <row r="854" spans="1:9" ht="25.15" customHeight="1">
      <c r="A854" s="299">
        <v>44810</v>
      </c>
      <c r="B854" s="298">
        <v>23</v>
      </c>
      <c r="C854" s="298">
        <v>23.940000999999999</v>
      </c>
      <c r="D854" s="298">
        <v>23</v>
      </c>
      <c r="E854" s="298">
        <v>23.940000999999999</v>
      </c>
      <c r="F854" s="297">
        <v>87907</v>
      </c>
      <c r="G854" s="297">
        <v>65774603</v>
      </c>
      <c r="H854" s="400">
        <v>1574.6440309474301</v>
      </c>
      <c r="I854" s="401"/>
    </row>
    <row r="855" spans="1:9" ht="25.15" customHeight="1">
      <c r="A855" s="299">
        <v>44809</v>
      </c>
      <c r="B855" s="298">
        <v>24.200001</v>
      </c>
      <c r="C855" s="298">
        <v>24.280000999999999</v>
      </c>
      <c r="D855" s="298">
        <v>23.18</v>
      </c>
      <c r="E855" s="298">
        <v>23.42</v>
      </c>
      <c r="F855" s="297">
        <v>83200</v>
      </c>
      <c r="G855" s="297">
        <v>65774603</v>
      </c>
      <c r="H855" s="400">
        <v>1540.4412072782</v>
      </c>
      <c r="I855" s="401"/>
    </row>
    <row r="856" spans="1:9" ht="25.15" customHeight="1">
      <c r="A856" s="299">
        <v>44806</v>
      </c>
      <c r="B856" s="298">
        <v>24.02</v>
      </c>
      <c r="C856" s="298">
        <v>25</v>
      </c>
      <c r="D856" s="298">
        <v>24.02</v>
      </c>
      <c r="E856" s="298">
        <v>24.5</v>
      </c>
      <c r="F856" s="297">
        <v>62626</v>
      </c>
      <c r="G856" s="297">
        <v>65774603</v>
      </c>
      <c r="H856" s="400">
        <v>1611.4777735</v>
      </c>
      <c r="I856" s="401"/>
    </row>
    <row r="857" spans="1:9" ht="25.15" customHeight="1">
      <c r="A857" s="299">
        <v>44805</v>
      </c>
      <c r="B857" s="298">
        <v>24.860001</v>
      </c>
      <c r="C857" s="298">
        <v>24.879999000000002</v>
      </c>
      <c r="D857" s="298">
        <v>22.98</v>
      </c>
      <c r="E857" s="298">
        <v>23.74</v>
      </c>
      <c r="F857" s="297">
        <v>77287</v>
      </c>
      <c r="G857" s="297">
        <v>65774603</v>
      </c>
      <c r="H857" s="400">
        <v>1561.4890601653899</v>
      </c>
      <c r="I857" s="401"/>
    </row>
    <row r="858" spans="1:9" ht="25.15" customHeight="1">
      <c r="A858" s="299">
        <v>44804</v>
      </c>
      <c r="B858" s="298">
        <v>25.34</v>
      </c>
      <c r="C858" s="298">
        <v>25.58</v>
      </c>
      <c r="D858" s="298">
        <v>24.620000999999998</v>
      </c>
      <c r="E858" s="298">
        <v>25.16</v>
      </c>
      <c r="F858" s="297">
        <v>59680</v>
      </c>
      <c r="G858" s="297">
        <v>65774603</v>
      </c>
      <c r="H858" s="400">
        <v>1654.8890014435899</v>
      </c>
      <c r="I858" s="401"/>
    </row>
    <row r="859" spans="1:9" ht="25.15" customHeight="1">
      <c r="A859" s="299">
        <v>44803</v>
      </c>
      <c r="B859" s="298">
        <v>25.18</v>
      </c>
      <c r="C859" s="298">
        <v>25.959999</v>
      </c>
      <c r="D859" s="298">
        <v>25.18</v>
      </c>
      <c r="E859" s="298">
        <v>25.280000999999999</v>
      </c>
      <c r="F859" s="297">
        <v>54638</v>
      </c>
      <c r="G859" s="297">
        <v>65773620</v>
      </c>
      <c r="H859" s="400">
        <v>1662.7571587631601</v>
      </c>
      <c r="I859" s="401"/>
    </row>
    <row r="860" spans="1:9" ht="25.15" customHeight="1">
      <c r="A860" s="299">
        <v>44799</v>
      </c>
      <c r="B860" s="298">
        <v>24.780000999999999</v>
      </c>
      <c r="C860" s="298">
        <v>25.780000999999999</v>
      </c>
      <c r="D860" s="298">
        <v>24.780000999999999</v>
      </c>
      <c r="E860" s="298">
        <v>25.299999</v>
      </c>
      <c r="F860" s="297">
        <v>58609</v>
      </c>
      <c r="G860" s="297">
        <v>65773620</v>
      </c>
      <c r="H860" s="400">
        <v>1664.0725358187101</v>
      </c>
      <c r="I860" s="401"/>
    </row>
    <row r="861" spans="1:9" ht="25.15" customHeight="1">
      <c r="A861" s="299">
        <v>44798</v>
      </c>
      <c r="B861" s="298">
        <v>25.52</v>
      </c>
      <c r="C861" s="298">
        <v>25.6</v>
      </c>
      <c r="D861" s="298">
        <v>25.24</v>
      </c>
      <c r="E861" s="298">
        <v>25.280000999999999</v>
      </c>
      <c r="F861" s="297">
        <v>29436</v>
      </c>
      <c r="G861" s="297">
        <v>65773620</v>
      </c>
      <c r="H861" s="400">
        <v>1662.7571587631601</v>
      </c>
      <c r="I861" s="401"/>
    </row>
    <row r="862" spans="1:9" ht="25.15" customHeight="1">
      <c r="A862" s="299">
        <v>44797</v>
      </c>
      <c r="B862" s="298">
        <v>25.18</v>
      </c>
      <c r="C862" s="298">
        <v>25.379999000000002</v>
      </c>
      <c r="D862" s="298">
        <v>24.5</v>
      </c>
      <c r="E862" s="298">
        <v>25.379999000000002</v>
      </c>
      <c r="F862" s="297">
        <v>41495</v>
      </c>
      <c r="G862" s="297">
        <v>65773620</v>
      </c>
      <c r="H862" s="400">
        <v>1669.33442040058</v>
      </c>
      <c r="I862" s="401"/>
    </row>
    <row r="863" spans="1:9" ht="25.15" customHeight="1">
      <c r="A863" s="299">
        <v>44796</v>
      </c>
      <c r="B863" s="298">
        <v>25.42</v>
      </c>
      <c r="C863" s="298">
        <v>25.68</v>
      </c>
      <c r="D863" s="298">
        <v>24.98</v>
      </c>
      <c r="E863" s="298">
        <v>25.120000999999998</v>
      </c>
      <c r="F863" s="297">
        <v>75639</v>
      </c>
      <c r="G863" s="297">
        <v>65773620</v>
      </c>
      <c r="H863" s="400">
        <v>1652.23338959942</v>
      </c>
      <c r="I863" s="401"/>
    </row>
    <row r="864" spans="1:9" ht="25.15" customHeight="1">
      <c r="A864" s="299">
        <v>44795</v>
      </c>
      <c r="B864" s="298">
        <v>26</v>
      </c>
      <c r="C864" s="298">
        <v>26.299999</v>
      </c>
      <c r="D864" s="298">
        <v>25.52</v>
      </c>
      <c r="E864" s="298">
        <v>26</v>
      </c>
      <c r="F864" s="297">
        <v>65870</v>
      </c>
      <c r="G864" s="297">
        <v>65773620</v>
      </c>
      <c r="H864" s="400">
        <v>1710.11412</v>
      </c>
      <c r="I864" s="401"/>
    </row>
    <row r="865" spans="1:9" ht="25.15" customHeight="1">
      <c r="A865" s="299">
        <v>44792</v>
      </c>
      <c r="B865" s="298">
        <v>25.98</v>
      </c>
      <c r="C865" s="298">
        <v>27.02</v>
      </c>
      <c r="D865" s="298">
        <v>25.98</v>
      </c>
      <c r="E865" s="298">
        <v>26.52</v>
      </c>
      <c r="F865" s="297">
        <v>46911</v>
      </c>
      <c r="G865" s="297">
        <v>65773620</v>
      </c>
      <c r="H865" s="400">
        <v>1744.31643250877</v>
      </c>
      <c r="I865" s="401"/>
    </row>
    <row r="866" spans="1:9" ht="25.15" customHeight="1">
      <c r="A866" s="299">
        <v>44791</v>
      </c>
      <c r="B866" s="298">
        <v>26.58</v>
      </c>
      <c r="C866" s="298">
        <v>26.68</v>
      </c>
      <c r="D866" s="298">
        <v>26.08</v>
      </c>
      <c r="E866" s="298">
        <v>26.5</v>
      </c>
      <c r="F866" s="297">
        <v>144615</v>
      </c>
      <c r="G866" s="297">
        <v>65773620</v>
      </c>
      <c r="H866" s="400">
        <v>1743.0009299999999</v>
      </c>
      <c r="I866" s="401"/>
    </row>
    <row r="867" spans="1:9" ht="25.15" customHeight="1">
      <c r="A867" s="299">
        <v>44790</v>
      </c>
      <c r="B867" s="298">
        <v>27.26</v>
      </c>
      <c r="C867" s="298">
        <v>27.26</v>
      </c>
      <c r="D867" s="298">
        <v>26.08</v>
      </c>
      <c r="E867" s="298">
        <v>26.26</v>
      </c>
      <c r="F867" s="297">
        <v>73828</v>
      </c>
      <c r="G867" s="297">
        <v>65773620</v>
      </c>
      <c r="H867" s="400">
        <v>1727.2152762543899</v>
      </c>
      <c r="I867" s="401"/>
    </row>
    <row r="868" spans="1:9" ht="25.15" customHeight="1">
      <c r="A868" s="299">
        <v>44789</v>
      </c>
      <c r="B868" s="298">
        <v>27.879999000000002</v>
      </c>
      <c r="C868" s="298">
        <v>28.1</v>
      </c>
      <c r="D868" s="298">
        <v>27</v>
      </c>
      <c r="E868" s="298">
        <v>27.059999000000001</v>
      </c>
      <c r="F868" s="297">
        <v>44240</v>
      </c>
      <c r="G868" s="297">
        <v>65773620</v>
      </c>
      <c r="H868" s="400">
        <v>1779.8341220730999</v>
      </c>
      <c r="I868" s="401"/>
    </row>
    <row r="869" spans="1:9" ht="25.15" customHeight="1">
      <c r="A869" s="299">
        <v>44788</v>
      </c>
      <c r="B869" s="298">
        <v>27.959999</v>
      </c>
      <c r="C869" s="298">
        <v>28.4</v>
      </c>
      <c r="D869" s="298">
        <v>27.58</v>
      </c>
      <c r="E869" s="298">
        <v>27.879999000000002</v>
      </c>
      <c r="F869" s="297">
        <v>29105</v>
      </c>
      <c r="G869" s="297">
        <v>65773620</v>
      </c>
      <c r="H869" s="400">
        <v>1833.7684704005801</v>
      </c>
      <c r="I869" s="401"/>
    </row>
    <row r="870" spans="1:9" ht="25.15" customHeight="1">
      <c r="A870" s="299">
        <v>44785</v>
      </c>
      <c r="B870" s="298">
        <v>27.540001</v>
      </c>
      <c r="C870" s="298">
        <v>27.540001</v>
      </c>
      <c r="D870" s="298">
        <v>26.639999</v>
      </c>
      <c r="E870" s="298">
        <v>27.540001</v>
      </c>
      <c r="F870" s="297">
        <v>69545</v>
      </c>
      <c r="G870" s="297">
        <v>65773620</v>
      </c>
      <c r="H870" s="400">
        <v>1811.4055550175499</v>
      </c>
      <c r="I870" s="401"/>
    </row>
    <row r="871" spans="1:9" ht="25.15" customHeight="1">
      <c r="A871" s="299">
        <v>44784</v>
      </c>
      <c r="B871" s="298">
        <v>27.4</v>
      </c>
      <c r="C871" s="298">
        <v>27.66</v>
      </c>
      <c r="D871" s="298">
        <v>26.959999</v>
      </c>
      <c r="E871" s="298">
        <v>27.639999</v>
      </c>
      <c r="F871" s="297">
        <v>47618</v>
      </c>
      <c r="G871" s="297">
        <v>65773620</v>
      </c>
      <c r="H871" s="400">
        <v>1817.9828166549701</v>
      </c>
      <c r="I871" s="401"/>
    </row>
    <row r="872" spans="1:9" ht="25.15" customHeight="1">
      <c r="A872" s="299">
        <v>44783</v>
      </c>
      <c r="B872" s="298">
        <v>26.219999000000001</v>
      </c>
      <c r="C872" s="298">
        <v>27.24</v>
      </c>
      <c r="D872" s="298">
        <v>25.84</v>
      </c>
      <c r="E872" s="298">
        <v>27.139999</v>
      </c>
      <c r="F872" s="297">
        <v>81551</v>
      </c>
      <c r="G872" s="297">
        <v>65773620</v>
      </c>
      <c r="H872" s="400">
        <v>1785.0960066549701</v>
      </c>
      <c r="I872" s="401"/>
    </row>
    <row r="873" spans="1:9" ht="25.15" customHeight="1">
      <c r="A873" s="299">
        <v>44782</v>
      </c>
      <c r="B873" s="298">
        <v>28.08</v>
      </c>
      <c r="C873" s="298">
        <v>28.139999</v>
      </c>
      <c r="D873" s="298">
        <v>26.34</v>
      </c>
      <c r="E873" s="298">
        <v>26.34</v>
      </c>
      <c r="F873" s="297">
        <v>56184</v>
      </c>
      <c r="G873" s="297">
        <v>65773620</v>
      </c>
      <c r="H873" s="400">
        <v>1732.4771608362601</v>
      </c>
      <c r="I873" s="401"/>
    </row>
    <row r="874" spans="1:9" ht="25.15" customHeight="1">
      <c r="A874" s="299">
        <v>44781</v>
      </c>
      <c r="B874" s="298">
        <v>27.860001</v>
      </c>
      <c r="C874" s="298">
        <v>28.24</v>
      </c>
      <c r="D874" s="298">
        <v>27.860001</v>
      </c>
      <c r="E874" s="298">
        <v>27.9</v>
      </c>
      <c r="F874" s="297">
        <v>73989</v>
      </c>
      <c r="G874" s="297">
        <v>65773620</v>
      </c>
      <c r="H874" s="400">
        <v>1835.08397290936</v>
      </c>
      <c r="I874" s="401"/>
    </row>
    <row r="875" spans="1:9" ht="25.15" customHeight="1">
      <c r="A875" s="299">
        <v>44778</v>
      </c>
      <c r="B875" s="298">
        <v>28.08</v>
      </c>
      <c r="C875" s="298">
        <v>28.639999</v>
      </c>
      <c r="D875" s="298">
        <v>27.58</v>
      </c>
      <c r="E875" s="298">
        <v>27.66</v>
      </c>
      <c r="F875" s="297">
        <v>58944</v>
      </c>
      <c r="G875" s="297">
        <v>65773620</v>
      </c>
      <c r="H875" s="400">
        <v>1819.29831916374</v>
      </c>
      <c r="I875" s="401"/>
    </row>
    <row r="876" spans="1:9" ht="25.15" customHeight="1">
      <c r="A876" s="299">
        <v>44777</v>
      </c>
      <c r="B876" s="298">
        <v>27.16</v>
      </c>
      <c r="C876" s="298">
        <v>28.559999000000001</v>
      </c>
      <c r="D876" s="298">
        <v>27.16</v>
      </c>
      <c r="E876" s="298">
        <v>28.34</v>
      </c>
      <c r="F876" s="297">
        <v>63777</v>
      </c>
      <c r="G876" s="297">
        <v>65773620</v>
      </c>
      <c r="H876" s="400">
        <v>1864.0244008362599</v>
      </c>
      <c r="I876" s="401"/>
    </row>
    <row r="877" spans="1:9" ht="25.15" customHeight="1">
      <c r="A877" s="299">
        <v>44776</v>
      </c>
      <c r="B877" s="298">
        <v>26.92</v>
      </c>
      <c r="C877" s="298">
        <v>27.9</v>
      </c>
      <c r="D877" s="298">
        <v>26.92</v>
      </c>
      <c r="E877" s="298">
        <v>27.799999</v>
      </c>
      <c r="F877" s="297">
        <v>71241</v>
      </c>
      <c r="G877" s="297">
        <v>65773620</v>
      </c>
      <c r="H877" s="400">
        <v>1828.5065858187099</v>
      </c>
      <c r="I877" s="401"/>
    </row>
    <row r="878" spans="1:9" ht="25.15" customHeight="1">
      <c r="A878" s="299">
        <v>44775</v>
      </c>
      <c r="B878" s="298">
        <v>28.24</v>
      </c>
      <c r="C878" s="298">
        <v>28.24</v>
      </c>
      <c r="D878" s="298">
        <v>27.24</v>
      </c>
      <c r="E878" s="298">
        <v>27.48</v>
      </c>
      <c r="F878" s="297">
        <v>49459</v>
      </c>
      <c r="G878" s="297">
        <v>65773620</v>
      </c>
      <c r="H878" s="400">
        <v>1807.45904749123</v>
      </c>
      <c r="I878" s="401"/>
    </row>
    <row r="879" spans="1:9" ht="25.15" customHeight="1">
      <c r="A879" s="299">
        <v>44774</v>
      </c>
      <c r="B879" s="298">
        <v>28.360001</v>
      </c>
      <c r="C879" s="298">
        <v>28.719999000000001</v>
      </c>
      <c r="D879" s="298">
        <v>28.26</v>
      </c>
      <c r="E879" s="298">
        <v>28.32</v>
      </c>
      <c r="F879" s="297">
        <v>64900</v>
      </c>
      <c r="G879" s="297">
        <v>65773620</v>
      </c>
      <c r="H879" s="400">
        <v>1862.70889832748</v>
      </c>
      <c r="I879" s="401"/>
    </row>
    <row r="880" spans="1:9" ht="25.15" customHeight="1">
      <c r="A880" s="299">
        <v>44770</v>
      </c>
      <c r="B880" s="298">
        <v>26.540001</v>
      </c>
      <c r="C880" s="298">
        <v>27.82</v>
      </c>
      <c r="D880" s="298">
        <v>26.540001</v>
      </c>
      <c r="E880" s="298">
        <v>27.82</v>
      </c>
      <c r="F880" s="297">
        <v>88955</v>
      </c>
      <c r="G880" s="297">
        <v>65773620</v>
      </c>
      <c r="H880" s="400">
        <v>1829.8220883274801</v>
      </c>
      <c r="I880" s="401"/>
    </row>
    <row r="881" spans="1:9" ht="25.15" customHeight="1">
      <c r="A881" s="299">
        <v>44769</v>
      </c>
      <c r="B881" s="298">
        <v>25.82</v>
      </c>
      <c r="C881" s="298">
        <v>27.040001</v>
      </c>
      <c r="D881" s="298">
        <v>25.82</v>
      </c>
      <c r="E881" s="298">
        <v>26.379999000000002</v>
      </c>
      <c r="F881" s="297">
        <v>66221</v>
      </c>
      <c r="G881" s="297">
        <v>65773620</v>
      </c>
      <c r="H881" s="400">
        <v>1735.10804040058</v>
      </c>
      <c r="I881" s="401"/>
    </row>
    <row r="882" spans="1:9" ht="25.15" customHeight="1">
      <c r="A882" s="299">
        <v>44768</v>
      </c>
      <c r="B882" s="298">
        <v>26.82</v>
      </c>
      <c r="C882" s="298">
        <v>26.959999</v>
      </c>
      <c r="D882" s="298">
        <v>25.780000999999999</v>
      </c>
      <c r="E882" s="298">
        <v>26.26</v>
      </c>
      <c r="F882" s="297">
        <v>63140</v>
      </c>
      <c r="G882" s="297">
        <v>65773620</v>
      </c>
      <c r="H882" s="400">
        <v>1727.2152762543899</v>
      </c>
      <c r="I882" s="401"/>
    </row>
    <row r="883" spans="1:9" ht="25.15" customHeight="1">
      <c r="A883" s="299">
        <v>44767</v>
      </c>
      <c r="B883" s="298">
        <v>26.4</v>
      </c>
      <c r="C883" s="298">
        <v>27.08</v>
      </c>
      <c r="D883" s="298">
        <v>25.860001</v>
      </c>
      <c r="E883" s="298">
        <v>26.92</v>
      </c>
      <c r="F883" s="297">
        <v>232723</v>
      </c>
      <c r="G883" s="297">
        <v>65773620</v>
      </c>
      <c r="H883" s="400">
        <v>1770.62585541813</v>
      </c>
      <c r="I883" s="401"/>
    </row>
    <row r="884" spans="1:9" ht="25.15" customHeight="1">
      <c r="A884" s="299">
        <v>44764</v>
      </c>
      <c r="B884" s="298">
        <v>26.48</v>
      </c>
      <c r="C884" s="298">
        <v>27.280000999999999</v>
      </c>
      <c r="D884" s="298">
        <v>26.360001</v>
      </c>
      <c r="E884" s="298">
        <v>26.540001</v>
      </c>
      <c r="F884" s="297">
        <v>63315</v>
      </c>
      <c r="G884" s="297">
        <v>65773620</v>
      </c>
      <c r="H884" s="400">
        <v>1745.6319350175499</v>
      </c>
      <c r="I884" s="401"/>
    </row>
    <row r="885" spans="1:9" ht="25.15" customHeight="1">
      <c r="A885" s="299">
        <v>44763</v>
      </c>
      <c r="B885" s="298">
        <v>25</v>
      </c>
      <c r="C885" s="298">
        <v>26.6</v>
      </c>
      <c r="D885" s="298">
        <v>24.74</v>
      </c>
      <c r="E885" s="298">
        <v>26.6</v>
      </c>
      <c r="F885" s="297">
        <v>85598</v>
      </c>
      <c r="G885" s="297">
        <v>65773620</v>
      </c>
      <c r="H885" s="400">
        <v>1749.57831709065</v>
      </c>
      <c r="I885" s="401"/>
    </row>
    <row r="886" spans="1:9" ht="25.15" customHeight="1">
      <c r="A886" s="299">
        <v>44762</v>
      </c>
      <c r="B886" s="298">
        <v>23.4</v>
      </c>
      <c r="C886" s="298">
        <v>24.82</v>
      </c>
      <c r="D886" s="298">
        <v>23.4</v>
      </c>
      <c r="E886" s="298">
        <v>24.82</v>
      </c>
      <c r="F886" s="297">
        <v>63317</v>
      </c>
      <c r="G886" s="297">
        <v>65773620</v>
      </c>
      <c r="H886" s="400">
        <v>1632.50122832748</v>
      </c>
      <c r="I886" s="401"/>
    </row>
    <row r="887" spans="1:9" ht="25.15" customHeight="1">
      <c r="A887" s="299">
        <v>44761</v>
      </c>
      <c r="B887" s="298">
        <v>23.200001</v>
      </c>
      <c r="C887" s="298">
        <v>23.879999000000002</v>
      </c>
      <c r="D887" s="298">
        <v>22.9</v>
      </c>
      <c r="E887" s="298">
        <v>23.84</v>
      </c>
      <c r="F887" s="297">
        <v>170561</v>
      </c>
      <c r="G887" s="297">
        <v>65773620</v>
      </c>
      <c r="H887" s="400">
        <v>1568.04311083626</v>
      </c>
      <c r="I887" s="401"/>
    </row>
    <row r="888" spans="1:9" ht="25.15" customHeight="1">
      <c r="A888" s="299">
        <v>44760</v>
      </c>
      <c r="B888" s="298">
        <v>23.540001</v>
      </c>
      <c r="C888" s="298">
        <v>23.639999</v>
      </c>
      <c r="D888" s="298">
        <v>23.1</v>
      </c>
      <c r="E888" s="298">
        <v>23.42</v>
      </c>
      <c r="F888" s="297">
        <v>41240</v>
      </c>
      <c r="G888" s="297">
        <v>65773620</v>
      </c>
      <c r="H888" s="400">
        <v>1540.41818541813</v>
      </c>
      <c r="I888" s="401"/>
    </row>
    <row r="889" spans="1:9" ht="25.15" customHeight="1">
      <c r="A889" s="299">
        <v>44757</v>
      </c>
      <c r="B889" s="298">
        <v>22.940000999999999</v>
      </c>
      <c r="C889" s="298">
        <v>23.379999000000002</v>
      </c>
      <c r="D889" s="298">
        <v>22.82</v>
      </c>
      <c r="E889" s="298">
        <v>23.34</v>
      </c>
      <c r="F889" s="297">
        <v>50023</v>
      </c>
      <c r="G889" s="297">
        <v>65773620</v>
      </c>
      <c r="H889" s="400">
        <v>1535.15630083626</v>
      </c>
      <c r="I889" s="401"/>
    </row>
    <row r="890" spans="1:9" ht="25.15" customHeight="1">
      <c r="A890" s="299">
        <v>44756</v>
      </c>
      <c r="B890" s="298">
        <v>24.1</v>
      </c>
      <c r="C890" s="298">
        <v>24.1</v>
      </c>
      <c r="D890" s="298">
        <v>22.98</v>
      </c>
      <c r="E890" s="298">
        <v>22.98</v>
      </c>
      <c r="F890" s="297">
        <v>65926</v>
      </c>
      <c r="G890" s="297">
        <v>65773620</v>
      </c>
      <c r="H890" s="400">
        <v>1511.47775749123</v>
      </c>
      <c r="I890" s="401"/>
    </row>
    <row r="891" spans="1:9" ht="25.15" customHeight="1">
      <c r="A891" s="299">
        <v>44755</v>
      </c>
      <c r="B891" s="298">
        <v>24.84</v>
      </c>
      <c r="C891" s="298">
        <v>24.84</v>
      </c>
      <c r="D891" s="298">
        <v>23.34</v>
      </c>
      <c r="E891" s="298">
        <v>23.76</v>
      </c>
      <c r="F891" s="297">
        <v>111838</v>
      </c>
      <c r="G891" s="297">
        <v>65773620</v>
      </c>
      <c r="H891" s="400">
        <v>1562.78122625439</v>
      </c>
      <c r="I891" s="401"/>
    </row>
    <row r="892" spans="1:9" ht="25.15" customHeight="1">
      <c r="A892" s="299">
        <v>44754</v>
      </c>
      <c r="B892" s="298">
        <v>25.18</v>
      </c>
      <c r="C892" s="298">
        <v>25.200001</v>
      </c>
      <c r="D892" s="298">
        <v>24</v>
      </c>
      <c r="E892" s="298">
        <v>24.26</v>
      </c>
      <c r="F892" s="297">
        <v>45756</v>
      </c>
      <c r="G892" s="297">
        <v>65773620</v>
      </c>
      <c r="H892" s="400">
        <v>1595.66803625439</v>
      </c>
      <c r="I892" s="401"/>
    </row>
    <row r="893" spans="1:9" ht="25.15" customHeight="1">
      <c r="A893" s="299">
        <v>44753</v>
      </c>
      <c r="B893" s="298">
        <v>25.5</v>
      </c>
      <c r="C893" s="298">
        <v>26.18</v>
      </c>
      <c r="D893" s="298">
        <v>24.84</v>
      </c>
      <c r="E893" s="298">
        <v>25.280000999999999</v>
      </c>
      <c r="F893" s="297">
        <v>32044</v>
      </c>
      <c r="G893" s="297">
        <v>65773620</v>
      </c>
      <c r="H893" s="400">
        <v>1662.7571587631601</v>
      </c>
      <c r="I893" s="401"/>
    </row>
    <row r="894" spans="1:9" ht="25.15" customHeight="1">
      <c r="A894" s="299">
        <v>44750</v>
      </c>
      <c r="B894" s="298">
        <v>26.559999000000001</v>
      </c>
      <c r="C894" s="298">
        <v>26.559999000000001</v>
      </c>
      <c r="D894" s="298">
        <v>25.82</v>
      </c>
      <c r="E894" s="298">
        <v>26.08</v>
      </c>
      <c r="F894" s="297">
        <v>68224</v>
      </c>
      <c r="G894" s="297">
        <v>65773620</v>
      </c>
      <c r="H894" s="400">
        <v>1715.3760045818699</v>
      </c>
      <c r="I894" s="401"/>
    </row>
    <row r="895" spans="1:9" ht="25.15" customHeight="1">
      <c r="A895" s="299">
        <v>44749</v>
      </c>
      <c r="B895" s="298">
        <v>26.58</v>
      </c>
      <c r="C895" s="298">
        <v>26.74</v>
      </c>
      <c r="D895" s="298">
        <v>26.26</v>
      </c>
      <c r="E895" s="298">
        <v>26.6</v>
      </c>
      <c r="F895" s="297">
        <v>43105</v>
      </c>
      <c r="G895" s="297">
        <v>65773620</v>
      </c>
      <c r="H895" s="400">
        <v>1749.57831709065</v>
      </c>
      <c r="I895" s="401"/>
    </row>
    <row r="896" spans="1:9" ht="25.15" customHeight="1">
      <c r="A896" s="299">
        <v>44748</v>
      </c>
      <c r="B896" s="298">
        <v>26.299999</v>
      </c>
      <c r="C896" s="298">
        <v>26.620000999999998</v>
      </c>
      <c r="D896" s="298">
        <v>26.18</v>
      </c>
      <c r="E896" s="298">
        <v>26.559999000000001</v>
      </c>
      <c r="F896" s="297">
        <v>47874</v>
      </c>
      <c r="G896" s="297">
        <v>65773620</v>
      </c>
      <c r="H896" s="400">
        <v>1746.9473120731</v>
      </c>
      <c r="I896" s="401"/>
    </row>
    <row r="897" spans="1:9" ht="25.15" customHeight="1">
      <c r="A897" s="299">
        <v>44747</v>
      </c>
      <c r="B897" s="298">
        <v>25.6</v>
      </c>
      <c r="C897" s="298">
        <v>26</v>
      </c>
      <c r="D897" s="298">
        <v>25.459999</v>
      </c>
      <c r="E897" s="298">
        <v>25.82</v>
      </c>
      <c r="F897" s="297">
        <v>75512</v>
      </c>
      <c r="G897" s="297">
        <v>65773620</v>
      </c>
      <c r="H897" s="400">
        <v>1698.27484832748</v>
      </c>
      <c r="I897" s="401"/>
    </row>
    <row r="898" spans="1:9" ht="25.15" customHeight="1">
      <c r="A898" s="299">
        <v>44746</v>
      </c>
      <c r="B898" s="298">
        <v>25.540001</v>
      </c>
      <c r="C898" s="298">
        <v>26.040001</v>
      </c>
      <c r="D898" s="298">
        <v>25.219999000000001</v>
      </c>
      <c r="E898" s="298">
        <v>25.4</v>
      </c>
      <c r="F898" s="297">
        <v>39834</v>
      </c>
      <c r="G898" s="297">
        <v>65773620</v>
      </c>
      <c r="H898" s="400">
        <v>1670.6499229093599</v>
      </c>
      <c r="I898" s="401"/>
    </row>
    <row r="899" spans="1:9" ht="25.15" customHeight="1">
      <c r="A899" s="299">
        <v>44743</v>
      </c>
      <c r="B899" s="298">
        <v>24.440000999999999</v>
      </c>
      <c r="C899" s="298">
        <v>25.540001</v>
      </c>
      <c r="D899" s="298">
        <v>24.440000999999999</v>
      </c>
      <c r="E899" s="298">
        <v>25.540001</v>
      </c>
      <c r="F899" s="297">
        <v>96247</v>
      </c>
      <c r="G899" s="297">
        <v>65773620</v>
      </c>
      <c r="H899" s="400">
        <v>1679.85831501755</v>
      </c>
      <c r="I899" s="401"/>
    </row>
    <row r="900" spans="1:9" ht="25.15" customHeight="1">
      <c r="A900" s="299">
        <v>44742</v>
      </c>
      <c r="B900" s="298">
        <v>23.92</v>
      </c>
      <c r="C900" s="298">
        <v>25.08</v>
      </c>
      <c r="D900" s="298">
        <v>23.860001</v>
      </c>
      <c r="E900" s="298">
        <v>25.08</v>
      </c>
      <c r="F900" s="297">
        <v>109868</v>
      </c>
      <c r="G900" s="297">
        <v>65770066</v>
      </c>
      <c r="H900" s="400">
        <v>1649.51325026214</v>
      </c>
      <c r="I900" s="401"/>
    </row>
    <row r="901" spans="1:9" ht="25.15" customHeight="1">
      <c r="A901" s="299">
        <v>44741</v>
      </c>
      <c r="B901" s="298">
        <v>24.84</v>
      </c>
      <c r="C901" s="298">
        <v>24.84</v>
      </c>
      <c r="D901" s="298">
        <v>23.76</v>
      </c>
      <c r="E901" s="298">
        <v>24.4</v>
      </c>
      <c r="F901" s="297">
        <v>110329</v>
      </c>
      <c r="G901" s="297">
        <v>65770066</v>
      </c>
      <c r="H901" s="400">
        <v>1604.78958531071</v>
      </c>
      <c r="I901" s="401"/>
    </row>
    <row r="902" spans="1:9" ht="25.15" customHeight="1">
      <c r="A902" s="299">
        <v>44740</v>
      </c>
      <c r="B902" s="298">
        <v>25.059999000000001</v>
      </c>
      <c r="C902" s="298">
        <v>25.42</v>
      </c>
      <c r="D902" s="298">
        <v>24.92</v>
      </c>
      <c r="E902" s="298">
        <v>25</v>
      </c>
      <c r="F902" s="297">
        <v>89434</v>
      </c>
      <c r="G902" s="297">
        <v>65770066</v>
      </c>
      <c r="H902" s="400">
        <v>1644.2516499999999</v>
      </c>
      <c r="I902" s="401"/>
    </row>
    <row r="903" spans="1:9" ht="25.15" customHeight="1">
      <c r="A903" s="299">
        <v>44739</v>
      </c>
      <c r="B903" s="298">
        <v>24.66</v>
      </c>
      <c r="C903" s="298">
        <v>25.700001</v>
      </c>
      <c r="D903" s="298">
        <v>24.66</v>
      </c>
      <c r="E903" s="298">
        <v>25.32</v>
      </c>
      <c r="F903" s="297">
        <v>91075</v>
      </c>
      <c r="G903" s="297">
        <v>65770066</v>
      </c>
      <c r="H903" s="400">
        <v>1665.29805104857</v>
      </c>
      <c r="I903" s="401"/>
    </row>
    <row r="904" spans="1:9" ht="25.15" customHeight="1">
      <c r="A904" s="299">
        <v>44736</v>
      </c>
      <c r="B904" s="298">
        <v>25.52</v>
      </c>
      <c r="C904" s="298">
        <v>25.52</v>
      </c>
      <c r="D904" s="298">
        <v>25.040001</v>
      </c>
      <c r="E904" s="298">
        <v>25.040001</v>
      </c>
      <c r="F904" s="297">
        <v>123322</v>
      </c>
      <c r="G904" s="297">
        <v>65770066</v>
      </c>
      <c r="H904" s="400">
        <v>1646.8825128542901</v>
      </c>
      <c r="I904" s="401"/>
    </row>
    <row r="905" spans="1:9" ht="25.15" customHeight="1">
      <c r="A905" s="299">
        <v>44735</v>
      </c>
      <c r="B905" s="298">
        <v>24.879999000000002</v>
      </c>
      <c r="C905" s="298">
        <v>25.040001</v>
      </c>
      <c r="D905" s="298">
        <v>24.280000999999999</v>
      </c>
      <c r="E905" s="298">
        <v>24.76</v>
      </c>
      <c r="F905" s="297">
        <v>168395</v>
      </c>
      <c r="G905" s="297">
        <v>65770066</v>
      </c>
      <c r="H905" s="400">
        <v>1628.46684921357</v>
      </c>
      <c r="I905" s="401"/>
    </row>
    <row r="906" spans="1:9" ht="25.15" customHeight="1">
      <c r="A906" s="299">
        <v>44734</v>
      </c>
      <c r="B906" s="298">
        <v>24.620000999999998</v>
      </c>
      <c r="C906" s="298">
        <v>25.02</v>
      </c>
      <c r="D906" s="298">
        <v>24.139999</v>
      </c>
      <c r="E906" s="298">
        <v>24.92</v>
      </c>
      <c r="F906" s="297">
        <v>67546</v>
      </c>
      <c r="G906" s="297">
        <v>65770066</v>
      </c>
      <c r="H906" s="400">
        <v>1638.9900497378601</v>
      </c>
      <c r="I906" s="401"/>
    </row>
    <row r="907" spans="1:9" ht="25.15" customHeight="1">
      <c r="A907" s="299">
        <v>44733</v>
      </c>
      <c r="B907" s="298">
        <v>24.799999</v>
      </c>
      <c r="C907" s="298">
        <v>25.120000999999998</v>
      </c>
      <c r="D907" s="298">
        <v>24.540001</v>
      </c>
      <c r="E907" s="298">
        <v>24.84</v>
      </c>
      <c r="F907" s="297">
        <v>80650</v>
      </c>
      <c r="G907" s="297">
        <v>65770066</v>
      </c>
      <c r="H907" s="400">
        <v>1633.72844947572</v>
      </c>
      <c r="I907" s="401"/>
    </row>
    <row r="908" spans="1:9" ht="25.15" customHeight="1">
      <c r="A908" s="299">
        <v>44729</v>
      </c>
      <c r="B908" s="298">
        <v>24.84</v>
      </c>
      <c r="C908" s="298">
        <v>25.639999</v>
      </c>
      <c r="D908" s="298">
        <v>24.6</v>
      </c>
      <c r="E908" s="298">
        <v>25.120000999999998</v>
      </c>
      <c r="F908" s="297">
        <v>403874</v>
      </c>
      <c r="G908" s="297">
        <v>65770066</v>
      </c>
      <c r="H908" s="400">
        <v>1652.1441131164399</v>
      </c>
      <c r="I908" s="401"/>
    </row>
    <row r="909" spans="1:9" ht="25.15" customHeight="1">
      <c r="A909" s="299">
        <v>44728</v>
      </c>
      <c r="B909" s="298">
        <v>25.42</v>
      </c>
      <c r="C909" s="298">
        <v>25.42</v>
      </c>
      <c r="D909" s="298">
        <v>24</v>
      </c>
      <c r="E909" s="298">
        <v>24.299999</v>
      </c>
      <c r="F909" s="297">
        <v>167982</v>
      </c>
      <c r="G909" s="297">
        <v>65770066</v>
      </c>
      <c r="H909" s="400">
        <v>1598.2125536214201</v>
      </c>
      <c r="I909" s="401"/>
    </row>
    <row r="910" spans="1:9" ht="25.15" customHeight="1">
      <c r="A910" s="299">
        <v>44727</v>
      </c>
      <c r="B910" s="298">
        <v>24.66</v>
      </c>
      <c r="C910" s="298">
        <v>24.860001</v>
      </c>
      <c r="D910" s="298">
        <v>24.280000999999999</v>
      </c>
      <c r="E910" s="298">
        <v>24.860001</v>
      </c>
      <c r="F910" s="297">
        <v>131536</v>
      </c>
      <c r="G910" s="297">
        <v>65770066</v>
      </c>
      <c r="H910" s="400">
        <v>1635.0438809028601</v>
      </c>
      <c r="I910" s="401"/>
    </row>
    <row r="911" spans="1:9" ht="25.15" customHeight="1">
      <c r="A911" s="299">
        <v>44726</v>
      </c>
      <c r="B911" s="298">
        <v>24.9</v>
      </c>
      <c r="C911" s="298">
        <v>24.9</v>
      </c>
      <c r="D911" s="298">
        <v>23.860001</v>
      </c>
      <c r="E911" s="298">
        <v>24.059999000000001</v>
      </c>
      <c r="F911" s="297">
        <v>152798</v>
      </c>
      <c r="G911" s="297">
        <v>65770066</v>
      </c>
      <c r="H911" s="400">
        <v>1582.4277528349901</v>
      </c>
      <c r="I911" s="401"/>
    </row>
    <row r="912" spans="1:9" ht="25.15" customHeight="1">
      <c r="A912" s="299">
        <v>44725</v>
      </c>
      <c r="B912" s="298">
        <v>24.440000999999999</v>
      </c>
      <c r="C912" s="298">
        <v>24.440000999999999</v>
      </c>
      <c r="D912" s="298">
        <v>23.98</v>
      </c>
      <c r="E912" s="298">
        <v>24.299999</v>
      </c>
      <c r="F912" s="297">
        <v>135230</v>
      </c>
      <c r="G912" s="297">
        <v>65770066</v>
      </c>
      <c r="H912" s="400">
        <v>1598.2125536214201</v>
      </c>
      <c r="I912" s="401"/>
    </row>
    <row r="913" spans="1:9" ht="25.15" customHeight="1">
      <c r="A913" s="299">
        <v>44722</v>
      </c>
      <c r="B913" s="298">
        <v>24.4</v>
      </c>
      <c r="C913" s="298">
        <v>25.16</v>
      </c>
      <c r="D913" s="298">
        <v>24.4</v>
      </c>
      <c r="E913" s="298">
        <v>24.74</v>
      </c>
      <c r="F913" s="297">
        <v>55223</v>
      </c>
      <c r="G913" s="297">
        <v>65770066</v>
      </c>
      <c r="H913" s="400">
        <v>1627.1514177864301</v>
      </c>
      <c r="I913" s="401"/>
    </row>
    <row r="914" spans="1:9" ht="25.15" customHeight="1">
      <c r="A914" s="299">
        <v>44721</v>
      </c>
      <c r="B914" s="298">
        <v>25.74</v>
      </c>
      <c r="C914" s="298">
        <v>25.74</v>
      </c>
      <c r="D914" s="298">
        <v>24.780000999999999</v>
      </c>
      <c r="E914" s="298">
        <v>24.780000999999999</v>
      </c>
      <c r="F914" s="297">
        <v>127439</v>
      </c>
      <c r="G914" s="297">
        <v>65770066</v>
      </c>
      <c r="H914" s="400">
        <v>1629.78228064072</v>
      </c>
      <c r="I914" s="401"/>
    </row>
    <row r="915" spans="1:9" ht="25.15" customHeight="1">
      <c r="A915" s="299">
        <v>44720</v>
      </c>
      <c r="B915" s="298">
        <v>26.18</v>
      </c>
      <c r="C915" s="298">
        <v>26.34</v>
      </c>
      <c r="D915" s="298">
        <v>25.74</v>
      </c>
      <c r="E915" s="298">
        <v>25.860001</v>
      </c>
      <c r="F915" s="297">
        <v>74771</v>
      </c>
      <c r="G915" s="297">
        <v>65770066</v>
      </c>
      <c r="H915" s="400">
        <v>1700.8139469028599</v>
      </c>
      <c r="I915" s="401"/>
    </row>
    <row r="916" spans="1:9" ht="25.15" customHeight="1">
      <c r="A916" s="299">
        <v>44719</v>
      </c>
      <c r="B916" s="298">
        <v>27.48</v>
      </c>
      <c r="C916" s="298">
        <v>27.48</v>
      </c>
      <c r="D916" s="298">
        <v>26</v>
      </c>
      <c r="E916" s="298">
        <v>26.08</v>
      </c>
      <c r="F916" s="297">
        <v>63824</v>
      </c>
      <c r="G916" s="297">
        <v>65770066</v>
      </c>
      <c r="H916" s="400">
        <v>1715.28331626214</v>
      </c>
      <c r="I916" s="401"/>
    </row>
    <row r="917" spans="1:9" ht="25.15" customHeight="1">
      <c r="A917" s="299">
        <v>44718</v>
      </c>
      <c r="B917" s="298">
        <v>27.58</v>
      </c>
      <c r="C917" s="298">
        <v>27.58</v>
      </c>
      <c r="D917" s="298">
        <v>26.700001</v>
      </c>
      <c r="E917" s="298">
        <v>27.219999000000001</v>
      </c>
      <c r="F917" s="297">
        <v>53196</v>
      </c>
      <c r="G917" s="297">
        <v>65770066</v>
      </c>
      <c r="H917" s="400">
        <v>1790.2611513592799</v>
      </c>
      <c r="I917" s="401"/>
    </row>
    <row r="918" spans="1:9" ht="25.15" customHeight="1">
      <c r="A918" s="299">
        <v>44713</v>
      </c>
      <c r="B918" s="298">
        <v>27.440000999999999</v>
      </c>
      <c r="C918" s="298">
        <v>27.620000999999998</v>
      </c>
      <c r="D918" s="298">
        <v>26.74</v>
      </c>
      <c r="E918" s="298">
        <v>26.74</v>
      </c>
      <c r="F918" s="297">
        <v>166503</v>
      </c>
      <c r="G918" s="297">
        <v>65770066</v>
      </c>
      <c r="H918" s="400">
        <v>1758.69154978643</v>
      </c>
      <c r="I918" s="401"/>
    </row>
    <row r="919" spans="1:9" ht="25.15" customHeight="1">
      <c r="A919" s="299">
        <v>44712</v>
      </c>
      <c r="B919" s="298">
        <v>27.52</v>
      </c>
      <c r="C919" s="298">
        <v>27.76</v>
      </c>
      <c r="D919" s="298">
        <v>27.120000999999998</v>
      </c>
      <c r="E919" s="298">
        <v>27.6</v>
      </c>
      <c r="F919" s="297">
        <v>127598</v>
      </c>
      <c r="G919" s="297">
        <v>65770066</v>
      </c>
      <c r="H919" s="400">
        <v>1815.25384668929</v>
      </c>
      <c r="I919" s="401"/>
    </row>
    <row r="920" spans="1:9" ht="25.15" customHeight="1">
      <c r="A920" s="299">
        <v>44711</v>
      </c>
      <c r="B920" s="298">
        <v>27.040001</v>
      </c>
      <c r="C920" s="298">
        <v>27.940000999999999</v>
      </c>
      <c r="D920" s="298">
        <v>27.040001</v>
      </c>
      <c r="E920" s="298">
        <v>27.620000999999998</v>
      </c>
      <c r="F920" s="297">
        <v>91206</v>
      </c>
      <c r="G920" s="297">
        <v>65770066</v>
      </c>
      <c r="H920" s="400">
        <v>1816.56927811644</v>
      </c>
      <c r="I920" s="401"/>
    </row>
    <row r="921" spans="1:9" ht="25.15" customHeight="1">
      <c r="A921" s="299">
        <v>44708</v>
      </c>
      <c r="B921" s="298">
        <v>27.24</v>
      </c>
      <c r="C921" s="298">
        <v>27.620000999999998</v>
      </c>
      <c r="D921" s="298">
        <v>27.120000999999998</v>
      </c>
      <c r="E921" s="298">
        <v>27.34</v>
      </c>
      <c r="F921" s="297">
        <v>51693</v>
      </c>
      <c r="G921" s="297">
        <v>65770066</v>
      </c>
      <c r="H921" s="400">
        <v>1798.1536144757199</v>
      </c>
      <c r="I921" s="401"/>
    </row>
    <row r="922" spans="1:9" ht="25.15" customHeight="1">
      <c r="A922" s="299">
        <v>44707</v>
      </c>
      <c r="B922" s="298">
        <v>26.66</v>
      </c>
      <c r="C922" s="298">
        <v>27.280000999999999</v>
      </c>
      <c r="D922" s="298">
        <v>26.58</v>
      </c>
      <c r="E922" s="298">
        <v>27.219999000000001</v>
      </c>
      <c r="F922" s="297">
        <v>105780</v>
      </c>
      <c r="G922" s="297">
        <v>65770066</v>
      </c>
      <c r="H922" s="400">
        <v>1790.2611513592799</v>
      </c>
      <c r="I922" s="401"/>
    </row>
    <row r="923" spans="1:9" ht="25.15" customHeight="1">
      <c r="A923" s="299">
        <v>44706</v>
      </c>
      <c r="B923" s="298">
        <v>26.02</v>
      </c>
      <c r="C923" s="298">
        <v>26.9</v>
      </c>
      <c r="D923" s="298">
        <v>26.02</v>
      </c>
      <c r="E923" s="298">
        <v>26.74</v>
      </c>
      <c r="F923" s="297">
        <v>112962</v>
      </c>
      <c r="G923" s="297">
        <v>65770066</v>
      </c>
      <c r="H923" s="400">
        <v>1758.69154978643</v>
      </c>
      <c r="I923" s="401"/>
    </row>
    <row r="924" spans="1:9" ht="25.15" customHeight="1">
      <c r="A924" s="299">
        <v>44705</v>
      </c>
      <c r="B924" s="298">
        <v>26.6</v>
      </c>
      <c r="C924" s="298">
        <v>26.879999000000002</v>
      </c>
      <c r="D924" s="298">
        <v>26.6</v>
      </c>
      <c r="E924" s="298">
        <v>26.719999000000001</v>
      </c>
      <c r="F924" s="297">
        <v>164111</v>
      </c>
      <c r="G924" s="297">
        <v>65770066</v>
      </c>
      <c r="H924" s="400">
        <v>1757.3761183592801</v>
      </c>
      <c r="I924" s="401"/>
    </row>
    <row r="925" spans="1:9" ht="25.15" customHeight="1">
      <c r="A925" s="299">
        <v>44704</v>
      </c>
      <c r="B925" s="298">
        <v>27.120000999999998</v>
      </c>
      <c r="C925" s="298">
        <v>27.120000999999998</v>
      </c>
      <c r="D925" s="298">
        <v>26.639999</v>
      </c>
      <c r="E925" s="298">
        <v>26.780000999999999</v>
      </c>
      <c r="F925" s="297">
        <v>97371</v>
      </c>
      <c r="G925" s="297">
        <v>65770066</v>
      </c>
      <c r="H925" s="400">
        <v>1761.3224126407199</v>
      </c>
      <c r="I925" s="401"/>
    </row>
    <row r="926" spans="1:9" ht="25.15" customHeight="1">
      <c r="A926" s="299">
        <v>44701</v>
      </c>
      <c r="B926" s="298">
        <v>26.16</v>
      </c>
      <c r="C926" s="298">
        <v>26.92</v>
      </c>
      <c r="D926" s="298">
        <v>26</v>
      </c>
      <c r="E926" s="298">
        <v>26.84</v>
      </c>
      <c r="F926" s="297">
        <v>108324</v>
      </c>
      <c r="G926" s="297">
        <v>65770066</v>
      </c>
      <c r="H926" s="400">
        <v>1765.2685814757201</v>
      </c>
      <c r="I926" s="401"/>
    </row>
    <row r="927" spans="1:9" ht="25.15" customHeight="1">
      <c r="A927" s="299">
        <v>44700</v>
      </c>
      <c r="B927" s="298">
        <v>25.4</v>
      </c>
      <c r="C927" s="298">
        <v>25.860001</v>
      </c>
      <c r="D927" s="298">
        <v>25.16</v>
      </c>
      <c r="E927" s="298">
        <v>25.799999</v>
      </c>
      <c r="F927" s="297">
        <v>64975</v>
      </c>
      <c r="G927" s="297">
        <v>65770066</v>
      </c>
      <c r="H927" s="400">
        <v>1696.8676526214199</v>
      </c>
      <c r="I927" s="401"/>
    </row>
    <row r="928" spans="1:9" ht="25.15" customHeight="1">
      <c r="A928" s="299">
        <v>44699</v>
      </c>
      <c r="B928" s="298">
        <v>25.700001</v>
      </c>
      <c r="C928" s="298">
        <v>25.860001</v>
      </c>
      <c r="D928" s="298">
        <v>25.559999000000001</v>
      </c>
      <c r="E928" s="298">
        <v>25.639999</v>
      </c>
      <c r="F928" s="297">
        <v>313008</v>
      </c>
      <c r="G928" s="297">
        <v>65770066</v>
      </c>
      <c r="H928" s="400">
        <v>1686.34445209714</v>
      </c>
      <c r="I928" s="401"/>
    </row>
    <row r="929" spans="1:9" ht="25.15" customHeight="1">
      <c r="A929" s="299">
        <v>44698</v>
      </c>
      <c r="B929" s="298">
        <v>26.24</v>
      </c>
      <c r="C929" s="298">
        <v>26.24</v>
      </c>
      <c r="D929" s="298">
        <v>25.4</v>
      </c>
      <c r="E929" s="298">
        <v>25.440000999999999</v>
      </c>
      <c r="F929" s="297">
        <v>77801</v>
      </c>
      <c r="G929" s="297">
        <v>65770066</v>
      </c>
      <c r="H929" s="400">
        <v>1673.190514165</v>
      </c>
      <c r="I929" s="401"/>
    </row>
    <row r="930" spans="1:9" ht="25.15" customHeight="1">
      <c r="A930" s="299">
        <v>44697</v>
      </c>
      <c r="B930" s="298">
        <v>25.24</v>
      </c>
      <c r="C930" s="298">
        <v>25.780000999999999</v>
      </c>
      <c r="D930" s="298">
        <v>25.1</v>
      </c>
      <c r="E930" s="298">
        <v>25.66</v>
      </c>
      <c r="F930" s="297">
        <v>70261</v>
      </c>
      <c r="G930" s="297">
        <v>65770066</v>
      </c>
      <c r="H930" s="400">
        <v>1687.6598835242801</v>
      </c>
      <c r="I930" s="401"/>
    </row>
    <row r="931" spans="1:9" ht="25.15" customHeight="1">
      <c r="A931" s="299">
        <v>44694</v>
      </c>
      <c r="B931" s="298">
        <v>24.799999</v>
      </c>
      <c r="C931" s="298">
        <v>25.52</v>
      </c>
      <c r="D931" s="298">
        <v>24.6</v>
      </c>
      <c r="E931" s="298">
        <v>25.440000999999999</v>
      </c>
      <c r="F931" s="297">
        <v>112602</v>
      </c>
      <c r="G931" s="297">
        <v>65770066</v>
      </c>
      <c r="H931" s="400">
        <v>1673.190514165</v>
      </c>
      <c r="I931" s="401"/>
    </row>
    <row r="932" spans="1:9" ht="25.15" customHeight="1">
      <c r="A932" s="299">
        <v>44693</v>
      </c>
      <c r="B932" s="298">
        <v>23.92</v>
      </c>
      <c r="C932" s="298">
        <v>24.620000999999998</v>
      </c>
      <c r="D932" s="298">
        <v>23.540001</v>
      </c>
      <c r="E932" s="298">
        <v>24.559999000000001</v>
      </c>
      <c r="F932" s="297">
        <v>114666</v>
      </c>
      <c r="G932" s="297">
        <v>65770066</v>
      </c>
      <c r="H932" s="400">
        <v>1615.3127858349901</v>
      </c>
      <c r="I932" s="401"/>
    </row>
    <row r="933" spans="1:9" ht="25.15" customHeight="1">
      <c r="A933" s="299">
        <v>44692</v>
      </c>
      <c r="B933" s="298">
        <v>23.940000999999999</v>
      </c>
      <c r="C933" s="298">
        <v>24.4</v>
      </c>
      <c r="D933" s="298">
        <v>23.540001</v>
      </c>
      <c r="E933" s="298">
        <v>24.379999000000002</v>
      </c>
      <c r="F933" s="297">
        <v>260770</v>
      </c>
      <c r="G933" s="297">
        <v>65770066</v>
      </c>
      <c r="H933" s="400">
        <v>1603.4741538835599</v>
      </c>
      <c r="I933" s="401"/>
    </row>
    <row r="934" spans="1:9" ht="25.15" customHeight="1">
      <c r="A934" s="299">
        <v>44691</v>
      </c>
      <c r="B934" s="298">
        <v>22.6</v>
      </c>
      <c r="C934" s="298">
        <v>23.66</v>
      </c>
      <c r="D934" s="298">
        <v>22.5</v>
      </c>
      <c r="E934" s="298">
        <v>23.66</v>
      </c>
      <c r="F934" s="297">
        <v>168004</v>
      </c>
      <c r="G934" s="297">
        <v>65770066</v>
      </c>
      <c r="H934" s="400">
        <v>1556.11975152428</v>
      </c>
      <c r="I934" s="401"/>
    </row>
    <row r="935" spans="1:9" ht="25.15" customHeight="1">
      <c r="A935" s="299">
        <v>44690</v>
      </c>
      <c r="B935" s="298">
        <v>22.5</v>
      </c>
      <c r="C935" s="298">
        <v>22.879999000000002</v>
      </c>
      <c r="D935" s="298">
        <v>21.860001</v>
      </c>
      <c r="E935" s="298">
        <v>22.34</v>
      </c>
      <c r="F935" s="297">
        <v>107557</v>
      </c>
      <c r="G935" s="297">
        <v>65770066</v>
      </c>
      <c r="H935" s="400">
        <v>1469.3032844757199</v>
      </c>
      <c r="I935" s="401"/>
    </row>
    <row r="936" spans="1:9" ht="25.15" customHeight="1">
      <c r="A936" s="299">
        <v>44687</v>
      </c>
      <c r="B936" s="298">
        <v>23.98</v>
      </c>
      <c r="C936" s="298">
        <v>23.98</v>
      </c>
      <c r="D936" s="298">
        <v>22.719999000000001</v>
      </c>
      <c r="E936" s="298">
        <v>22.76</v>
      </c>
      <c r="F936" s="297">
        <v>117908</v>
      </c>
      <c r="G936" s="297">
        <v>65770066</v>
      </c>
      <c r="H936" s="400">
        <v>1496.9267172135701</v>
      </c>
      <c r="I936" s="401"/>
    </row>
    <row r="937" spans="1:9" ht="25.15" customHeight="1">
      <c r="A937" s="299">
        <v>44686</v>
      </c>
      <c r="B937" s="298">
        <v>24</v>
      </c>
      <c r="C937" s="298">
        <v>24.959999</v>
      </c>
      <c r="D937" s="298">
        <v>23.98</v>
      </c>
      <c r="E937" s="298">
        <v>23.98</v>
      </c>
      <c r="F937" s="297">
        <v>72700</v>
      </c>
      <c r="G937" s="297">
        <v>65770066</v>
      </c>
      <c r="H937" s="400">
        <v>1577.16615257285</v>
      </c>
      <c r="I937" s="401"/>
    </row>
    <row r="938" spans="1:9" ht="25.15" customHeight="1">
      <c r="A938" s="299">
        <v>44685</v>
      </c>
      <c r="B938" s="298">
        <v>25.299999</v>
      </c>
      <c r="C938" s="298">
        <v>25.299999</v>
      </c>
      <c r="D938" s="298">
        <v>23.780000999999999</v>
      </c>
      <c r="E938" s="298">
        <v>24</v>
      </c>
      <c r="F938" s="297">
        <v>60652</v>
      </c>
      <c r="G938" s="297">
        <v>65770066</v>
      </c>
      <c r="H938" s="400">
        <v>1578.4815840000001</v>
      </c>
      <c r="I938" s="401"/>
    </row>
    <row r="939" spans="1:9" ht="25.15" customHeight="1">
      <c r="A939" s="299">
        <v>44684</v>
      </c>
      <c r="B939" s="298">
        <v>25.42</v>
      </c>
      <c r="C939" s="298">
        <v>25.52</v>
      </c>
      <c r="D939" s="298">
        <v>24.459999</v>
      </c>
      <c r="E939" s="298">
        <v>24.459999</v>
      </c>
      <c r="F939" s="297">
        <v>59416</v>
      </c>
      <c r="G939" s="297">
        <v>65770066</v>
      </c>
      <c r="H939" s="400">
        <v>1608.73575414571</v>
      </c>
      <c r="I939" s="401"/>
    </row>
    <row r="940" spans="1:9" ht="25.15" customHeight="1">
      <c r="A940" s="299">
        <v>44680</v>
      </c>
      <c r="B940" s="298">
        <v>24.9</v>
      </c>
      <c r="C940" s="298">
        <v>25.92</v>
      </c>
      <c r="D940" s="298">
        <v>24.9</v>
      </c>
      <c r="E940" s="298">
        <v>25.16</v>
      </c>
      <c r="F940" s="297">
        <v>121405</v>
      </c>
      <c r="G940" s="297">
        <v>65770066</v>
      </c>
      <c r="H940" s="400">
        <v>1654.7748505242801</v>
      </c>
      <c r="I940" s="401"/>
    </row>
    <row r="941" spans="1:9" ht="25.15" customHeight="1">
      <c r="A941" s="299">
        <v>44679</v>
      </c>
      <c r="B941" s="298">
        <v>25.1</v>
      </c>
      <c r="C941" s="298">
        <v>25.959999</v>
      </c>
      <c r="D941" s="298">
        <v>24.940000999999999</v>
      </c>
      <c r="E941" s="298">
        <v>25.4</v>
      </c>
      <c r="F941" s="297">
        <v>146686</v>
      </c>
      <c r="G941" s="297">
        <v>65770066</v>
      </c>
      <c r="H941" s="400">
        <v>1670.55965131071</v>
      </c>
      <c r="I941" s="401"/>
    </row>
    <row r="942" spans="1:9" ht="25.15" customHeight="1">
      <c r="A942" s="299">
        <v>44678</v>
      </c>
      <c r="B942" s="298">
        <v>26.24</v>
      </c>
      <c r="C942" s="298">
        <v>26.280000999999999</v>
      </c>
      <c r="D942" s="298">
        <v>25.18</v>
      </c>
      <c r="E942" s="298">
        <v>25.18</v>
      </c>
      <c r="F942" s="297">
        <v>73456</v>
      </c>
      <c r="G942" s="297">
        <v>65770066</v>
      </c>
      <c r="H942" s="400">
        <v>1656.0902819514299</v>
      </c>
      <c r="I942" s="401"/>
    </row>
    <row r="943" spans="1:9" ht="25.15" customHeight="1">
      <c r="A943" s="299">
        <v>44677</v>
      </c>
      <c r="B943" s="298">
        <v>27.200001</v>
      </c>
      <c r="C943" s="298">
        <v>27.200001</v>
      </c>
      <c r="D943" s="298">
        <v>26.08</v>
      </c>
      <c r="E943" s="298">
        <v>26.299999</v>
      </c>
      <c r="F943" s="297">
        <v>153730</v>
      </c>
      <c r="G943" s="297">
        <v>65770066</v>
      </c>
      <c r="H943" s="400">
        <v>1729.7526856214199</v>
      </c>
      <c r="I943" s="401"/>
    </row>
    <row r="944" spans="1:9" ht="25.15" customHeight="1">
      <c r="A944" s="299">
        <v>44676</v>
      </c>
      <c r="B944" s="298">
        <v>26.34</v>
      </c>
      <c r="C944" s="298">
        <v>26.700001</v>
      </c>
      <c r="D944" s="298">
        <v>25.860001</v>
      </c>
      <c r="E944" s="298">
        <v>26.6</v>
      </c>
      <c r="F944" s="297">
        <v>131194</v>
      </c>
      <c r="G944" s="297">
        <v>65770066</v>
      </c>
      <c r="H944" s="400">
        <v>1749.4837806892899</v>
      </c>
      <c r="I944" s="401"/>
    </row>
    <row r="945" spans="1:9" ht="25.15" customHeight="1">
      <c r="A945" s="299">
        <v>44673</v>
      </c>
      <c r="B945" s="298">
        <v>26.1</v>
      </c>
      <c r="C945" s="298">
        <v>26.639999</v>
      </c>
      <c r="D945" s="298">
        <v>25.959999</v>
      </c>
      <c r="E945" s="298">
        <v>26.58</v>
      </c>
      <c r="F945" s="297">
        <v>131443</v>
      </c>
      <c r="G945" s="297">
        <v>65770066</v>
      </c>
      <c r="H945" s="400">
        <v>1748.1683492621401</v>
      </c>
      <c r="I945" s="401"/>
    </row>
    <row r="946" spans="1:9" ht="25.15" customHeight="1">
      <c r="A946" s="299">
        <v>44672</v>
      </c>
      <c r="B946" s="298">
        <v>26.4</v>
      </c>
      <c r="C946" s="298">
        <v>26.9</v>
      </c>
      <c r="D946" s="298">
        <v>26.32</v>
      </c>
      <c r="E946" s="298">
        <v>26.379999000000002</v>
      </c>
      <c r="F946" s="297">
        <v>242837</v>
      </c>
      <c r="G946" s="297">
        <v>65770066</v>
      </c>
      <c r="H946" s="400">
        <v>1735.01428588356</v>
      </c>
      <c r="I946" s="401"/>
    </row>
    <row r="947" spans="1:9" ht="25.15" customHeight="1">
      <c r="A947" s="299">
        <v>44671</v>
      </c>
      <c r="B947" s="298">
        <v>26.26</v>
      </c>
      <c r="C947" s="298">
        <v>26.719999000000001</v>
      </c>
      <c r="D947" s="298">
        <v>26.120000999999998</v>
      </c>
      <c r="E947" s="298">
        <v>26.459999</v>
      </c>
      <c r="F947" s="297">
        <v>139165</v>
      </c>
      <c r="G947" s="297">
        <v>65770066</v>
      </c>
      <c r="H947" s="400">
        <v>1740.27588614571</v>
      </c>
      <c r="I947" s="401"/>
    </row>
    <row r="948" spans="1:9" ht="25.15" customHeight="1">
      <c r="A948" s="299">
        <v>44670</v>
      </c>
      <c r="B948" s="298">
        <v>26.52</v>
      </c>
      <c r="C948" s="298">
        <v>26.620000999999998</v>
      </c>
      <c r="D948" s="298">
        <v>25.959999</v>
      </c>
      <c r="E948" s="298">
        <v>26.5</v>
      </c>
      <c r="F948" s="297">
        <v>115884</v>
      </c>
      <c r="G948" s="297">
        <v>65770066</v>
      </c>
      <c r="H948" s="400">
        <v>1742.906749</v>
      </c>
      <c r="I948" s="401"/>
    </row>
    <row r="949" spans="1:9" ht="25.15" customHeight="1">
      <c r="A949" s="299">
        <v>44665</v>
      </c>
      <c r="B949" s="298">
        <v>26.58</v>
      </c>
      <c r="C949" s="298">
        <v>26.639999</v>
      </c>
      <c r="D949" s="298">
        <v>26.200001</v>
      </c>
      <c r="E949" s="298">
        <v>26.540001</v>
      </c>
      <c r="F949" s="297">
        <v>81650</v>
      </c>
      <c r="G949" s="297">
        <v>65770066</v>
      </c>
      <c r="H949" s="400">
        <v>1745.5376118542899</v>
      </c>
      <c r="I949" s="401"/>
    </row>
    <row r="950" spans="1:9" ht="25.15" customHeight="1">
      <c r="A950" s="299">
        <v>44664</v>
      </c>
      <c r="B950" s="298">
        <v>26.68</v>
      </c>
      <c r="C950" s="298">
        <v>26.98</v>
      </c>
      <c r="D950" s="298">
        <v>26.059999000000001</v>
      </c>
      <c r="E950" s="298">
        <v>26.48</v>
      </c>
      <c r="F950" s="297">
        <v>102239</v>
      </c>
      <c r="G950" s="297">
        <v>65770066</v>
      </c>
      <c r="H950" s="400">
        <v>1741.5913175728499</v>
      </c>
      <c r="I950" s="401"/>
    </row>
    <row r="951" spans="1:9" ht="25.15" customHeight="1">
      <c r="A951" s="299">
        <v>44663</v>
      </c>
      <c r="B951" s="298">
        <v>26.299999</v>
      </c>
      <c r="C951" s="298">
        <v>26.959999</v>
      </c>
      <c r="D951" s="298">
        <v>26.18</v>
      </c>
      <c r="E951" s="298">
        <v>26.780000999999999</v>
      </c>
      <c r="F951" s="297">
        <v>83296</v>
      </c>
      <c r="G951" s="297">
        <v>65770066</v>
      </c>
      <c r="H951" s="400">
        <v>1761.3224126407199</v>
      </c>
      <c r="I951" s="401"/>
    </row>
    <row r="952" spans="1:9" ht="25.15" customHeight="1">
      <c r="A952" s="299">
        <v>44662</v>
      </c>
      <c r="B952" s="298">
        <v>27.559999000000001</v>
      </c>
      <c r="C952" s="298">
        <v>27.639999</v>
      </c>
      <c r="D952" s="298">
        <v>26.700001</v>
      </c>
      <c r="E952" s="298">
        <v>26.76</v>
      </c>
      <c r="F952" s="297">
        <v>95465</v>
      </c>
      <c r="G952" s="297">
        <v>65770066</v>
      </c>
      <c r="H952" s="400">
        <v>1760.00698121357</v>
      </c>
      <c r="I952" s="401"/>
    </row>
    <row r="953" spans="1:9" ht="25.15" customHeight="1">
      <c r="A953" s="299">
        <v>44659</v>
      </c>
      <c r="B953" s="298">
        <v>26.98</v>
      </c>
      <c r="C953" s="298">
        <v>27.959999</v>
      </c>
      <c r="D953" s="298">
        <v>26.98</v>
      </c>
      <c r="E953" s="298">
        <v>27.860001</v>
      </c>
      <c r="F953" s="297">
        <v>51956</v>
      </c>
      <c r="G953" s="297">
        <v>65770066</v>
      </c>
      <c r="H953" s="400">
        <v>1832.35407890286</v>
      </c>
      <c r="I953" s="401"/>
    </row>
    <row r="954" spans="1:9" ht="25.15" customHeight="1">
      <c r="A954" s="299">
        <v>44658</v>
      </c>
      <c r="B954" s="298">
        <v>28.26</v>
      </c>
      <c r="C954" s="298">
        <v>28.26</v>
      </c>
      <c r="D954" s="298">
        <v>27.219999000000001</v>
      </c>
      <c r="E954" s="298">
        <v>27.719999000000001</v>
      </c>
      <c r="F954" s="297">
        <v>74774</v>
      </c>
      <c r="G954" s="297">
        <v>65770066</v>
      </c>
      <c r="H954" s="400">
        <v>1823.1461843592799</v>
      </c>
      <c r="I954" s="401"/>
    </row>
    <row r="955" spans="1:9" ht="25.15" customHeight="1">
      <c r="A955" s="299">
        <v>44657</v>
      </c>
      <c r="B955" s="298">
        <v>28.559999000000001</v>
      </c>
      <c r="C955" s="298">
        <v>28.84</v>
      </c>
      <c r="D955" s="298">
        <v>27.48</v>
      </c>
      <c r="E955" s="298">
        <v>27.5</v>
      </c>
      <c r="F955" s="297">
        <v>132464</v>
      </c>
      <c r="G955" s="297">
        <v>65770066</v>
      </c>
      <c r="H955" s="400">
        <v>1808.676815</v>
      </c>
      <c r="I955" s="401"/>
    </row>
    <row r="956" spans="1:9" ht="25.15" customHeight="1">
      <c r="A956" s="299">
        <v>44656</v>
      </c>
      <c r="B956" s="298">
        <v>29.379999000000002</v>
      </c>
      <c r="C956" s="298">
        <v>29.379999000000002</v>
      </c>
      <c r="D956" s="298">
        <v>28.08</v>
      </c>
      <c r="E956" s="298">
        <v>28.799999</v>
      </c>
      <c r="F956" s="297">
        <v>317261</v>
      </c>
      <c r="G956" s="297">
        <v>65770066</v>
      </c>
      <c r="H956" s="400">
        <v>1894.17785062142</v>
      </c>
      <c r="I956" s="401"/>
    </row>
    <row r="957" spans="1:9" ht="25.15" customHeight="1">
      <c r="A957" s="299">
        <v>44655</v>
      </c>
      <c r="B957" s="298">
        <v>28.120000999999998</v>
      </c>
      <c r="C957" s="298">
        <v>28.940000999999999</v>
      </c>
      <c r="D957" s="298">
        <v>28</v>
      </c>
      <c r="E957" s="298">
        <v>28.76</v>
      </c>
      <c r="F957" s="297">
        <v>143442</v>
      </c>
      <c r="G957" s="297">
        <v>65770066</v>
      </c>
      <c r="H957" s="400">
        <v>1891.5471132135699</v>
      </c>
      <c r="I957" s="401"/>
    </row>
    <row r="958" spans="1:9" ht="25.15" customHeight="1">
      <c r="A958" s="299">
        <v>44652</v>
      </c>
      <c r="B958" s="298">
        <v>28.42</v>
      </c>
      <c r="C958" s="298">
        <v>28.66</v>
      </c>
      <c r="D958" s="298">
        <v>28.1</v>
      </c>
      <c r="E958" s="298">
        <v>28.1</v>
      </c>
      <c r="F958" s="297">
        <v>81966</v>
      </c>
      <c r="G958" s="297">
        <v>65770066</v>
      </c>
      <c r="H958" s="400">
        <v>1848.13887968929</v>
      </c>
      <c r="I958" s="401"/>
    </row>
    <row r="959" spans="1:9" ht="25.15" customHeight="1">
      <c r="A959" s="299">
        <v>44651</v>
      </c>
      <c r="B959" s="298">
        <v>29.34</v>
      </c>
      <c r="C959" s="298">
        <v>29.34</v>
      </c>
      <c r="D959" s="298">
        <v>28.219999000000001</v>
      </c>
      <c r="E959" s="298">
        <v>28.219999000000001</v>
      </c>
      <c r="F959" s="297">
        <v>104633</v>
      </c>
      <c r="G959" s="297">
        <v>65770066</v>
      </c>
      <c r="H959" s="400">
        <v>1856.0312173592799</v>
      </c>
      <c r="I959" s="401"/>
    </row>
    <row r="960" spans="1:9" ht="25.15" customHeight="1">
      <c r="A960" s="299">
        <v>44650</v>
      </c>
      <c r="B960" s="298">
        <v>28.719999000000001</v>
      </c>
      <c r="C960" s="298">
        <v>29</v>
      </c>
      <c r="D960" s="298">
        <v>28.040001</v>
      </c>
      <c r="E960" s="298">
        <v>29</v>
      </c>
      <c r="F960" s="297">
        <v>112871</v>
      </c>
      <c r="G960" s="297">
        <v>65770066</v>
      </c>
      <c r="H960" s="400">
        <v>1907.3319140000001</v>
      </c>
      <c r="I960" s="401"/>
    </row>
    <row r="961" spans="1:9" ht="25.15" customHeight="1">
      <c r="A961" s="299">
        <v>44649</v>
      </c>
      <c r="B961" s="298">
        <v>28.540001</v>
      </c>
      <c r="C961" s="298">
        <v>29.059999000000001</v>
      </c>
      <c r="D961" s="298">
        <v>28.139999</v>
      </c>
      <c r="E961" s="298">
        <v>28.799999</v>
      </c>
      <c r="F961" s="297">
        <v>175869</v>
      </c>
      <c r="G961" s="297">
        <v>65770066</v>
      </c>
      <c r="H961" s="400">
        <v>1894.17785062142</v>
      </c>
      <c r="I961" s="401"/>
    </row>
    <row r="962" spans="1:9" ht="25.15" customHeight="1">
      <c r="A962" s="299">
        <v>44648</v>
      </c>
      <c r="B962" s="298">
        <v>28.02</v>
      </c>
      <c r="C962" s="298">
        <v>28.639999</v>
      </c>
      <c r="D962" s="298">
        <v>28.02</v>
      </c>
      <c r="E962" s="298">
        <v>28.24</v>
      </c>
      <c r="F962" s="297">
        <v>77641</v>
      </c>
      <c r="G962" s="297">
        <v>65770066</v>
      </c>
      <c r="H962" s="400">
        <v>1857.34664878643</v>
      </c>
      <c r="I962" s="401"/>
    </row>
    <row r="963" spans="1:9" ht="25.15" customHeight="1">
      <c r="A963" s="299">
        <v>44645</v>
      </c>
      <c r="B963" s="298">
        <v>28.559999000000001</v>
      </c>
      <c r="C963" s="298">
        <v>28.879999000000002</v>
      </c>
      <c r="D963" s="298">
        <v>28.040001</v>
      </c>
      <c r="E963" s="298">
        <v>28.1</v>
      </c>
      <c r="F963" s="297">
        <v>91561</v>
      </c>
      <c r="G963" s="297">
        <v>65770066</v>
      </c>
      <c r="H963" s="400">
        <v>1848.13887968929</v>
      </c>
      <c r="I963" s="401"/>
    </row>
    <row r="964" spans="1:9" ht="25.15" customHeight="1">
      <c r="A964" s="299">
        <v>44644</v>
      </c>
      <c r="B964" s="298">
        <v>29.280000999999999</v>
      </c>
      <c r="C964" s="298">
        <v>29.52</v>
      </c>
      <c r="D964" s="298">
        <v>28.139999</v>
      </c>
      <c r="E964" s="298">
        <v>28.34</v>
      </c>
      <c r="F964" s="297">
        <v>61370</v>
      </c>
      <c r="G964" s="297">
        <v>65770066</v>
      </c>
      <c r="H964" s="400">
        <v>1863.9236804757199</v>
      </c>
      <c r="I964" s="401"/>
    </row>
    <row r="965" spans="1:9" ht="25.15" customHeight="1">
      <c r="A965" s="299">
        <v>44643</v>
      </c>
      <c r="B965" s="298">
        <v>29.1</v>
      </c>
      <c r="C965" s="298">
        <v>30.32</v>
      </c>
      <c r="D965" s="298">
        <v>29.1</v>
      </c>
      <c r="E965" s="298">
        <v>29.219999000000001</v>
      </c>
      <c r="F965" s="297">
        <v>90764</v>
      </c>
      <c r="G965" s="297">
        <v>65770066</v>
      </c>
      <c r="H965" s="400">
        <v>1921.80128335928</v>
      </c>
      <c r="I965" s="401"/>
    </row>
    <row r="966" spans="1:9" ht="25.15" customHeight="1">
      <c r="A966" s="299">
        <v>44642</v>
      </c>
      <c r="B966" s="298">
        <v>31.219999000000001</v>
      </c>
      <c r="C966" s="298">
        <v>31.219999000000001</v>
      </c>
      <c r="D966" s="298">
        <v>29.440000999999999</v>
      </c>
      <c r="E966" s="298">
        <v>30.120000999999998</v>
      </c>
      <c r="F966" s="297">
        <v>84019</v>
      </c>
      <c r="G966" s="297">
        <v>65770066</v>
      </c>
      <c r="H966" s="400">
        <v>1980.9944431164399</v>
      </c>
      <c r="I966" s="401"/>
    </row>
    <row r="967" spans="1:9" ht="25.15" customHeight="1">
      <c r="A967" s="299">
        <v>44641</v>
      </c>
      <c r="B967" s="298">
        <v>30.16</v>
      </c>
      <c r="C967" s="298">
        <v>30.780000999999999</v>
      </c>
      <c r="D967" s="298">
        <v>30.040001</v>
      </c>
      <c r="E967" s="298">
        <v>30.08</v>
      </c>
      <c r="F967" s="297">
        <v>123749</v>
      </c>
      <c r="G967" s="297">
        <v>65770066</v>
      </c>
      <c r="H967" s="400">
        <v>1978.36358026214</v>
      </c>
      <c r="I967" s="401"/>
    </row>
    <row r="968" spans="1:9" ht="25.15" customHeight="1">
      <c r="A968" s="299">
        <v>44638</v>
      </c>
      <c r="B968" s="298">
        <v>30.92</v>
      </c>
      <c r="C968" s="298">
        <v>31.059999000000001</v>
      </c>
      <c r="D968" s="298">
        <v>29.879999000000002</v>
      </c>
      <c r="E968" s="298">
        <v>30.959999</v>
      </c>
      <c r="F968" s="297">
        <v>163200</v>
      </c>
      <c r="G968" s="297">
        <v>65770066</v>
      </c>
      <c r="H968" s="400">
        <v>2036.24118314571</v>
      </c>
      <c r="I968" s="401"/>
    </row>
    <row r="969" spans="1:9" ht="25.15" customHeight="1">
      <c r="A969" s="299">
        <v>44637</v>
      </c>
      <c r="B969" s="298">
        <v>30.92</v>
      </c>
      <c r="C969" s="298">
        <v>31.459999</v>
      </c>
      <c r="D969" s="298">
        <v>30.299999</v>
      </c>
      <c r="E969" s="298">
        <v>30.76</v>
      </c>
      <c r="F969" s="297">
        <v>140787</v>
      </c>
      <c r="G969" s="297">
        <v>65770066</v>
      </c>
      <c r="H969" s="400">
        <v>2023.08724521357</v>
      </c>
      <c r="I969" s="401"/>
    </row>
    <row r="970" spans="1:9" ht="25.15" customHeight="1">
      <c r="A970" s="299">
        <v>44636</v>
      </c>
      <c r="B970" s="298">
        <v>30.18</v>
      </c>
      <c r="C970" s="298">
        <v>31.08</v>
      </c>
      <c r="D970" s="298">
        <v>29.76</v>
      </c>
      <c r="E970" s="298">
        <v>30.9</v>
      </c>
      <c r="F970" s="297">
        <v>193012</v>
      </c>
      <c r="G970" s="297">
        <v>65770066</v>
      </c>
      <c r="H970" s="400">
        <v>2032.29501431071</v>
      </c>
      <c r="I970" s="401"/>
    </row>
    <row r="971" spans="1:9" ht="25.15" customHeight="1">
      <c r="A971" s="299">
        <v>44635</v>
      </c>
      <c r="B971" s="298">
        <v>30.66</v>
      </c>
      <c r="C971" s="298">
        <v>30.66</v>
      </c>
      <c r="D971" s="298">
        <v>29.219999000000001</v>
      </c>
      <c r="E971" s="298">
        <v>29.360001</v>
      </c>
      <c r="F971" s="297">
        <v>85653</v>
      </c>
      <c r="G971" s="297">
        <v>65770066</v>
      </c>
      <c r="H971" s="400">
        <v>1931.0091779028601</v>
      </c>
      <c r="I971" s="401"/>
    </row>
    <row r="972" spans="1:9" ht="25.15" customHeight="1">
      <c r="A972" s="299">
        <v>44634</v>
      </c>
      <c r="B972" s="298">
        <v>30.059999000000001</v>
      </c>
      <c r="C972" s="298">
        <v>31.139999</v>
      </c>
      <c r="D972" s="298">
        <v>29.879999000000002</v>
      </c>
      <c r="E972" s="298">
        <v>30.940000999999999</v>
      </c>
      <c r="F972" s="297">
        <v>40618</v>
      </c>
      <c r="G972" s="297">
        <v>65770066</v>
      </c>
      <c r="H972" s="400">
        <v>2034.925877165</v>
      </c>
      <c r="I972" s="401"/>
    </row>
    <row r="973" spans="1:9" ht="25.15" customHeight="1">
      <c r="A973" s="299">
        <v>44631</v>
      </c>
      <c r="B973" s="298">
        <v>29.940000999999999</v>
      </c>
      <c r="C973" s="298">
        <v>31.16</v>
      </c>
      <c r="D973" s="298">
        <v>29.74</v>
      </c>
      <c r="E973" s="298">
        <v>30.42</v>
      </c>
      <c r="F973" s="297">
        <v>86362</v>
      </c>
      <c r="G973" s="297">
        <v>65770066</v>
      </c>
      <c r="H973" s="400">
        <v>2000.7254127378601</v>
      </c>
      <c r="I973" s="401"/>
    </row>
    <row r="974" spans="1:9" ht="25.15" customHeight="1">
      <c r="A974" s="299">
        <v>44630</v>
      </c>
      <c r="B974" s="298">
        <v>29.5</v>
      </c>
      <c r="C974" s="298">
        <v>30.360001</v>
      </c>
      <c r="D974" s="298">
        <v>29.1</v>
      </c>
      <c r="E974" s="298">
        <v>30.139999</v>
      </c>
      <c r="F974" s="297">
        <v>125510</v>
      </c>
      <c r="G974" s="297">
        <v>65770066</v>
      </c>
      <c r="H974" s="400">
        <v>1982.30974909714</v>
      </c>
      <c r="I974" s="401"/>
    </row>
    <row r="975" spans="1:9" ht="25.15" customHeight="1">
      <c r="A975" s="299">
        <v>44629</v>
      </c>
      <c r="B975" s="298">
        <v>29.719999000000001</v>
      </c>
      <c r="C975" s="298">
        <v>29.719999000000001</v>
      </c>
      <c r="D975" s="298">
        <v>28.52</v>
      </c>
      <c r="E975" s="298">
        <v>29</v>
      </c>
      <c r="F975" s="297">
        <v>150648</v>
      </c>
      <c r="G975" s="297">
        <v>65770066</v>
      </c>
      <c r="H975" s="400">
        <v>1907.3319140000001</v>
      </c>
      <c r="I975" s="401"/>
    </row>
    <row r="976" spans="1:9" ht="25.15" customHeight="1">
      <c r="A976" s="299">
        <v>44628</v>
      </c>
      <c r="B976" s="298">
        <v>30.120000999999998</v>
      </c>
      <c r="C976" s="298">
        <v>31</v>
      </c>
      <c r="D976" s="298">
        <v>28.82</v>
      </c>
      <c r="E976" s="298">
        <v>28.82</v>
      </c>
      <c r="F976" s="297">
        <v>138377</v>
      </c>
      <c r="G976" s="297">
        <v>65770066</v>
      </c>
      <c r="H976" s="400">
        <v>1895.4932820485701</v>
      </c>
      <c r="I976" s="401"/>
    </row>
    <row r="977" spans="1:9" ht="25.15" customHeight="1">
      <c r="A977" s="299">
        <v>44627</v>
      </c>
      <c r="B977" s="298">
        <v>30.98</v>
      </c>
      <c r="C977" s="298">
        <v>31.940000999999999</v>
      </c>
      <c r="D977" s="298">
        <v>29.799999</v>
      </c>
      <c r="E977" s="298">
        <v>30.6</v>
      </c>
      <c r="F977" s="297">
        <v>143868</v>
      </c>
      <c r="G977" s="297">
        <v>65770066</v>
      </c>
      <c r="H977" s="400">
        <v>2012.5640446892901</v>
      </c>
      <c r="I977" s="401"/>
    </row>
    <row r="978" spans="1:9" ht="25.15" customHeight="1">
      <c r="A978" s="299">
        <v>44624</v>
      </c>
      <c r="B978" s="298">
        <v>31.34</v>
      </c>
      <c r="C978" s="298">
        <v>32.139999000000003</v>
      </c>
      <c r="D978" s="298">
        <v>30.959999</v>
      </c>
      <c r="E978" s="298">
        <v>31.040001</v>
      </c>
      <c r="F978" s="297">
        <v>187760</v>
      </c>
      <c r="G978" s="297">
        <v>65770066</v>
      </c>
      <c r="H978" s="400">
        <v>2041.5029088542899</v>
      </c>
      <c r="I978" s="401"/>
    </row>
    <row r="979" spans="1:9" ht="25.15" customHeight="1">
      <c r="A979" s="299">
        <v>44623</v>
      </c>
      <c r="B979" s="298">
        <v>33.479999999999997</v>
      </c>
      <c r="C979" s="298">
        <v>33.479999999999997</v>
      </c>
      <c r="D979" s="298">
        <v>31.74</v>
      </c>
      <c r="E979" s="298">
        <v>31.74</v>
      </c>
      <c r="F979" s="297">
        <v>242336</v>
      </c>
      <c r="G979" s="297">
        <v>65770066</v>
      </c>
      <c r="H979" s="400">
        <v>2087.5418797864299</v>
      </c>
      <c r="I979" s="401"/>
    </row>
    <row r="980" spans="1:9" ht="25.15" customHeight="1">
      <c r="A980" s="299">
        <v>44622</v>
      </c>
      <c r="B980" s="298">
        <v>32.659999999999997</v>
      </c>
      <c r="C980" s="298">
        <v>32.900002000000001</v>
      </c>
      <c r="D980" s="298">
        <v>31.74</v>
      </c>
      <c r="E980" s="298">
        <v>32.82</v>
      </c>
      <c r="F980" s="297">
        <v>83454</v>
      </c>
      <c r="G980" s="297">
        <v>65770066</v>
      </c>
      <c r="H980" s="400">
        <v>2158.5735460485698</v>
      </c>
      <c r="I980" s="401"/>
    </row>
    <row r="981" spans="1:9" ht="25.15" customHeight="1">
      <c r="A981" s="299">
        <v>44621</v>
      </c>
      <c r="B981" s="298">
        <v>32.040000999999997</v>
      </c>
      <c r="C981" s="298">
        <v>32.82</v>
      </c>
      <c r="D981" s="298">
        <v>30.68</v>
      </c>
      <c r="E981" s="298">
        <v>31.799999</v>
      </c>
      <c r="F981" s="297">
        <v>241119</v>
      </c>
      <c r="G981" s="297">
        <v>65770066</v>
      </c>
      <c r="H981" s="400">
        <v>2091.4880486214201</v>
      </c>
      <c r="I981" s="401"/>
    </row>
    <row r="982" spans="1:9" ht="25.15" customHeight="1">
      <c r="A982" s="299">
        <v>44620</v>
      </c>
      <c r="B982" s="298">
        <v>31.1</v>
      </c>
      <c r="C982" s="298">
        <v>32.82</v>
      </c>
      <c r="D982" s="298">
        <v>31.08</v>
      </c>
      <c r="E982" s="298">
        <v>32.799999</v>
      </c>
      <c r="F982" s="297">
        <v>126961</v>
      </c>
      <c r="G982" s="297">
        <v>65770066</v>
      </c>
      <c r="H982" s="400">
        <v>2157.2581146214202</v>
      </c>
      <c r="I982" s="401"/>
    </row>
    <row r="983" spans="1:9" ht="25.15" customHeight="1">
      <c r="A983" s="299">
        <v>44617</v>
      </c>
      <c r="B983" s="298">
        <v>30.200001</v>
      </c>
      <c r="C983" s="298">
        <v>32.299999</v>
      </c>
      <c r="D983" s="298">
        <v>30.200001</v>
      </c>
      <c r="E983" s="298">
        <v>32.220001000000003</v>
      </c>
      <c r="F983" s="297">
        <v>116908</v>
      </c>
      <c r="G983" s="297">
        <v>65770066</v>
      </c>
      <c r="H983" s="400">
        <v>2119.1116068057299</v>
      </c>
      <c r="I983" s="401"/>
    </row>
    <row r="984" spans="1:9" ht="25.15" customHeight="1">
      <c r="A984" s="299">
        <v>44616</v>
      </c>
      <c r="B984" s="298">
        <v>29</v>
      </c>
      <c r="C984" s="298">
        <v>30.92</v>
      </c>
      <c r="D984" s="298">
        <v>29</v>
      </c>
      <c r="E984" s="298">
        <v>30.84</v>
      </c>
      <c r="F984" s="297">
        <v>212351</v>
      </c>
      <c r="G984" s="297">
        <v>65770066</v>
      </c>
      <c r="H984" s="400">
        <v>2028.3488454757201</v>
      </c>
      <c r="I984" s="401"/>
    </row>
    <row r="985" spans="1:9" ht="25.15" customHeight="1">
      <c r="A985" s="299">
        <v>44615</v>
      </c>
      <c r="B985" s="298">
        <v>30.959999</v>
      </c>
      <c r="C985" s="298">
        <v>32.259998000000003</v>
      </c>
      <c r="D985" s="298">
        <v>30.959999</v>
      </c>
      <c r="E985" s="298">
        <v>31.620000999999998</v>
      </c>
      <c r="F985" s="297">
        <v>90417</v>
      </c>
      <c r="G985" s="297">
        <v>65770066</v>
      </c>
      <c r="H985" s="400">
        <v>2079.64954211644</v>
      </c>
      <c r="I985" s="401"/>
    </row>
    <row r="986" spans="1:9" ht="25.15" customHeight="1">
      <c r="A986" s="299">
        <v>44614</v>
      </c>
      <c r="B986" s="298">
        <v>31.280000999999999</v>
      </c>
      <c r="C986" s="298">
        <v>32.020000000000003</v>
      </c>
      <c r="D986" s="298">
        <v>31.08</v>
      </c>
      <c r="E986" s="298">
        <v>31.559999000000001</v>
      </c>
      <c r="F986" s="297">
        <v>101421</v>
      </c>
      <c r="G986" s="297">
        <v>65770066</v>
      </c>
      <c r="H986" s="400">
        <v>2075.7032478349902</v>
      </c>
      <c r="I986" s="401"/>
    </row>
    <row r="987" spans="1:9" ht="25.15" customHeight="1">
      <c r="A987" s="299">
        <v>44613</v>
      </c>
      <c r="B987" s="298">
        <v>33.400002000000001</v>
      </c>
      <c r="C987" s="298">
        <v>33.400002000000001</v>
      </c>
      <c r="D987" s="298">
        <v>31.620000999999998</v>
      </c>
      <c r="E987" s="298">
        <v>31.66</v>
      </c>
      <c r="F987" s="297">
        <v>46156</v>
      </c>
      <c r="G987" s="297">
        <v>65770066</v>
      </c>
      <c r="H987" s="400">
        <v>2082.2802795242801</v>
      </c>
      <c r="I987" s="401"/>
    </row>
    <row r="988" spans="1:9" ht="25.15" customHeight="1">
      <c r="A988" s="299">
        <v>44610</v>
      </c>
      <c r="B988" s="298">
        <v>34.639999000000003</v>
      </c>
      <c r="C988" s="298">
        <v>34.639999000000003</v>
      </c>
      <c r="D988" s="298">
        <v>32.439999</v>
      </c>
      <c r="E988" s="298">
        <v>32.439999</v>
      </c>
      <c r="F988" s="297">
        <v>67001</v>
      </c>
      <c r="G988" s="297">
        <v>65770066</v>
      </c>
      <c r="H988" s="400">
        <v>2133.5808507185602</v>
      </c>
      <c r="I988" s="401"/>
    </row>
    <row r="989" spans="1:9" ht="25.15" customHeight="1">
      <c r="A989" s="299">
        <v>44609</v>
      </c>
      <c r="B989" s="298">
        <v>35</v>
      </c>
      <c r="C989" s="298">
        <v>35</v>
      </c>
      <c r="D989" s="298">
        <v>33.720001000000003</v>
      </c>
      <c r="E989" s="298">
        <v>33.82</v>
      </c>
      <c r="F989" s="297">
        <v>94444</v>
      </c>
      <c r="G989" s="297">
        <v>65770066</v>
      </c>
      <c r="H989" s="400">
        <v>2224.3436120485699</v>
      </c>
      <c r="I989" s="401"/>
    </row>
    <row r="990" spans="1:9" ht="25.15" customHeight="1">
      <c r="A990" s="299">
        <v>44608</v>
      </c>
      <c r="B990" s="298">
        <v>33.68</v>
      </c>
      <c r="C990" s="298">
        <v>35.040000999999997</v>
      </c>
      <c r="D990" s="298">
        <v>33.68</v>
      </c>
      <c r="E990" s="298">
        <v>34.099997999999999</v>
      </c>
      <c r="F990" s="297">
        <v>66426</v>
      </c>
      <c r="G990" s="297">
        <v>65770066</v>
      </c>
      <c r="H990" s="400">
        <v>2242.75915024284</v>
      </c>
      <c r="I990" s="401"/>
    </row>
    <row r="991" spans="1:9" ht="25.15" customHeight="1">
      <c r="A991" s="299">
        <v>44607</v>
      </c>
      <c r="B991" s="298">
        <v>33.900002000000001</v>
      </c>
      <c r="C991" s="298">
        <v>34.779998999999997</v>
      </c>
      <c r="D991" s="298">
        <v>33.779998999999997</v>
      </c>
      <c r="E991" s="298">
        <v>34.560001</v>
      </c>
      <c r="F991" s="297">
        <v>142232</v>
      </c>
      <c r="G991" s="297">
        <v>65770066</v>
      </c>
      <c r="H991" s="400">
        <v>2273.0135712814399</v>
      </c>
      <c r="I991" s="401"/>
    </row>
    <row r="992" spans="1:9" ht="25.15" customHeight="1">
      <c r="A992" s="299">
        <v>44606</v>
      </c>
      <c r="B992" s="298">
        <v>34.599997999999999</v>
      </c>
      <c r="C992" s="298">
        <v>34.599997999999999</v>
      </c>
      <c r="D992" s="298">
        <v>33.799999</v>
      </c>
      <c r="E992" s="298">
        <v>34.099997999999999</v>
      </c>
      <c r="F992" s="297">
        <v>59896</v>
      </c>
      <c r="G992" s="297">
        <v>65770066</v>
      </c>
      <c r="H992" s="400">
        <v>2242.75915024284</v>
      </c>
      <c r="I992" s="401"/>
    </row>
    <row r="993" spans="1:9" ht="25.15" customHeight="1">
      <c r="A993" s="299">
        <v>44603</v>
      </c>
      <c r="B993" s="298">
        <v>35.840000000000003</v>
      </c>
      <c r="C993" s="298">
        <v>35.840000000000003</v>
      </c>
      <c r="D993" s="298">
        <v>34.720001000000003</v>
      </c>
      <c r="E993" s="298">
        <v>34.900002000000001</v>
      </c>
      <c r="F993" s="297">
        <v>64968</v>
      </c>
      <c r="G993" s="297">
        <v>65770066</v>
      </c>
      <c r="H993" s="400">
        <v>2295.3754037571598</v>
      </c>
      <c r="I993" s="401"/>
    </row>
    <row r="994" spans="1:9" ht="25.15" customHeight="1">
      <c r="A994" s="299">
        <v>44602</v>
      </c>
      <c r="B994" s="298">
        <v>37.32</v>
      </c>
      <c r="C994" s="298">
        <v>37.32</v>
      </c>
      <c r="D994" s="298">
        <v>34.979999999999997</v>
      </c>
      <c r="E994" s="298">
        <v>35.479999999999997</v>
      </c>
      <c r="F994" s="297">
        <v>63598</v>
      </c>
      <c r="G994" s="297">
        <v>65770066</v>
      </c>
      <c r="H994" s="400">
        <v>2333.5219115728501</v>
      </c>
      <c r="I994" s="401"/>
    </row>
    <row r="995" spans="1:9" ht="25.15" customHeight="1">
      <c r="A995" s="299">
        <v>44601</v>
      </c>
      <c r="B995" s="298">
        <v>35.540000999999997</v>
      </c>
      <c r="C995" s="298">
        <v>36.740001999999997</v>
      </c>
      <c r="D995" s="298">
        <v>35.540000999999997</v>
      </c>
      <c r="E995" s="298">
        <v>36.159999999999997</v>
      </c>
      <c r="F995" s="297">
        <v>75358</v>
      </c>
      <c r="G995" s="297">
        <v>65770066</v>
      </c>
      <c r="H995" s="400">
        <v>2378.2455765242798</v>
      </c>
      <c r="I995" s="401"/>
    </row>
    <row r="996" spans="1:9" ht="25.15" customHeight="1">
      <c r="A996" s="299">
        <v>44600</v>
      </c>
      <c r="B996" s="298">
        <v>35.979999999999997</v>
      </c>
      <c r="C996" s="298">
        <v>36.580002</v>
      </c>
      <c r="D996" s="298">
        <v>35.200001</v>
      </c>
      <c r="E996" s="298">
        <v>35.82</v>
      </c>
      <c r="F996" s="297">
        <v>49276</v>
      </c>
      <c r="G996" s="297">
        <v>65770066</v>
      </c>
      <c r="H996" s="400">
        <v>2355.88374404857</v>
      </c>
      <c r="I996" s="401"/>
    </row>
    <row r="997" spans="1:9" ht="25.15" customHeight="1">
      <c r="A997" s="299">
        <v>44599</v>
      </c>
      <c r="B997" s="298">
        <v>37.380001</v>
      </c>
      <c r="C997" s="298">
        <v>37.380001</v>
      </c>
      <c r="D997" s="298">
        <v>36.279998999999997</v>
      </c>
      <c r="E997" s="298">
        <v>36.659999999999997</v>
      </c>
      <c r="F997" s="297">
        <v>92012</v>
      </c>
      <c r="G997" s="297">
        <v>65770066</v>
      </c>
      <c r="H997" s="400">
        <v>2411.1306095242799</v>
      </c>
      <c r="I997" s="401"/>
    </row>
    <row r="998" spans="1:9" ht="25.15" customHeight="1">
      <c r="A998" s="299">
        <v>44596</v>
      </c>
      <c r="B998" s="298">
        <v>36.200001</v>
      </c>
      <c r="C998" s="298">
        <v>36.900002000000001</v>
      </c>
      <c r="D998" s="298">
        <v>36.200001</v>
      </c>
      <c r="E998" s="298">
        <v>36.400002000000001</v>
      </c>
      <c r="F998" s="297">
        <v>88257</v>
      </c>
      <c r="G998" s="297">
        <v>65770066</v>
      </c>
      <c r="H998" s="400">
        <v>2394.0305027571599</v>
      </c>
      <c r="I998" s="401"/>
    </row>
    <row r="999" spans="1:9" ht="25.15" customHeight="1">
      <c r="A999" s="299">
        <v>44595</v>
      </c>
      <c r="B999" s="298">
        <v>37.240001999999997</v>
      </c>
      <c r="C999" s="298">
        <v>37.979999999999997</v>
      </c>
      <c r="D999" s="298">
        <v>36.020000000000003</v>
      </c>
      <c r="E999" s="298">
        <v>36.020000000000003</v>
      </c>
      <c r="F999" s="297">
        <v>176279</v>
      </c>
      <c r="G999" s="297">
        <v>65770066</v>
      </c>
      <c r="H999" s="400">
        <v>2369.0378074271498</v>
      </c>
      <c r="I999" s="401"/>
    </row>
    <row r="1000" spans="1:9" ht="25.15" customHeight="1">
      <c r="A1000" s="299">
        <v>44594</v>
      </c>
      <c r="B1000" s="298">
        <v>39.32</v>
      </c>
      <c r="C1000" s="298">
        <v>39.32</v>
      </c>
      <c r="D1000" s="298">
        <v>37.900002000000001</v>
      </c>
      <c r="E1000" s="298">
        <v>37.900002000000001</v>
      </c>
      <c r="F1000" s="297">
        <v>76355</v>
      </c>
      <c r="G1000" s="297">
        <v>65770066</v>
      </c>
      <c r="H1000" s="400">
        <v>2492.6856017571599</v>
      </c>
      <c r="I1000" s="401"/>
    </row>
    <row r="1001" spans="1:9" ht="25.15" customHeight="1">
      <c r="A1001" s="299">
        <v>44593</v>
      </c>
      <c r="B1001" s="298">
        <v>38.82</v>
      </c>
      <c r="C1001" s="298">
        <v>38.979999999999997</v>
      </c>
      <c r="D1001" s="298">
        <v>38.020000000000003</v>
      </c>
      <c r="E1001" s="298">
        <v>38.32</v>
      </c>
      <c r="F1001" s="297">
        <v>107870</v>
      </c>
      <c r="G1001" s="297">
        <v>65770066</v>
      </c>
      <c r="H1001" s="400">
        <v>2520.3089090485701</v>
      </c>
      <c r="I1001" s="401"/>
    </row>
    <row r="1002" spans="1:9" ht="25.15" customHeight="1">
      <c r="A1002" s="299">
        <v>44592</v>
      </c>
      <c r="B1002" s="298">
        <v>37.080002</v>
      </c>
      <c r="C1002" s="298">
        <v>38.020000000000003</v>
      </c>
      <c r="D1002" s="298">
        <v>37.080002</v>
      </c>
      <c r="E1002" s="298">
        <v>38.020000000000003</v>
      </c>
      <c r="F1002" s="297">
        <v>63941</v>
      </c>
      <c r="G1002" s="297">
        <v>65770066</v>
      </c>
      <c r="H1002" s="400">
        <v>2500.5779394271499</v>
      </c>
      <c r="I1002" s="401"/>
    </row>
    <row r="1003" spans="1:9" ht="25.15" customHeight="1">
      <c r="A1003" s="299">
        <v>44589</v>
      </c>
      <c r="B1003" s="298">
        <v>38.400002000000001</v>
      </c>
      <c r="C1003" s="298">
        <v>38.400002000000001</v>
      </c>
      <c r="D1003" s="298">
        <v>37.080002</v>
      </c>
      <c r="E1003" s="298">
        <v>37.099997999999999</v>
      </c>
      <c r="F1003" s="297">
        <v>163805</v>
      </c>
      <c r="G1003" s="297">
        <v>65770066</v>
      </c>
      <c r="H1003" s="400">
        <v>2440.0693482428401</v>
      </c>
      <c r="I1003" s="401"/>
    </row>
    <row r="1004" spans="1:9" ht="25.15" customHeight="1">
      <c r="A1004" s="299">
        <v>44588</v>
      </c>
      <c r="B1004" s="298">
        <v>36.599997999999999</v>
      </c>
      <c r="C1004" s="298">
        <v>37.740001999999997</v>
      </c>
      <c r="D1004" s="298">
        <v>36.419998</v>
      </c>
      <c r="E1004" s="298">
        <v>37.720001000000003</v>
      </c>
      <c r="F1004" s="297">
        <v>109045</v>
      </c>
      <c r="G1004" s="297">
        <v>65770066</v>
      </c>
      <c r="H1004" s="400">
        <v>2480.8469698057302</v>
      </c>
      <c r="I1004" s="401"/>
    </row>
    <row r="1005" spans="1:9" ht="25.15" customHeight="1">
      <c r="A1005" s="299">
        <v>44587</v>
      </c>
      <c r="B1005" s="298">
        <v>35.479999999999997</v>
      </c>
      <c r="C1005" s="298">
        <v>37.639999000000003</v>
      </c>
      <c r="D1005" s="298">
        <v>35.479999999999997</v>
      </c>
      <c r="E1005" s="298">
        <v>37.080002</v>
      </c>
      <c r="F1005" s="297">
        <v>330105</v>
      </c>
      <c r="G1005" s="297">
        <v>65770066</v>
      </c>
      <c r="H1005" s="400">
        <v>2438.7541677085901</v>
      </c>
      <c r="I1005" s="401"/>
    </row>
    <row r="1006" spans="1:9" ht="25.15" customHeight="1">
      <c r="A1006" s="299">
        <v>44586</v>
      </c>
      <c r="B1006" s="298">
        <v>36.919998</v>
      </c>
      <c r="C1006" s="298">
        <v>37.220001000000003</v>
      </c>
      <c r="D1006" s="298">
        <v>36.099997999999999</v>
      </c>
      <c r="E1006" s="298">
        <v>36.099997999999999</v>
      </c>
      <c r="F1006" s="297">
        <v>165618</v>
      </c>
      <c r="G1006" s="297">
        <v>65770066</v>
      </c>
      <c r="H1006" s="400">
        <v>2374.29928224284</v>
      </c>
      <c r="I1006" s="401"/>
    </row>
    <row r="1007" spans="1:9" ht="25.15" customHeight="1">
      <c r="A1007" s="299">
        <v>44585</v>
      </c>
      <c r="B1007" s="298">
        <v>37.700001</v>
      </c>
      <c r="C1007" s="298">
        <v>38.279998999999997</v>
      </c>
      <c r="D1007" s="298">
        <v>36.360000999999997</v>
      </c>
      <c r="E1007" s="298">
        <v>36.380001</v>
      </c>
      <c r="F1007" s="297">
        <v>77537</v>
      </c>
      <c r="G1007" s="297">
        <v>65770066</v>
      </c>
      <c r="H1007" s="400">
        <v>2392.7150713300098</v>
      </c>
      <c r="I1007" s="401"/>
    </row>
    <row r="1008" spans="1:9" ht="25.15" customHeight="1">
      <c r="A1008" s="299">
        <v>44582</v>
      </c>
      <c r="B1008" s="298">
        <v>39.799999</v>
      </c>
      <c r="C1008" s="298">
        <v>40.240001999999997</v>
      </c>
      <c r="D1008" s="298">
        <v>37.919998</v>
      </c>
      <c r="E1008" s="298">
        <v>38.020000000000003</v>
      </c>
      <c r="F1008" s="297">
        <v>83187</v>
      </c>
      <c r="G1008" s="297">
        <v>65770066</v>
      </c>
      <c r="H1008" s="400">
        <v>2500.5779394271499</v>
      </c>
      <c r="I1008" s="401"/>
    </row>
    <row r="1009" spans="1:9" ht="25.15" customHeight="1">
      <c r="A1009" s="299">
        <v>44581</v>
      </c>
      <c r="B1009" s="298">
        <v>41.200001</v>
      </c>
      <c r="C1009" s="298">
        <v>41.200001</v>
      </c>
      <c r="D1009" s="298">
        <v>40.259998000000003</v>
      </c>
      <c r="E1009" s="298">
        <v>40.259998000000003</v>
      </c>
      <c r="F1009" s="297">
        <v>82283</v>
      </c>
      <c r="G1009" s="297">
        <v>65770066</v>
      </c>
      <c r="H1009" s="400">
        <v>2647.9027467671299</v>
      </c>
      <c r="I1009" s="401"/>
    </row>
    <row r="1010" spans="1:9" ht="25.15" customHeight="1">
      <c r="A1010" s="299">
        <v>44580</v>
      </c>
      <c r="B1010" s="298">
        <v>40.119999</v>
      </c>
      <c r="C1010" s="298">
        <v>41.540000999999997</v>
      </c>
      <c r="D1010" s="298">
        <v>40.119999</v>
      </c>
      <c r="E1010" s="298">
        <v>40.919998</v>
      </c>
      <c r="F1010" s="297">
        <v>69153</v>
      </c>
      <c r="G1010" s="297">
        <v>65770066</v>
      </c>
      <c r="H1010" s="400">
        <v>2691.31098029141</v>
      </c>
      <c r="I1010" s="401"/>
    </row>
    <row r="1011" spans="1:9" ht="25.15" customHeight="1">
      <c r="A1011" s="299">
        <v>44579</v>
      </c>
      <c r="B1011" s="298">
        <v>42.98</v>
      </c>
      <c r="C1011" s="298">
        <v>42.98</v>
      </c>
      <c r="D1011" s="298">
        <v>40.060001</v>
      </c>
      <c r="E1011" s="298">
        <v>41.119999</v>
      </c>
      <c r="F1011" s="297">
        <v>98376</v>
      </c>
      <c r="G1011" s="297">
        <v>65770066</v>
      </c>
      <c r="H1011" s="400">
        <v>2704.4650436699899</v>
      </c>
      <c r="I1011" s="401"/>
    </row>
    <row r="1012" spans="1:9" ht="25.15" customHeight="1">
      <c r="A1012" s="299">
        <v>44578</v>
      </c>
      <c r="B1012" s="298">
        <v>41.5</v>
      </c>
      <c r="C1012" s="298">
        <v>42.439999</v>
      </c>
      <c r="D1012" s="298">
        <v>41.360000999999997</v>
      </c>
      <c r="E1012" s="298">
        <v>41.740001999999997</v>
      </c>
      <c r="F1012" s="297">
        <v>72251</v>
      </c>
      <c r="G1012" s="297">
        <v>65770066</v>
      </c>
      <c r="H1012" s="400">
        <v>2745.24266523287</v>
      </c>
      <c r="I1012" s="401"/>
    </row>
    <row r="1013" spans="1:9" ht="25.15" customHeight="1">
      <c r="A1013" s="299">
        <v>44575</v>
      </c>
      <c r="B1013" s="298">
        <v>41.380001</v>
      </c>
      <c r="C1013" s="298">
        <v>42.459999000000003</v>
      </c>
      <c r="D1013" s="298">
        <v>41.220001000000003</v>
      </c>
      <c r="E1013" s="298">
        <v>41.220001000000003</v>
      </c>
      <c r="F1013" s="297">
        <v>128254</v>
      </c>
      <c r="G1013" s="297">
        <v>65770066</v>
      </c>
      <c r="H1013" s="400">
        <v>2711.0422008057299</v>
      </c>
      <c r="I1013" s="401"/>
    </row>
    <row r="1014" spans="1:9" ht="25.15" customHeight="1">
      <c r="A1014" s="299">
        <v>44574</v>
      </c>
      <c r="B1014" s="298">
        <v>44.299999</v>
      </c>
      <c r="C1014" s="298">
        <v>44.299999</v>
      </c>
      <c r="D1014" s="298">
        <v>41.919998</v>
      </c>
      <c r="E1014" s="298">
        <v>41.919998</v>
      </c>
      <c r="F1014" s="297">
        <v>120179</v>
      </c>
      <c r="G1014" s="297">
        <v>65770066</v>
      </c>
      <c r="H1014" s="400">
        <v>2757.0810462914101</v>
      </c>
      <c r="I1014" s="401"/>
    </row>
    <row r="1015" spans="1:9" ht="25.15" customHeight="1">
      <c r="A1015" s="299">
        <v>44573</v>
      </c>
      <c r="B1015" s="298">
        <v>45.139999000000003</v>
      </c>
      <c r="C1015" s="298">
        <v>45.139999000000003</v>
      </c>
      <c r="D1015" s="298">
        <v>43.860000999999997</v>
      </c>
      <c r="E1015" s="298">
        <v>43.860000999999997</v>
      </c>
      <c r="F1015" s="297">
        <v>86320</v>
      </c>
      <c r="G1015" s="297">
        <v>65770066</v>
      </c>
      <c r="H1015" s="400">
        <v>2884.67513490286</v>
      </c>
      <c r="I1015" s="401"/>
    </row>
    <row r="1016" spans="1:9" ht="25.15" customHeight="1">
      <c r="A1016" s="299">
        <v>44572</v>
      </c>
      <c r="B1016" s="298">
        <v>45.799999</v>
      </c>
      <c r="C1016" s="298">
        <v>45.799999</v>
      </c>
      <c r="D1016" s="298">
        <v>44.119999</v>
      </c>
      <c r="E1016" s="298">
        <v>44.32</v>
      </c>
      <c r="F1016" s="297">
        <v>97182</v>
      </c>
      <c r="G1016" s="297">
        <v>65770066</v>
      </c>
      <c r="H1016" s="400">
        <v>2914.9293050485699</v>
      </c>
      <c r="I1016" s="401"/>
    </row>
    <row r="1017" spans="1:9" ht="25.15" customHeight="1">
      <c r="A1017" s="299">
        <v>44571</v>
      </c>
      <c r="B1017" s="298">
        <v>45.459999000000003</v>
      </c>
      <c r="C1017" s="298">
        <v>46.040000999999997</v>
      </c>
      <c r="D1017" s="298">
        <v>44.419998</v>
      </c>
      <c r="E1017" s="298">
        <v>44.5</v>
      </c>
      <c r="F1017" s="297">
        <v>84862</v>
      </c>
      <c r="G1017" s="297">
        <v>65770066</v>
      </c>
      <c r="H1017" s="400">
        <v>2926.7679370000001</v>
      </c>
      <c r="I1017" s="401"/>
    </row>
    <row r="1018" spans="1:9" ht="25.15" customHeight="1">
      <c r="A1018" s="299">
        <v>44568</v>
      </c>
      <c r="B1018" s="298">
        <v>45.619999</v>
      </c>
      <c r="C1018" s="298">
        <v>46.959999000000003</v>
      </c>
      <c r="D1018" s="298">
        <v>45.619999</v>
      </c>
      <c r="E1018" s="298">
        <v>46</v>
      </c>
      <c r="F1018" s="297">
        <v>56631</v>
      </c>
      <c r="G1018" s="297">
        <v>65770066</v>
      </c>
      <c r="H1018" s="400">
        <v>3025.4230360000001</v>
      </c>
      <c r="I1018" s="401"/>
    </row>
    <row r="1019" spans="1:9" ht="25.15" customHeight="1">
      <c r="A1019" s="299">
        <v>44567</v>
      </c>
      <c r="B1019" s="298">
        <v>48</v>
      </c>
      <c r="C1019" s="298">
        <v>48.099997999999999</v>
      </c>
      <c r="D1019" s="298">
        <v>46.400002000000001</v>
      </c>
      <c r="E1019" s="298">
        <v>46.619999</v>
      </c>
      <c r="F1019" s="297">
        <v>60535</v>
      </c>
      <c r="G1019" s="297">
        <v>65770066</v>
      </c>
      <c r="H1019" s="400">
        <v>3066.2004066699901</v>
      </c>
      <c r="I1019" s="401"/>
    </row>
    <row r="1020" spans="1:9" ht="25.15" customHeight="1">
      <c r="A1020" s="299">
        <v>44566</v>
      </c>
      <c r="B1020" s="298">
        <v>48.419998</v>
      </c>
      <c r="C1020" s="298">
        <v>48.939999</v>
      </c>
      <c r="D1020" s="298">
        <v>48.099997999999999</v>
      </c>
      <c r="E1020" s="298">
        <v>48.139999000000003</v>
      </c>
      <c r="F1020" s="297">
        <v>87365</v>
      </c>
      <c r="G1020" s="297">
        <v>65770066</v>
      </c>
      <c r="H1020" s="400">
        <v>3166.1709370971398</v>
      </c>
      <c r="I1020" s="401"/>
    </row>
    <row r="1021" spans="1:9" ht="25.15" customHeight="1">
      <c r="A1021" s="299">
        <v>44565</v>
      </c>
      <c r="B1021" s="298">
        <v>50.049999</v>
      </c>
      <c r="C1021" s="298">
        <v>50.049999</v>
      </c>
      <c r="D1021" s="298">
        <v>48.560001</v>
      </c>
      <c r="E1021" s="298">
        <v>48.759998000000003</v>
      </c>
      <c r="F1021" s="297">
        <v>90545</v>
      </c>
      <c r="G1021" s="297">
        <v>65770066</v>
      </c>
      <c r="H1021" s="400">
        <v>3206.9483077671298</v>
      </c>
      <c r="I1021" s="401"/>
    </row>
    <row r="1022" spans="1:9" ht="25.15" customHeight="1">
      <c r="A1022" s="299">
        <v>44561</v>
      </c>
      <c r="B1022" s="298">
        <v>49.68</v>
      </c>
      <c r="C1022" s="298">
        <v>49.740001999999997</v>
      </c>
      <c r="D1022" s="298">
        <v>49.18</v>
      </c>
      <c r="E1022" s="298">
        <v>49.380001</v>
      </c>
      <c r="F1022" s="297">
        <v>20434</v>
      </c>
      <c r="G1022" s="297">
        <v>65770066</v>
      </c>
      <c r="H1022" s="400">
        <v>3247.7259293300099</v>
      </c>
      <c r="I1022" s="401"/>
    </row>
    <row r="1023" spans="1:9" ht="25.15" customHeight="1">
      <c r="A1023" s="299">
        <v>44560</v>
      </c>
      <c r="B1023" s="298">
        <v>49</v>
      </c>
      <c r="C1023" s="298">
        <v>50.200001</v>
      </c>
      <c r="D1023" s="298">
        <v>49</v>
      </c>
      <c r="E1023" s="298">
        <v>49.66</v>
      </c>
      <c r="F1023" s="297">
        <v>60514</v>
      </c>
      <c r="G1023" s="297">
        <v>65767343</v>
      </c>
      <c r="H1023" s="400">
        <v>3266.0062433447001</v>
      </c>
      <c r="I1023" s="401"/>
    </row>
    <row r="1024" spans="1:9" ht="25.15" customHeight="1">
      <c r="A1024" s="299">
        <v>44559</v>
      </c>
      <c r="B1024" s="298">
        <v>50.650002000000001</v>
      </c>
      <c r="C1024" s="298">
        <v>51.099997999999999</v>
      </c>
      <c r="D1024" s="298">
        <v>50</v>
      </c>
      <c r="E1024" s="298">
        <v>50.099997999999999</v>
      </c>
      <c r="F1024" s="297">
        <v>55894</v>
      </c>
      <c r="G1024" s="297">
        <v>65767343</v>
      </c>
      <c r="H1024" s="400">
        <v>3294.9437839470002</v>
      </c>
      <c r="I1024" s="401"/>
    </row>
    <row r="1025" spans="1:9" ht="25.15" customHeight="1">
      <c r="A1025" s="299">
        <v>44554</v>
      </c>
      <c r="B1025" s="298">
        <v>50.450001</v>
      </c>
      <c r="C1025" s="298">
        <v>50.450001</v>
      </c>
      <c r="D1025" s="298">
        <v>49.439999</v>
      </c>
      <c r="E1025" s="298">
        <v>49.580002</v>
      </c>
      <c r="F1025" s="297">
        <v>10032</v>
      </c>
      <c r="G1025" s="297">
        <v>65767343</v>
      </c>
      <c r="H1025" s="400">
        <v>3260.7449863636002</v>
      </c>
      <c r="I1025" s="401"/>
    </row>
    <row r="1026" spans="1:9" ht="25.15" customHeight="1">
      <c r="A1026" s="299">
        <v>44553</v>
      </c>
      <c r="B1026" s="298">
        <v>48.360000999999997</v>
      </c>
      <c r="C1026" s="298">
        <v>49.880001</v>
      </c>
      <c r="D1026" s="298">
        <v>48.360000999999997</v>
      </c>
      <c r="E1026" s="298">
        <v>49.32</v>
      </c>
      <c r="F1026" s="297">
        <v>40142</v>
      </c>
      <c r="G1026" s="297">
        <v>65767343</v>
      </c>
      <c r="H1026" s="400">
        <v>3243.6453366894002</v>
      </c>
      <c r="I1026" s="401"/>
    </row>
    <row r="1027" spans="1:9" ht="25.15" customHeight="1">
      <c r="A1027" s="299">
        <v>44552</v>
      </c>
      <c r="B1027" s="298">
        <v>48.18</v>
      </c>
      <c r="C1027" s="298">
        <v>49.720001000000003</v>
      </c>
      <c r="D1027" s="298">
        <v>48.18</v>
      </c>
      <c r="E1027" s="298">
        <v>49.439999</v>
      </c>
      <c r="F1027" s="297">
        <v>46544</v>
      </c>
      <c r="G1027" s="297">
        <v>65767343</v>
      </c>
      <c r="H1027" s="400">
        <v>3251.5373476023001</v>
      </c>
      <c r="I1027" s="401"/>
    </row>
    <row r="1028" spans="1:9" ht="25.15" customHeight="1">
      <c r="A1028" s="299">
        <v>44551</v>
      </c>
      <c r="B1028" s="298">
        <v>50.150002000000001</v>
      </c>
      <c r="C1028" s="298">
        <v>50.200001</v>
      </c>
      <c r="D1028" s="298">
        <v>48.48</v>
      </c>
      <c r="E1028" s="298">
        <v>48.900002000000001</v>
      </c>
      <c r="F1028" s="297">
        <v>64445</v>
      </c>
      <c r="G1028" s="297">
        <v>65767343</v>
      </c>
      <c r="H1028" s="400">
        <v>3216.0231730529999</v>
      </c>
      <c r="I1028" s="401"/>
    </row>
    <row r="1029" spans="1:9" ht="25.15" customHeight="1">
      <c r="A1029" s="299">
        <v>44550</v>
      </c>
      <c r="B1029" s="298">
        <v>48.880001</v>
      </c>
      <c r="C1029" s="298">
        <v>49.900002000000001</v>
      </c>
      <c r="D1029" s="298">
        <v>48.880001</v>
      </c>
      <c r="E1029" s="298">
        <v>49.52</v>
      </c>
      <c r="F1029" s="297">
        <v>38383</v>
      </c>
      <c r="G1029" s="297">
        <v>65767343</v>
      </c>
      <c r="H1029" s="400">
        <v>3256.7988554659</v>
      </c>
      <c r="I1029" s="401"/>
    </row>
    <row r="1030" spans="1:9" ht="25.15" customHeight="1">
      <c r="A1030" s="299">
        <v>44547</v>
      </c>
      <c r="B1030" s="298">
        <v>50.150002000000001</v>
      </c>
      <c r="C1030" s="298">
        <v>50.400002000000001</v>
      </c>
      <c r="D1030" s="298">
        <v>49.18</v>
      </c>
      <c r="E1030" s="298">
        <v>50.049999</v>
      </c>
      <c r="F1030" s="297">
        <v>228213</v>
      </c>
      <c r="G1030" s="297">
        <v>65767343</v>
      </c>
      <c r="H1030" s="400">
        <v>3291.6554669735001</v>
      </c>
      <c r="I1030" s="401"/>
    </row>
    <row r="1031" spans="1:9" ht="25.15" customHeight="1">
      <c r="A1031" s="299">
        <v>44546</v>
      </c>
      <c r="B1031" s="298">
        <v>49.099997999999999</v>
      </c>
      <c r="C1031" s="298">
        <v>49.48</v>
      </c>
      <c r="D1031" s="298">
        <v>48.860000999999997</v>
      </c>
      <c r="E1031" s="298">
        <v>49.299999</v>
      </c>
      <c r="F1031" s="297">
        <v>114015</v>
      </c>
      <c r="G1031" s="297">
        <v>65767343</v>
      </c>
      <c r="H1031" s="400">
        <v>3242.3299597235</v>
      </c>
      <c r="I1031" s="401"/>
    </row>
    <row r="1032" spans="1:9" ht="25.15" customHeight="1">
      <c r="A1032" s="299">
        <v>44545</v>
      </c>
      <c r="B1032" s="298">
        <v>47.16</v>
      </c>
      <c r="C1032" s="298">
        <v>48.599997999999999</v>
      </c>
      <c r="D1032" s="298">
        <v>47.16</v>
      </c>
      <c r="E1032" s="298">
        <v>48.5</v>
      </c>
      <c r="F1032" s="297">
        <v>115260</v>
      </c>
      <c r="G1032" s="297">
        <v>65767343</v>
      </c>
      <c r="H1032" s="400">
        <v>3189.7161354999998</v>
      </c>
      <c r="I1032" s="401"/>
    </row>
    <row r="1033" spans="1:9" ht="25.15" customHeight="1">
      <c r="A1033" s="299">
        <v>44544</v>
      </c>
      <c r="B1033" s="298">
        <v>48.779998999999997</v>
      </c>
      <c r="C1033" s="298">
        <v>49.200001</v>
      </c>
      <c r="D1033" s="298">
        <v>48.18</v>
      </c>
      <c r="E1033" s="298">
        <v>48.34</v>
      </c>
      <c r="F1033" s="297">
        <v>138716</v>
      </c>
      <c r="G1033" s="297">
        <v>65767343</v>
      </c>
      <c r="H1033" s="400">
        <v>3179.1933706553</v>
      </c>
      <c r="I1033" s="401"/>
    </row>
    <row r="1034" spans="1:9" ht="25.15" customHeight="1">
      <c r="A1034" s="299">
        <v>44543</v>
      </c>
      <c r="B1034" s="298">
        <v>48.16</v>
      </c>
      <c r="C1034" s="298">
        <v>49.360000999999997</v>
      </c>
      <c r="D1034" s="298">
        <v>48.16</v>
      </c>
      <c r="E1034" s="298">
        <v>48.84</v>
      </c>
      <c r="F1034" s="297">
        <v>49533</v>
      </c>
      <c r="G1034" s="297">
        <v>65767343</v>
      </c>
      <c r="H1034" s="400">
        <v>3212.0770421553002</v>
      </c>
      <c r="I1034" s="401"/>
    </row>
    <row r="1035" spans="1:9" ht="25.15" customHeight="1">
      <c r="A1035" s="299">
        <v>44540</v>
      </c>
      <c r="B1035" s="298">
        <v>50.700001</v>
      </c>
      <c r="C1035" s="298">
        <v>50.700001</v>
      </c>
      <c r="D1035" s="298">
        <v>48.560001</v>
      </c>
      <c r="E1035" s="298">
        <v>49.259998000000003</v>
      </c>
      <c r="F1035" s="297">
        <v>93389</v>
      </c>
      <c r="G1035" s="297">
        <v>65767343</v>
      </c>
      <c r="H1035" s="400">
        <v>3239.6992057917</v>
      </c>
      <c r="I1035" s="401"/>
    </row>
    <row r="1036" spans="1:9" ht="25.15" customHeight="1">
      <c r="A1036" s="299">
        <v>44539</v>
      </c>
      <c r="B1036" s="298">
        <v>48.099997999999999</v>
      </c>
      <c r="C1036" s="298">
        <v>49.799999</v>
      </c>
      <c r="D1036" s="298">
        <v>48.099997999999999</v>
      </c>
      <c r="E1036" s="298">
        <v>49.419998</v>
      </c>
      <c r="F1036" s="297">
        <v>43769</v>
      </c>
      <c r="G1036" s="297">
        <v>65767343</v>
      </c>
      <c r="H1036" s="400">
        <v>3250.2219706363999</v>
      </c>
      <c r="I1036" s="401"/>
    </row>
    <row r="1037" spans="1:9" ht="25.15" customHeight="1">
      <c r="A1037" s="299">
        <v>44538</v>
      </c>
      <c r="B1037" s="298">
        <v>49.68</v>
      </c>
      <c r="C1037" s="298">
        <v>50.650002000000001</v>
      </c>
      <c r="D1037" s="298">
        <v>49.119999</v>
      </c>
      <c r="E1037" s="298">
        <v>49.48</v>
      </c>
      <c r="F1037" s="297">
        <v>106088</v>
      </c>
      <c r="G1037" s="297">
        <v>65767343</v>
      </c>
      <c r="H1037" s="400">
        <v>3254.1681015341001</v>
      </c>
      <c r="I1037" s="401"/>
    </row>
    <row r="1038" spans="1:9" ht="25.15" customHeight="1">
      <c r="A1038" s="299">
        <v>44537</v>
      </c>
      <c r="B1038" s="298">
        <v>48.5</v>
      </c>
      <c r="C1038" s="298">
        <v>49.759998000000003</v>
      </c>
      <c r="D1038" s="298">
        <v>48.259998000000003</v>
      </c>
      <c r="E1038" s="298">
        <v>49.48</v>
      </c>
      <c r="F1038" s="297">
        <v>84003</v>
      </c>
      <c r="G1038" s="297">
        <v>65767343</v>
      </c>
      <c r="H1038" s="400">
        <v>3254.1681015341001</v>
      </c>
      <c r="I1038" s="401"/>
    </row>
    <row r="1039" spans="1:9" ht="25.15" customHeight="1">
      <c r="A1039" s="299">
        <v>44536</v>
      </c>
      <c r="B1039" s="298">
        <v>48.200001</v>
      </c>
      <c r="C1039" s="298">
        <v>48.84</v>
      </c>
      <c r="D1039" s="298">
        <v>48.200001</v>
      </c>
      <c r="E1039" s="298">
        <v>48.68</v>
      </c>
      <c r="F1039" s="297">
        <v>117372</v>
      </c>
      <c r="G1039" s="297">
        <v>65767343</v>
      </c>
      <c r="H1039" s="400">
        <v>3201.5542773105999</v>
      </c>
      <c r="I1039" s="401"/>
    </row>
    <row r="1040" spans="1:9" ht="25.15" customHeight="1">
      <c r="A1040" s="299">
        <v>44533</v>
      </c>
      <c r="B1040" s="298">
        <v>47.240001999999997</v>
      </c>
      <c r="C1040" s="298">
        <v>48.740001999999997</v>
      </c>
      <c r="D1040" s="298">
        <v>47.240001999999997</v>
      </c>
      <c r="E1040" s="298">
        <v>48.259998000000003</v>
      </c>
      <c r="F1040" s="297">
        <v>142503</v>
      </c>
      <c r="G1040" s="297">
        <v>65767343</v>
      </c>
      <c r="H1040" s="400">
        <v>3173.9318627917</v>
      </c>
      <c r="I1040" s="401"/>
    </row>
    <row r="1041" spans="1:9" ht="25.15" customHeight="1">
      <c r="A1041" s="299">
        <v>44532</v>
      </c>
      <c r="B1041" s="298">
        <v>48.040000999999997</v>
      </c>
      <c r="C1041" s="298">
        <v>48.599997999999999</v>
      </c>
      <c r="D1041" s="298">
        <v>47.759998000000003</v>
      </c>
      <c r="E1041" s="298">
        <v>48.139999000000003</v>
      </c>
      <c r="F1041" s="297">
        <v>141319</v>
      </c>
      <c r="G1041" s="297">
        <v>65767343</v>
      </c>
      <c r="H1041" s="400">
        <v>3166.0398518788002</v>
      </c>
      <c r="I1041" s="401"/>
    </row>
    <row r="1042" spans="1:9" ht="25.15" customHeight="1">
      <c r="A1042" s="299">
        <v>44531</v>
      </c>
      <c r="B1042" s="298">
        <v>48.639999000000003</v>
      </c>
      <c r="C1042" s="298">
        <v>48.860000999999997</v>
      </c>
      <c r="D1042" s="298">
        <v>47.48</v>
      </c>
      <c r="E1042" s="298">
        <v>48.52</v>
      </c>
      <c r="F1042" s="297">
        <v>128386</v>
      </c>
      <c r="G1042" s="297">
        <v>65767343</v>
      </c>
      <c r="H1042" s="400">
        <v>3191.0315124659001</v>
      </c>
      <c r="I1042" s="401"/>
    </row>
    <row r="1043" spans="1:9" ht="25.15" customHeight="1">
      <c r="A1043" s="299">
        <v>44530</v>
      </c>
      <c r="B1043" s="298">
        <v>49.279998999999997</v>
      </c>
      <c r="C1043" s="298">
        <v>49.619999</v>
      </c>
      <c r="D1043" s="298">
        <v>48.360000999999997</v>
      </c>
      <c r="E1043" s="298">
        <v>48.360000999999997</v>
      </c>
      <c r="F1043" s="297">
        <v>164846</v>
      </c>
      <c r="G1043" s="297">
        <v>65767343</v>
      </c>
      <c r="H1043" s="400">
        <v>3180.5087476212002</v>
      </c>
      <c r="I1043" s="401"/>
    </row>
    <row r="1044" spans="1:9" ht="25.15" customHeight="1">
      <c r="A1044" s="299">
        <v>44529</v>
      </c>
      <c r="B1044" s="298">
        <v>49.48</v>
      </c>
      <c r="C1044" s="298">
        <v>51.150002000000001</v>
      </c>
      <c r="D1044" s="298">
        <v>49.299999</v>
      </c>
      <c r="E1044" s="298">
        <v>49.939999</v>
      </c>
      <c r="F1044" s="297">
        <v>96078</v>
      </c>
      <c r="G1044" s="297">
        <v>65767343</v>
      </c>
      <c r="H1044" s="400">
        <v>3284.4210191022999</v>
      </c>
      <c r="I1044" s="401"/>
    </row>
    <row r="1045" spans="1:9" ht="25.15" customHeight="1">
      <c r="A1045" s="299">
        <v>44526</v>
      </c>
      <c r="B1045" s="298">
        <v>49.099997999999999</v>
      </c>
      <c r="C1045" s="298">
        <v>49.779998999999997</v>
      </c>
      <c r="D1045" s="298">
        <v>48.700001</v>
      </c>
      <c r="E1045" s="298">
        <v>49.299999</v>
      </c>
      <c r="F1045" s="297">
        <v>241500</v>
      </c>
      <c r="G1045" s="297">
        <v>65767343</v>
      </c>
      <c r="H1045" s="400">
        <v>3242.3299597235</v>
      </c>
      <c r="I1045" s="401"/>
    </row>
    <row r="1046" spans="1:9" ht="25.15" customHeight="1">
      <c r="A1046" s="299">
        <v>44525</v>
      </c>
      <c r="B1046" s="298">
        <v>47.880001</v>
      </c>
      <c r="C1046" s="298">
        <v>50.650002000000001</v>
      </c>
      <c r="D1046" s="298">
        <v>47.759998000000003</v>
      </c>
      <c r="E1046" s="298">
        <v>49.740001999999997</v>
      </c>
      <c r="F1046" s="297">
        <v>106682</v>
      </c>
      <c r="G1046" s="297">
        <v>65767343</v>
      </c>
      <c r="H1046" s="400">
        <v>3271.2677512083001</v>
      </c>
      <c r="I1046" s="401"/>
    </row>
    <row r="1047" spans="1:9" ht="25.15" customHeight="1">
      <c r="A1047" s="299">
        <v>44524</v>
      </c>
      <c r="B1047" s="298">
        <v>46.5</v>
      </c>
      <c r="C1047" s="298">
        <v>50.450001</v>
      </c>
      <c r="D1047" s="298">
        <v>43.799999</v>
      </c>
      <c r="E1047" s="298">
        <v>47.259998000000003</v>
      </c>
      <c r="F1047" s="297">
        <v>370092</v>
      </c>
      <c r="G1047" s="297">
        <v>65767343</v>
      </c>
      <c r="H1047" s="400">
        <v>3108.1645197917001</v>
      </c>
      <c r="I1047" s="401"/>
    </row>
    <row r="1048" spans="1:9" ht="25.15" customHeight="1">
      <c r="A1048" s="299">
        <v>44523</v>
      </c>
      <c r="B1048" s="298">
        <v>53.950001</v>
      </c>
      <c r="C1048" s="298">
        <v>53.950001</v>
      </c>
      <c r="D1048" s="298">
        <v>52.400002000000001</v>
      </c>
      <c r="E1048" s="298">
        <v>52.5</v>
      </c>
      <c r="F1048" s="297">
        <v>72811</v>
      </c>
      <c r="G1048" s="297">
        <v>65767343</v>
      </c>
      <c r="H1048" s="400">
        <v>3452.7855075000002</v>
      </c>
      <c r="I1048" s="401"/>
    </row>
    <row r="1049" spans="1:9" ht="25.15" customHeight="1">
      <c r="A1049" s="299">
        <v>44522</v>
      </c>
      <c r="B1049" s="298">
        <v>54</v>
      </c>
      <c r="C1049" s="298">
        <v>55.450001</v>
      </c>
      <c r="D1049" s="298">
        <v>53.900002000000001</v>
      </c>
      <c r="E1049" s="298">
        <v>53.900002000000001</v>
      </c>
      <c r="F1049" s="297">
        <v>49292</v>
      </c>
      <c r="G1049" s="297">
        <v>65767343</v>
      </c>
      <c r="H1049" s="400">
        <v>3544.8598880529998</v>
      </c>
      <c r="I1049" s="401"/>
    </row>
    <row r="1050" spans="1:9" ht="25.15" customHeight="1">
      <c r="A1050" s="299">
        <v>44519</v>
      </c>
      <c r="B1050" s="298">
        <v>55.950001</v>
      </c>
      <c r="C1050" s="298">
        <v>55.950001</v>
      </c>
      <c r="D1050" s="298">
        <v>54.349997999999999</v>
      </c>
      <c r="E1050" s="298">
        <v>54.849997999999999</v>
      </c>
      <c r="F1050" s="297">
        <v>71310</v>
      </c>
      <c r="G1050" s="297">
        <v>65767343</v>
      </c>
      <c r="H1050" s="400">
        <v>3607.3386631970002</v>
      </c>
      <c r="I1050" s="401"/>
    </row>
    <row r="1051" spans="1:9" ht="25.15" customHeight="1">
      <c r="A1051" s="299">
        <v>44518</v>
      </c>
      <c r="B1051" s="298">
        <v>54.799999</v>
      </c>
      <c r="C1051" s="298">
        <v>55.450001</v>
      </c>
      <c r="D1051" s="298">
        <v>54.799999</v>
      </c>
      <c r="E1051" s="298">
        <v>54.849997999999999</v>
      </c>
      <c r="F1051" s="297">
        <v>108194</v>
      </c>
      <c r="G1051" s="297">
        <v>65767343</v>
      </c>
      <c r="H1051" s="400">
        <v>3607.3386631970002</v>
      </c>
      <c r="I1051" s="401"/>
    </row>
    <row r="1052" spans="1:9" ht="25.15" customHeight="1">
      <c r="A1052" s="299">
        <v>44517</v>
      </c>
      <c r="B1052" s="298">
        <v>54.599997999999999</v>
      </c>
      <c r="C1052" s="298">
        <v>55.799999</v>
      </c>
      <c r="D1052" s="298">
        <v>54.299999</v>
      </c>
      <c r="E1052" s="298">
        <v>55</v>
      </c>
      <c r="F1052" s="297">
        <v>91230</v>
      </c>
      <c r="G1052" s="297">
        <v>65767343</v>
      </c>
      <c r="H1052" s="400">
        <v>3617.203865</v>
      </c>
      <c r="I1052" s="401"/>
    </row>
    <row r="1053" spans="1:9" ht="25.15" customHeight="1">
      <c r="A1053" s="299">
        <v>44516</v>
      </c>
      <c r="B1053" s="298">
        <v>55.5</v>
      </c>
      <c r="C1053" s="298">
        <v>55.5</v>
      </c>
      <c r="D1053" s="298">
        <v>53.900002000000001</v>
      </c>
      <c r="E1053" s="298">
        <v>54.700001</v>
      </c>
      <c r="F1053" s="297">
        <v>52526</v>
      </c>
      <c r="G1053" s="297">
        <v>65767343</v>
      </c>
      <c r="H1053" s="400">
        <v>3597.4737122765</v>
      </c>
      <c r="I1053" s="401"/>
    </row>
    <row r="1054" spans="1:9" ht="25.15" customHeight="1">
      <c r="A1054" s="299">
        <v>44515</v>
      </c>
      <c r="B1054" s="298">
        <v>55.150002000000001</v>
      </c>
      <c r="C1054" s="298">
        <v>56.099997999999999</v>
      </c>
      <c r="D1054" s="298">
        <v>54.450001</v>
      </c>
      <c r="E1054" s="298">
        <v>55.200001</v>
      </c>
      <c r="F1054" s="297">
        <v>111526</v>
      </c>
      <c r="G1054" s="297">
        <v>65767343</v>
      </c>
      <c r="H1054" s="400">
        <v>3630.3573837764998</v>
      </c>
      <c r="I1054" s="401"/>
    </row>
    <row r="1055" spans="1:9" ht="25.15" customHeight="1">
      <c r="A1055" s="299">
        <v>44512</v>
      </c>
      <c r="B1055" s="298">
        <v>56.650002000000001</v>
      </c>
      <c r="C1055" s="298">
        <v>56.650002000000001</v>
      </c>
      <c r="D1055" s="298">
        <v>55</v>
      </c>
      <c r="E1055" s="298">
        <v>55.950001</v>
      </c>
      <c r="F1055" s="297">
        <v>33206</v>
      </c>
      <c r="G1055" s="297">
        <v>65767343</v>
      </c>
      <c r="H1055" s="400">
        <v>3679.6828910264999</v>
      </c>
      <c r="I1055" s="401"/>
    </row>
    <row r="1056" spans="1:9" ht="25.15" customHeight="1">
      <c r="A1056" s="299">
        <v>44511</v>
      </c>
      <c r="B1056" s="298">
        <v>53.299999</v>
      </c>
      <c r="C1056" s="298">
        <v>55.5</v>
      </c>
      <c r="D1056" s="298">
        <v>53.299999</v>
      </c>
      <c r="E1056" s="298">
        <v>55.5</v>
      </c>
      <c r="F1056" s="297">
        <v>50230</v>
      </c>
      <c r="G1056" s="297">
        <v>65767343</v>
      </c>
      <c r="H1056" s="400">
        <v>3650.0875365000002</v>
      </c>
      <c r="I1056" s="401"/>
    </row>
    <row r="1057" spans="1:9" ht="25.15" customHeight="1">
      <c r="A1057" s="299">
        <v>44510</v>
      </c>
      <c r="B1057" s="298">
        <v>56.049999</v>
      </c>
      <c r="C1057" s="298">
        <v>56.049999</v>
      </c>
      <c r="D1057" s="298">
        <v>54.299999</v>
      </c>
      <c r="E1057" s="298">
        <v>54.700001</v>
      </c>
      <c r="F1057" s="297">
        <v>54268</v>
      </c>
      <c r="G1057" s="297">
        <v>65767343</v>
      </c>
      <c r="H1057" s="400">
        <v>3597.4737122765</v>
      </c>
      <c r="I1057" s="401"/>
    </row>
    <row r="1058" spans="1:9" ht="25.15" customHeight="1">
      <c r="A1058" s="299">
        <v>44509</v>
      </c>
      <c r="B1058" s="298">
        <v>57.049999</v>
      </c>
      <c r="C1058" s="298">
        <v>57.049999</v>
      </c>
      <c r="D1058" s="298">
        <v>55</v>
      </c>
      <c r="E1058" s="298">
        <v>55.349997999999999</v>
      </c>
      <c r="F1058" s="297">
        <v>56415</v>
      </c>
      <c r="G1058" s="297">
        <v>65767343</v>
      </c>
      <c r="H1058" s="400">
        <v>3640.222334697</v>
      </c>
      <c r="I1058" s="401"/>
    </row>
    <row r="1059" spans="1:9" ht="25.15" customHeight="1">
      <c r="A1059" s="299">
        <v>44508</v>
      </c>
      <c r="B1059" s="298">
        <v>55.150002000000001</v>
      </c>
      <c r="C1059" s="298">
        <v>56.200001</v>
      </c>
      <c r="D1059" s="298">
        <v>54.75</v>
      </c>
      <c r="E1059" s="298">
        <v>56</v>
      </c>
      <c r="F1059" s="297">
        <v>98340</v>
      </c>
      <c r="G1059" s="297">
        <v>65767343</v>
      </c>
      <c r="H1059" s="400">
        <v>3682.9712079999999</v>
      </c>
      <c r="I1059" s="401"/>
    </row>
    <row r="1060" spans="1:9" ht="25.15" customHeight="1">
      <c r="A1060" s="299">
        <v>44505</v>
      </c>
      <c r="B1060" s="298">
        <v>57.349997999999999</v>
      </c>
      <c r="C1060" s="298">
        <v>57.349997999999999</v>
      </c>
      <c r="D1060" s="298">
        <v>54.849997999999999</v>
      </c>
      <c r="E1060" s="298">
        <v>54.900002000000001</v>
      </c>
      <c r="F1060" s="297">
        <v>71271</v>
      </c>
      <c r="G1060" s="297">
        <v>65767343</v>
      </c>
      <c r="H1060" s="400">
        <v>3610.6272310529998</v>
      </c>
      <c r="I1060" s="401"/>
    </row>
    <row r="1061" spans="1:9" ht="25.15" customHeight="1">
      <c r="A1061" s="299">
        <v>44504</v>
      </c>
      <c r="B1061" s="298">
        <v>56.400002000000001</v>
      </c>
      <c r="C1061" s="298">
        <v>56.400002000000001</v>
      </c>
      <c r="D1061" s="298">
        <v>54.950001</v>
      </c>
      <c r="E1061" s="298">
        <v>56.25</v>
      </c>
      <c r="F1061" s="297">
        <v>62858</v>
      </c>
      <c r="G1061" s="297">
        <v>65767343</v>
      </c>
      <c r="H1061" s="400">
        <v>3699.4130437499998</v>
      </c>
      <c r="I1061" s="401"/>
    </row>
    <row r="1062" spans="1:9" ht="25.15" customHeight="1">
      <c r="A1062" s="299">
        <v>44503</v>
      </c>
      <c r="B1062" s="298">
        <v>55.799999</v>
      </c>
      <c r="C1062" s="298">
        <v>56.25</v>
      </c>
      <c r="D1062" s="298">
        <v>54.799999</v>
      </c>
      <c r="E1062" s="298">
        <v>55.150002000000001</v>
      </c>
      <c r="F1062" s="297">
        <v>76230</v>
      </c>
      <c r="G1062" s="297">
        <v>65767343</v>
      </c>
      <c r="H1062" s="400">
        <v>3627.0690668030002</v>
      </c>
      <c r="I1062" s="401"/>
    </row>
    <row r="1063" spans="1:9" ht="25.15" customHeight="1">
      <c r="A1063" s="299">
        <v>44502</v>
      </c>
      <c r="B1063" s="298">
        <v>54.400002000000001</v>
      </c>
      <c r="C1063" s="298">
        <v>56.25</v>
      </c>
      <c r="D1063" s="298">
        <v>54.400002000000001</v>
      </c>
      <c r="E1063" s="298">
        <v>55.849997999999999</v>
      </c>
      <c r="F1063" s="297">
        <v>59567</v>
      </c>
      <c r="G1063" s="297">
        <v>65767343</v>
      </c>
      <c r="H1063" s="400">
        <v>3673.1060061970002</v>
      </c>
      <c r="I1063" s="401"/>
    </row>
    <row r="1064" spans="1:9" ht="25.15" customHeight="1">
      <c r="A1064" s="299">
        <v>44501</v>
      </c>
      <c r="B1064" s="298">
        <v>54.25</v>
      </c>
      <c r="C1064" s="298">
        <v>55.900002000000001</v>
      </c>
      <c r="D1064" s="298">
        <v>54.25</v>
      </c>
      <c r="E1064" s="298">
        <v>55.549999</v>
      </c>
      <c r="F1064" s="297">
        <v>33092</v>
      </c>
      <c r="G1064" s="297">
        <v>65767343</v>
      </c>
      <c r="H1064" s="400">
        <v>3653.3758534734998</v>
      </c>
      <c r="I1064" s="401"/>
    </row>
    <row r="1065" spans="1:9" ht="25.15" customHeight="1">
      <c r="A1065" s="299">
        <v>44498</v>
      </c>
      <c r="B1065" s="298">
        <v>55.150002000000001</v>
      </c>
      <c r="C1065" s="298">
        <v>55.700001</v>
      </c>
      <c r="D1065" s="298">
        <v>54.700001</v>
      </c>
      <c r="E1065" s="298">
        <v>55.299999</v>
      </c>
      <c r="F1065" s="297">
        <v>205455</v>
      </c>
      <c r="G1065" s="297">
        <v>65767343</v>
      </c>
      <c r="H1065" s="400">
        <v>3636.9340177234999</v>
      </c>
      <c r="I1065" s="401"/>
    </row>
    <row r="1066" spans="1:9" ht="25.15" customHeight="1">
      <c r="A1066" s="299">
        <v>44497</v>
      </c>
      <c r="B1066" s="298">
        <v>55</v>
      </c>
      <c r="C1066" s="298">
        <v>55.349997999999999</v>
      </c>
      <c r="D1066" s="298">
        <v>54.549999</v>
      </c>
      <c r="E1066" s="298">
        <v>55.150002000000001</v>
      </c>
      <c r="F1066" s="297">
        <v>134532</v>
      </c>
      <c r="G1066" s="297">
        <v>65767343</v>
      </c>
      <c r="H1066" s="400">
        <v>3627.0690668030002</v>
      </c>
      <c r="I1066" s="401"/>
    </row>
    <row r="1067" spans="1:9" ht="25.15" customHeight="1">
      <c r="A1067" s="299">
        <v>44496</v>
      </c>
      <c r="B1067" s="298">
        <v>54.549999</v>
      </c>
      <c r="C1067" s="298">
        <v>55.400002000000001</v>
      </c>
      <c r="D1067" s="298">
        <v>54.549999</v>
      </c>
      <c r="E1067" s="298">
        <v>54.799999</v>
      </c>
      <c r="F1067" s="297">
        <v>62895</v>
      </c>
      <c r="G1067" s="297">
        <v>65767343</v>
      </c>
      <c r="H1067" s="400">
        <v>3604.0503462235001</v>
      </c>
      <c r="I1067" s="401"/>
    </row>
    <row r="1068" spans="1:9" ht="25.15" customHeight="1">
      <c r="A1068" s="299">
        <v>44495</v>
      </c>
      <c r="B1068" s="298">
        <v>55.049999</v>
      </c>
      <c r="C1068" s="298">
        <v>55.5</v>
      </c>
      <c r="D1068" s="298">
        <v>54.5</v>
      </c>
      <c r="E1068" s="298">
        <v>55.200001</v>
      </c>
      <c r="F1068" s="297">
        <v>63443</v>
      </c>
      <c r="G1068" s="297">
        <v>65767343</v>
      </c>
      <c r="H1068" s="400">
        <v>3630.3573837764998</v>
      </c>
      <c r="I1068" s="401"/>
    </row>
    <row r="1069" spans="1:9" ht="25.15" customHeight="1">
      <c r="A1069" s="299">
        <v>44494</v>
      </c>
      <c r="B1069" s="298">
        <v>55.349997999999999</v>
      </c>
      <c r="C1069" s="298">
        <v>55.549999</v>
      </c>
      <c r="D1069" s="298">
        <v>55.049999</v>
      </c>
      <c r="E1069" s="298">
        <v>55.150002000000001</v>
      </c>
      <c r="F1069" s="297">
        <v>104229</v>
      </c>
      <c r="G1069" s="297">
        <v>65767343</v>
      </c>
      <c r="H1069" s="400">
        <v>3627.0690668030002</v>
      </c>
      <c r="I1069" s="401"/>
    </row>
    <row r="1070" spans="1:9" ht="25.15" customHeight="1">
      <c r="A1070" s="299">
        <v>44491</v>
      </c>
      <c r="B1070" s="298">
        <v>56.450001</v>
      </c>
      <c r="C1070" s="298">
        <v>56.450001</v>
      </c>
      <c r="D1070" s="298">
        <v>55</v>
      </c>
      <c r="E1070" s="298">
        <v>55.299999</v>
      </c>
      <c r="F1070" s="297">
        <v>82882</v>
      </c>
      <c r="G1070" s="297">
        <v>65767343</v>
      </c>
      <c r="H1070" s="400">
        <v>3636.9340177234999</v>
      </c>
      <c r="I1070" s="401"/>
    </row>
    <row r="1071" spans="1:9" ht="25.15" customHeight="1">
      <c r="A1071" s="299">
        <v>44490</v>
      </c>
      <c r="B1071" s="298">
        <v>54.5</v>
      </c>
      <c r="C1071" s="298">
        <v>56</v>
      </c>
      <c r="D1071" s="298">
        <v>54.5</v>
      </c>
      <c r="E1071" s="298">
        <v>55.75</v>
      </c>
      <c r="F1071" s="297">
        <v>78834</v>
      </c>
      <c r="G1071" s="297">
        <v>65767343</v>
      </c>
      <c r="H1071" s="400">
        <v>3666.5293722500001</v>
      </c>
      <c r="I1071" s="401"/>
    </row>
    <row r="1072" spans="1:9" ht="25.15" customHeight="1">
      <c r="A1072" s="299">
        <v>44489</v>
      </c>
      <c r="B1072" s="298">
        <v>55</v>
      </c>
      <c r="C1072" s="298">
        <v>55.200001</v>
      </c>
      <c r="D1072" s="298">
        <v>54.099997999999999</v>
      </c>
      <c r="E1072" s="298">
        <v>55.049999</v>
      </c>
      <c r="F1072" s="297">
        <v>73293</v>
      </c>
      <c r="G1072" s="297">
        <v>65767343</v>
      </c>
      <c r="H1072" s="400">
        <v>3620.4921819735</v>
      </c>
      <c r="I1072" s="401"/>
    </row>
    <row r="1073" spans="1:9" ht="25.15" customHeight="1">
      <c r="A1073" s="299">
        <v>44488</v>
      </c>
      <c r="B1073" s="298">
        <v>53.599997999999999</v>
      </c>
      <c r="C1073" s="298">
        <v>54.5</v>
      </c>
      <c r="D1073" s="298">
        <v>53.349997999999999</v>
      </c>
      <c r="E1073" s="298">
        <v>54.25</v>
      </c>
      <c r="F1073" s="297">
        <v>95779</v>
      </c>
      <c r="G1073" s="297">
        <v>65767343</v>
      </c>
      <c r="H1073" s="400">
        <v>3567.8783577499999</v>
      </c>
      <c r="I1073" s="401"/>
    </row>
    <row r="1074" spans="1:9" ht="25.15" customHeight="1">
      <c r="A1074" s="299">
        <v>44487</v>
      </c>
      <c r="B1074" s="298">
        <v>55</v>
      </c>
      <c r="C1074" s="298">
        <v>55</v>
      </c>
      <c r="D1074" s="298">
        <v>53.25</v>
      </c>
      <c r="E1074" s="298">
        <v>53.849997999999999</v>
      </c>
      <c r="F1074" s="297">
        <v>55346</v>
      </c>
      <c r="G1074" s="297">
        <v>65767343</v>
      </c>
      <c r="H1074" s="400">
        <v>3541.5713201970002</v>
      </c>
      <c r="I1074" s="401"/>
    </row>
    <row r="1075" spans="1:9" ht="25.15" customHeight="1">
      <c r="A1075" s="299">
        <v>44484</v>
      </c>
      <c r="B1075" s="298">
        <v>54.75</v>
      </c>
      <c r="C1075" s="298">
        <v>54.75</v>
      </c>
      <c r="D1075" s="298">
        <v>53.900002000000001</v>
      </c>
      <c r="E1075" s="298">
        <v>54.25</v>
      </c>
      <c r="F1075" s="297">
        <v>130471</v>
      </c>
      <c r="G1075" s="297">
        <v>65767343</v>
      </c>
      <c r="H1075" s="400">
        <v>3567.8783577499999</v>
      </c>
      <c r="I1075" s="401"/>
    </row>
    <row r="1076" spans="1:9" ht="25.15" customHeight="1">
      <c r="A1076" s="299">
        <v>44483</v>
      </c>
      <c r="B1076" s="298">
        <v>55.849997999999999</v>
      </c>
      <c r="C1076" s="298">
        <v>55.849997999999999</v>
      </c>
      <c r="D1076" s="298">
        <v>53.549999</v>
      </c>
      <c r="E1076" s="298">
        <v>54.099997999999999</v>
      </c>
      <c r="F1076" s="297">
        <v>669858</v>
      </c>
      <c r="G1076" s="297">
        <v>65767343</v>
      </c>
      <c r="H1076" s="400">
        <v>3558.0131559470001</v>
      </c>
      <c r="I1076" s="401"/>
    </row>
    <row r="1077" spans="1:9" ht="25.15" customHeight="1">
      <c r="A1077" s="299">
        <v>44482</v>
      </c>
      <c r="B1077" s="298">
        <v>51.5</v>
      </c>
      <c r="C1077" s="298">
        <v>54.700001</v>
      </c>
      <c r="D1077" s="298">
        <v>51.5</v>
      </c>
      <c r="E1077" s="298">
        <v>54.349997999999999</v>
      </c>
      <c r="F1077" s="297">
        <v>139284</v>
      </c>
      <c r="G1077" s="297">
        <v>65767343</v>
      </c>
      <c r="H1077" s="400">
        <v>3574.454991697</v>
      </c>
      <c r="I1077" s="401"/>
    </row>
    <row r="1078" spans="1:9" ht="25.15" customHeight="1">
      <c r="A1078" s="299">
        <v>44481</v>
      </c>
      <c r="B1078" s="298">
        <v>51.849997999999999</v>
      </c>
      <c r="C1078" s="298">
        <v>53.200001</v>
      </c>
      <c r="D1078" s="298">
        <v>51.849997999999999</v>
      </c>
      <c r="E1078" s="298">
        <v>52.950001</v>
      </c>
      <c r="F1078" s="297">
        <v>321503</v>
      </c>
      <c r="G1078" s="297">
        <v>65767343</v>
      </c>
      <c r="H1078" s="400">
        <v>3482.3808620264999</v>
      </c>
      <c r="I1078" s="401"/>
    </row>
    <row r="1079" spans="1:9" ht="25.15" customHeight="1">
      <c r="A1079" s="299">
        <v>44480</v>
      </c>
      <c r="B1079" s="298">
        <v>52.75</v>
      </c>
      <c r="C1079" s="298">
        <v>53.25</v>
      </c>
      <c r="D1079" s="298">
        <v>52.349997999999999</v>
      </c>
      <c r="E1079" s="298">
        <v>53</v>
      </c>
      <c r="F1079" s="297">
        <v>85030</v>
      </c>
      <c r="G1079" s="297">
        <v>65767343</v>
      </c>
      <c r="H1079" s="400">
        <v>3485.669179</v>
      </c>
      <c r="I1079" s="401"/>
    </row>
    <row r="1080" spans="1:9" ht="25.15" customHeight="1">
      <c r="A1080" s="299">
        <v>44477</v>
      </c>
      <c r="B1080" s="298">
        <v>54.200001</v>
      </c>
      <c r="C1080" s="298">
        <v>54.200001</v>
      </c>
      <c r="D1080" s="298">
        <v>52.549999</v>
      </c>
      <c r="E1080" s="298">
        <v>53.099997999999999</v>
      </c>
      <c r="F1080" s="297">
        <v>150719</v>
      </c>
      <c r="G1080" s="297">
        <v>65767343</v>
      </c>
      <c r="H1080" s="400">
        <v>3492.2458129470001</v>
      </c>
      <c r="I1080" s="401"/>
    </row>
    <row r="1081" spans="1:9" ht="25.15" customHeight="1">
      <c r="A1081" s="299">
        <v>44476</v>
      </c>
      <c r="B1081" s="298">
        <v>53.950001</v>
      </c>
      <c r="C1081" s="298">
        <v>53.950001</v>
      </c>
      <c r="D1081" s="298">
        <v>52.25</v>
      </c>
      <c r="E1081" s="298">
        <v>53.299999</v>
      </c>
      <c r="F1081" s="297">
        <v>190311</v>
      </c>
      <c r="G1081" s="297">
        <v>65767343</v>
      </c>
      <c r="H1081" s="400">
        <v>3505.3993317234999</v>
      </c>
      <c r="I1081" s="401"/>
    </row>
    <row r="1082" spans="1:9" ht="25.15" customHeight="1">
      <c r="A1082" s="299">
        <v>44475</v>
      </c>
      <c r="B1082" s="298">
        <v>53.049999</v>
      </c>
      <c r="C1082" s="298">
        <v>53.349997999999999</v>
      </c>
      <c r="D1082" s="298">
        <v>52.25</v>
      </c>
      <c r="E1082" s="298">
        <v>53</v>
      </c>
      <c r="F1082" s="297">
        <v>165043</v>
      </c>
      <c r="G1082" s="297">
        <v>65767343</v>
      </c>
      <c r="H1082" s="400">
        <v>3485.669179</v>
      </c>
      <c r="I1082" s="401"/>
    </row>
    <row r="1083" spans="1:9" ht="25.15" customHeight="1">
      <c r="A1083" s="299">
        <v>44474</v>
      </c>
      <c r="B1083" s="298">
        <v>51.650002000000001</v>
      </c>
      <c r="C1083" s="298">
        <v>53.549999</v>
      </c>
      <c r="D1083" s="298">
        <v>51.650002000000001</v>
      </c>
      <c r="E1083" s="298">
        <v>53.099997999999999</v>
      </c>
      <c r="F1083" s="297">
        <v>92175</v>
      </c>
      <c r="G1083" s="297">
        <v>65767343</v>
      </c>
      <c r="H1083" s="400">
        <v>3492.2458129470001</v>
      </c>
      <c r="I1083" s="401"/>
    </row>
    <row r="1084" spans="1:9" ht="25.15" customHeight="1">
      <c r="A1084" s="299">
        <v>44473</v>
      </c>
      <c r="B1084" s="298">
        <v>53.700001</v>
      </c>
      <c r="C1084" s="298">
        <v>53.950001</v>
      </c>
      <c r="D1084" s="298">
        <v>52.400002000000001</v>
      </c>
      <c r="E1084" s="298">
        <v>52.549999</v>
      </c>
      <c r="F1084" s="297">
        <v>223289</v>
      </c>
      <c r="G1084" s="297">
        <v>65767343</v>
      </c>
      <c r="H1084" s="400">
        <v>3456.0738244734998</v>
      </c>
      <c r="I1084" s="401"/>
    </row>
    <row r="1085" spans="1:9" ht="25.15" customHeight="1">
      <c r="A1085" s="299">
        <v>44470</v>
      </c>
      <c r="B1085" s="298">
        <v>53.349997999999999</v>
      </c>
      <c r="C1085" s="298">
        <v>54.599997999999999</v>
      </c>
      <c r="D1085" s="298">
        <v>53.349997999999999</v>
      </c>
      <c r="E1085" s="298">
        <v>53.599997999999999</v>
      </c>
      <c r="F1085" s="297">
        <v>290332</v>
      </c>
      <c r="G1085" s="297">
        <v>65767343</v>
      </c>
      <c r="H1085" s="400">
        <v>3525.1294844469999</v>
      </c>
      <c r="I1085" s="401"/>
    </row>
    <row r="1086" spans="1:9" ht="25.15" customHeight="1">
      <c r="A1086" s="299">
        <v>44469</v>
      </c>
      <c r="B1086" s="298">
        <v>55.700001</v>
      </c>
      <c r="C1086" s="298">
        <v>55.75</v>
      </c>
      <c r="D1086" s="298">
        <v>54.650002000000001</v>
      </c>
      <c r="E1086" s="298">
        <v>54.700001</v>
      </c>
      <c r="F1086" s="297">
        <v>200415</v>
      </c>
      <c r="G1086" s="297">
        <v>65767343</v>
      </c>
      <c r="H1086" s="400">
        <v>3597.4737122765</v>
      </c>
      <c r="I1086" s="401"/>
    </row>
    <row r="1087" spans="1:9" ht="25.15" customHeight="1">
      <c r="A1087" s="299">
        <v>44468</v>
      </c>
      <c r="B1087" s="298">
        <v>53.5</v>
      </c>
      <c r="C1087" s="298">
        <v>55.099997999999999</v>
      </c>
      <c r="D1087" s="298">
        <v>53.5</v>
      </c>
      <c r="E1087" s="298">
        <v>54.650002000000001</v>
      </c>
      <c r="F1087" s="297">
        <v>210862</v>
      </c>
      <c r="G1087" s="297">
        <v>65765976</v>
      </c>
      <c r="H1087" s="400">
        <v>3594.11068875092</v>
      </c>
      <c r="I1087" s="401"/>
    </row>
    <row r="1088" spans="1:9" ht="25.15" customHeight="1">
      <c r="A1088" s="299">
        <v>44467</v>
      </c>
      <c r="B1088" s="298">
        <v>55.25</v>
      </c>
      <c r="C1088" s="298">
        <v>55.549999</v>
      </c>
      <c r="D1088" s="298">
        <v>53.849997999999999</v>
      </c>
      <c r="E1088" s="298">
        <v>54.049999</v>
      </c>
      <c r="F1088" s="297">
        <v>423678</v>
      </c>
      <c r="G1088" s="297">
        <v>65765976</v>
      </c>
      <c r="H1088" s="400">
        <v>3554.65095262454</v>
      </c>
      <c r="I1088" s="401"/>
    </row>
    <row r="1089" spans="1:9" ht="25.15" customHeight="1">
      <c r="A1089" s="299">
        <v>44466</v>
      </c>
      <c r="B1089" s="298">
        <v>56.950001</v>
      </c>
      <c r="C1089" s="298">
        <v>56.950001</v>
      </c>
      <c r="D1089" s="298">
        <v>55.299999</v>
      </c>
      <c r="E1089" s="298">
        <v>55.5</v>
      </c>
      <c r="F1089" s="297">
        <v>226407</v>
      </c>
      <c r="G1089" s="297">
        <v>65765976</v>
      </c>
      <c r="H1089" s="400">
        <v>3650.0116680000001</v>
      </c>
      <c r="I1089" s="401"/>
    </row>
    <row r="1090" spans="1:9" ht="25.15" customHeight="1">
      <c r="A1090" s="299">
        <v>44463</v>
      </c>
      <c r="B1090" s="298">
        <v>56.799999</v>
      </c>
      <c r="C1090" s="298">
        <v>57.299999</v>
      </c>
      <c r="D1090" s="298">
        <v>55.75</v>
      </c>
      <c r="E1090" s="298">
        <v>55.75</v>
      </c>
      <c r="F1090" s="297">
        <v>157211</v>
      </c>
      <c r="G1090" s="297">
        <v>65765976</v>
      </c>
      <c r="H1090" s="400">
        <v>3666.4531619999998</v>
      </c>
      <c r="I1090" s="401"/>
    </row>
    <row r="1091" spans="1:9" ht="25.15" customHeight="1">
      <c r="A1091" s="299">
        <v>44462</v>
      </c>
      <c r="B1091" s="298">
        <v>57.299999</v>
      </c>
      <c r="C1091" s="298">
        <v>57.900002000000001</v>
      </c>
      <c r="D1091" s="298">
        <v>57.099997999999999</v>
      </c>
      <c r="E1091" s="298">
        <v>57.5</v>
      </c>
      <c r="F1091" s="297">
        <v>41323</v>
      </c>
      <c r="G1091" s="297">
        <v>65765976</v>
      </c>
      <c r="H1091" s="400">
        <v>3781.5436199999999</v>
      </c>
      <c r="I1091" s="401"/>
    </row>
    <row r="1092" spans="1:9" ht="25.15" customHeight="1">
      <c r="A1092" s="299">
        <v>44461</v>
      </c>
      <c r="B1092" s="298">
        <v>55.5</v>
      </c>
      <c r="C1092" s="298">
        <v>57.099997999999999</v>
      </c>
      <c r="D1092" s="298">
        <v>55.5</v>
      </c>
      <c r="E1092" s="298">
        <v>56.799999</v>
      </c>
      <c r="F1092" s="297">
        <v>76858</v>
      </c>
      <c r="G1092" s="297">
        <v>65765976</v>
      </c>
      <c r="H1092" s="400">
        <v>3735.5073866245398</v>
      </c>
      <c r="I1092" s="401"/>
    </row>
    <row r="1093" spans="1:9" ht="25.15" customHeight="1">
      <c r="A1093" s="299">
        <v>44460</v>
      </c>
      <c r="B1093" s="298">
        <v>56.900002000000001</v>
      </c>
      <c r="C1093" s="298">
        <v>56.900002000000001</v>
      </c>
      <c r="D1093" s="298">
        <v>55.950001</v>
      </c>
      <c r="E1093" s="298">
        <v>56.700001</v>
      </c>
      <c r="F1093" s="297">
        <v>80884</v>
      </c>
      <c r="G1093" s="297">
        <v>65765976</v>
      </c>
      <c r="H1093" s="400">
        <v>3728.9308893754601</v>
      </c>
      <c r="I1093" s="401"/>
    </row>
    <row r="1094" spans="1:9" ht="25.15" customHeight="1">
      <c r="A1094" s="299">
        <v>44459</v>
      </c>
      <c r="B1094" s="298">
        <v>57.950001</v>
      </c>
      <c r="C1094" s="298">
        <v>57.950001</v>
      </c>
      <c r="D1094" s="298">
        <v>55.700001</v>
      </c>
      <c r="E1094" s="298">
        <v>56.650002000000001</v>
      </c>
      <c r="F1094" s="297">
        <v>68750</v>
      </c>
      <c r="G1094" s="297">
        <v>65765976</v>
      </c>
      <c r="H1094" s="400">
        <v>3725.6426407509198</v>
      </c>
      <c r="I1094" s="401"/>
    </row>
    <row r="1095" spans="1:9" ht="25.15" customHeight="1">
      <c r="A1095" s="299">
        <v>44456</v>
      </c>
      <c r="B1095" s="298">
        <v>56.5</v>
      </c>
      <c r="C1095" s="298">
        <v>56.950001</v>
      </c>
      <c r="D1095" s="298">
        <v>56</v>
      </c>
      <c r="E1095" s="298">
        <v>56.5</v>
      </c>
      <c r="F1095" s="297">
        <v>123463</v>
      </c>
      <c r="G1095" s="297">
        <v>65765976</v>
      </c>
      <c r="H1095" s="400">
        <v>3715.7776439999998</v>
      </c>
      <c r="I1095" s="401"/>
    </row>
    <row r="1096" spans="1:9" ht="25.15" customHeight="1">
      <c r="A1096" s="299">
        <v>44455</v>
      </c>
      <c r="B1096" s="298">
        <v>55.400002000000001</v>
      </c>
      <c r="C1096" s="298">
        <v>56.400002000000001</v>
      </c>
      <c r="D1096" s="298">
        <v>55.200001</v>
      </c>
      <c r="E1096" s="298">
        <v>56.099997999999999</v>
      </c>
      <c r="F1096" s="297">
        <v>151166</v>
      </c>
      <c r="G1096" s="297">
        <v>65765976</v>
      </c>
      <c r="H1096" s="400">
        <v>3689.4711532490801</v>
      </c>
      <c r="I1096" s="401"/>
    </row>
    <row r="1097" spans="1:9" ht="25.15" customHeight="1">
      <c r="A1097" s="299">
        <v>44454</v>
      </c>
      <c r="B1097" s="298">
        <v>56.200001</v>
      </c>
      <c r="C1097" s="298">
        <v>56.450001</v>
      </c>
      <c r="D1097" s="298">
        <v>55.400002000000001</v>
      </c>
      <c r="E1097" s="298">
        <v>55.5</v>
      </c>
      <c r="F1097" s="297">
        <v>246152</v>
      </c>
      <c r="G1097" s="297">
        <v>65765976</v>
      </c>
      <c r="H1097" s="400">
        <v>3650.0116680000001</v>
      </c>
      <c r="I1097" s="401"/>
    </row>
    <row r="1098" spans="1:9" ht="25.15" customHeight="1">
      <c r="A1098" s="299">
        <v>44453</v>
      </c>
      <c r="B1098" s="298">
        <v>57</v>
      </c>
      <c r="C1098" s="298">
        <v>57</v>
      </c>
      <c r="D1098" s="298">
        <v>56.049999</v>
      </c>
      <c r="E1098" s="298">
        <v>56.549999</v>
      </c>
      <c r="F1098" s="297">
        <v>95281</v>
      </c>
      <c r="G1098" s="297">
        <v>65765976</v>
      </c>
      <c r="H1098" s="400">
        <v>3719.0658926245401</v>
      </c>
      <c r="I1098" s="401"/>
    </row>
    <row r="1099" spans="1:9" ht="25.15" customHeight="1">
      <c r="A1099" s="299">
        <v>44452</v>
      </c>
      <c r="B1099" s="298">
        <v>54.200001</v>
      </c>
      <c r="C1099" s="298">
        <v>56.599997999999999</v>
      </c>
      <c r="D1099" s="298">
        <v>54.200001</v>
      </c>
      <c r="E1099" s="298">
        <v>56.25</v>
      </c>
      <c r="F1099" s="297">
        <v>309005</v>
      </c>
      <c r="G1099" s="297">
        <v>65765976</v>
      </c>
      <c r="H1099" s="400">
        <v>3699.3361500000001</v>
      </c>
      <c r="I1099" s="401"/>
    </row>
    <row r="1100" spans="1:9" ht="25.15" customHeight="1">
      <c r="A1100" s="299">
        <v>44449</v>
      </c>
      <c r="B1100" s="298">
        <v>54.049999</v>
      </c>
      <c r="C1100" s="298">
        <v>55.599997999999999</v>
      </c>
      <c r="D1100" s="298">
        <v>54.049999</v>
      </c>
      <c r="E1100" s="298">
        <v>55.599997999999999</v>
      </c>
      <c r="F1100" s="297">
        <v>182745</v>
      </c>
      <c r="G1100" s="297">
        <v>65765976</v>
      </c>
      <c r="H1100" s="400">
        <v>3656.5881652490798</v>
      </c>
      <c r="I1100" s="401"/>
    </row>
    <row r="1101" spans="1:9" ht="25.15" customHeight="1">
      <c r="A1101" s="299">
        <v>44448</v>
      </c>
      <c r="B1101" s="298">
        <v>54</v>
      </c>
      <c r="C1101" s="298">
        <v>55.049999</v>
      </c>
      <c r="D1101" s="298">
        <v>52.700001</v>
      </c>
      <c r="E1101" s="298">
        <v>54.5</v>
      </c>
      <c r="F1101" s="297">
        <v>530613</v>
      </c>
      <c r="G1101" s="297">
        <v>65765976</v>
      </c>
      <c r="H1101" s="400">
        <v>3584.245692</v>
      </c>
      <c r="I1101" s="401"/>
    </row>
    <row r="1102" spans="1:9" ht="25.15" customHeight="1">
      <c r="A1102" s="299">
        <v>44447</v>
      </c>
      <c r="B1102" s="298">
        <v>59.799999</v>
      </c>
      <c r="C1102" s="298">
        <v>59.849997999999999</v>
      </c>
      <c r="D1102" s="298">
        <v>58.650002000000001</v>
      </c>
      <c r="E1102" s="298">
        <v>59</v>
      </c>
      <c r="F1102" s="297">
        <v>90161</v>
      </c>
      <c r="G1102" s="297">
        <v>65765976</v>
      </c>
      <c r="H1102" s="400">
        <v>3880.1925839999999</v>
      </c>
      <c r="I1102" s="401"/>
    </row>
    <row r="1103" spans="1:9" ht="25.15" customHeight="1">
      <c r="A1103" s="299">
        <v>44446</v>
      </c>
      <c r="B1103" s="298">
        <v>62.25</v>
      </c>
      <c r="C1103" s="298">
        <v>62.5</v>
      </c>
      <c r="D1103" s="298">
        <v>59.599997999999999</v>
      </c>
      <c r="E1103" s="298">
        <v>59.799999</v>
      </c>
      <c r="F1103" s="297">
        <v>53654</v>
      </c>
      <c r="G1103" s="297">
        <v>65765976</v>
      </c>
      <c r="H1103" s="400">
        <v>3932.8053146245402</v>
      </c>
      <c r="I1103" s="401"/>
    </row>
    <row r="1104" spans="1:9" ht="25.15" customHeight="1">
      <c r="A1104" s="299">
        <v>44445</v>
      </c>
      <c r="B1104" s="298">
        <v>59.799999</v>
      </c>
      <c r="C1104" s="298">
        <v>60.700001</v>
      </c>
      <c r="D1104" s="298">
        <v>59.150002000000001</v>
      </c>
      <c r="E1104" s="298">
        <v>60.700001</v>
      </c>
      <c r="F1104" s="297">
        <v>49300</v>
      </c>
      <c r="G1104" s="297">
        <v>65765976</v>
      </c>
      <c r="H1104" s="400">
        <v>3991.9947933754602</v>
      </c>
      <c r="I1104" s="401"/>
    </row>
    <row r="1105" spans="1:9" ht="25.15" customHeight="1">
      <c r="A1105" s="299">
        <v>44442</v>
      </c>
      <c r="B1105" s="298">
        <v>62.099997999999999</v>
      </c>
      <c r="C1105" s="298">
        <v>62.099997999999999</v>
      </c>
      <c r="D1105" s="298">
        <v>59.599997999999999</v>
      </c>
      <c r="E1105" s="298">
        <v>59.950001</v>
      </c>
      <c r="F1105" s="297">
        <v>138500</v>
      </c>
      <c r="G1105" s="297">
        <v>65765976</v>
      </c>
      <c r="H1105" s="400">
        <v>3942.6703113754602</v>
      </c>
      <c r="I1105" s="401"/>
    </row>
    <row r="1106" spans="1:9" ht="25.15" customHeight="1">
      <c r="A1106" s="299">
        <v>44441</v>
      </c>
      <c r="B1106" s="298">
        <v>60</v>
      </c>
      <c r="C1106" s="298">
        <v>60.650002000000001</v>
      </c>
      <c r="D1106" s="298">
        <v>59.900002000000001</v>
      </c>
      <c r="E1106" s="298">
        <v>60.650002000000001</v>
      </c>
      <c r="F1106" s="297">
        <v>59435</v>
      </c>
      <c r="G1106" s="297">
        <v>65765976</v>
      </c>
      <c r="H1106" s="400">
        <v>3988.7065447509199</v>
      </c>
      <c r="I1106" s="401"/>
    </row>
    <row r="1107" spans="1:9" ht="25.15" customHeight="1">
      <c r="A1107" s="299">
        <v>44440</v>
      </c>
      <c r="B1107" s="298">
        <v>59.650002000000001</v>
      </c>
      <c r="C1107" s="298">
        <v>60.200001</v>
      </c>
      <c r="D1107" s="298">
        <v>59.099997999999999</v>
      </c>
      <c r="E1107" s="298">
        <v>60</v>
      </c>
      <c r="F1107" s="297">
        <v>80499</v>
      </c>
      <c r="G1107" s="297">
        <v>65765976</v>
      </c>
      <c r="H1107" s="400">
        <v>3945.95856</v>
      </c>
      <c r="I1107" s="401"/>
    </row>
    <row r="1108" spans="1:9" ht="25.15" customHeight="1">
      <c r="A1108" s="299">
        <v>44439</v>
      </c>
      <c r="B1108" s="298">
        <v>60.049999</v>
      </c>
      <c r="C1108" s="298">
        <v>60.799999</v>
      </c>
      <c r="D1108" s="298">
        <v>59.099997999999999</v>
      </c>
      <c r="E1108" s="298">
        <v>59.349997999999999</v>
      </c>
      <c r="F1108" s="297">
        <v>70231</v>
      </c>
      <c r="G1108" s="297">
        <v>65765976</v>
      </c>
      <c r="H1108" s="400">
        <v>3903.2105752490802</v>
      </c>
      <c r="I1108" s="401"/>
    </row>
    <row r="1109" spans="1:9" ht="25.15" customHeight="1">
      <c r="A1109" s="299">
        <v>44435</v>
      </c>
      <c r="B1109" s="298">
        <v>58</v>
      </c>
      <c r="C1109" s="298">
        <v>60.150002000000001</v>
      </c>
      <c r="D1109" s="298">
        <v>58</v>
      </c>
      <c r="E1109" s="298">
        <v>59.849997999999999</v>
      </c>
      <c r="F1109" s="297">
        <v>69570</v>
      </c>
      <c r="G1109" s="297">
        <v>65762389</v>
      </c>
      <c r="H1109" s="400">
        <v>3935.8788813045599</v>
      </c>
      <c r="I1109" s="401"/>
    </row>
    <row r="1110" spans="1:9" ht="25.15" customHeight="1">
      <c r="A1110" s="299">
        <v>44434</v>
      </c>
      <c r="B1110" s="298">
        <v>59.5</v>
      </c>
      <c r="C1110" s="298">
        <v>60.099997999999999</v>
      </c>
      <c r="D1110" s="298">
        <v>59.299999</v>
      </c>
      <c r="E1110" s="298">
        <v>59.5</v>
      </c>
      <c r="F1110" s="297">
        <v>97758</v>
      </c>
      <c r="G1110" s="297">
        <v>65762389</v>
      </c>
      <c r="H1110" s="400">
        <v>3912.8621455000002</v>
      </c>
      <c r="I1110" s="401"/>
    </row>
    <row r="1111" spans="1:9" ht="25.15" customHeight="1">
      <c r="A1111" s="299">
        <v>44433</v>
      </c>
      <c r="B1111" s="298">
        <v>60.5</v>
      </c>
      <c r="C1111" s="298">
        <v>60.650002000000001</v>
      </c>
      <c r="D1111" s="298">
        <v>59.349997999999999</v>
      </c>
      <c r="E1111" s="298">
        <v>60</v>
      </c>
      <c r="F1111" s="297">
        <v>41157</v>
      </c>
      <c r="G1111" s="297">
        <v>65762389</v>
      </c>
      <c r="H1111" s="400">
        <v>3945.74334</v>
      </c>
      <c r="I1111" s="401"/>
    </row>
    <row r="1112" spans="1:9" ht="25.15" customHeight="1">
      <c r="A1112" s="299">
        <v>44432</v>
      </c>
      <c r="B1112" s="298">
        <v>59.450001</v>
      </c>
      <c r="C1112" s="298">
        <v>60.400002000000001</v>
      </c>
      <c r="D1112" s="298">
        <v>59.299999</v>
      </c>
      <c r="E1112" s="298">
        <v>59.400002000000001</v>
      </c>
      <c r="F1112" s="297">
        <v>53912</v>
      </c>
      <c r="G1112" s="297">
        <v>65762389</v>
      </c>
      <c r="H1112" s="400">
        <v>3906.28600694544</v>
      </c>
      <c r="I1112" s="401"/>
    </row>
    <row r="1113" spans="1:9" ht="25.15" customHeight="1">
      <c r="A1113" s="299">
        <v>44431</v>
      </c>
      <c r="B1113" s="298">
        <v>62.25</v>
      </c>
      <c r="C1113" s="298">
        <v>62.25</v>
      </c>
      <c r="D1113" s="298">
        <v>59.549999</v>
      </c>
      <c r="E1113" s="298">
        <v>59.549999</v>
      </c>
      <c r="F1113" s="297">
        <v>167696</v>
      </c>
      <c r="G1113" s="297">
        <v>65762389</v>
      </c>
      <c r="H1113" s="400">
        <v>3916.1502147772799</v>
      </c>
      <c r="I1113" s="401"/>
    </row>
    <row r="1114" spans="1:9" ht="25.15" customHeight="1">
      <c r="A1114" s="299">
        <v>44428</v>
      </c>
      <c r="B1114" s="298">
        <v>60.950001</v>
      </c>
      <c r="C1114" s="298">
        <v>60.950001</v>
      </c>
      <c r="D1114" s="298">
        <v>59.25</v>
      </c>
      <c r="E1114" s="298">
        <v>60.400002000000001</v>
      </c>
      <c r="F1114" s="297">
        <v>54829</v>
      </c>
      <c r="G1114" s="297">
        <v>65762389</v>
      </c>
      <c r="H1114" s="400">
        <v>3972.04839594544</v>
      </c>
      <c r="I1114" s="401"/>
    </row>
    <row r="1115" spans="1:9" ht="25.15" customHeight="1">
      <c r="A1115" s="299">
        <v>44427</v>
      </c>
      <c r="B1115" s="298">
        <v>59.25</v>
      </c>
      <c r="C1115" s="298">
        <v>59.950001</v>
      </c>
      <c r="D1115" s="298">
        <v>58.5</v>
      </c>
      <c r="E1115" s="298">
        <v>59.5</v>
      </c>
      <c r="F1115" s="297">
        <v>54836</v>
      </c>
      <c r="G1115" s="297">
        <v>65762389</v>
      </c>
      <c r="H1115" s="400">
        <v>3912.8621455000002</v>
      </c>
      <c r="I1115" s="401"/>
    </row>
    <row r="1116" spans="1:9" ht="25.15" customHeight="1">
      <c r="A1116" s="299">
        <v>44426</v>
      </c>
      <c r="B1116" s="298">
        <v>60.150002000000001</v>
      </c>
      <c r="C1116" s="298">
        <v>60.150002000000001</v>
      </c>
      <c r="D1116" s="298">
        <v>59.299999</v>
      </c>
      <c r="E1116" s="298">
        <v>59.599997999999999</v>
      </c>
      <c r="F1116" s="297">
        <v>56632</v>
      </c>
      <c r="G1116" s="297">
        <v>65762389</v>
      </c>
      <c r="H1116" s="400">
        <v>3919.43828405456</v>
      </c>
      <c r="I1116" s="401"/>
    </row>
    <row r="1117" spans="1:9" ht="25.15" customHeight="1">
      <c r="A1117" s="299">
        <v>44425</v>
      </c>
      <c r="B1117" s="298">
        <v>58.950001</v>
      </c>
      <c r="C1117" s="298">
        <v>59.799999</v>
      </c>
      <c r="D1117" s="298">
        <v>58.25</v>
      </c>
      <c r="E1117" s="298">
        <v>59.25</v>
      </c>
      <c r="F1117" s="297">
        <v>138603</v>
      </c>
      <c r="G1117" s="297">
        <v>65762389</v>
      </c>
      <c r="H1117" s="400">
        <v>3896.4215482499999</v>
      </c>
      <c r="I1117" s="401"/>
    </row>
    <row r="1118" spans="1:9" ht="25.15" customHeight="1">
      <c r="A1118" s="299">
        <v>44424</v>
      </c>
      <c r="B1118" s="298">
        <v>57.950001</v>
      </c>
      <c r="C1118" s="298">
        <v>58.700001</v>
      </c>
      <c r="D1118" s="298">
        <v>57.950001</v>
      </c>
      <c r="E1118" s="298">
        <v>58.400002000000001</v>
      </c>
      <c r="F1118" s="297">
        <v>37696</v>
      </c>
      <c r="G1118" s="297">
        <v>65762389</v>
      </c>
      <c r="H1118" s="400">
        <v>3840.52361794544</v>
      </c>
      <c r="I1118" s="401"/>
    </row>
    <row r="1119" spans="1:9" ht="25.15" customHeight="1">
      <c r="A1119" s="299">
        <v>44421</v>
      </c>
      <c r="B1119" s="298">
        <v>57.5</v>
      </c>
      <c r="C1119" s="298">
        <v>58.549999</v>
      </c>
      <c r="D1119" s="298">
        <v>57.5</v>
      </c>
      <c r="E1119" s="298">
        <v>58.299999</v>
      </c>
      <c r="F1119" s="297">
        <v>42836</v>
      </c>
      <c r="G1119" s="297">
        <v>65762389</v>
      </c>
      <c r="H1119" s="400">
        <v>3833.94722852728</v>
      </c>
      <c r="I1119" s="401"/>
    </row>
    <row r="1120" spans="1:9" ht="25.15" customHeight="1">
      <c r="A1120" s="299">
        <v>44420</v>
      </c>
      <c r="B1120" s="298">
        <v>58.200001</v>
      </c>
      <c r="C1120" s="298">
        <v>58.200001</v>
      </c>
      <c r="D1120" s="298">
        <v>57.400002000000001</v>
      </c>
      <c r="E1120" s="298">
        <v>57.849997999999999</v>
      </c>
      <c r="F1120" s="297">
        <v>67295</v>
      </c>
      <c r="G1120" s="297">
        <v>65762389</v>
      </c>
      <c r="H1120" s="400">
        <v>3804.3541033045599</v>
      </c>
      <c r="I1120" s="401"/>
    </row>
    <row r="1121" spans="1:9" ht="25.15" customHeight="1">
      <c r="A1121" s="299">
        <v>44419</v>
      </c>
      <c r="B1121" s="298">
        <v>56.200001</v>
      </c>
      <c r="C1121" s="298">
        <v>58.150002000000001</v>
      </c>
      <c r="D1121" s="298">
        <v>56.200001</v>
      </c>
      <c r="E1121" s="298">
        <v>58.150002000000001</v>
      </c>
      <c r="F1121" s="297">
        <v>41955</v>
      </c>
      <c r="G1121" s="297">
        <v>65762389</v>
      </c>
      <c r="H1121" s="400">
        <v>3824.0830206954402</v>
      </c>
      <c r="I1121" s="401"/>
    </row>
    <row r="1122" spans="1:9" ht="25.15" customHeight="1">
      <c r="A1122" s="299">
        <v>44418</v>
      </c>
      <c r="B1122" s="298">
        <v>57.099997999999999</v>
      </c>
      <c r="C1122" s="298">
        <v>58.049999</v>
      </c>
      <c r="D1122" s="298">
        <v>57.099997999999999</v>
      </c>
      <c r="E1122" s="298">
        <v>57.75</v>
      </c>
      <c r="F1122" s="297">
        <v>99748</v>
      </c>
      <c r="G1122" s="297">
        <v>65762389</v>
      </c>
      <c r="H1122" s="400">
        <v>3797.7779647500001</v>
      </c>
      <c r="I1122" s="401"/>
    </row>
    <row r="1123" spans="1:9" ht="25.15" customHeight="1">
      <c r="A1123" s="299">
        <v>44417</v>
      </c>
      <c r="B1123" s="298">
        <v>57.049999</v>
      </c>
      <c r="C1123" s="298">
        <v>58</v>
      </c>
      <c r="D1123" s="298">
        <v>56.900002000000001</v>
      </c>
      <c r="E1123" s="298">
        <v>57.700001</v>
      </c>
      <c r="F1123" s="297">
        <v>62643</v>
      </c>
      <c r="G1123" s="297">
        <v>65762389</v>
      </c>
      <c r="H1123" s="400">
        <v>3794.48989547272</v>
      </c>
      <c r="I1123" s="401"/>
    </row>
    <row r="1124" spans="1:9" ht="25.15" customHeight="1">
      <c r="A1124" s="299">
        <v>44414</v>
      </c>
      <c r="B1124" s="298">
        <v>58.900002000000001</v>
      </c>
      <c r="C1124" s="298">
        <v>58.900002000000001</v>
      </c>
      <c r="D1124" s="298">
        <v>56.799999</v>
      </c>
      <c r="E1124" s="298">
        <v>57.049999</v>
      </c>
      <c r="F1124" s="297">
        <v>35531</v>
      </c>
      <c r="G1124" s="297">
        <v>65762389</v>
      </c>
      <c r="H1124" s="400">
        <v>3751.7442422772801</v>
      </c>
      <c r="I1124" s="401"/>
    </row>
    <row r="1125" spans="1:9" ht="25.15" customHeight="1">
      <c r="A1125" s="299">
        <v>44413</v>
      </c>
      <c r="B1125" s="298">
        <v>57.200001</v>
      </c>
      <c r="C1125" s="298">
        <v>57.75</v>
      </c>
      <c r="D1125" s="298">
        <v>56.599997999999999</v>
      </c>
      <c r="E1125" s="298">
        <v>57.549999</v>
      </c>
      <c r="F1125" s="297">
        <v>44130</v>
      </c>
      <c r="G1125" s="297">
        <v>65762389</v>
      </c>
      <c r="H1125" s="400">
        <v>3784.6254367772799</v>
      </c>
      <c r="I1125" s="401"/>
    </row>
    <row r="1126" spans="1:9" ht="25.15" customHeight="1">
      <c r="A1126" s="299">
        <v>44412</v>
      </c>
      <c r="B1126" s="298">
        <v>58.650002000000001</v>
      </c>
      <c r="C1126" s="298">
        <v>58.650002000000001</v>
      </c>
      <c r="D1126" s="298">
        <v>56.700001</v>
      </c>
      <c r="E1126" s="298">
        <v>56.900002000000001</v>
      </c>
      <c r="F1126" s="297">
        <v>81939</v>
      </c>
      <c r="G1126" s="297">
        <v>65762389</v>
      </c>
      <c r="H1126" s="400">
        <v>3741.8800344454398</v>
      </c>
      <c r="I1126" s="401"/>
    </row>
    <row r="1127" spans="1:9" ht="25.15" customHeight="1">
      <c r="A1127" s="299">
        <v>44411</v>
      </c>
      <c r="B1127" s="298">
        <v>56.200001</v>
      </c>
      <c r="C1127" s="298">
        <v>57.299999</v>
      </c>
      <c r="D1127" s="298">
        <v>55.75</v>
      </c>
      <c r="E1127" s="298">
        <v>57.150002000000001</v>
      </c>
      <c r="F1127" s="297">
        <v>46649</v>
      </c>
      <c r="G1127" s="297">
        <v>65762389</v>
      </c>
      <c r="H1127" s="400">
        <v>3758.3206316954402</v>
      </c>
      <c r="I1127" s="401"/>
    </row>
    <row r="1128" spans="1:9" ht="25.15" customHeight="1">
      <c r="A1128" s="299">
        <v>44410</v>
      </c>
      <c r="B1128" s="298">
        <v>55.349997999999999</v>
      </c>
      <c r="C1128" s="298">
        <v>56.200001</v>
      </c>
      <c r="D1128" s="298">
        <v>54.849997999999999</v>
      </c>
      <c r="E1128" s="298">
        <v>56.200001</v>
      </c>
      <c r="F1128" s="297">
        <v>90895</v>
      </c>
      <c r="G1128" s="297">
        <v>65762389</v>
      </c>
      <c r="H1128" s="400">
        <v>3695.8463119727198</v>
      </c>
      <c r="I1128" s="401"/>
    </row>
    <row r="1129" spans="1:9" ht="25.15" customHeight="1">
      <c r="A1129" s="299">
        <v>44407</v>
      </c>
      <c r="B1129" s="298">
        <v>54.700001</v>
      </c>
      <c r="C1129" s="298">
        <v>55.599997999999999</v>
      </c>
      <c r="D1129" s="298">
        <v>54.549999</v>
      </c>
      <c r="E1129" s="298">
        <v>55.150002000000001</v>
      </c>
      <c r="F1129" s="297">
        <v>103023</v>
      </c>
      <c r="G1129" s="297">
        <v>65761500</v>
      </c>
      <c r="H1129" s="400">
        <v>3626.7468253440902</v>
      </c>
      <c r="I1129" s="401"/>
    </row>
    <row r="1130" spans="1:9" ht="25.15" customHeight="1">
      <c r="A1130" s="299">
        <v>44406</v>
      </c>
      <c r="B1130" s="298">
        <v>54.200001</v>
      </c>
      <c r="C1130" s="298">
        <v>55.700001</v>
      </c>
      <c r="D1130" s="298">
        <v>54.200001</v>
      </c>
      <c r="E1130" s="298">
        <v>55</v>
      </c>
      <c r="F1130" s="297">
        <v>284567</v>
      </c>
      <c r="G1130" s="297">
        <v>65761500</v>
      </c>
      <c r="H1130" s="400">
        <v>3616.8825000000002</v>
      </c>
      <c r="I1130" s="401"/>
    </row>
    <row r="1131" spans="1:9" ht="25.15" customHeight="1">
      <c r="A1131" s="299">
        <v>44405</v>
      </c>
      <c r="B1131" s="298">
        <v>55.349997999999999</v>
      </c>
      <c r="C1131" s="298">
        <v>56.049999</v>
      </c>
      <c r="D1131" s="298">
        <v>54.5</v>
      </c>
      <c r="E1131" s="298">
        <v>55.599997999999999</v>
      </c>
      <c r="F1131" s="297">
        <v>106331</v>
      </c>
      <c r="G1131" s="297">
        <v>65761500</v>
      </c>
      <c r="H1131" s="400">
        <v>3656.3392996559101</v>
      </c>
      <c r="I1131" s="401"/>
    </row>
    <row r="1132" spans="1:9" ht="25.15" customHeight="1">
      <c r="A1132" s="299">
        <v>44404</v>
      </c>
      <c r="B1132" s="298">
        <v>53.799999</v>
      </c>
      <c r="C1132" s="298">
        <v>54.849997999999999</v>
      </c>
      <c r="D1132" s="298">
        <v>53.5</v>
      </c>
      <c r="E1132" s="298">
        <v>54.200001</v>
      </c>
      <c r="F1132" s="297">
        <v>208348</v>
      </c>
      <c r="G1132" s="297">
        <v>65761500</v>
      </c>
      <c r="H1132" s="400">
        <v>3564.27335017204</v>
      </c>
      <c r="I1132" s="401"/>
    </row>
    <row r="1133" spans="1:9" ht="25.15" customHeight="1">
      <c r="A1133" s="299">
        <v>44403</v>
      </c>
      <c r="B1133" s="298">
        <v>54.75</v>
      </c>
      <c r="C1133" s="298">
        <v>54.75</v>
      </c>
      <c r="D1133" s="298">
        <v>53.450001</v>
      </c>
      <c r="E1133" s="298">
        <v>53.75</v>
      </c>
      <c r="F1133" s="297">
        <v>53866</v>
      </c>
      <c r="G1133" s="297">
        <v>65761500</v>
      </c>
      <c r="H1133" s="400">
        <v>3534.680625</v>
      </c>
      <c r="I1133" s="401"/>
    </row>
    <row r="1134" spans="1:9" ht="25.15" customHeight="1">
      <c r="A1134" s="299">
        <v>44400</v>
      </c>
      <c r="B1134" s="298">
        <v>52.200001</v>
      </c>
      <c r="C1134" s="298">
        <v>54.049999</v>
      </c>
      <c r="D1134" s="298">
        <v>52.200001</v>
      </c>
      <c r="E1134" s="298">
        <v>53.549999</v>
      </c>
      <c r="F1134" s="297">
        <v>55249</v>
      </c>
      <c r="G1134" s="297">
        <v>65761500</v>
      </c>
      <c r="H1134" s="400">
        <v>3521.5282748279601</v>
      </c>
      <c r="I1134" s="401"/>
    </row>
    <row r="1135" spans="1:9" ht="25.15" customHeight="1">
      <c r="A1135" s="299">
        <v>44399</v>
      </c>
      <c r="B1135" s="298">
        <v>53.400002000000001</v>
      </c>
      <c r="C1135" s="298">
        <v>53.950001</v>
      </c>
      <c r="D1135" s="298">
        <v>52.5</v>
      </c>
      <c r="E1135" s="298">
        <v>53.650002000000001</v>
      </c>
      <c r="F1135" s="297">
        <v>62950</v>
      </c>
      <c r="G1135" s="297">
        <v>65761500</v>
      </c>
      <c r="H1135" s="400">
        <v>3528.1045753440899</v>
      </c>
      <c r="I1135" s="401"/>
    </row>
    <row r="1136" spans="1:9" ht="25.15" customHeight="1">
      <c r="A1136" s="299">
        <v>44398</v>
      </c>
      <c r="B1136" s="298">
        <v>51.950001</v>
      </c>
      <c r="C1136" s="298">
        <v>52.950001</v>
      </c>
      <c r="D1136" s="298">
        <v>51.950001</v>
      </c>
      <c r="E1136" s="298">
        <v>52.950001</v>
      </c>
      <c r="F1136" s="297">
        <v>95871</v>
      </c>
      <c r="G1136" s="297">
        <v>65761500</v>
      </c>
      <c r="H1136" s="400">
        <v>3482.0714751720402</v>
      </c>
      <c r="I1136" s="401"/>
    </row>
    <row r="1137" spans="1:9" ht="25.15" customHeight="1">
      <c r="A1137" s="299">
        <v>44397</v>
      </c>
      <c r="B1137" s="298">
        <v>52.25</v>
      </c>
      <c r="C1137" s="298">
        <v>52.450001</v>
      </c>
      <c r="D1137" s="298">
        <v>51.25</v>
      </c>
      <c r="E1137" s="298">
        <v>51.900002000000001</v>
      </c>
      <c r="F1137" s="297">
        <v>129047</v>
      </c>
      <c r="G1137" s="297">
        <v>65761500</v>
      </c>
      <c r="H1137" s="400">
        <v>3413.0219503440899</v>
      </c>
      <c r="I1137" s="401"/>
    </row>
    <row r="1138" spans="1:9" ht="25.15" customHeight="1">
      <c r="A1138" s="299">
        <v>44396</v>
      </c>
      <c r="B1138" s="298">
        <v>51.299999</v>
      </c>
      <c r="C1138" s="298">
        <v>51.400002000000001</v>
      </c>
      <c r="D1138" s="298">
        <v>50.799999</v>
      </c>
      <c r="E1138" s="298">
        <v>51.25</v>
      </c>
      <c r="F1138" s="297">
        <v>115515</v>
      </c>
      <c r="G1138" s="297">
        <v>65761500</v>
      </c>
      <c r="H1138" s="400">
        <v>3370.276875</v>
      </c>
      <c r="I1138" s="401"/>
    </row>
    <row r="1139" spans="1:9" ht="25.15" customHeight="1">
      <c r="A1139" s="299">
        <v>44392</v>
      </c>
      <c r="B1139" s="298">
        <v>50.150002000000001</v>
      </c>
      <c r="C1139" s="298">
        <v>51.400002000000001</v>
      </c>
      <c r="D1139" s="298">
        <v>50.150002000000001</v>
      </c>
      <c r="E1139" s="298">
        <v>51.25</v>
      </c>
      <c r="F1139" s="297">
        <v>166529</v>
      </c>
      <c r="G1139" s="297">
        <v>65761500</v>
      </c>
      <c r="H1139" s="400">
        <v>3370.276875</v>
      </c>
      <c r="I1139" s="401"/>
    </row>
    <row r="1140" spans="1:9" ht="25.15" customHeight="1">
      <c r="A1140" s="299">
        <v>44391</v>
      </c>
      <c r="B1140" s="298">
        <v>52.5</v>
      </c>
      <c r="C1140" s="298">
        <v>52.5</v>
      </c>
      <c r="D1140" s="298">
        <v>51</v>
      </c>
      <c r="E1140" s="298">
        <v>51.5</v>
      </c>
      <c r="F1140" s="297">
        <v>65728</v>
      </c>
      <c r="G1140" s="297">
        <v>65761500</v>
      </c>
      <c r="H1140" s="400">
        <v>3386.7172500000001</v>
      </c>
      <c r="I1140" s="401"/>
    </row>
    <row r="1141" spans="1:9" ht="25.15" customHeight="1">
      <c r="A1141" s="299">
        <v>44390</v>
      </c>
      <c r="B1141" s="298">
        <v>52.099997999999999</v>
      </c>
      <c r="C1141" s="298">
        <v>52.099997999999999</v>
      </c>
      <c r="D1141" s="298">
        <v>51.25</v>
      </c>
      <c r="E1141" s="298">
        <v>52.099997999999999</v>
      </c>
      <c r="F1141" s="297">
        <v>72073</v>
      </c>
      <c r="G1141" s="297">
        <v>65761500</v>
      </c>
      <c r="H1141" s="400">
        <v>3426.17404965591</v>
      </c>
      <c r="I1141" s="401"/>
    </row>
    <row r="1142" spans="1:9" ht="25.15" customHeight="1">
      <c r="A1142" s="299">
        <v>44389</v>
      </c>
      <c r="B1142" s="298">
        <v>52.25</v>
      </c>
      <c r="C1142" s="298">
        <v>52.25</v>
      </c>
      <c r="D1142" s="298">
        <v>51.25</v>
      </c>
      <c r="E1142" s="298">
        <v>51.599997999999999</v>
      </c>
      <c r="F1142" s="297">
        <v>61651</v>
      </c>
      <c r="G1142" s="297">
        <v>65761500</v>
      </c>
      <c r="H1142" s="400">
        <v>3393.2932996559098</v>
      </c>
      <c r="I1142" s="401"/>
    </row>
    <row r="1143" spans="1:9" ht="25.15" customHeight="1">
      <c r="A1143" s="299">
        <v>44386</v>
      </c>
      <c r="B1143" s="298">
        <v>51.450001</v>
      </c>
      <c r="C1143" s="298">
        <v>51.75</v>
      </c>
      <c r="D1143" s="298">
        <v>51</v>
      </c>
      <c r="E1143" s="298">
        <v>51.75</v>
      </c>
      <c r="F1143" s="297">
        <v>38975</v>
      </c>
      <c r="G1143" s="297">
        <v>65761500</v>
      </c>
      <c r="H1143" s="400">
        <v>3403.1576249999998</v>
      </c>
      <c r="I1143" s="401"/>
    </row>
    <row r="1144" spans="1:9" ht="25.15" customHeight="1">
      <c r="A1144" s="299">
        <v>44385</v>
      </c>
      <c r="B1144" s="298">
        <v>52.150002000000001</v>
      </c>
      <c r="C1144" s="298">
        <v>52.150002000000001</v>
      </c>
      <c r="D1144" s="298">
        <v>50.549999</v>
      </c>
      <c r="E1144" s="298">
        <v>51.5</v>
      </c>
      <c r="F1144" s="297">
        <v>69878</v>
      </c>
      <c r="G1144" s="297">
        <v>65761500</v>
      </c>
      <c r="H1144" s="400">
        <v>3386.7172500000001</v>
      </c>
      <c r="I1144" s="401"/>
    </row>
    <row r="1145" spans="1:9" ht="25.15" customHeight="1">
      <c r="A1145" s="299">
        <v>44384</v>
      </c>
      <c r="B1145" s="298">
        <v>48.98</v>
      </c>
      <c r="C1145" s="298">
        <v>51.150002000000001</v>
      </c>
      <c r="D1145" s="298">
        <v>48.98</v>
      </c>
      <c r="E1145" s="298">
        <v>50.950001</v>
      </c>
      <c r="F1145" s="297">
        <v>83215</v>
      </c>
      <c r="G1145" s="297">
        <v>65761500</v>
      </c>
      <c r="H1145" s="400">
        <v>3350.5484751720401</v>
      </c>
      <c r="I1145" s="401"/>
    </row>
    <row r="1146" spans="1:9" ht="25.15" customHeight="1">
      <c r="A1146" s="299">
        <v>44383</v>
      </c>
      <c r="B1146" s="298">
        <v>50.299999</v>
      </c>
      <c r="C1146" s="298">
        <v>50.599997999999999</v>
      </c>
      <c r="D1146" s="298">
        <v>50.099997999999999</v>
      </c>
      <c r="E1146" s="298">
        <v>50.299999</v>
      </c>
      <c r="F1146" s="297">
        <v>132961</v>
      </c>
      <c r="G1146" s="297">
        <v>65761500</v>
      </c>
      <c r="H1146" s="400">
        <v>3307.8033998279602</v>
      </c>
      <c r="I1146" s="401"/>
    </row>
    <row r="1147" spans="1:9" ht="25.15" customHeight="1">
      <c r="A1147" s="299">
        <v>44382</v>
      </c>
      <c r="B1147" s="298">
        <v>50</v>
      </c>
      <c r="C1147" s="298">
        <v>50.5</v>
      </c>
      <c r="D1147" s="298">
        <v>49.68</v>
      </c>
      <c r="E1147" s="298">
        <v>50.25</v>
      </c>
      <c r="F1147" s="297">
        <v>49951</v>
      </c>
      <c r="G1147" s="297">
        <v>65761500</v>
      </c>
      <c r="H1147" s="400">
        <v>3304.5153749999999</v>
      </c>
      <c r="I1147" s="401"/>
    </row>
    <row r="1148" spans="1:9" ht="25.15" customHeight="1">
      <c r="A1148" s="299">
        <v>44379</v>
      </c>
      <c r="B1148" s="298">
        <v>51.25</v>
      </c>
      <c r="C1148" s="298">
        <v>51.25</v>
      </c>
      <c r="D1148" s="298">
        <v>50.150002000000001</v>
      </c>
      <c r="E1148" s="298">
        <v>50.150002000000001</v>
      </c>
      <c r="F1148" s="297">
        <v>68059</v>
      </c>
      <c r="G1148" s="297">
        <v>65761500</v>
      </c>
      <c r="H1148" s="400">
        <v>3297.9393253440899</v>
      </c>
      <c r="I1148" s="401"/>
    </row>
    <row r="1149" spans="1:9" ht="25.15" customHeight="1">
      <c r="A1149" s="299">
        <v>44378</v>
      </c>
      <c r="B1149" s="298">
        <v>49.84</v>
      </c>
      <c r="C1149" s="298">
        <v>50.5</v>
      </c>
      <c r="D1149" s="298">
        <v>49.48</v>
      </c>
      <c r="E1149" s="298">
        <v>50.450001</v>
      </c>
      <c r="F1149" s="297">
        <v>94627</v>
      </c>
      <c r="G1149" s="297">
        <v>65761500</v>
      </c>
      <c r="H1149" s="400">
        <v>3317.6677251720398</v>
      </c>
      <c r="I1149" s="401"/>
    </row>
    <row r="1150" spans="1:9" ht="25.15" customHeight="1">
      <c r="A1150" s="299">
        <v>44377</v>
      </c>
      <c r="B1150" s="298">
        <v>50.849997999999999</v>
      </c>
      <c r="C1150" s="298">
        <v>50.900002000000001</v>
      </c>
      <c r="D1150" s="298">
        <v>49.400002000000001</v>
      </c>
      <c r="E1150" s="298">
        <v>49.599997999999999</v>
      </c>
      <c r="F1150" s="297">
        <v>132473</v>
      </c>
      <c r="G1150" s="297">
        <v>65758208</v>
      </c>
      <c r="H1150" s="400">
        <v>3261.60701646094</v>
      </c>
      <c r="I1150" s="401"/>
    </row>
    <row r="1151" spans="1:9" ht="25.15" customHeight="1">
      <c r="A1151" s="299">
        <v>44376</v>
      </c>
      <c r="B1151" s="298">
        <v>48.759998000000003</v>
      </c>
      <c r="C1151" s="298">
        <v>49.959999000000003</v>
      </c>
      <c r="D1151" s="298">
        <v>48.599997999999999</v>
      </c>
      <c r="E1151" s="298">
        <v>49.720001000000003</v>
      </c>
      <c r="F1151" s="297">
        <v>87407</v>
      </c>
      <c r="G1151" s="297">
        <v>65758208</v>
      </c>
      <c r="H1151" s="400">
        <v>3269.4981820312501</v>
      </c>
      <c r="I1151" s="401"/>
    </row>
    <row r="1152" spans="1:9" ht="25.15" customHeight="1">
      <c r="A1152" s="299">
        <v>44375</v>
      </c>
      <c r="B1152" s="298">
        <v>47.439999</v>
      </c>
      <c r="C1152" s="298">
        <v>49.119999</v>
      </c>
      <c r="D1152" s="298">
        <v>47.439999</v>
      </c>
      <c r="E1152" s="298">
        <v>48.919998</v>
      </c>
      <c r="F1152" s="297">
        <v>59823</v>
      </c>
      <c r="G1152" s="297">
        <v>65758208</v>
      </c>
      <c r="H1152" s="400">
        <v>3216.8914149531201</v>
      </c>
      <c r="I1152" s="401"/>
    </row>
    <row r="1153" spans="1:9" ht="25.15" customHeight="1">
      <c r="A1153" s="299">
        <v>44372</v>
      </c>
      <c r="B1153" s="298">
        <v>47.720001000000003</v>
      </c>
      <c r="C1153" s="298">
        <v>48.98</v>
      </c>
      <c r="D1153" s="298">
        <v>47.720001000000003</v>
      </c>
      <c r="E1153" s="298">
        <v>48.48</v>
      </c>
      <c r="F1153" s="297">
        <v>83557</v>
      </c>
      <c r="G1153" s="297">
        <v>65758208</v>
      </c>
      <c r="H1153" s="400">
        <v>3187.9578937382798</v>
      </c>
      <c r="I1153" s="401"/>
    </row>
    <row r="1154" spans="1:9" ht="25.15" customHeight="1">
      <c r="A1154" s="299">
        <v>44371</v>
      </c>
      <c r="B1154" s="298">
        <v>49.099997999999999</v>
      </c>
      <c r="C1154" s="298">
        <v>50.049999</v>
      </c>
      <c r="D1154" s="298">
        <v>48.759998000000003</v>
      </c>
      <c r="E1154" s="298">
        <v>48.880001</v>
      </c>
      <c r="F1154" s="297">
        <v>72409</v>
      </c>
      <c r="G1154" s="297">
        <v>65758208</v>
      </c>
      <c r="H1154" s="400">
        <v>3214.26127727734</v>
      </c>
      <c r="I1154" s="401"/>
    </row>
    <row r="1155" spans="1:9" ht="25.15" customHeight="1">
      <c r="A1155" s="299">
        <v>44370</v>
      </c>
      <c r="B1155" s="298">
        <v>49.34</v>
      </c>
      <c r="C1155" s="298">
        <v>50.25</v>
      </c>
      <c r="D1155" s="298">
        <v>49.34</v>
      </c>
      <c r="E1155" s="298">
        <v>49.82</v>
      </c>
      <c r="F1155" s="297">
        <v>72307</v>
      </c>
      <c r="G1155" s="297">
        <v>65758208</v>
      </c>
      <c r="H1155" s="400">
        <v>3276.07390249219</v>
      </c>
      <c r="I1155" s="401"/>
    </row>
    <row r="1156" spans="1:9" ht="25.15" customHeight="1">
      <c r="A1156" s="299">
        <v>44369</v>
      </c>
      <c r="B1156" s="298">
        <v>49.5</v>
      </c>
      <c r="C1156" s="298">
        <v>49.860000999999997</v>
      </c>
      <c r="D1156" s="298">
        <v>48.779998999999997</v>
      </c>
      <c r="E1156" s="298">
        <v>49.860000999999997</v>
      </c>
      <c r="F1156" s="297">
        <v>102890</v>
      </c>
      <c r="G1156" s="297">
        <v>65758208</v>
      </c>
      <c r="H1156" s="400">
        <v>3278.7042910156201</v>
      </c>
      <c r="I1156" s="401"/>
    </row>
    <row r="1157" spans="1:9" ht="25.15" customHeight="1">
      <c r="A1157" s="299">
        <v>44368</v>
      </c>
      <c r="B1157" s="298">
        <v>50.75</v>
      </c>
      <c r="C1157" s="298">
        <v>50.75</v>
      </c>
      <c r="D1157" s="298">
        <v>47.799999</v>
      </c>
      <c r="E1157" s="298">
        <v>48.959999000000003</v>
      </c>
      <c r="F1157" s="297">
        <v>149655</v>
      </c>
      <c r="G1157" s="297">
        <v>65758208</v>
      </c>
      <c r="H1157" s="400">
        <v>3219.5218034765599</v>
      </c>
      <c r="I1157" s="401"/>
    </row>
    <row r="1158" spans="1:9" ht="25.15" customHeight="1">
      <c r="A1158" s="299">
        <v>44365</v>
      </c>
      <c r="B1158" s="298">
        <v>52.25</v>
      </c>
      <c r="C1158" s="298">
        <v>52.25</v>
      </c>
      <c r="D1158" s="298">
        <v>50.799999</v>
      </c>
      <c r="E1158" s="298">
        <v>50.799999</v>
      </c>
      <c r="F1158" s="297">
        <v>147605</v>
      </c>
      <c r="G1158" s="297">
        <v>65758208</v>
      </c>
      <c r="H1158" s="400">
        <v>3340.5169162304701</v>
      </c>
      <c r="I1158" s="401"/>
    </row>
    <row r="1159" spans="1:9" ht="25.15" customHeight="1">
      <c r="A1159" s="299">
        <v>44364</v>
      </c>
      <c r="B1159" s="298">
        <v>51</v>
      </c>
      <c r="C1159" s="298">
        <v>51.950001</v>
      </c>
      <c r="D1159" s="298">
        <v>50.650002000000001</v>
      </c>
      <c r="E1159" s="298">
        <v>51.5</v>
      </c>
      <c r="F1159" s="297">
        <v>93077</v>
      </c>
      <c r="G1159" s="297">
        <v>65758208</v>
      </c>
      <c r="H1159" s="400">
        <v>3386.547712</v>
      </c>
      <c r="I1159" s="401"/>
    </row>
    <row r="1160" spans="1:9" ht="25.15" customHeight="1">
      <c r="A1160" s="299">
        <v>44363</v>
      </c>
      <c r="B1160" s="298">
        <v>53.400002000000001</v>
      </c>
      <c r="C1160" s="298">
        <v>53.799999</v>
      </c>
      <c r="D1160" s="298">
        <v>51.849997999999999</v>
      </c>
      <c r="E1160" s="298">
        <v>51.950001</v>
      </c>
      <c r="F1160" s="297">
        <v>109556</v>
      </c>
      <c r="G1160" s="297">
        <v>65758208</v>
      </c>
      <c r="H1160" s="400">
        <v>3416.1389557695302</v>
      </c>
      <c r="I1160" s="401"/>
    </row>
    <row r="1161" spans="1:9" ht="25.15" customHeight="1">
      <c r="A1161" s="299">
        <v>44362</v>
      </c>
      <c r="B1161" s="298">
        <v>52.049999</v>
      </c>
      <c r="C1161" s="298">
        <v>53.950001</v>
      </c>
      <c r="D1161" s="298">
        <v>52.049999</v>
      </c>
      <c r="E1161" s="298">
        <v>53.5</v>
      </c>
      <c r="F1161" s="297">
        <v>118755</v>
      </c>
      <c r="G1161" s="297">
        <v>65758208</v>
      </c>
      <c r="H1161" s="400">
        <v>3518.064128</v>
      </c>
      <c r="I1161" s="401"/>
    </row>
    <row r="1162" spans="1:9" ht="25.15" customHeight="1">
      <c r="A1162" s="299">
        <v>44361</v>
      </c>
      <c r="B1162" s="298">
        <v>54.75</v>
      </c>
      <c r="C1162" s="298">
        <v>54.75</v>
      </c>
      <c r="D1162" s="298">
        <v>53.099997999999999</v>
      </c>
      <c r="E1162" s="298">
        <v>53.400002000000001</v>
      </c>
      <c r="F1162" s="297">
        <v>46385</v>
      </c>
      <c r="G1162" s="297">
        <v>65758208</v>
      </c>
      <c r="H1162" s="400">
        <v>3511.4884075390601</v>
      </c>
      <c r="I1162" s="401"/>
    </row>
    <row r="1163" spans="1:9" ht="25.15" customHeight="1">
      <c r="A1163" s="299">
        <v>44358</v>
      </c>
      <c r="B1163" s="298">
        <v>52</v>
      </c>
      <c r="C1163" s="298">
        <v>53.5</v>
      </c>
      <c r="D1163" s="298">
        <v>52</v>
      </c>
      <c r="E1163" s="298">
        <v>53.099997999999999</v>
      </c>
      <c r="F1163" s="297">
        <v>56696</v>
      </c>
      <c r="G1163" s="297">
        <v>65758208</v>
      </c>
      <c r="H1163" s="400">
        <v>3491.7607444609398</v>
      </c>
      <c r="I1163" s="401"/>
    </row>
    <row r="1164" spans="1:9" ht="25.15" customHeight="1">
      <c r="A1164" s="299">
        <v>44357</v>
      </c>
      <c r="B1164" s="298">
        <v>53.400002000000001</v>
      </c>
      <c r="C1164" s="298">
        <v>53.400002000000001</v>
      </c>
      <c r="D1164" s="298">
        <v>52.549999</v>
      </c>
      <c r="E1164" s="298">
        <v>52.799999</v>
      </c>
      <c r="F1164" s="297">
        <v>52683</v>
      </c>
      <c r="G1164" s="297">
        <v>65308208</v>
      </c>
      <c r="H1164" s="400">
        <v>3448.27333257379</v>
      </c>
      <c r="I1164" s="401"/>
    </row>
    <row r="1165" spans="1:9" ht="25.15" customHeight="1">
      <c r="A1165" s="299">
        <v>44356</v>
      </c>
      <c r="B1165" s="298">
        <v>53.900002000000001</v>
      </c>
      <c r="C1165" s="298">
        <v>53.900002000000001</v>
      </c>
      <c r="D1165" s="298">
        <v>52.450001</v>
      </c>
      <c r="E1165" s="298">
        <v>53.099997999999999</v>
      </c>
      <c r="F1165" s="297">
        <v>52993</v>
      </c>
      <c r="G1165" s="297">
        <v>65308208</v>
      </c>
      <c r="H1165" s="400">
        <v>3467.8657451475801</v>
      </c>
      <c r="I1165" s="401"/>
    </row>
    <row r="1166" spans="1:9" ht="25.15" customHeight="1">
      <c r="A1166" s="299">
        <v>44355</v>
      </c>
      <c r="B1166" s="298">
        <v>52.450001</v>
      </c>
      <c r="C1166" s="298">
        <v>52.75</v>
      </c>
      <c r="D1166" s="298">
        <v>52.200001</v>
      </c>
      <c r="E1166" s="298">
        <v>52.5</v>
      </c>
      <c r="F1166" s="297">
        <v>43810</v>
      </c>
      <c r="G1166" s="297">
        <v>65308208</v>
      </c>
      <c r="H1166" s="400">
        <v>3428.6809199999998</v>
      </c>
      <c r="I1166" s="401"/>
    </row>
    <row r="1167" spans="1:9" ht="25.15" customHeight="1">
      <c r="A1167" s="299">
        <v>44354</v>
      </c>
      <c r="B1167" s="298">
        <v>52.950001</v>
      </c>
      <c r="C1167" s="298">
        <v>52.950001</v>
      </c>
      <c r="D1167" s="298">
        <v>51.700001</v>
      </c>
      <c r="E1167" s="298">
        <v>52.25</v>
      </c>
      <c r="F1167" s="297">
        <v>53981</v>
      </c>
      <c r="G1167" s="297">
        <v>65308208</v>
      </c>
      <c r="H1167" s="400">
        <v>3412.3538680000001</v>
      </c>
      <c r="I1167" s="401"/>
    </row>
    <row r="1168" spans="1:9" ht="25.15" customHeight="1">
      <c r="A1168" s="299">
        <v>44351</v>
      </c>
      <c r="B1168" s="298">
        <v>50.700001</v>
      </c>
      <c r="C1168" s="298">
        <v>52.25</v>
      </c>
      <c r="D1168" s="298">
        <v>50.700001</v>
      </c>
      <c r="E1168" s="298">
        <v>52.049999</v>
      </c>
      <c r="F1168" s="297">
        <v>65209</v>
      </c>
      <c r="G1168" s="297">
        <v>65308208</v>
      </c>
      <c r="H1168" s="400">
        <v>3399.2921765737901</v>
      </c>
      <c r="I1168" s="401"/>
    </row>
    <row r="1169" spans="1:9" ht="25.15" customHeight="1">
      <c r="A1169" s="299">
        <v>44350</v>
      </c>
      <c r="B1169" s="298">
        <v>50.5</v>
      </c>
      <c r="C1169" s="298">
        <v>52.150002000000001</v>
      </c>
      <c r="D1169" s="298">
        <v>50.5</v>
      </c>
      <c r="E1169" s="298">
        <v>51.700001</v>
      </c>
      <c r="F1169" s="297">
        <v>86956</v>
      </c>
      <c r="G1169" s="297">
        <v>65308208</v>
      </c>
      <c r="H1169" s="400">
        <v>3376.4344034262099</v>
      </c>
      <c r="I1169" s="401"/>
    </row>
    <row r="1170" spans="1:9" ht="25.15" customHeight="1">
      <c r="A1170" s="299">
        <v>44349</v>
      </c>
      <c r="B1170" s="298">
        <v>51.299999</v>
      </c>
      <c r="C1170" s="298">
        <v>52.299999</v>
      </c>
      <c r="D1170" s="298">
        <v>51.150002000000001</v>
      </c>
      <c r="E1170" s="298">
        <v>52.299999</v>
      </c>
      <c r="F1170" s="297">
        <v>104617</v>
      </c>
      <c r="G1170" s="297">
        <v>65308208</v>
      </c>
      <c r="H1170" s="400">
        <v>3415.6192285737902</v>
      </c>
      <c r="I1170" s="401"/>
    </row>
    <row r="1171" spans="1:9" ht="25.15" customHeight="1">
      <c r="A1171" s="299">
        <v>44348</v>
      </c>
      <c r="B1171" s="298">
        <v>50.450001</v>
      </c>
      <c r="C1171" s="298">
        <v>51.5</v>
      </c>
      <c r="D1171" s="298">
        <v>50.450001</v>
      </c>
      <c r="E1171" s="298">
        <v>51.099997999999999</v>
      </c>
      <c r="F1171" s="297">
        <v>69127</v>
      </c>
      <c r="G1171" s="297">
        <v>65308208</v>
      </c>
      <c r="H1171" s="400">
        <v>3337.2493291475798</v>
      </c>
      <c r="I1171" s="401"/>
    </row>
    <row r="1172" spans="1:9" ht="25.15" customHeight="1">
      <c r="A1172" s="299">
        <v>44344</v>
      </c>
      <c r="B1172" s="298">
        <v>50.549999</v>
      </c>
      <c r="C1172" s="298">
        <v>51.049999</v>
      </c>
      <c r="D1172" s="298">
        <v>50.25</v>
      </c>
      <c r="E1172" s="298">
        <v>50.5</v>
      </c>
      <c r="F1172" s="297">
        <v>51390</v>
      </c>
      <c r="G1172" s="297">
        <v>65308208</v>
      </c>
      <c r="H1172" s="400">
        <v>3298.0645039999999</v>
      </c>
      <c r="I1172" s="401"/>
    </row>
    <row r="1173" spans="1:9" ht="25.15" customHeight="1">
      <c r="A1173" s="299">
        <v>44343</v>
      </c>
      <c r="B1173" s="298">
        <v>49.32</v>
      </c>
      <c r="C1173" s="298">
        <v>50.849997999999999</v>
      </c>
      <c r="D1173" s="298">
        <v>49.32</v>
      </c>
      <c r="E1173" s="298">
        <v>50.400002000000001</v>
      </c>
      <c r="F1173" s="297">
        <v>166955</v>
      </c>
      <c r="G1173" s="297">
        <v>65308208</v>
      </c>
      <c r="H1173" s="400">
        <v>3291.5337828524198</v>
      </c>
      <c r="I1173" s="401"/>
    </row>
    <row r="1174" spans="1:9" ht="25.15" customHeight="1">
      <c r="A1174" s="299">
        <v>44342</v>
      </c>
      <c r="B1174" s="298">
        <v>50.650002000000001</v>
      </c>
      <c r="C1174" s="298">
        <v>50.799999</v>
      </c>
      <c r="D1174" s="298">
        <v>49.919998</v>
      </c>
      <c r="E1174" s="298">
        <v>50.299999</v>
      </c>
      <c r="F1174" s="297">
        <v>86387</v>
      </c>
      <c r="G1174" s="297">
        <v>65308208</v>
      </c>
      <c r="H1174" s="400">
        <v>3285.0028125737899</v>
      </c>
      <c r="I1174" s="401"/>
    </row>
    <row r="1175" spans="1:9" ht="25.15" customHeight="1">
      <c r="A1175" s="299">
        <v>44341</v>
      </c>
      <c r="B1175" s="298">
        <v>49.240001999999997</v>
      </c>
      <c r="C1175" s="298">
        <v>50.200001</v>
      </c>
      <c r="D1175" s="298">
        <v>48.959999000000003</v>
      </c>
      <c r="E1175" s="298">
        <v>50.200001</v>
      </c>
      <c r="F1175" s="297">
        <v>87340</v>
      </c>
      <c r="G1175" s="297">
        <v>65308208</v>
      </c>
      <c r="H1175" s="400">
        <v>3278.4720914262102</v>
      </c>
      <c r="I1175" s="401"/>
    </row>
    <row r="1176" spans="1:9" ht="25.15" customHeight="1">
      <c r="A1176" s="299">
        <v>44340</v>
      </c>
      <c r="B1176" s="298">
        <v>48.5</v>
      </c>
      <c r="C1176" s="298">
        <v>49.32</v>
      </c>
      <c r="D1176" s="298">
        <v>48.5</v>
      </c>
      <c r="E1176" s="298">
        <v>49</v>
      </c>
      <c r="F1176" s="297">
        <v>30573</v>
      </c>
      <c r="G1176" s="297">
        <v>65308208</v>
      </c>
      <c r="H1176" s="400">
        <v>3200.1021919999998</v>
      </c>
      <c r="I1176" s="401"/>
    </row>
    <row r="1177" spans="1:9" ht="25.15" customHeight="1">
      <c r="A1177" s="299">
        <v>44337</v>
      </c>
      <c r="B1177" s="298">
        <v>48.860000999999997</v>
      </c>
      <c r="C1177" s="298">
        <v>49.52</v>
      </c>
      <c r="D1177" s="298">
        <v>48.52</v>
      </c>
      <c r="E1177" s="298">
        <v>48.880001</v>
      </c>
      <c r="F1177" s="297">
        <v>82935</v>
      </c>
      <c r="G1177" s="297">
        <v>65308208</v>
      </c>
      <c r="H1177" s="400">
        <v>3192.2652767966902</v>
      </c>
      <c r="I1177" s="401"/>
    </row>
    <row r="1178" spans="1:9" ht="25.15" customHeight="1">
      <c r="A1178" s="299">
        <v>44336</v>
      </c>
      <c r="B1178" s="298">
        <v>48.860000999999997</v>
      </c>
      <c r="C1178" s="298">
        <v>48.860000999999997</v>
      </c>
      <c r="D1178" s="298">
        <v>47.900002000000001</v>
      </c>
      <c r="E1178" s="298">
        <v>48.82</v>
      </c>
      <c r="F1178" s="297">
        <v>208380</v>
      </c>
      <c r="G1178" s="297">
        <v>65308208</v>
      </c>
      <c r="H1178" s="400">
        <v>3188.3466946295198</v>
      </c>
      <c r="I1178" s="401"/>
    </row>
    <row r="1179" spans="1:9" ht="25.15" customHeight="1">
      <c r="A1179" s="299">
        <v>44335</v>
      </c>
      <c r="B1179" s="298">
        <v>47.52</v>
      </c>
      <c r="C1179" s="298">
        <v>47.860000999999997</v>
      </c>
      <c r="D1179" s="298">
        <v>47.52</v>
      </c>
      <c r="E1179" s="298">
        <v>47.68</v>
      </c>
      <c r="F1179" s="297">
        <v>56042</v>
      </c>
      <c r="G1179" s="297">
        <v>65308208</v>
      </c>
      <c r="H1179" s="400">
        <v>3113.8953773704802</v>
      </c>
      <c r="I1179" s="401"/>
    </row>
    <row r="1180" spans="1:9" ht="25.15" customHeight="1">
      <c r="A1180" s="299">
        <v>44334</v>
      </c>
      <c r="B1180" s="298">
        <v>48</v>
      </c>
      <c r="C1180" s="298">
        <v>48.080002</v>
      </c>
      <c r="D1180" s="298">
        <v>47.52</v>
      </c>
      <c r="E1180" s="298">
        <v>48</v>
      </c>
      <c r="F1180" s="297">
        <v>56059</v>
      </c>
      <c r="G1180" s="297">
        <v>65308208</v>
      </c>
      <c r="H1180" s="400">
        <v>3134.7939839999999</v>
      </c>
      <c r="I1180" s="401"/>
    </row>
    <row r="1181" spans="1:9" ht="25.15" customHeight="1">
      <c r="A1181" s="299">
        <v>44333</v>
      </c>
      <c r="B1181" s="298">
        <v>47.959999000000003</v>
      </c>
      <c r="C1181" s="298">
        <v>48.139999000000003</v>
      </c>
      <c r="D1181" s="298">
        <v>47.540000999999997</v>
      </c>
      <c r="E1181" s="298">
        <v>47.619999</v>
      </c>
      <c r="F1181" s="297">
        <v>71636</v>
      </c>
      <c r="G1181" s="297">
        <v>65308208</v>
      </c>
      <c r="H1181" s="400">
        <v>3109.9767952033098</v>
      </c>
      <c r="I1181" s="401"/>
    </row>
    <row r="1182" spans="1:9" ht="25.15" customHeight="1">
      <c r="A1182" s="299">
        <v>44330</v>
      </c>
      <c r="B1182" s="298">
        <v>46.619999</v>
      </c>
      <c r="C1182" s="298">
        <v>47.5</v>
      </c>
      <c r="D1182" s="298">
        <v>46.619999</v>
      </c>
      <c r="E1182" s="298">
        <v>47.5</v>
      </c>
      <c r="F1182" s="297">
        <v>96965</v>
      </c>
      <c r="G1182" s="297">
        <v>65308208</v>
      </c>
      <c r="H1182" s="400">
        <v>3102.1398800000002</v>
      </c>
      <c r="I1182" s="401"/>
    </row>
    <row r="1183" spans="1:9" ht="25.15" customHeight="1">
      <c r="A1183" s="299">
        <v>44329</v>
      </c>
      <c r="B1183" s="298">
        <v>48.099997999999999</v>
      </c>
      <c r="C1183" s="298">
        <v>48.099997999999999</v>
      </c>
      <c r="D1183" s="298">
        <v>46.299999</v>
      </c>
      <c r="E1183" s="298">
        <v>46.939999</v>
      </c>
      <c r="F1183" s="297">
        <v>124864</v>
      </c>
      <c r="G1183" s="297">
        <v>65308208</v>
      </c>
      <c r="H1183" s="400">
        <v>3065.5671938328301</v>
      </c>
      <c r="I1183" s="401"/>
    </row>
    <row r="1184" spans="1:9" ht="25.15" customHeight="1">
      <c r="A1184" s="299">
        <v>44328</v>
      </c>
      <c r="B1184" s="298">
        <v>48.139999000000003</v>
      </c>
      <c r="C1184" s="298">
        <v>48.5</v>
      </c>
      <c r="D1184" s="298">
        <v>47</v>
      </c>
      <c r="E1184" s="298">
        <v>47</v>
      </c>
      <c r="F1184" s="297">
        <v>97842</v>
      </c>
      <c r="G1184" s="297">
        <v>65308208</v>
      </c>
      <c r="H1184" s="400">
        <v>3069.485776</v>
      </c>
      <c r="I1184" s="401"/>
    </row>
    <row r="1185" spans="1:9" ht="25.15" customHeight="1">
      <c r="A1185" s="299">
        <v>44327</v>
      </c>
      <c r="B1185" s="298">
        <v>49.060001</v>
      </c>
      <c r="C1185" s="298">
        <v>49.16</v>
      </c>
      <c r="D1185" s="298">
        <v>47.959999000000003</v>
      </c>
      <c r="E1185" s="298">
        <v>48.259998000000003</v>
      </c>
      <c r="F1185" s="297">
        <v>60015</v>
      </c>
      <c r="G1185" s="297">
        <v>65308208</v>
      </c>
      <c r="H1185" s="400">
        <v>3151.7740084623401</v>
      </c>
      <c r="I1185" s="401"/>
    </row>
    <row r="1186" spans="1:9" ht="25.15" customHeight="1">
      <c r="A1186" s="299">
        <v>44326</v>
      </c>
      <c r="B1186" s="298">
        <v>50.950001</v>
      </c>
      <c r="C1186" s="298">
        <v>50.950001</v>
      </c>
      <c r="D1186" s="298">
        <v>49.139999000000003</v>
      </c>
      <c r="E1186" s="298">
        <v>49.32</v>
      </c>
      <c r="F1186" s="297">
        <v>73989</v>
      </c>
      <c r="G1186" s="297">
        <v>65308208</v>
      </c>
      <c r="H1186" s="400">
        <v>3221.00079862952</v>
      </c>
      <c r="I1186" s="401"/>
    </row>
    <row r="1187" spans="1:9" ht="25.15" customHeight="1">
      <c r="A1187" s="299">
        <v>44323</v>
      </c>
      <c r="B1187" s="298">
        <v>50</v>
      </c>
      <c r="C1187" s="298">
        <v>50.799999</v>
      </c>
      <c r="D1187" s="298">
        <v>50</v>
      </c>
      <c r="E1187" s="298">
        <v>50.549999</v>
      </c>
      <c r="F1187" s="297">
        <v>70432</v>
      </c>
      <c r="G1187" s="297">
        <v>65308208</v>
      </c>
      <c r="H1187" s="400">
        <v>3301.32986457379</v>
      </c>
      <c r="I1187" s="401"/>
    </row>
    <row r="1188" spans="1:9" ht="25.15" customHeight="1">
      <c r="A1188" s="299">
        <v>44322</v>
      </c>
      <c r="B1188" s="298">
        <v>50.450001</v>
      </c>
      <c r="C1188" s="298">
        <v>50.599997999999999</v>
      </c>
      <c r="D1188" s="298">
        <v>49.98</v>
      </c>
      <c r="E1188" s="298">
        <v>50.299999</v>
      </c>
      <c r="F1188" s="297">
        <v>99000</v>
      </c>
      <c r="G1188" s="297">
        <v>65308208</v>
      </c>
      <c r="H1188" s="400">
        <v>3285.0028125737899</v>
      </c>
      <c r="I1188" s="401"/>
    </row>
    <row r="1189" spans="1:9" ht="25.15" customHeight="1">
      <c r="A1189" s="299">
        <v>44321</v>
      </c>
      <c r="B1189" s="298">
        <v>48.540000999999997</v>
      </c>
      <c r="C1189" s="298">
        <v>50.400002000000001</v>
      </c>
      <c r="D1189" s="298">
        <v>48.540000999999997</v>
      </c>
      <c r="E1189" s="298">
        <v>50.400002000000001</v>
      </c>
      <c r="F1189" s="297">
        <v>72940</v>
      </c>
      <c r="G1189" s="297">
        <v>65308208</v>
      </c>
      <c r="H1189" s="400">
        <v>3291.5337828524198</v>
      </c>
      <c r="I1189" s="401"/>
    </row>
    <row r="1190" spans="1:9" ht="25.15" customHeight="1">
      <c r="A1190" s="299">
        <v>44320</v>
      </c>
      <c r="B1190" s="298">
        <v>51.849997999999999</v>
      </c>
      <c r="C1190" s="298">
        <v>51.900002000000001</v>
      </c>
      <c r="D1190" s="298">
        <v>49.720001000000003</v>
      </c>
      <c r="E1190" s="298">
        <v>49.720001000000003</v>
      </c>
      <c r="F1190" s="297">
        <v>87010</v>
      </c>
      <c r="G1190" s="297">
        <v>65308208</v>
      </c>
      <c r="H1190" s="400">
        <v>3247.12418148193</v>
      </c>
      <c r="I1190" s="401"/>
    </row>
    <row r="1191" spans="1:9" ht="25.15" customHeight="1">
      <c r="A1191" s="299">
        <v>44316</v>
      </c>
      <c r="B1191" s="298">
        <v>49.400002000000001</v>
      </c>
      <c r="C1191" s="298">
        <v>51</v>
      </c>
      <c r="D1191" s="298">
        <v>49.400002000000001</v>
      </c>
      <c r="E1191" s="298">
        <v>50.849997999999999</v>
      </c>
      <c r="F1191" s="297">
        <v>107500</v>
      </c>
      <c r="G1191" s="297">
        <v>65308208</v>
      </c>
      <c r="H1191" s="400">
        <v>3320.9222771475802</v>
      </c>
      <c r="I1191" s="401"/>
    </row>
    <row r="1192" spans="1:9" ht="25.15" customHeight="1">
      <c r="A1192" s="299">
        <v>44315</v>
      </c>
      <c r="B1192" s="298">
        <v>51.099997999999999</v>
      </c>
      <c r="C1192" s="298">
        <v>51.099997999999999</v>
      </c>
      <c r="D1192" s="298">
        <v>49.779998999999997</v>
      </c>
      <c r="E1192" s="298">
        <v>50.099997999999999</v>
      </c>
      <c r="F1192" s="297">
        <v>84809</v>
      </c>
      <c r="G1192" s="297">
        <v>65308208</v>
      </c>
      <c r="H1192" s="400">
        <v>3271.9411211475799</v>
      </c>
      <c r="I1192" s="401"/>
    </row>
    <row r="1193" spans="1:9" ht="25.15" customHeight="1">
      <c r="A1193" s="299">
        <v>44314</v>
      </c>
      <c r="B1193" s="298">
        <v>52</v>
      </c>
      <c r="C1193" s="298">
        <v>52.349997999999999</v>
      </c>
      <c r="D1193" s="298">
        <v>50.599997999999999</v>
      </c>
      <c r="E1193" s="298">
        <v>50.599997999999999</v>
      </c>
      <c r="F1193" s="297">
        <v>84205</v>
      </c>
      <c r="G1193" s="297">
        <v>65308208</v>
      </c>
      <c r="H1193" s="400">
        <v>3304.5952251475801</v>
      </c>
      <c r="I1193" s="401"/>
    </row>
    <row r="1194" spans="1:9" ht="25.15" customHeight="1">
      <c r="A1194" s="299">
        <v>44313</v>
      </c>
      <c r="B1194" s="298">
        <v>52.049999</v>
      </c>
      <c r="C1194" s="298">
        <v>52.349997999999999</v>
      </c>
      <c r="D1194" s="298">
        <v>51.650002000000001</v>
      </c>
      <c r="E1194" s="298">
        <v>51.950001</v>
      </c>
      <c r="F1194" s="297">
        <v>67824</v>
      </c>
      <c r="G1194" s="297">
        <v>65308208</v>
      </c>
      <c r="H1194" s="400">
        <v>3392.76145542621</v>
      </c>
      <c r="I1194" s="401"/>
    </row>
    <row r="1195" spans="1:9" ht="25.15" customHeight="1">
      <c r="A1195" s="299">
        <v>44312</v>
      </c>
      <c r="B1195" s="298">
        <v>51.049999</v>
      </c>
      <c r="C1195" s="298">
        <v>52.200001</v>
      </c>
      <c r="D1195" s="298">
        <v>51.049999</v>
      </c>
      <c r="E1195" s="298">
        <v>51.900002000000001</v>
      </c>
      <c r="F1195" s="297">
        <v>75789</v>
      </c>
      <c r="G1195" s="297">
        <v>65308208</v>
      </c>
      <c r="H1195" s="400">
        <v>3389.4960948524199</v>
      </c>
      <c r="I1195" s="401"/>
    </row>
    <row r="1196" spans="1:9" ht="25.15" customHeight="1">
      <c r="A1196" s="299">
        <v>44309</v>
      </c>
      <c r="B1196" s="298">
        <v>52.599997999999999</v>
      </c>
      <c r="C1196" s="298">
        <v>52.599997999999999</v>
      </c>
      <c r="D1196" s="298">
        <v>51.900002000000001</v>
      </c>
      <c r="E1196" s="298">
        <v>52.25</v>
      </c>
      <c r="F1196" s="297">
        <v>43948</v>
      </c>
      <c r="G1196" s="297">
        <v>65308208</v>
      </c>
      <c r="H1196" s="400">
        <v>3412.3538680000001</v>
      </c>
      <c r="I1196" s="401"/>
    </row>
    <row r="1197" spans="1:9" ht="25.15" customHeight="1">
      <c r="A1197" s="299">
        <v>44308</v>
      </c>
      <c r="B1197" s="298">
        <v>53.299999</v>
      </c>
      <c r="C1197" s="298">
        <v>53.299999</v>
      </c>
      <c r="D1197" s="298">
        <v>52.049999</v>
      </c>
      <c r="E1197" s="298">
        <v>52.549999</v>
      </c>
      <c r="F1197" s="297">
        <v>61742</v>
      </c>
      <c r="G1197" s="297">
        <v>65308208</v>
      </c>
      <c r="H1197" s="400">
        <v>3431.9462805737899</v>
      </c>
      <c r="I1197" s="401"/>
    </row>
    <row r="1198" spans="1:9" ht="25.15" customHeight="1">
      <c r="A1198" s="299">
        <v>44307</v>
      </c>
      <c r="B1198" s="298">
        <v>50.75</v>
      </c>
      <c r="C1198" s="298">
        <v>52.099997999999999</v>
      </c>
      <c r="D1198" s="298">
        <v>50.75</v>
      </c>
      <c r="E1198" s="298">
        <v>52</v>
      </c>
      <c r="F1198" s="297">
        <v>69598</v>
      </c>
      <c r="G1198" s="297">
        <v>65308208</v>
      </c>
      <c r="H1198" s="400">
        <v>3396.0268160000001</v>
      </c>
      <c r="I1198" s="401"/>
    </row>
    <row r="1199" spans="1:9" ht="25.15" customHeight="1">
      <c r="A1199" s="299">
        <v>44306</v>
      </c>
      <c r="B1199" s="298">
        <v>52.75</v>
      </c>
      <c r="C1199" s="298">
        <v>52.75</v>
      </c>
      <c r="D1199" s="298">
        <v>51.75</v>
      </c>
      <c r="E1199" s="298">
        <v>51.799999</v>
      </c>
      <c r="F1199" s="297">
        <v>72036</v>
      </c>
      <c r="G1199" s="297">
        <v>65308208</v>
      </c>
      <c r="H1199" s="400">
        <v>3382.96512457379</v>
      </c>
      <c r="I1199" s="401"/>
    </row>
    <row r="1200" spans="1:9" ht="25.15" customHeight="1">
      <c r="A1200" s="299">
        <v>44305</v>
      </c>
      <c r="B1200" s="298">
        <v>53.75</v>
      </c>
      <c r="C1200" s="298">
        <v>53.75</v>
      </c>
      <c r="D1200" s="298">
        <v>52.150002000000001</v>
      </c>
      <c r="E1200" s="298">
        <v>52.349997999999999</v>
      </c>
      <c r="F1200" s="297">
        <v>100194</v>
      </c>
      <c r="G1200" s="297">
        <v>65308208</v>
      </c>
      <c r="H1200" s="400">
        <v>3418.8845891475798</v>
      </c>
      <c r="I1200" s="401"/>
    </row>
    <row r="1201" spans="1:9" ht="25.15" customHeight="1">
      <c r="A1201" s="299">
        <v>44302</v>
      </c>
      <c r="B1201" s="298">
        <v>53.900002000000001</v>
      </c>
      <c r="C1201" s="298">
        <v>53.900002000000001</v>
      </c>
      <c r="D1201" s="298">
        <v>52.25</v>
      </c>
      <c r="E1201" s="298">
        <v>52.549999</v>
      </c>
      <c r="F1201" s="297">
        <v>60018</v>
      </c>
      <c r="G1201" s="297">
        <v>65308208</v>
      </c>
      <c r="H1201" s="400">
        <v>3431.9462805737899</v>
      </c>
      <c r="I1201" s="401"/>
    </row>
    <row r="1202" spans="1:9" ht="25.15" customHeight="1">
      <c r="A1202" s="299">
        <v>44301</v>
      </c>
      <c r="B1202" s="298">
        <v>53</v>
      </c>
      <c r="C1202" s="298">
        <v>53.049999</v>
      </c>
      <c r="D1202" s="298">
        <v>51.599997999999999</v>
      </c>
      <c r="E1202" s="298">
        <v>52.400002000000001</v>
      </c>
      <c r="F1202" s="297">
        <v>68105</v>
      </c>
      <c r="G1202" s="297">
        <v>65308208</v>
      </c>
      <c r="H1202" s="400">
        <v>3422.1501988524201</v>
      </c>
      <c r="I1202" s="401"/>
    </row>
    <row r="1203" spans="1:9" ht="25.15" customHeight="1">
      <c r="A1203" s="299">
        <v>44300</v>
      </c>
      <c r="B1203" s="298">
        <v>51</v>
      </c>
      <c r="C1203" s="298">
        <v>52.450001</v>
      </c>
      <c r="D1203" s="298">
        <v>51</v>
      </c>
      <c r="E1203" s="298">
        <v>51.799999</v>
      </c>
      <c r="F1203" s="297">
        <v>74006</v>
      </c>
      <c r="G1203" s="297">
        <v>65308208</v>
      </c>
      <c r="H1203" s="400">
        <v>3382.96512457379</v>
      </c>
      <c r="I1203" s="401"/>
    </row>
    <row r="1204" spans="1:9" ht="25.15" customHeight="1">
      <c r="A1204" s="299">
        <v>44299</v>
      </c>
      <c r="B1204" s="298">
        <v>51.650002000000001</v>
      </c>
      <c r="C1204" s="298">
        <v>52.5</v>
      </c>
      <c r="D1204" s="298">
        <v>50.849997999999999</v>
      </c>
      <c r="E1204" s="298">
        <v>52.349997999999999</v>
      </c>
      <c r="F1204" s="297">
        <v>110839</v>
      </c>
      <c r="G1204" s="297">
        <v>65308208</v>
      </c>
      <c r="H1204" s="400">
        <v>3418.8845891475798</v>
      </c>
      <c r="I1204" s="401"/>
    </row>
    <row r="1205" spans="1:9" ht="25.15" customHeight="1">
      <c r="A1205" s="299">
        <v>44298</v>
      </c>
      <c r="B1205" s="298">
        <v>51.849997999999999</v>
      </c>
      <c r="C1205" s="298">
        <v>52.049999</v>
      </c>
      <c r="D1205" s="298">
        <v>51.349997999999999</v>
      </c>
      <c r="E1205" s="298">
        <v>51.700001</v>
      </c>
      <c r="F1205" s="297">
        <v>60041</v>
      </c>
      <c r="G1205" s="297">
        <v>65308208</v>
      </c>
      <c r="H1205" s="400">
        <v>3376.4344034262099</v>
      </c>
      <c r="I1205" s="401"/>
    </row>
    <row r="1206" spans="1:9" ht="25.15" customHeight="1">
      <c r="A1206" s="299">
        <v>44295</v>
      </c>
      <c r="B1206" s="298">
        <v>52.400002000000001</v>
      </c>
      <c r="C1206" s="298">
        <v>52.400002000000001</v>
      </c>
      <c r="D1206" s="298">
        <v>51.150002000000001</v>
      </c>
      <c r="E1206" s="298">
        <v>51.5</v>
      </c>
      <c r="F1206" s="297">
        <v>42610</v>
      </c>
      <c r="G1206" s="297">
        <v>65308208</v>
      </c>
      <c r="H1206" s="400">
        <v>3363.3727119999999</v>
      </c>
      <c r="I1206" s="401"/>
    </row>
    <row r="1207" spans="1:9" ht="25.15" customHeight="1">
      <c r="A1207" s="299">
        <v>44294</v>
      </c>
      <c r="B1207" s="298">
        <v>50</v>
      </c>
      <c r="C1207" s="298">
        <v>51.650002000000001</v>
      </c>
      <c r="D1207" s="298">
        <v>50</v>
      </c>
      <c r="E1207" s="298">
        <v>51.5</v>
      </c>
      <c r="F1207" s="297">
        <v>111993</v>
      </c>
      <c r="G1207" s="297">
        <v>65308208</v>
      </c>
      <c r="H1207" s="400">
        <v>3363.3727119999999</v>
      </c>
      <c r="I1207" s="401"/>
    </row>
    <row r="1208" spans="1:9" ht="25.15" customHeight="1">
      <c r="A1208" s="299">
        <v>44293</v>
      </c>
      <c r="B1208" s="298">
        <v>51.5</v>
      </c>
      <c r="C1208" s="298">
        <v>51.5</v>
      </c>
      <c r="D1208" s="298">
        <v>50.200001</v>
      </c>
      <c r="E1208" s="298">
        <v>50.450001</v>
      </c>
      <c r="F1208" s="297">
        <v>70330</v>
      </c>
      <c r="G1208" s="297">
        <v>65308208</v>
      </c>
      <c r="H1208" s="400">
        <v>3294.7991434262099</v>
      </c>
      <c r="I1208" s="401"/>
    </row>
    <row r="1209" spans="1:9" ht="25.15" customHeight="1">
      <c r="A1209" s="299">
        <v>44292</v>
      </c>
      <c r="B1209" s="298">
        <v>50.349997999999999</v>
      </c>
      <c r="C1209" s="298">
        <v>50.650002000000001</v>
      </c>
      <c r="D1209" s="298">
        <v>49.360000999999997</v>
      </c>
      <c r="E1209" s="298">
        <v>50.650002000000001</v>
      </c>
      <c r="F1209" s="297">
        <v>97777</v>
      </c>
      <c r="G1209" s="297">
        <v>65308208</v>
      </c>
      <c r="H1209" s="400">
        <v>3307.8608348524199</v>
      </c>
      <c r="I1209" s="401"/>
    </row>
    <row r="1210" spans="1:9" ht="25.15" customHeight="1">
      <c r="A1210" s="299">
        <v>44287</v>
      </c>
      <c r="B1210" s="298">
        <v>48.220001000000003</v>
      </c>
      <c r="C1210" s="298">
        <v>49.279998999999997</v>
      </c>
      <c r="D1210" s="298">
        <v>48.220001000000003</v>
      </c>
      <c r="E1210" s="298">
        <v>49.200001</v>
      </c>
      <c r="F1210" s="297">
        <v>100219</v>
      </c>
      <c r="G1210" s="297">
        <v>65308208</v>
      </c>
      <c r="H1210" s="400">
        <v>3213.1638834262098</v>
      </c>
      <c r="I1210" s="401"/>
    </row>
    <row r="1211" spans="1:9" ht="25.15" customHeight="1">
      <c r="A1211" s="299">
        <v>44286</v>
      </c>
      <c r="B1211" s="298">
        <v>48.099997999999999</v>
      </c>
      <c r="C1211" s="298">
        <v>49.98</v>
      </c>
      <c r="D1211" s="298">
        <v>47.080002</v>
      </c>
      <c r="E1211" s="298">
        <v>48.580002</v>
      </c>
      <c r="F1211" s="297">
        <v>198727</v>
      </c>
      <c r="G1211" s="297">
        <v>65301337</v>
      </c>
      <c r="H1211" s="400">
        <v>3172.3390710303202</v>
      </c>
      <c r="I1211" s="401"/>
    </row>
    <row r="1212" spans="1:9" ht="25.15" customHeight="1">
      <c r="A1212" s="299">
        <v>44285</v>
      </c>
      <c r="B1212" s="298">
        <v>48.900002000000001</v>
      </c>
      <c r="C1212" s="298">
        <v>49.619999</v>
      </c>
      <c r="D1212" s="298">
        <v>48.740001999999997</v>
      </c>
      <c r="E1212" s="298">
        <v>49.299999</v>
      </c>
      <c r="F1212" s="297">
        <v>81745</v>
      </c>
      <c r="G1212" s="297">
        <v>65301337</v>
      </c>
      <c r="H1212" s="400">
        <v>3219.3558642790299</v>
      </c>
      <c r="I1212" s="401"/>
    </row>
    <row r="1213" spans="1:9" ht="25.15" customHeight="1">
      <c r="A1213" s="299">
        <v>44284</v>
      </c>
      <c r="B1213" s="298">
        <v>50.099997999999999</v>
      </c>
      <c r="C1213" s="298">
        <v>50.349997999999999</v>
      </c>
      <c r="D1213" s="298">
        <v>49.02</v>
      </c>
      <c r="E1213" s="298">
        <v>49.34</v>
      </c>
      <c r="F1213" s="297">
        <v>52901</v>
      </c>
      <c r="G1213" s="297">
        <v>65301337</v>
      </c>
      <c r="H1213" s="400">
        <v>3221.96797754419</v>
      </c>
      <c r="I1213" s="401"/>
    </row>
    <row r="1214" spans="1:9" ht="25.15" customHeight="1">
      <c r="A1214" s="299">
        <v>44281</v>
      </c>
      <c r="B1214" s="298">
        <v>49.639999000000003</v>
      </c>
      <c r="C1214" s="298">
        <v>50.099997999999999</v>
      </c>
      <c r="D1214" s="298">
        <v>49.259998000000003</v>
      </c>
      <c r="E1214" s="298">
        <v>50.099997999999999</v>
      </c>
      <c r="F1214" s="297">
        <v>234392</v>
      </c>
      <c r="G1214" s="297">
        <v>65301337</v>
      </c>
      <c r="H1214" s="400">
        <v>3271.5968840580699</v>
      </c>
      <c r="I1214" s="401"/>
    </row>
    <row r="1215" spans="1:9" ht="25.15" customHeight="1">
      <c r="A1215" s="299">
        <v>44280</v>
      </c>
      <c r="B1215" s="298">
        <v>49.939999</v>
      </c>
      <c r="C1215" s="298">
        <v>50</v>
      </c>
      <c r="D1215" s="298">
        <v>49.080002</v>
      </c>
      <c r="E1215" s="298">
        <v>49.299999</v>
      </c>
      <c r="F1215" s="297">
        <v>59095</v>
      </c>
      <c r="G1215" s="297">
        <v>65301337</v>
      </c>
      <c r="H1215" s="400">
        <v>3219.3558642790299</v>
      </c>
      <c r="I1215" s="401"/>
    </row>
    <row r="1216" spans="1:9" ht="25.15" customHeight="1">
      <c r="A1216" s="299">
        <v>44279</v>
      </c>
      <c r="B1216" s="298">
        <v>50.25</v>
      </c>
      <c r="C1216" s="298">
        <v>50.400002000000001</v>
      </c>
      <c r="D1216" s="298">
        <v>49.68</v>
      </c>
      <c r="E1216" s="298">
        <v>50.099997999999999</v>
      </c>
      <c r="F1216" s="297">
        <v>71749</v>
      </c>
      <c r="G1216" s="297">
        <v>65301337</v>
      </c>
      <c r="H1216" s="400">
        <v>3271.5968840580699</v>
      </c>
      <c r="I1216" s="401"/>
    </row>
    <row r="1217" spans="1:9" ht="25.15" customHeight="1">
      <c r="A1217" s="299">
        <v>44278</v>
      </c>
      <c r="B1217" s="298">
        <v>51</v>
      </c>
      <c r="C1217" s="298">
        <v>51</v>
      </c>
      <c r="D1217" s="298">
        <v>50</v>
      </c>
      <c r="E1217" s="298">
        <v>50.299999</v>
      </c>
      <c r="F1217" s="297">
        <v>89216</v>
      </c>
      <c r="G1217" s="297">
        <v>65301337</v>
      </c>
      <c r="H1217" s="400">
        <v>3284.6572012790298</v>
      </c>
      <c r="I1217" s="401"/>
    </row>
    <row r="1218" spans="1:9" ht="25.15" customHeight="1">
      <c r="A1218" s="299">
        <v>44277</v>
      </c>
      <c r="B1218" s="298">
        <v>49.720001000000003</v>
      </c>
      <c r="C1218" s="298">
        <v>50.599997999999999</v>
      </c>
      <c r="D1218" s="298">
        <v>49.48</v>
      </c>
      <c r="E1218" s="298">
        <v>50.450001</v>
      </c>
      <c r="F1218" s="297">
        <v>77327</v>
      </c>
      <c r="G1218" s="297">
        <v>65301337</v>
      </c>
      <c r="H1218" s="400">
        <v>3294.4525014709702</v>
      </c>
      <c r="I1218" s="401"/>
    </row>
    <row r="1219" spans="1:9" ht="25.15" customHeight="1">
      <c r="A1219" s="299">
        <v>44274</v>
      </c>
      <c r="B1219" s="298">
        <v>49.139999000000003</v>
      </c>
      <c r="C1219" s="298">
        <v>50.150002000000001</v>
      </c>
      <c r="D1219" s="298">
        <v>48.959999000000003</v>
      </c>
      <c r="E1219" s="298">
        <v>49.459999000000003</v>
      </c>
      <c r="F1219" s="297">
        <v>244169</v>
      </c>
      <c r="G1219" s="297">
        <v>65301337</v>
      </c>
      <c r="H1219" s="400">
        <v>3229.8040682348401</v>
      </c>
      <c r="I1219" s="401"/>
    </row>
    <row r="1220" spans="1:9" ht="25.15" customHeight="1">
      <c r="A1220" s="299">
        <v>44273</v>
      </c>
      <c r="B1220" s="298">
        <v>50.200001</v>
      </c>
      <c r="C1220" s="298">
        <v>50.400002000000001</v>
      </c>
      <c r="D1220" s="298">
        <v>49.279998999999997</v>
      </c>
      <c r="E1220" s="298">
        <v>49.639999000000003</v>
      </c>
      <c r="F1220" s="297">
        <v>85250</v>
      </c>
      <c r="G1220" s="297">
        <v>65301337</v>
      </c>
      <c r="H1220" s="400">
        <v>3241.5583288232301</v>
      </c>
      <c r="I1220" s="401"/>
    </row>
    <row r="1221" spans="1:9" ht="25.15" customHeight="1">
      <c r="A1221" s="299">
        <v>44272</v>
      </c>
      <c r="B1221" s="298">
        <v>50.200001</v>
      </c>
      <c r="C1221" s="298">
        <v>50.200001</v>
      </c>
      <c r="D1221" s="298">
        <v>49.240001999999997</v>
      </c>
      <c r="E1221" s="298">
        <v>49.740001999999997</v>
      </c>
      <c r="F1221" s="297">
        <v>228420</v>
      </c>
      <c r="G1221" s="297">
        <v>65301337</v>
      </c>
      <c r="H1221" s="400">
        <v>3248.0886119861302</v>
      </c>
      <c r="I1221" s="401"/>
    </row>
    <row r="1222" spans="1:9" ht="25.15" customHeight="1">
      <c r="A1222" s="299">
        <v>44271</v>
      </c>
      <c r="B1222" s="298">
        <v>50.650002000000001</v>
      </c>
      <c r="C1222" s="298">
        <v>50.650002000000001</v>
      </c>
      <c r="D1222" s="298">
        <v>50.150002000000001</v>
      </c>
      <c r="E1222" s="298">
        <v>50.150002000000001</v>
      </c>
      <c r="F1222" s="297">
        <v>180164</v>
      </c>
      <c r="G1222" s="297">
        <v>65301337</v>
      </c>
      <c r="H1222" s="400">
        <v>3274.8621501919301</v>
      </c>
      <c r="I1222" s="401"/>
    </row>
    <row r="1223" spans="1:9" ht="25.15" customHeight="1">
      <c r="A1223" s="299">
        <v>44270</v>
      </c>
      <c r="B1223" s="298">
        <v>50.299999</v>
      </c>
      <c r="C1223" s="298">
        <v>50.549999</v>
      </c>
      <c r="D1223" s="298">
        <v>49.939999</v>
      </c>
      <c r="E1223" s="298">
        <v>50.25</v>
      </c>
      <c r="F1223" s="297">
        <v>230242</v>
      </c>
      <c r="G1223" s="297">
        <v>65301337</v>
      </c>
      <c r="H1223" s="400">
        <v>3281.3921842499999</v>
      </c>
      <c r="I1223" s="401"/>
    </row>
    <row r="1224" spans="1:9" ht="25.15" customHeight="1">
      <c r="A1224" s="299">
        <v>44267</v>
      </c>
      <c r="B1224" s="298">
        <v>51.25</v>
      </c>
      <c r="C1224" s="298">
        <v>51.5</v>
      </c>
      <c r="D1224" s="298">
        <v>50.25</v>
      </c>
      <c r="E1224" s="298">
        <v>50.349997999999999</v>
      </c>
      <c r="F1224" s="297">
        <v>118027</v>
      </c>
      <c r="G1224" s="297">
        <v>65301337</v>
      </c>
      <c r="H1224" s="400">
        <v>3287.9222183080701</v>
      </c>
      <c r="I1224" s="401"/>
    </row>
    <row r="1225" spans="1:9" ht="25.15" customHeight="1">
      <c r="A1225" s="299">
        <v>44266</v>
      </c>
      <c r="B1225" s="298">
        <v>51.599997999999999</v>
      </c>
      <c r="C1225" s="298">
        <v>51.950001</v>
      </c>
      <c r="D1225" s="298">
        <v>50.950001</v>
      </c>
      <c r="E1225" s="298">
        <v>51.349997999999999</v>
      </c>
      <c r="F1225" s="297">
        <v>105057</v>
      </c>
      <c r="G1225" s="297">
        <v>65301337</v>
      </c>
      <c r="H1225" s="400">
        <v>3353.22355530807</v>
      </c>
      <c r="I1225" s="401"/>
    </row>
    <row r="1226" spans="1:9" ht="25.15" customHeight="1">
      <c r="A1226" s="299">
        <v>44265</v>
      </c>
      <c r="B1226" s="298">
        <v>51.5</v>
      </c>
      <c r="C1226" s="298">
        <v>51.849997999999999</v>
      </c>
      <c r="D1226" s="298">
        <v>50.549999</v>
      </c>
      <c r="E1226" s="298">
        <v>51.650002000000001</v>
      </c>
      <c r="F1226" s="297">
        <v>137465</v>
      </c>
      <c r="G1226" s="297">
        <v>65301337</v>
      </c>
      <c r="H1226" s="400">
        <v>3372.81415569193</v>
      </c>
      <c r="I1226" s="401"/>
    </row>
    <row r="1227" spans="1:9" ht="25.15" customHeight="1">
      <c r="A1227" s="299">
        <v>44264</v>
      </c>
      <c r="B1227" s="298">
        <v>50.25</v>
      </c>
      <c r="C1227" s="298">
        <v>51.799999</v>
      </c>
      <c r="D1227" s="298">
        <v>49.84</v>
      </c>
      <c r="E1227" s="298">
        <v>50.900002000000001</v>
      </c>
      <c r="F1227" s="297">
        <v>117478</v>
      </c>
      <c r="G1227" s="297">
        <v>65301337</v>
      </c>
      <c r="H1227" s="400">
        <v>3323.8381529419298</v>
      </c>
      <c r="I1227" s="401"/>
    </row>
    <row r="1228" spans="1:9" ht="25.15" customHeight="1">
      <c r="A1228" s="299">
        <v>44263</v>
      </c>
      <c r="B1228" s="298">
        <v>49.220001000000003</v>
      </c>
      <c r="C1228" s="298">
        <v>50.450001</v>
      </c>
      <c r="D1228" s="298">
        <v>48.779998999999997</v>
      </c>
      <c r="E1228" s="298">
        <v>50</v>
      </c>
      <c r="F1228" s="297">
        <v>140076</v>
      </c>
      <c r="G1228" s="297">
        <v>65301337</v>
      </c>
      <c r="H1228" s="400">
        <v>3265.0668500000002</v>
      </c>
      <c r="I1228" s="401"/>
    </row>
    <row r="1229" spans="1:9" ht="25.15" customHeight="1">
      <c r="A1229" s="299">
        <v>44260</v>
      </c>
      <c r="B1229" s="298">
        <v>48.880001</v>
      </c>
      <c r="C1229" s="298">
        <v>50.950001</v>
      </c>
      <c r="D1229" s="298">
        <v>48.880001</v>
      </c>
      <c r="E1229" s="298">
        <v>49.580002</v>
      </c>
      <c r="F1229" s="297">
        <v>117897</v>
      </c>
      <c r="G1229" s="297">
        <v>65301337</v>
      </c>
      <c r="H1229" s="400">
        <v>3237.64040803032</v>
      </c>
      <c r="I1229" s="401"/>
    </row>
    <row r="1230" spans="1:9" ht="25.15" customHeight="1">
      <c r="A1230" s="299">
        <v>44259</v>
      </c>
      <c r="B1230" s="298">
        <v>50.349997999999999</v>
      </c>
      <c r="C1230" s="298">
        <v>51.299999</v>
      </c>
      <c r="D1230" s="298">
        <v>49.799999</v>
      </c>
      <c r="E1230" s="298">
        <v>49.799999</v>
      </c>
      <c r="F1230" s="297">
        <v>214747</v>
      </c>
      <c r="G1230" s="297">
        <v>65301337</v>
      </c>
      <c r="H1230" s="400">
        <v>3252.0065327790298</v>
      </c>
      <c r="I1230" s="401"/>
    </row>
    <row r="1231" spans="1:9" ht="25.15" customHeight="1">
      <c r="A1231" s="299">
        <v>44258</v>
      </c>
      <c r="B1231" s="298">
        <v>50.650002000000001</v>
      </c>
      <c r="C1231" s="298">
        <v>51.700001</v>
      </c>
      <c r="D1231" s="298">
        <v>49.279998999999997</v>
      </c>
      <c r="E1231" s="298">
        <v>51.299999</v>
      </c>
      <c r="F1231" s="297">
        <v>175981</v>
      </c>
      <c r="G1231" s="297">
        <v>65301337</v>
      </c>
      <c r="H1231" s="400">
        <v>3349.9585382790301</v>
      </c>
      <c r="I1231" s="401"/>
    </row>
    <row r="1232" spans="1:9" ht="25.15" customHeight="1">
      <c r="A1232" s="299">
        <v>44257</v>
      </c>
      <c r="B1232" s="298">
        <v>53.400002000000001</v>
      </c>
      <c r="C1232" s="298">
        <v>53.400002000000001</v>
      </c>
      <c r="D1232" s="298">
        <v>49.16</v>
      </c>
      <c r="E1232" s="298">
        <v>49.639999000000003</v>
      </c>
      <c r="F1232" s="297">
        <v>185773</v>
      </c>
      <c r="G1232" s="297">
        <v>65301337</v>
      </c>
      <c r="H1232" s="400">
        <v>3241.5583288232301</v>
      </c>
      <c r="I1232" s="401"/>
    </row>
    <row r="1233" spans="1:9" ht="25.15" customHeight="1">
      <c r="A1233" s="299">
        <v>44256</v>
      </c>
      <c r="B1233" s="298">
        <v>51</v>
      </c>
      <c r="C1233" s="298">
        <v>52.200001</v>
      </c>
      <c r="D1233" s="298">
        <v>50.75</v>
      </c>
      <c r="E1233" s="298">
        <v>52.049999</v>
      </c>
      <c r="F1233" s="297">
        <v>138532</v>
      </c>
      <c r="G1233" s="297">
        <v>65301337</v>
      </c>
      <c r="H1233" s="400">
        <v>3398.9345410290298</v>
      </c>
      <c r="I1233" s="401"/>
    </row>
    <row r="1234" spans="1:9" ht="25.15" customHeight="1">
      <c r="A1234" s="299">
        <v>44253</v>
      </c>
      <c r="B1234" s="298">
        <v>49.259998000000003</v>
      </c>
      <c r="C1234" s="298">
        <v>50.900002000000001</v>
      </c>
      <c r="D1234" s="298">
        <v>48.720001000000003</v>
      </c>
      <c r="E1234" s="298">
        <v>50.349997999999999</v>
      </c>
      <c r="F1234" s="297">
        <v>184543</v>
      </c>
      <c r="G1234" s="297">
        <v>65301337</v>
      </c>
      <c r="H1234" s="400">
        <v>3287.9222183080701</v>
      </c>
      <c r="I1234" s="401"/>
    </row>
    <row r="1235" spans="1:9" ht="25.15" customHeight="1">
      <c r="A1235" s="299">
        <v>44252</v>
      </c>
      <c r="B1235" s="298">
        <v>52.400002000000001</v>
      </c>
      <c r="C1235" s="298">
        <v>52.599997999999999</v>
      </c>
      <c r="D1235" s="298">
        <v>47.599997999999999</v>
      </c>
      <c r="E1235" s="298">
        <v>49.5</v>
      </c>
      <c r="F1235" s="297">
        <v>392514</v>
      </c>
      <c r="G1235" s="297">
        <v>65301337</v>
      </c>
      <c r="H1235" s="400">
        <v>3232.4161815000002</v>
      </c>
      <c r="I1235" s="401"/>
    </row>
    <row r="1236" spans="1:9" ht="25.15" customHeight="1">
      <c r="A1236" s="299">
        <v>44251</v>
      </c>
      <c r="B1236" s="298">
        <v>51.900002000000001</v>
      </c>
      <c r="C1236" s="298">
        <v>53.200001</v>
      </c>
      <c r="D1236" s="298">
        <v>51.900002000000001</v>
      </c>
      <c r="E1236" s="298">
        <v>52.400002000000001</v>
      </c>
      <c r="F1236" s="297">
        <v>121035</v>
      </c>
      <c r="G1236" s="297">
        <v>65301337</v>
      </c>
      <c r="H1236" s="400">
        <v>3421.7901584419301</v>
      </c>
      <c r="I1236" s="401"/>
    </row>
    <row r="1237" spans="1:9" ht="25.15" customHeight="1">
      <c r="A1237" s="299">
        <v>44250</v>
      </c>
      <c r="B1237" s="298">
        <v>53.099997999999999</v>
      </c>
      <c r="C1237" s="298">
        <v>53.099997999999999</v>
      </c>
      <c r="D1237" s="298">
        <v>51.599997999999999</v>
      </c>
      <c r="E1237" s="298">
        <v>52.349997999999999</v>
      </c>
      <c r="F1237" s="297">
        <v>164032</v>
      </c>
      <c r="G1237" s="297">
        <v>65301337</v>
      </c>
      <c r="H1237" s="400">
        <v>3418.5248923080699</v>
      </c>
      <c r="I1237" s="401"/>
    </row>
    <row r="1238" spans="1:9" ht="25.15" customHeight="1">
      <c r="A1238" s="299">
        <v>44249</v>
      </c>
      <c r="B1238" s="298">
        <v>52.700001</v>
      </c>
      <c r="C1238" s="298">
        <v>53.900002000000001</v>
      </c>
      <c r="D1238" s="298">
        <v>52.5</v>
      </c>
      <c r="E1238" s="298">
        <v>52.799999</v>
      </c>
      <c r="F1238" s="297">
        <v>125821</v>
      </c>
      <c r="G1238" s="297">
        <v>65301337</v>
      </c>
      <c r="H1238" s="400">
        <v>3447.9105437790299</v>
      </c>
      <c r="I1238" s="401"/>
    </row>
    <row r="1239" spans="1:9" ht="25.15" customHeight="1">
      <c r="A1239" s="299">
        <v>44246</v>
      </c>
      <c r="B1239" s="298">
        <v>54.349997999999999</v>
      </c>
      <c r="C1239" s="298">
        <v>54.349997999999999</v>
      </c>
      <c r="D1239" s="298">
        <v>53.400002000000001</v>
      </c>
      <c r="E1239" s="298">
        <v>53.650002000000001</v>
      </c>
      <c r="F1239" s="297">
        <v>234464</v>
      </c>
      <c r="G1239" s="297">
        <v>65301337</v>
      </c>
      <c r="H1239" s="400">
        <v>3503.4168296919302</v>
      </c>
      <c r="I1239" s="401"/>
    </row>
    <row r="1240" spans="1:9" ht="25.15" customHeight="1">
      <c r="A1240" s="299">
        <v>44245</v>
      </c>
      <c r="B1240" s="298">
        <v>54.099997999999999</v>
      </c>
      <c r="C1240" s="298">
        <v>54.599997999999999</v>
      </c>
      <c r="D1240" s="298">
        <v>53.200001</v>
      </c>
      <c r="E1240" s="298">
        <v>53.599997999999999</v>
      </c>
      <c r="F1240" s="297">
        <v>123813</v>
      </c>
      <c r="G1240" s="297">
        <v>65301337</v>
      </c>
      <c r="H1240" s="400">
        <v>3500.1515635580699</v>
      </c>
      <c r="I1240" s="401"/>
    </row>
    <row r="1241" spans="1:9" ht="25.15" customHeight="1">
      <c r="A1241" s="299">
        <v>44244</v>
      </c>
      <c r="B1241" s="298">
        <v>55</v>
      </c>
      <c r="C1241" s="298">
        <v>55</v>
      </c>
      <c r="D1241" s="298">
        <v>53.799999</v>
      </c>
      <c r="E1241" s="298">
        <v>54.349997999999999</v>
      </c>
      <c r="F1241" s="297">
        <v>203447</v>
      </c>
      <c r="G1241" s="297">
        <v>65301337</v>
      </c>
      <c r="H1241" s="400">
        <v>3549.1275663080701</v>
      </c>
      <c r="I1241" s="401"/>
    </row>
    <row r="1242" spans="1:9" ht="25.15" customHeight="1">
      <c r="A1242" s="299">
        <v>44243</v>
      </c>
      <c r="B1242" s="298">
        <v>54.450001</v>
      </c>
      <c r="C1242" s="298">
        <v>54.650002000000001</v>
      </c>
      <c r="D1242" s="298">
        <v>53.849997999999999</v>
      </c>
      <c r="E1242" s="298">
        <v>54.150002000000001</v>
      </c>
      <c r="F1242" s="297">
        <v>119524</v>
      </c>
      <c r="G1242" s="297">
        <v>65301337</v>
      </c>
      <c r="H1242" s="400">
        <v>3536.0674981919301</v>
      </c>
      <c r="I1242" s="401"/>
    </row>
    <row r="1243" spans="1:9" ht="25.15" customHeight="1">
      <c r="A1243" s="299">
        <v>44242</v>
      </c>
      <c r="B1243" s="298">
        <v>54.900002000000001</v>
      </c>
      <c r="C1243" s="298">
        <v>54.900002000000001</v>
      </c>
      <c r="D1243" s="298">
        <v>53.549999</v>
      </c>
      <c r="E1243" s="298">
        <v>54.150002000000001</v>
      </c>
      <c r="F1243" s="297">
        <v>144792</v>
      </c>
      <c r="G1243" s="297">
        <v>65301337</v>
      </c>
      <c r="H1243" s="400">
        <v>3536.0674981919301</v>
      </c>
      <c r="I1243" s="401"/>
    </row>
    <row r="1244" spans="1:9" ht="25.15" customHeight="1">
      <c r="A1244" s="299">
        <v>44239</v>
      </c>
      <c r="B1244" s="298">
        <v>54.150002000000001</v>
      </c>
      <c r="C1244" s="298">
        <v>54.299999</v>
      </c>
      <c r="D1244" s="298">
        <v>52.849997999999999</v>
      </c>
      <c r="E1244" s="298">
        <v>54.299999</v>
      </c>
      <c r="F1244" s="297">
        <v>120819</v>
      </c>
      <c r="G1244" s="297">
        <v>65301337</v>
      </c>
      <c r="H1244" s="400">
        <v>3545.8625492790302</v>
      </c>
      <c r="I1244" s="401"/>
    </row>
    <row r="1245" spans="1:9" ht="25.15" customHeight="1">
      <c r="A1245" s="299">
        <v>44238</v>
      </c>
      <c r="B1245" s="298">
        <v>53.849997999999999</v>
      </c>
      <c r="C1245" s="298">
        <v>54</v>
      </c>
      <c r="D1245" s="298">
        <v>53</v>
      </c>
      <c r="E1245" s="298">
        <v>53.299999</v>
      </c>
      <c r="F1245" s="297">
        <v>192465</v>
      </c>
      <c r="G1245" s="297">
        <v>65301337</v>
      </c>
      <c r="H1245" s="400">
        <v>3480.5612122790299</v>
      </c>
      <c r="I1245" s="401"/>
    </row>
    <row r="1246" spans="1:9" ht="25.15" customHeight="1">
      <c r="A1246" s="299">
        <v>44237</v>
      </c>
      <c r="B1246" s="298">
        <v>54.200001</v>
      </c>
      <c r="C1246" s="298">
        <v>54.200001</v>
      </c>
      <c r="D1246" s="298">
        <v>53.150002000000001</v>
      </c>
      <c r="E1246" s="298">
        <v>53.5</v>
      </c>
      <c r="F1246" s="297">
        <v>367697</v>
      </c>
      <c r="G1246" s="297">
        <v>65301337</v>
      </c>
      <c r="H1246" s="400">
        <v>3493.6215295000002</v>
      </c>
      <c r="I1246" s="401"/>
    </row>
    <row r="1247" spans="1:9" ht="25.15" customHeight="1">
      <c r="A1247" s="299">
        <v>44235</v>
      </c>
      <c r="B1247" s="298">
        <v>54</v>
      </c>
      <c r="C1247" s="298">
        <v>54</v>
      </c>
      <c r="D1247" s="298">
        <v>52.450001</v>
      </c>
      <c r="E1247" s="298">
        <v>53.400002000000001</v>
      </c>
      <c r="F1247" s="297">
        <v>112057</v>
      </c>
      <c r="G1247" s="297">
        <v>65301337</v>
      </c>
      <c r="H1247" s="400">
        <v>3487.09149544193</v>
      </c>
      <c r="I1247" s="401"/>
    </row>
    <row r="1248" spans="1:9" ht="25.15" customHeight="1">
      <c r="A1248" s="299">
        <v>44232</v>
      </c>
      <c r="B1248" s="298">
        <v>53.549999</v>
      </c>
      <c r="C1248" s="298">
        <v>53.700001</v>
      </c>
      <c r="D1248" s="298">
        <v>52.900002000000001</v>
      </c>
      <c r="E1248" s="298">
        <v>53</v>
      </c>
      <c r="F1248" s="297">
        <v>120657</v>
      </c>
      <c r="G1248" s="297">
        <v>65301337</v>
      </c>
      <c r="H1248" s="400">
        <v>3460.9708609999998</v>
      </c>
      <c r="I1248" s="401"/>
    </row>
    <row r="1249" spans="1:9" ht="25.15" customHeight="1">
      <c r="A1249" s="299">
        <v>44231</v>
      </c>
      <c r="B1249" s="298">
        <v>53.5</v>
      </c>
      <c r="C1249" s="298">
        <v>53.650002000000001</v>
      </c>
      <c r="D1249" s="298">
        <v>52.599997999999999</v>
      </c>
      <c r="E1249" s="298">
        <v>53.549999</v>
      </c>
      <c r="F1249" s="297">
        <v>176943</v>
      </c>
      <c r="G1249" s="297">
        <v>65301337</v>
      </c>
      <c r="H1249" s="400">
        <v>3496.8865465290301</v>
      </c>
      <c r="I1249" s="401"/>
    </row>
    <row r="1250" spans="1:9" ht="25.15" customHeight="1">
      <c r="A1250" s="299">
        <v>44230</v>
      </c>
      <c r="B1250" s="298">
        <v>51.400002000000001</v>
      </c>
      <c r="C1250" s="298">
        <v>52.849997999999999</v>
      </c>
      <c r="D1250" s="298">
        <v>51.049999</v>
      </c>
      <c r="E1250" s="298">
        <v>52.650002000000001</v>
      </c>
      <c r="F1250" s="297">
        <v>270503</v>
      </c>
      <c r="G1250" s="297">
        <v>65301337</v>
      </c>
      <c r="H1250" s="400">
        <v>3438.1154926919298</v>
      </c>
      <c r="I1250" s="401"/>
    </row>
    <row r="1251" spans="1:9" ht="25.15" customHeight="1">
      <c r="A1251" s="299">
        <v>44229</v>
      </c>
      <c r="B1251" s="298">
        <v>50.25</v>
      </c>
      <c r="C1251" s="298">
        <v>51.349997999999999</v>
      </c>
      <c r="D1251" s="298">
        <v>50.25</v>
      </c>
      <c r="E1251" s="298">
        <v>51.349997999999999</v>
      </c>
      <c r="F1251" s="297">
        <v>172272</v>
      </c>
      <c r="G1251" s="297">
        <v>65301337</v>
      </c>
      <c r="H1251" s="400">
        <v>3353.22355530807</v>
      </c>
      <c r="I1251" s="401"/>
    </row>
    <row r="1252" spans="1:9" ht="25.15" customHeight="1">
      <c r="A1252" s="299">
        <v>44228</v>
      </c>
      <c r="B1252" s="298">
        <v>49.139999000000003</v>
      </c>
      <c r="C1252" s="298">
        <v>50.549999</v>
      </c>
      <c r="D1252" s="298">
        <v>49.139999000000003</v>
      </c>
      <c r="E1252" s="298">
        <v>50.450001</v>
      </c>
      <c r="F1252" s="297">
        <v>124325</v>
      </c>
      <c r="G1252" s="297">
        <v>65301337</v>
      </c>
      <c r="H1252" s="400">
        <v>3294.4525014709702</v>
      </c>
      <c r="I1252" s="401"/>
    </row>
    <row r="1253" spans="1:9" ht="25.15" customHeight="1">
      <c r="A1253" s="299">
        <v>44225</v>
      </c>
      <c r="B1253" s="298">
        <v>48.48</v>
      </c>
      <c r="C1253" s="298">
        <v>49.279998999999997</v>
      </c>
      <c r="D1253" s="298">
        <v>47.02</v>
      </c>
      <c r="E1253" s="298">
        <v>49.259998000000003</v>
      </c>
      <c r="F1253" s="297">
        <v>165814</v>
      </c>
      <c r="G1253" s="297">
        <v>65298224</v>
      </c>
      <c r="H1253" s="400">
        <v>3216.5904046391001</v>
      </c>
      <c r="I1253" s="401"/>
    </row>
    <row r="1254" spans="1:9" ht="25.15" customHeight="1">
      <c r="A1254" s="299">
        <v>44224</v>
      </c>
      <c r="B1254" s="298">
        <v>47.5</v>
      </c>
      <c r="C1254" s="298">
        <v>47.779998999999997</v>
      </c>
      <c r="D1254" s="298">
        <v>46.720001000000003</v>
      </c>
      <c r="E1254" s="298">
        <v>47.380001</v>
      </c>
      <c r="F1254" s="297">
        <v>72482</v>
      </c>
      <c r="G1254" s="297">
        <v>65298224</v>
      </c>
      <c r="H1254" s="400">
        <v>3093.8299228660298</v>
      </c>
      <c r="I1254" s="401"/>
    </row>
    <row r="1255" spans="1:9" ht="25.15" customHeight="1">
      <c r="A1255" s="299">
        <v>44223</v>
      </c>
      <c r="B1255" s="298">
        <v>46.880001</v>
      </c>
      <c r="C1255" s="298">
        <v>47.82</v>
      </c>
      <c r="D1255" s="298">
        <v>46.380001</v>
      </c>
      <c r="E1255" s="298">
        <v>47.360000999999997</v>
      </c>
      <c r="F1255" s="297">
        <v>107331</v>
      </c>
      <c r="G1255" s="297">
        <v>65298224</v>
      </c>
      <c r="H1255" s="400">
        <v>3092.5239284948698</v>
      </c>
      <c r="I1255" s="401"/>
    </row>
    <row r="1256" spans="1:9" ht="25.15" customHeight="1">
      <c r="A1256" s="299">
        <v>44222</v>
      </c>
      <c r="B1256" s="298">
        <v>47.919998</v>
      </c>
      <c r="C1256" s="298">
        <v>47.919998</v>
      </c>
      <c r="D1256" s="298">
        <v>46.380001</v>
      </c>
      <c r="E1256" s="298">
        <v>46.52</v>
      </c>
      <c r="F1256" s="297">
        <v>66286</v>
      </c>
      <c r="G1256" s="297">
        <v>65298224</v>
      </c>
      <c r="H1256" s="400">
        <v>3037.6734103711601</v>
      </c>
      <c r="I1256" s="401"/>
    </row>
    <row r="1257" spans="1:9" ht="25.15" customHeight="1">
      <c r="A1257" s="299">
        <v>44221</v>
      </c>
      <c r="B1257" s="298">
        <v>47.580002</v>
      </c>
      <c r="C1257" s="298">
        <v>47.580002</v>
      </c>
      <c r="D1257" s="298">
        <v>46.799999</v>
      </c>
      <c r="E1257" s="298">
        <v>47.060001</v>
      </c>
      <c r="F1257" s="297">
        <v>76035</v>
      </c>
      <c r="G1257" s="297">
        <v>65298224</v>
      </c>
      <c r="H1257" s="400">
        <v>3072.9345111134598</v>
      </c>
      <c r="I1257" s="401"/>
    </row>
    <row r="1258" spans="1:9" ht="25.15" customHeight="1">
      <c r="A1258" s="299">
        <v>44218</v>
      </c>
      <c r="B1258" s="298">
        <v>47.52</v>
      </c>
      <c r="C1258" s="298">
        <v>47.599997999999999</v>
      </c>
      <c r="D1258" s="298">
        <v>46.139999000000003</v>
      </c>
      <c r="E1258" s="298">
        <v>46.66</v>
      </c>
      <c r="F1258" s="297">
        <v>91857</v>
      </c>
      <c r="G1258" s="297">
        <v>65298224</v>
      </c>
      <c r="H1258" s="400">
        <v>3046.81512187628</v>
      </c>
      <c r="I1258" s="401"/>
    </row>
    <row r="1259" spans="1:9" ht="25.15" customHeight="1">
      <c r="A1259" s="299">
        <v>44217</v>
      </c>
      <c r="B1259" s="298">
        <v>45.720001000000003</v>
      </c>
      <c r="C1259" s="298">
        <v>47.560001</v>
      </c>
      <c r="D1259" s="298">
        <v>45.720001000000003</v>
      </c>
      <c r="E1259" s="298">
        <v>46.580002</v>
      </c>
      <c r="F1259" s="297">
        <v>96005</v>
      </c>
      <c r="G1259" s="297">
        <v>65298224</v>
      </c>
      <c r="H1259" s="400">
        <v>3041.5913934846199</v>
      </c>
      <c r="I1259" s="401"/>
    </row>
    <row r="1260" spans="1:9" ht="25.15" customHeight="1">
      <c r="A1260" s="299">
        <v>44216</v>
      </c>
      <c r="B1260" s="298">
        <v>46.18</v>
      </c>
      <c r="C1260" s="298">
        <v>47.040000999999997</v>
      </c>
      <c r="D1260" s="298">
        <v>45.619999</v>
      </c>
      <c r="E1260" s="298">
        <v>47.040000999999997</v>
      </c>
      <c r="F1260" s="297">
        <v>99939</v>
      </c>
      <c r="G1260" s="297">
        <v>65298224</v>
      </c>
      <c r="H1260" s="400">
        <v>3071.6285167423098</v>
      </c>
      <c r="I1260" s="401"/>
    </row>
    <row r="1261" spans="1:9" ht="25.15" customHeight="1">
      <c r="A1261" s="299">
        <v>44215</v>
      </c>
      <c r="B1261" s="298">
        <v>46.119999</v>
      </c>
      <c r="C1261" s="298">
        <v>46.119999</v>
      </c>
      <c r="D1261" s="298">
        <v>44.959999000000003</v>
      </c>
      <c r="E1261" s="298">
        <v>45.599997999999999</v>
      </c>
      <c r="F1261" s="297">
        <v>93636</v>
      </c>
      <c r="G1261" s="297">
        <v>65298224</v>
      </c>
      <c r="H1261" s="400">
        <v>2977.5989147628202</v>
      </c>
      <c r="I1261" s="401"/>
    </row>
    <row r="1262" spans="1:9" ht="25.15" customHeight="1">
      <c r="A1262" s="299">
        <v>44214</v>
      </c>
      <c r="B1262" s="298">
        <v>44.02</v>
      </c>
      <c r="C1262" s="298">
        <v>45.599997999999999</v>
      </c>
      <c r="D1262" s="298">
        <v>43.900002000000001</v>
      </c>
      <c r="E1262" s="298">
        <v>44.919998</v>
      </c>
      <c r="F1262" s="297">
        <v>82931</v>
      </c>
      <c r="G1262" s="297">
        <v>65298224</v>
      </c>
      <c r="H1262" s="400">
        <v>2933.1961025153801</v>
      </c>
      <c r="I1262" s="401"/>
    </row>
    <row r="1263" spans="1:9" ht="25.15" customHeight="1">
      <c r="A1263" s="299">
        <v>44211</v>
      </c>
      <c r="B1263" s="298">
        <v>42.380001</v>
      </c>
      <c r="C1263" s="298">
        <v>43.119999</v>
      </c>
      <c r="D1263" s="298">
        <v>42.119999</v>
      </c>
      <c r="E1263" s="298">
        <v>43.119999</v>
      </c>
      <c r="F1263" s="297">
        <v>81582</v>
      </c>
      <c r="G1263" s="297">
        <v>65298224</v>
      </c>
      <c r="H1263" s="400">
        <v>2815.65934913397</v>
      </c>
      <c r="I1263" s="401"/>
    </row>
    <row r="1264" spans="1:9" ht="25.15" customHeight="1">
      <c r="A1264" s="299">
        <v>44210</v>
      </c>
      <c r="B1264" s="298">
        <v>43</v>
      </c>
      <c r="C1264" s="298">
        <v>43.16</v>
      </c>
      <c r="D1264" s="298">
        <v>42.459999000000003</v>
      </c>
      <c r="E1264" s="298">
        <v>43</v>
      </c>
      <c r="F1264" s="297">
        <v>104728</v>
      </c>
      <c r="G1264" s="297">
        <v>65298224</v>
      </c>
      <c r="H1264" s="400">
        <v>2807.8236320000001</v>
      </c>
      <c r="I1264" s="401"/>
    </row>
    <row r="1265" spans="1:9" ht="25.15" customHeight="1">
      <c r="A1265" s="299">
        <v>44209</v>
      </c>
      <c r="B1265" s="298">
        <v>42.779998999999997</v>
      </c>
      <c r="C1265" s="298">
        <v>43.360000999999997</v>
      </c>
      <c r="D1265" s="298">
        <v>41.98</v>
      </c>
      <c r="E1265" s="298">
        <v>42.720001000000003</v>
      </c>
      <c r="F1265" s="297">
        <v>78618</v>
      </c>
      <c r="G1265" s="297">
        <v>65298224</v>
      </c>
      <c r="H1265" s="400">
        <v>2789.5402089897502</v>
      </c>
      <c r="I1265" s="401"/>
    </row>
    <row r="1266" spans="1:9" ht="25.15" customHeight="1">
      <c r="A1266" s="299">
        <v>44208</v>
      </c>
      <c r="B1266" s="298">
        <v>44.18</v>
      </c>
      <c r="C1266" s="298">
        <v>44.18</v>
      </c>
      <c r="D1266" s="298">
        <v>42.68</v>
      </c>
      <c r="E1266" s="298">
        <v>42.939999</v>
      </c>
      <c r="F1266" s="297">
        <v>93475</v>
      </c>
      <c r="G1266" s="297">
        <v>65298224</v>
      </c>
      <c r="H1266" s="400">
        <v>2803.9056488865399</v>
      </c>
      <c r="I1266" s="401"/>
    </row>
    <row r="1267" spans="1:9" ht="25.15" customHeight="1">
      <c r="A1267" s="299">
        <v>44207</v>
      </c>
      <c r="B1267" s="298">
        <v>45.299999</v>
      </c>
      <c r="C1267" s="298">
        <v>45.299999</v>
      </c>
      <c r="D1267" s="298">
        <v>43.759998000000003</v>
      </c>
      <c r="E1267" s="298">
        <v>43.82</v>
      </c>
      <c r="F1267" s="297">
        <v>55956</v>
      </c>
      <c r="G1267" s="297">
        <v>65298224</v>
      </c>
      <c r="H1267" s="400">
        <v>2861.3681557525601</v>
      </c>
      <c r="I1267" s="401"/>
    </row>
    <row r="1268" spans="1:9" ht="25.15" customHeight="1">
      <c r="A1268" s="299">
        <v>44204</v>
      </c>
      <c r="B1268" s="298">
        <v>44.240001999999997</v>
      </c>
      <c r="C1268" s="298">
        <v>44.619999</v>
      </c>
      <c r="D1268" s="298">
        <v>43.619999</v>
      </c>
      <c r="E1268" s="298">
        <v>44.32</v>
      </c>
      <c r="F1268" s="297">
        <v>71982</v>
      </c>
      <c r="G1268" s="297">
        <v>65298224</v>
      </c>
      <c r="H1268" s="400">
        <v>2894.0172677525602</v>
      </c>
      <c r="I1268" s="401"/>
    </row>
    <row r="1269" spans="1:9" ht="25.15" customHeight="1">
      <c r="A1269" s="299">
        <v>44203</v>
      </c>
      <c r="B1269" s="298">
        <v>43.82</v>
      </c>
      <c r="C1269" s="298">
        <v>43.82</v>
      </c>
      <c r="D1269" s="298">
        <v>42.84</v>
      </c>
      <c r="E1269" s="298">
        <v>43.720001000000003</v>
      </c>
      <c r="F1269" s="297">
        <v>104963</v>
      </c>
      <c r="G1269" s="297">
        <v>65298224</v>
      </c>
      <c r="H1269" s="400">
        <v>2854.8384329897499</v>
      </c>
      <c r="I1269" s="401"/>
    </row>
    <row r="1270" spans="1:9" ht="25.15" customHeight="1">
      <c r="A1270" s="299">
        <v>44202</v>
      </c>
      <c r="B1270" s="298">
        <v>44.060001</v>
      </c>
      <c r="C1270" s="298">
        <v>44.18</v>
      </c>
      <c r="D1270" s="298">
        <v>43.34</v>
      </c>
      <c r="E1270" s="298">
        <v>43.34</v>
      </c>
      <c r="F1270" s="297">
        <v>125159</v>
      </c>
      <c r="G1270" s="297">
        <v>65298224</v>
      </c>
      <c r="H1270" s="400">
        <v>2830.0250381237202</v>
      </c>
      <c r="I1270" s="401"/>
    </row>
    <row r="1271" spans="1:9" ht="25.15" customHeight="1">
      <c r="A1271" s="299">
        <v>44201</v>
      </c>
      <c r="B1271" s="298">
        <v>43.779998999999997</v>
      </c>
      <c r="C1271" s="298">
        <v>43.98</v>
      </c>
      <c r="D1271" s="298">
        <v>42.740001999999997</v>
      </c>
      <c r="E1271" s="298">
        <v>43.68</v>
      </c>
      <c r="F1271" s="297">
        <v>94994</v>
      </c>
      <c r="G1271" s="297">
        <v>65298224</v>
      </c>
      <c r="H1271" s="400">
        <v>2852.2264442474402</v>
      </c>
      <c r="I1271" s="401"/>
    </row>
    <row r="1272" spans="1:9" ht="25.15" customHeight="1">
      <c r="A1272" s="299">
        <v>44200</v>
      </c>
      <c r="B1272" s="298">
        <v>42.799999</v>
      </c>
      <c r="C1272" s="298">
        <v>43.16</v>
      </c>
      <c r="D1272" s="298">
        <v>42.060001</v>
      </c>
      <c r="E1272" s="298">
        <v>43.16</v>
      </c>
      <c r="F1272" s="297">
        <v>108748</v>
      </c>
      <c r="G1272" s="297">
        <v>65298224</v>
      </c>
      <c r="H1272" s="400">
        <v>2818.2713378762801</v>
      </c>
      <c r="I1272" s="401"/>
    </row>
    <row r="1273" spans="1:9" ht="25.15" customHeight="1">
      <c r="A1273" s="299">
        <v>44196</v>
      </c>
      <c r="B1273" s="298">
        <v>41.919998</v>
      </c>
      <c r="C1273" s="298">
        <v>42.200001</v>
      </c>
      <c r="D1273" s="298">
        <v>41.759998000000003</v>
      </c>
      <c r="E1273" s="298">
        <v>41.959999000000003</v>
      </c>
      <c r="F1273" s="297">
        <v>17863</v>
      </c>
      <c r="G1273" s="297">
        <v>65298224</v>
      </c>
      <c r="H1273" s="400">
        <v>2739.9134192576898</v>
      </c>
      <c r="I1273" s="401"/>
    </row>
    <row r="1274" spans="1:9" ht="25.15" customHeight="1">
      <c r="A1274" s="299">
        <v>44195</v>
      </c>
      <c r="B1274" s="298">
        <v>42.52</v>
      </c>
      <c r="C1274" s="298">
        <v>42.720001000000003</v>
      </c>
      <c r="D1274" s="298">
        <v>42.040000999999997</v>
      </c>
      <c r="E1274" s="298">
        <v>42.34</v>
      </c>
      <c r="F1274" s="297">
        <v>41006</v>
      </c>
      <c r="G1274" s="297">
        <v>65298224</v>
      </c>
      <c r="H1274" s="400">
        <v>2764.72681412372</v>
      </c>
      <c r="I1274" s="401"/>
    </row>
    <row r="1275" spans="1:9" ht="25.15" customHeight="1">
      <c r="A1275" s="299">
        <v>44194</v>
      </c>
      <c r="B1275" s="298">
        <v>42.279998999999997</v>
      </c>
      <c r="C1275" s="298">
        <v>42.700001</v>
      </c>
      <c r="D1275" s="298">
        <v>41.720001000000003</v>
      </c>
      <c r="E1275" s="298">
        <v>42.099997999999999</v>
      </c>
      <c r="F1275" s="297">
        <v>112759</v>
      </c>
      <c r="G1275" s="297">
        <v>65298224</v>
      </c>
      <c r="H1275" s="400">
        <v>2749.0551307628202</v>
      </c>
      <c r="I1275" s="401"/>
    </row>
    <row r="1276" spans="1:9" ht="25.15" customHeight="1">
      <c r="A1276" s="299">
        <v>44189</v>
      </c>
      <c r="B1276" s="298">
        <v>41.720001000000003</v>
      </c>
      <c r="C1276" s="298">
        <v>41.720001000000003</v>
      </c>
      <c r="D1276" s="298">
        <v>40.900002000000001</v>
      </c>
      <c r="E1276" s="298">
        <v>41.419998</v>
      </c>
      <c r="F1276" s="297">
        <v>15720</v>
      </c>
      <c r="G1276" s="297">
        <v>65298224</v>
      </c>
      <c r="H1276" s="400">
        <v>2704.6523185153801</v>
      </c>
      <c r="I1276" s="401"/>
    </row>
    <row r="1277" spans="1:9" ht="25.15" customHeight="1">
      <c r="A1277" s="299">
        <v>44188</v>
      </c>
      <c r="B1277" s="298">
        <v>40.700001</v>
      </c>
      <c r="C1277" s="298">
        <v>41.639999000000003</v>
      </c>
      <c r="D1277" s="298">
        <v>40.700001</v>
      </c>
      <c r="E1277" s="298">
        <v>41.240001999999997</v>
      </c>
      <c r="F1277" s="297">
        <v>55878</v>
      </c>
      <c r="G1277" s="297">
        <v>65298224</v>
      </c>
      <c r="H1277" s="400">
        <v>2692.8988673609001</v>
      </c>
      <c r="I1277" s="401"/>
    </row>
    <row r="1278" spans="1:9" ht="25.15" customHeight="1">
      <c r="A1278" s="299">
        <v>44187</v>
      </c>
      <c r="B1278" s="298">
        <v>40.82</v>
      </c>
      <c r="C1278" s="298">
        <v>41.599997999999999</v>
      </c>
      <c r="D1278" s="298">
        <v>40.82</v>
      </c>
      <c r="E1278" s="298">
        <v>41.5</v>
      </c>
      <c r="F1278" s="297">
        <v>51490</v>
      </c>
      <c r="G1278" s="297">
        <v>65298224</v>
      </c>
      <c r="H1278" s="400">
        <v>2709.8762959999999</v>
      </c>
      <c r="I1278" s="401"/>
    </row>
    <row r="1279" spans="1:9" ht="25.15" customHeight="1">
      <c r="A1279" s="299">
        <v>44186</v>
      </c>
      <c r="B1279" s="298">
        <v>42.040000999999997</v>
      </c>
      <c r="C1279" s="298">
        <v>42.380001</v>
      </c>
      <c r="D1279" s="298">
        <v>40.580002</v>
      </c>
      <c r="E1279" s="298">
        <v>40.880001</v>
      </c>
      <c r="F1279" s="297">
        <v>123604</v>
      </c>
      <c r="G1279" s="297">
        <v>65298224</v>
      </c>
      <c r="H1279" s="400">
        <v>2669.39146686603</v>
      </c>
      <c r="I1279" s="401"/>
    </row>
    <row r="1280" spans="1:9" ht="25.15" customHeight="1">
      <c r="A1280" s="299">
        <v>44183</v>
      </c>
      <c r="B1280" s="298">
        <v>43.200001</v>
      </c>
      <c r="C1280" s="298">
        <v>43.200001</v>
      </c>
      <c r="D1280" s="298">
        <v>41.560001</v>
      </c>
      <c r="E1280" s="298">
        <v>41.959999000000003</v>
      </c>
      <c r="F1280" s="297">
        <v>161626</v>
      </c>
      <c r="G1280" s="297">
        <v>65298224</v>
      </c>
      <c r="H1280" s="400">
        <v>2739.9134192576898</v>
      </c>
      <c r="I1280" s="401"/>
    </row>
    <row r="1281" spans="1:9" ht="25.15" customHeight="1">
      <c r="A1281" s="299">
        <v>44182</v>
      </c>
      <c r="B1281" s="298">
        <v>41.34</v>
      </c>
      <c r="C1281" s="298">
        <v>42.360000999999997</v>
      </c>
      <c r="D1281" s="298">
        <v>41</v>
      </c>
      <c r="E1281" s="298">
        <v>42.119999</v>
      </c>
      <c r="F1281" s="297">
        <v>100531</v>
      </c>
      <c r="G1281" s="297">
        <v>65298224</v>
      </c>
      <c r="H1281" s="400">
        <v>2750.3611251339698</v>
      </c>
      <c r="I1281" s="401"/>
    </row>
    <row r="1282" spans="1:9" ht="25.15" customHeight="1">
      <c r="A1282" s="299">
        <v>44181</v>
      </c>
      <c r="B1282" s="298">
        <v>40.840000000000003</v>
      </c>
      <c r="C1282" s="298">
        <v>41.580002</v>
      </c>
      <c r="D1282" s="298">
        <v>40.540000999999997</v>
      </c>
      <c r="E1282" s="298">
        <v>41.360000999999997</v>
      </c>
      <c r="F1282" s="297">
        <v>158324</v>
      </c>
      <c r="G1282" s="297">
        <v>65298224</v>
      </c>
      <c r="H1282" s="400">
        <v>2700.73458449487</v>
      </c>
      <c r="I1282" s="401"/>
    </row>
    <row r="1283" spans="1:9" ht="25.15" customHeight="1">
      <c r="A1283" s="299">
        <v>44180</v>
      </c>
      <c r="B1283" s="298">
        <v>41.580002</v>
      </c>
      <c r="C1283" s="298">
        <v>41.580002</v>
      </c>
      <c r="D1283" s="298">
        <v>40.32</v>
      </c>
      <c r="E1283" s="298">
        <v>40.360000999999997</v>
      </c>
      <c r="F1283" s="297">
        <v>97562</v>
      </c>
      <c r="G1283" s="297">
        <v>65298224</v>
      </c>
      <c r="H1283" s="400">
        <v>2635.4363604948699</v>
      </c>
      <c r="I1283" s="401"/>
    </row>
    <row r="1284" spans="1:9" ht="25.15" customHeight="1">
      <c r="A1284" s="299">
        <v>44179</v>
      </c>
      <c r="B1284" s="298">
        <v>40.799999</v>
      </c>
      <c r="C1284" s="298">
        <v>41.360000999999997</v>
      </c>
      <c r="D1284" s="298">
        <v>40.419998</v>
      </c>
      <c r="E1284" s="298">
        <v>41.099997999999999</v>
      </c>
      <c r="F1284" s="297">
        <v>213907</v>
      </c>
      <c r="G1284" s="297">
        <v>65298224</v>
      </c>
      <c r="H1284" s="400">
        <v>2683.7569067628201</v>
      </c>
      <c r="I1284" s="401"/>
    </row>
    <row r="1285" spans="1:9" ht="25.15" customHeight="1">
      <c r="A1285" s="299">
        <v>44176</v>
      </c>
      <c r="B1285" s="298">
        <v>41.32</v>
      </c>
      <c r="C1285" s="298">
        <v>41.360000999999997</v>
      </c>
      <c r="D1285" s="298">
        <v>40.139999000000003</v>
      </c>
      <c r="E1285" s="298">
        <v>41.18</v>
      </c>
      <c r="F1285" s="297">
        <v>123312</v>
      </c>
      <c r="G1285" s="297">
        <v>65298224</v>
      </c>
      <c r="H1285" s="400">
        <v>2688.9808842474399</v>
      </c>
      <c r="I1285" s="401"/>
    </row>
    <row r="1286" spans="1:9" ht="25.15" customHeight="1">
      <c r="A1286" s="299">
        <v>44175</v>
      </c>
      <c r="B1286" s="298">
        <v>38.959999000000003</v>
      </c>
      <c r="C1286" s="298">
        <v>40.439999</v>
      </c>
      <c r="D1286" s="298">
        <v>38.959999000000003</v>
      </c>
      <c r="E1286" s="298">
        <v>40.439999</v>
      </c>
      <c r="F1286" s="297">
        <v>108093</v>
      </c>
      <c r="G1286" s="297">
        <v>65298224</v>
      </c>
      <c r="H1286" s="400">
        <v>2640.6600888865401</v>
      </c>
      <c r="I1286" s="401"/>
    </row>
    <row r="1287" spans="1:9" ht="25.15" customHeight="1">
      <c r="A1287" s="299">
        <v>44174</v>
      </c>
      <c r="B1287" s="298">
        <v>39.779998999999997</v>
      </c>
      <c r="C1287" s="298">
        <v>40.020000000000003</v>
      </c>
      <c r="D1287" s="298">
        <v>39.18</v>
      </c>
      <c r="E1287" s="298">
        <v>39.979999999999997</v>
      </c>
      <c r="F1287" s="297">
        <v>210191</v>
      </c>
      <c r="G1287" s="297">
        <v>65298224</v>
      </c>
      <c r="H1287" s="400">
        <v>2610.6229656288401</v>
      </c>
      <c r="I1287" s="401"/>
    </row>
    <row r="1288" spans="1:9" ht="25.15" customHeight="1">
      <c r="A1288" s="299">
        <v>44173</v>
      </c>
      <c r="B1288" s="298">
        <v>40.779998999999997</v>
      </c>
      <c r="C1288" s="298">
        <v>40.779998999999997</v>
      </c>
      <c r="D1288" s="298">
        <v>39.080002</v>
      </c>
      <c r="E1288" s="298">
        <v>39.520000000000003</v>
      </c>
      <c r="F1288" s="297">
        <v>222518</v>
      </c>
      <c r="G1288" s="297">
        <v>65298224</v>
      </c>
      <c r="H1288" s="400">
        <v>2580.5858423711602</v>
      </c>
      <c r="I1288" s="401"/>
    </row>
    <row r="1289" spans="1:9" ht="25.15" customHeight="1">
      <c r="A1289" s="299">
        <v>44172</v>
      </c>
      <c r="B1289" s="298">
        <v>40.259998000000003</v>
      </c>
      <c r="C1289" s="298">
        <v>40.360000999999997</v>
      </c>
      <c r="D1289" s="298">
        <v>39.619999</v>
      </c>
      <c r="E1289" s="298">
        <v>39.799999</v>
      </c>
      <c r="F1289" s="297">
        <v>261284</v>
      </c>
      <c r="G1289" s="297">
        <v>65298224</v>
      </c>
      <c r="H1289" s="400">
        <v>2598.8692653814101</v>
      </c>
      <c r="I1289" s="401"/>
    </row>
    <row r="1290" spans="1:9" ht="25.15" customHeight="1">
      <c r="A1290" s="299">
        <v>44169</v>
      </c>
      <c r="B1290" s="298">
        <v>40.700001</v>
      </c>
      <c r="C1290" s="298">
        <v>40.740001999999997</v>
      </c>
      <c r="D1290" s="298">
        <v>39.919998</v>
      </c>
      <c r="E1290" s="298">
        <v>39.919998</v>
      </c>
      <c r="F1290" s="297">
        <v>206426</v>
      </c>
      <c r="G1290" s="297">
        <v>65298224</v>
      </c>
      <c r="H1290" s="400">
        <v>2606.7049825153799</v>
      </c>
      <c r="I1290" s="401"/>
    </row>
    <row r="1291" spans="1:9" ht="25.15" customHeight="1">
      <c r="A1291" s="299">
        <v>44168</v>
      </c>
      <c r="B1291" s="298">
        <v>41.900002000000001</v>
      </c>
      <c r="C1291" s="298">
        <v>41.900002000000001</v>
      </c>
      <c r="D1291" s="298">
        <v>40.459999000000003</v>
      </c>
      <c r="E1291" s="298">
        <v>40.5</v>
      </c>
      <c r="F1291" s="297">
        <v>182915</v>
      </c>
      <c r="G1291" s="297">
        <v>65298224</v>
      </c>
      <c r="H1291" s="400">
        <v>2644.5780719999998</v>
      </c>
      <c r="I1291" s="401"/>
    </row>
    <row r="1292" spans="1:9" ht="25.15" customHeight="1">
      <c r="A1292" s="299">
        <v>44167</v>
      </c>
      <c r="B1292" s="298">
        <v>41.880001</v>
      </c>
      <c r="C1292" s="298">
        <v>42.139999000000003</v>
      </c>
      <c r="D1292" s="298">
        <v>41.259998000000003</v>
      </c>
      <c r="E1292" s="298">
        <v>41.740001999999997</v>
      </c>
      <c r="F1292" s="297">
        <v>159077</v>
      </c>
      <c r="G1292" s="297">
        <v>65298224</v>
      </c>
      <c r="H1292" s="400">
        <v>2725.5479793609002</v>
      </c>
      <c r="I1292" s="401"/>
    </row>
    <row r="1293" spans="1:9" ht="25.15" customHeight="1">
      <c r="A1293" s="299">
        <v>44166</v>
      </c>
      <c r="B1293" s="298">
        <v>41.080002</v>
      </c>
      <c r="C1293" s="298">
        <v>42.380001</v>
      </c>
      <c r="D1293" s="298">
        <v>41.080002</v>
      </c>
      <c r="E1293" s="298">
        <v>42.200001</v>
      </c>
      <c r="F1293" s="297">
        <v>78523</v>
      </c>
      <c r="G1293" s="297">
        <v>65298224</v>
      </c>
      <c r="H1293" s="400">
        <v>2755.5851026185901</v>
      </c>
      <c r="I1293" s="401"/>
    </row>
    <row r="1294" spans="1:9" ht="25.15" customHeight="1">
      <c r="A1294" s="299">
        <v>44165</v>
      </c>
      <c r="B1294" s="298">
        <v>40.860000999999997</v>
      </c>
      <c r="C1294" s="298">
        <v>42.34</v>
      </c>
      <c r="D1294" s="298">
        <v>40.860000999999997</v>
      </c>
      <c r="E1294" s="298">
        <v>41.599997999999999</v>
      </c>
      <c r="F1294" s="297">
        <v>197624</v>
      </c>
      <c r="G1294" s="297">
        <v>65298224</v>
      </c>
      <c r="H1294" s="400">
        <v>2716.4060187628202</v>
      </c>
      <c r="I1294" s="401"/>
    </row>
    <row r="1295" spans="1:9" ht="25.15" customHeight="1">
      <c r="A1295" s="299">
        <v>44162</v>
      </c>
      <c r="B1295" s="298">
        <v>41.380001</v>
      </c>
      <c r="C1295" s="298">
        <v>41.459999000000003</v>
      </c>
      <c r="D1295" s="298">
        <v>40.32</v>
      </c>
      <c r="E1295" s="298">
        <v>41.459999000000003</v>
      </c>
      <c r="F1295" s="297">
        <v>303957</v>
      </c>
      <c r="G1295" s="297">
        <v>65298224</v>
      </c>
      <c r="H1295" s="400">
        <v>2707.2643072576898</v>
      </c>
      <c r="I1295" s="401"/>
    </row>
    <row r="1296" spans="1:9" ht="25.15" customHeight="1">
      <c r="A1296" s="299">
        <v>44161</v>
      </c>
      <c r="B1296" s="298">
        <v>42.720001000000003</v>
      </c>
      <c r="C1296" s="298">
        <v>42.720001000000003</v>
      </c>
      <c r="D1296" s="298">
        <v>40.98</v>
      </c>
      <c r="E1296" s="298">
        <v>41.139999000000003</v>
      </c>
      <c r="F1296" s="297">
        <v>111199</v>
      </c>
      <c r="G1296" s="297">
        <v>65298224</v>
      </c>
      <c r="H1296" s="400">
        <v>2686.3688955051298</v>
      </c>
      <c r="I1296" s="401"/>
    </row>
    <row r="1297" spans="1:9" ht="25.15" customHeight="1">
      <c r="A1297" s="299">
        <v>44160</v>
      </c>
      <c r="B1297" s="298">
        <v>40.439999</v>
      </c>
      <c r="C1297" s="298">
        <v>42.419998</v>
      </c>
      <c r="D1297" s="298">
        <v>40.419998</v>
      </c>
      <c r="E1297" s="298">
        <v>41.740001999999997</v>
      </c>
      <c r="F1297" s="297">
        <v>235874</v>
      </c>
      <c r="G1297" s="297">
        <v>65298224</v>
      </c>
      <c r="H1297" s="400">
        <v>2725.5479793609002</v>
      </c>
      <c r="I1297" s="401"/>
    </row>
    <row r="1298" spans="1:9" ht="25.15" customHeight="1">
      <c r="A1298" s="299">
        <v>44159</v>
      </c>
      <c r="B1298" s="298">
        <v>41.52</v>
      </c>
      <c r="C1298" s="298">
        <v>41.52</v>
      </c>
      <c r="D1298" s="298">
        <v>39.200001</v>
      </c>
      <c r="E1298" s="298">
        <v>39.200001</v>
      </c>
      <c r="F1298" s="297">
        <v>86068</v>
      </c>
      <c r="G1298" s="297">
        <v>65298224</v>
      </c>
      <c r="H1298" s="400">
        <v>2559.6904306185902</v>
      </c>
      <c r="I1298" s="401"/>
    </row>
    <row r="1299" spans="1:9" ht="25.15" customHeight="1">
      <c r="A1299" s="299">
        <v>44158</v>
      </c>
      <c r="B1299" s="298">
        <v>41.34</v>
      </c>
      <c r="C1299" s="298">
        <v>41.360000999999997</v>
      </c>
      <c r="D1299" s="298">
        <v>40.259998000000003</v>
      </c>
      <c r="E1299" s="298">
        <v>40.259998000000003</v>
      </c>
      <c r="F1299" s="297">
        <v>96043</v>
      </c>
      <c r="G1299" s="297">
        <v>65298224</v>
      </c>
      <c r="H1299" s="400">
        <v>2628.9063886391</v>
      </c>
      <c r="I1299" s="401"/>
    </row>
    <row r="1300" spans="1:9" ht="25.15" customHeight="1">
      <c r="A1300" s="299">
        <v>44155</v>
      </c>
      <c r="B1300" s="298">
        <v>42.720001000000003</v>
      </c>
      <c r="C1300" s="298">
        <v>42.720001000000003</v>
      </c>
      <c r="D1300" s="298">
        <v>40.939999</v>
      </c>
      <c r="E1300" s="298">
        <v>41</v>
      </c>
      <c r="F1300" s="297">
        <v>74221</v>
      </c>
      <c r="G1300" s="297">
        <v>65298224</v>
      </c>
      <c r="H1300" s="400">
        <v>2677.2271839999999</v>
      </c>
      <c r="I1300" s="401"/>
    </row>
    <row r="1301" spans="1:9" ht="25.15" customHeight="1">
      <c r="A1301" s="299">
        <v>44154</v>
      </c>
      <c r="B1301" s="298">
        <v>42.259998000000003</v>
      </c>
      <c r="C1301" s="298">
        <v>42.279998999999997</v>
      </c>
      <c r="D1301" s="298">
        <v>41.52</v>
      </c>
      <c r="E1301" s="298">
        <v>41.720001000000003</v>
      </c>
      <c r="F1301" s="297">
        <v>105092</v>
      </c>
      <c r="G1301" s="297">
        <v>65298224</v>
      </c>
      <c r="H1301" s="400">
        <v>2724.2419849897501</v>
      </c>
      <c r="I1301" s="401"/>
    </row>
    <row r="1302" spans="1:9" ht="25.15" customHeight="1">
      <c r="A1302" s="299">
        <v>44153</v>
      </c>
      <c r="B1302" s="298">
        <v>41.799999</v>
      </c>
      <c r="C1302" s="298">
        <v>42.52</v>
      </c>
      <c r="D1302" s="298">
        <v>41.799999</v>
      </c>
      <c r="E1302" s="298">
        <v>42.299999</v>
      </c>
      <c r="F1302" s="297">
        <v>100968</v>
      </c>
      <c r="G1302" s="297">
        <v>65298224</v>
      </c>
      <c r="H1302" s="400">
        <v>2762.1148253814099</v>
      </c>
      <c r="I1302" s="401"/>
    </row>
    <row r="1303" spans="1:9" ht="25.15" customHeight="1">
      <c r="A1303" s="299">
        <v>44152</v>
      </c>
      <c r="B1303" s="298">
        <v>43.18</v>
      </c>
      <c r="C1303" s="298">
        <v>43.259998000000003</v>
      </c>
      <c r="D1303" s="298">
        <v>41.98</v>
      </c>
      <c r="E1303" s="298">
        <v>42.139999000000003</v>
      </c>
      <c r="F1303" s="297">
        <v>74847</v>
      </c>
      <c r="G1303" s="297">
        <v>65298224</v>
      </c>
      <c r="H1303" s="400">
        <v>2751.6671195051299</v>
      </c>
      <c r="I1303" s="401"/>
    </row>
    <row r="1304" spans="1:9" ht="25.15" customHeight="1">
      <c r="A1304" s="299">
        <v>44151</v>
      </c>
      <c r="B1304" s="298">
        <v>44.759998000000003</v>
      </c>
      <c r="C1304" s="298">
        <v>44.759998000000003</v>
      </c>
      <c r="D1304" s="298">
        <v>42.799999</v>
      </c>
      <c r="E1304" s="298">
        <v>43.139999000000003</v>
      </c>
      <c r="F1304" s="297">
        <v>145882</v>
      </c>
      <c r="G1304" s="297">
        <v>65298224</v>
      </c>
      <c r="H1304" s="400">
        <v>2816.96534350513</v>
      </c>
      <c r="I1304" s="401"/>
    </row>
    <row r="1305" spans="1:9" ht="25.15" customHeight="1">
      <c r="A1305" s="299">
        <v>44148</v>
      </c>
      <c r="B1305" s="298">
        <v>43.580002</v>
      </c>
      <c r="C1305" s="298">
        <v>44.68</v>
      </c>
      <c r="D1305" s="298">
        <v>43.5</v>
      </c>
      <c r="E1305" s="298">
        <v>43.5</v>
      </c>
      <c r="F1305" s="297">
        <v>121913</v>
      </c>
      <c r="G1305" s="297">
        <v>65298224</v>
      </c>
      <c r="H1305" s="400">
        <v>2840.4727440000001</v>
      </c>
      <c r="I1305" s="401"/>
    </row>
    <row r="1306" spans="1:9" ht="25.15" customHeight="1">
      <c r="A1306" s="299">
        <v>44147</v>
      </c>
      <c r="B1306" s="298">
        <v>45</v>
      </c>
      <c r="C1306" s="298">
        <v>45.060001</v>
      </c>
      <c r="D1306" s="298">
        <v>43.939999</v>
      </c>
      <c r="E1306" s="298">
        <v>44.52</v>
      </c>
      <c r="F1306" s="297">
        <v>103372</v>
      </c>
      <c r="G1306" s="297">
        <v>65298224</v>
      </c>
      <c r="H1306" s="400">
        <v>2907.0769623711599</v>
      </c>
      <c r="I1306" s="401"/>
    </row>
    <row r="1307" spans="1:9" ht="25.15" customHeight="1">
      <c r="A1307" s="299">
        <v>44146</v>
      </c>
      <c r="B1307" s="298">
        <v>43.799999</v>
      </c>
      <c r="C1307" s="298">
        <v>44.759998000000003</v>
      </c>
      <c r="D1307" s="298">
        <v>43.279998999999997</v>
      </c>
      <c r="E1307" s="298">
        <v>44.34</v>
      </c>
      <c r="F1307" s="297">
        <v>138331</v>
      </c>
      <c r="G1307" s="297">
        <v>65298224</v>
      </c>
      <c r="H1307" s="400">
        <v>2895.3232621237198</v>
      </c>
      <c r="I1307" s="401"/>
    </row>
    <row r="1308" spans="1:9" ht="25.15" customHeight="1">
      <c r="A1308" s="299">
        <v>44145</v>
      </c>
      <c r="B1308" s="298">
        <v>42.34</v>
      </c>
      <c r="C1308" s="298">
        <v>43.419998</v>
      </c>
      <c r="D1308" s="298">
        <v>42.279998999999997</v>
      </c>
      <c r="E1308" s="298">
        <v>43.299999</v>
      </c>
      <c r="F1308" s="297">
        <v>125647</v>
      </c>
      <c r="G1308" s="297">
        <v>65298224</v>
      </c>
      <c r="H1308" s="400">
        <v>2827.41304938141</v>
      </c>
      <c r="I1308" s="401"/>
    </row>
    <row r="1309" spans="1:9" ht="25.15" customHeight="1">
      <c r="A1309" s="299">
        <v>44144</v>
      </c>
      <c r="B1309" s="298">
        <v>43.720001000000003</v>
      </c>
      <c r="C1309" s="298">
        <v>43.939999</v>
      </c>
      <c r="D1309" s="298">
        <v>41.919998</v>
      </c>
      <c r="E1309" s="298">
        <v>43.139999000000003</v>
      </c>
      <c r="F1309" s="297">
        <v>135419</v>
      </c>
      <c r="G1309" s="297">
        <v>65298224</v>
      </c>
      <c r="H1309" s="400">
        <v>2816.96534350513</v>
      </c>
      <c r="I1309" s="401"/>
    </row>
    <row r="1310" spans="1:9" ht="25.15" customHeight="1">
      <c r="A1310" s="299">
        <v>44141</v>
      </c>
      <c r="B1310" s="298">
        <v>43.380001</v>
      </c>
      <c r="C1310" s="298">
        <v>44.18</v>
      </c>
      <c r="D1310" s="298">
        <v>43.099997999999999</v>
      </c>
      <c r="E1310" s="298">
        <v>43.259998000000003</v>
      </c>
      <c r="F1310" s="297">
        <v>104856</v>
      </c>
      <c r="G1310" s="297">
        <v>65298224</v>
      </c>
      <c r="H1310" s="400">
        <v>2824.8010606390999</v>
      </c>
      <c r="I1310" s="401"/>
    </row>
    <row r="1311" spans="1:9" ht="25.15" customHeight="1">
      <c r="A1311" s="299">
        <v>44140</v>
      </c>
      <c r="B1311" s="298">
        <v>44.360000999999997</v>
      </c>
      <c r="C1311" s="298">
        <v>44.439999</v>
      </c>
      <c r="D1311" s="298">
        <v>43.540000999999997</v>
      </c>
      <c r="E1311" s="298">
        <v>43.740001999999997</v>
      </c>
      <c r="F1311" s="297">
        <v>145080</v>
      </c>
      <c r="G1311" s="297">
        <v>65298224</v>
      </c>
      <c r="H1311" s="400">
        <v>2856.1444273609</v>
      </c>
      <c r="I1311" s="401"/>
    </row>
    <row r="1312" spans="1:9" ht="25.15" customHeight="1">
      <c r="A1312" s="299">
        <v>44139</v>
      </c>
      <c r="B1312" s="298">
        <v>41.400002000000001</v>
      </c>
      <c r="C1312" s="298">
        <v>43.779998999999997</v>
      </c>
      <c r="D1312" s="298">
        <v>41.400002000000001</v>
      </c>
      <c r="E1312" s="298">
        <v>43.639999000000003</v>
      </c>
      <c r="F1312" s="297">
        <v>112879</v>
      </c>
      <c r="G1312" s="297">
        <v>65298224</v>
      </c>
      <c r="H1312" s="400">
        <v>2849.6144555051301</v>
      </c>
      <c r="I1312" s="401"/>
    </row>
    <row r="1313" spans="1:9" ht="25.15" customHeight="1">
      <c r="A1313" s="299">
        <v>44138</v>
      </c>
      <c r="B1313" s="298">
        <v>41.939999</v>
      </c>
      <c r="C1313" s="298">
        <v>41.939999</v>
      </c>
      <c r="D1313" s="298">
        <v>41.099997999999999</v>
      </c>
      <c r="E1313" s="298">
        <v>41.599997999999999</v>
      </c>
      <c r="F1313" s="297">
        <v>51434</v>
      </c>
      <c r="G1313" s="297">
        <v>65298224</v>
      </c>
      <c r="H1313" s="400">
        <v>2716.4060187628202</v>
      </c>
      <c r="I1313" s="401"/>
    </row>
    <row r="1314" spans="1:9" ht="25.15" customHeight="1">
      <c r="A1314" s="299">
        <v>44137</v>
      </c>
      <c r="B1314" s="298">
        <v>41.959999000000003</v>
      </c>
      <c r="C1314" s="298">
        <v>41.959999000000003</v>
      </c>
      <c r="D1314" s="298">
        <v>40.880001</v>
      </c>
      <c r="E1314" s="298">
        <v>41.200001</v>
      </c>
      <c r="F1314" s="297">
        <v>78562</v>
      </c>
      <c r="G1314" s="297">
        <v>65298224</v>
      </c>
      <c r="H1314" s="400">
        <v>2690.28687861859</v>
      </c>
      <c r="I1314" s="401"/>
    </row>
    <row r="1315" spans="1:9" ht="25.15" customHeight="1">
      <c r="A1315" s="299">
        <v>44134</v>
      </c>
      <c r="B1315" s="298">
        <v>40.119999</v>
      </c>
      <c r="C1315" s="298">
        <v>41.360000999999997</v>
      </c>
      <c r="D1315" s="298">
        <v>40.119999</v>
      </c>
      <c r="E1315" s="298">
        <v>41.02</v>
      </c>
      <c r="F1315" s="297">
        <v>108686</v>
      </c>
      <c r="G1315" s="297">
        <v>65298224</v>
      </c>
      <c r="H1315" s="400">
        <v>2678.5331783711599</v>
      </c>
      <c r="I1315" s="401"/>
    </row>
    <row r="1316" spans="1:9" ht="25.15" customHeight="1">
      <c r="A1316" s="299">
        <v>44133</v>
      </c>
      <c r="B1316" s="298">
        <v>41.68</v>
      </c>
      <c r="C1316" s="298">
        <v>41.68</v>
      </c>
      <c r="D1316" s="298">
        <v>40.659999999999997</v>
      </c>
      <c r="E1316" s="298">
        <v>41.200001</v>
      </c>
      <c r="F1316" s="297">
        <v>84736</v>
      </c>
      <c r="G1316" s="297">
        <v>65298224</v>
      </c>
      <c r="H1316" s="400">
        <v>2690.28687861859</v>
      </c>
      <c r="I1316" s="401"/>
    </row>
    <row r="1317" spans="1:9" ht="25.15" customHeight="1">
      <c r="A1317" s="299">
        <v>44132</v>
      </c>
      <c r="B1317" s="298">
        <v>40.740001999999997</v>
      </c>
      <c r="C1317" s="298">
        <v>41.5</v>
      </c>
      <c r="D1317" s="298">
        <v>40.459999000000003</v>
      </c>
      <c r="E1317" s="298">
        <v>40.82</v>
      </c>
      <c r="F1317" s="297">
        <v>105856</v>
      </c>
      <c r="G1317" s="297">
        <v>65298224</v>
      </c>
      <c r="H1317" s="400">
        <v>2665.4734837525598</v>
      </c>
      <c r="I1317" s="401"/>
    </row>
    <row r="1318" spans="1:9" ht="25.15" customHeight="1">
      <c r="A1318" s="299">
        <v>44131</v>
      </c>
      <c r="B1318" s="298">
        <v>41.119999</v>
      </c>
      <c r="C1318" s="298">
        <v>41.68</v>
      </c>
      <c r="D1318" s="298">
        <v>40.919998</v>
      </c>
      <c r="E1318" s="298">
        <v>41.52</v>
      </c>
      <c r="F1318" s="297">
        <v>65453</v>
      </c>
      <c r="G1318" s="297">
        <v>65298224</v>
      </c>
      <c r="H1318" s="400">
        <v>2711.18229037116</v>
      </c>
      <c r="I1318" s="401"/>
    </row>
    <row r="1319" spans="1:9" ht="25.15" customHeight="1">
      <c r="A1319" s="299">
        <v>44130</v>
      </c>
      <c r="B1319" s="298">
        <v>40.799999</v>
      </c>
      <c r="C1319" s="298">
        <v>41.540000999999997</v>
      </c>
      <c r="D1319" s="298">
        <v>40.779998999999997</v>
      </c>
      <c r="E1319" s="298">
        <v>41.139999000000003</v>
      </c>
      <c r="F1319" s="297">
        <v>69907</v>
      </c>
      <c r="G1319" s="297">
        <v>65298224</v>
      </c>
      <c r="H1319" s="400">
        <v>2686.3688955051298</v>
      </c>
      <c r="I1319" s="401"/>
    </row>
    <row r="1320" spans="1:9" ht="25.15" customHeight="1">
      <c r="A1320" s="299">
        <v>44127</v>
      </c>
      <c r="B1320" s="298">
        <v>41.52</v>
      </c>
      <c r="C1320" s="298">
        <v>41.720001000000003</v>
      </c>
      <c r="D1320" s="298">
        <v>41.099997999999999</v>
      </c>
      <c r="E1320" s="298">
        <v>41.360000999999997</v>
      </c>
      <c r="F1320" s="297">
        <v>110778</v>
      </c>
      <c r="G1320" s="297">
        <v>65298224</v>
      </c>
      <c r="H1320" s="400">
        <v>2700.73458449487</v>
      </c>
      <c r="I1320" s="401"/>
    </row>
    <row r="1321" spans="1:9" ht="25.15" customHeight="1">
      <c r="A1321" s="299">
        <v>44126</v>
      </c>
      <c r="B1321" s="298">
        <v>40.380001</v>
      </c>
      <c r="C1321" s="298">
        <v>42.040000999999997</v>
      </c>
      <c r="D1321" s="298">
        <v>40.380001</v>
      </c>
      <c r="E1321" s="298">
        <v>41.259998000000003</v>
      </c>
      <c r="F1321" s="297">
        <v>97146</v>
      </c>
      <c r="G1321" s="297">
        <v>65298224</v>
      </c>
      <c r="H1321" s="400">
        <v>2694.2046126391001</v>
      </c>
      <c r="I1321" s="401"/>
    </row>
    <row r="1322" spans="1:9" ht="25.15" customHeight="1">
      <c r="A1322" s="299">
        <v>44125</v>
      </c>
      <c r="B1322" s="298">
        <v>40.98</v>
      </c>
      <c r="C1322" s="298">
        <v>41.900002000000001</v>
      </c>
      <c r="D1322" s="298">
        <v>40.98</v>
      </c>
      <c r="E1322" s="298">
        <v>41.400002000000001</v>
      </c>
      <c r="F1322" s="297">
        <v>191505</v>
      </c>
      <c r="G1322" s="297">
        <v>65298224</v>
      </c>
      <c r="H1322" s="400">
        <v>2703.3465732371801</v>
      </c>
      <c r="I1322" s="401"/>
    </row>
    <row r="1323" spans="1:9" ht="25.15" customHeight="1">
      <c r="A1323" s="299">
        <v>44124</v>
      </c>
      <c r="B1323" s="298">
        <v>41.939999</v>
      </c>
      <c r="C1323" s="298">
        <v>41.939999</v>
      </c>
      <c r="D1323" s="298">
        <v>41.200001</v>
      </c>
      <c r="E1323" s="298">
        <v>41.740001999999997</v>
      </c>
      <c r="F1323" s="297">
        <v>93588</v>
      </c>
      <c r="G1323" s="297">
        <v>65298224</v>
      </c>
      <c r="H1323" s="400">
        <v>2725.5479793609002</v>
      </c>
      <c r="I1323" s="401"/>
    </row>
    <row r="1324" spans="1:9" ht="25.15" customHeight="1">
      <c r="A1324" s="299">
        <v>44123</v>
      </c>
      <c r="B1324" s="298">
        <v>41.32</v>
      </c>
      <c r="C1324" s="298">
        <v>41.540000999999997</v>
      </c>
      <c r="D1324" s="298">
        <v>40.720001000000003</v>
      </c>
      <c r="E1324" s="298">
        <v>41.5</v>
      </c>
      <c r="F1324" s="297">
        <v>152035</v>
      </c>
      <c r="G1324" s="297">
        <v>65298224</v>
      </c>
      <c r="H1324" s="400">
        <v>2709.8762959999999</v>
      </c>
      <c r="I1324" s="401"/>
    </row>
    <row r="1325" spans="1:9" ht="25.15" customHeight="1">
      <c r="A1325" s="299">
        <v>44120</v>
      </c>
      <c r="B1325" s="298">
        <v>40</v>
      </c>
      <c r="C1325" s="298">
        <v>41.16</v>
      </c>
      <c r="D1325" s="298">
        <v>39.939999</v>
      </c>
      <c r="E1325" s="298">
        <v>41.080002</v>
      </c>
      <c r="F1325" s="297">
        <v>118459</v>
      </c>
      <c r="G1325" s="297">
        <v>65298224</v>
      </c>
      <c r="H1325" s="400">
        <v>2682.4511614846201</v>
      </c>
      <c r="I1325" s="401"/>
    </row>
    <row r="1326" spans="1:9" ht="25.15" customHeight="1">
      <c r="A1326" s="299">
        <v>44119</v>
      </c>
      <c r="B1326" s="298">
        <v>38.639999000000003</v>
      </c>
      <c r="C1326" s="298">
        <v>39.68</v>
      </c>
      <c r="D1326" s="298">
        <v>38.639999000000003</v>
      </c>
      <c r="E1326" s="298">
        <v>39.68</v>
      </c>
      <c r="F1326" s="297">
        <v>120119</v>
      </c>
      <c r="G1326" s="297">
        <v>65298224</v>
      </c>
      <c r="H1326" s="400">
        <v>2591.0335482474402</v>
      </c>
      <c r="I1326" s="401"/>
    </row>
    <row r="1327" spans="1:9" ht="25.15" customHeight="1">
      <c r="A1327" s="299">
        <v>44118</v>
      </c>
      <c r="B1327" s="298">
        <v>40.020000000000003</v>
      </c>
      <c r="C1327" s="298">
        <v>40.020000000000003</v>
      </c>
      <c r="D1327" s="298">
        <v>39.119999</v>
      </c>
      <c r="E1327" s="298">
        <v>39.659999999999997</v>
      </c>
      <c r="F1327" s="297">
        <v>58867</v>
      </c>
      <c r="G1327" s="297">
        <v>65298224</v>
      </c>
      <c r="H1327" s="400">
        <v>2589.7275538762801</v>
      </c>
      <c r="I1327" s="401"/>
    </row>
    <row r="1328" spans="1:9" ht="25.15" customHeight="1">
      <c r="A1328" s="299">
        <v>44117</v>
      </c>
      <c r="B1328" s="298">
        <v>39.639999000000003</v>
      </c>
      <c r="C1328" s="298">
        <v>39.919998</v>
      </c>
      <c r="D1328" s="298">
        <v>39.479999999999997</v>
      </c>
      <c r="E1328" s="298">
        <v>39.479999999999997</v>
      </c>
      <c r="F1328" s="297">
        <v>46290</v>
      </c>
      <c r="G1328" s="297">
        <v>65298224</v>
      </c>
      <c r="H1328" s="400">
        <v>2577.9738536288401</v>
      </c>
      <c r="I1328" s="401"/>
    </row>
    <row r="1329" spans="1:9" ht="25.15" customHeight="1">
      <c r="A1329" s="299">
        <v>44116</v>
      </c>
      <c r="B1329" s="298">
        <v>39.919998</v>
      </c>
      <c r="C1329" s="298">
        <v>40.18</v>
      </c>
      <c r="D1329" s="298">
        <v>39.080002</v>
      </c>
      <c r="E1329" s="298">
        <v>40.020000000000003</v>
      </c>
      <c r="F1329" s="297">
        <v>199562</v>
      </c>
      <c r="G1329" s="297">
        <v>65298224</v>
      </c>
      <c r="H1329" s="400">
        <v>2613.2349543711598</v>
      </c>
      <c r="I1329" s="401"/>
    </row>
    <row r="1330" spans="1:9" ht="25.15" customHeight="1">
      <c r="A1330" s="299">
        <v>44113</v>
      </c>
      <c r="B1330" s="298">
        <v>39.479999999999997</v>
      </c>
      <c r="C1330" s="298">
        <v>39.520000000000003</v>
      </c>
      <c r="D1330" s="298">
        <v>38.439999</v>
      </c>
      <c r="E1330" s="298">
        <v>39.520000000000003</v>
      </c>
      <c r="F1330" s="297">
        <v>66152</v>
      </c>
      <c r="G1330" s="297">
        <v>65298224</v>
      </c>
      <c r="H1330" s="400">
        <v>2580.5858423711602</v>
      </c>
      <c r="I1330" s="401"/>
    </row>
    <row r="1331" spans="1:9" ht="25.15" customHeight="1">
      <c r="A1331" s="299">
        <v>44112</v>
      </c>
      <c r="B1331" s="298">
        <v>39.360000999999997</v>
      </c>
      <c r="C1331" s="298">
        <v>39.360000999999997</v>
      </c>
      <c r="D1331" s="298">
        <v>38.439999</v>
      </c>
      <c r="E1331" s="298">
        <v>38.799999</v>
      </c>
      <c r="F1331" s="297">
        <v>98157</v>
      </c>
      <c r="G1331" s="297">
        <v>65298224</v>
      </c>
      <c r="H1331" s="400">
        <v>2533.5710413814099</v>
      </c>
      <c r="I1331" s="401"/>
    </row>
    <row r="1332" spans="1:9" ht="25.15" customHeight="1">
      <c r="A1332" s="299">
        <v>44111</v>
      </c>
      <c r="B1332" s="298">
        <v>38.860000999999997</v>
      </c>
      <c r="C1332" s="298">
        <v>39.060001</v>
      </c>
      <c r="D1332" s="298">
        <v>38.380001</v>
      </c>
      <c r="E1332" s="298">
        <v>38.659999999999997</v>
      </c>
      <c r="F1332" s="297">
        <v>65916</v>
      </c>
      <c r="G1332" s="297">
        <v>65298224</v>
      </c>
      <c r="H1332" s="400">
        <v>2524.42932987628</v>
      </c>
      <c r="I1332" s="401"/>
    </row>
    <row r="1333" spans="1:9" ht="25.15" customHeight="1">
      <c r="A1333" s="299">
        <v>44110</v>
      </c>
      <c r="B1333" s="298">
        <v>38.799999</v>
      </c>
      <c r="C1333" s="298">
        <v>38.979999999999997</v>
      </c>
      <c r="D1333" s="298">
        <v>38.459999000000003</v>
      </c>
      <c r="E1333" s="298">
        <v>38.880001</v>
      </c>
      <c r="F1333" s="297">
        <v>80420</v>
      </c>
      <c r="G1333" s="297">
        <v>65298224</v>
      </c>
      <c r="H1333" s="400">
        <v>2538.7950188660302</v>
      </c>
      <c r="I1333" s="401"/>
    </row>
    <row r="1334" spans="1:9" ht="25.15" customHeight="1">
      <c r="A1334" s="299">
        <v>44109</v>
      </c>
      <c r="B1334" s="298">
        <v>39.240001999999997</v>
      </c>
      <c r="C1334" s="298">
        <v>39.240001999999997</v>
      </c>
      <c r="D1334" s="298">
        <v>38.080002</v>
      </c>
      <c r="E1334" s="298">
        <v>38.860000999999997</v>
      </c>
      <c r="F1334" s="297">
        <v>261861</v>
      </c>
      <c r="G1334" s="297">
        <v>65298224</v>
      </c>
      <c r="H1334" s="400">
        <v>2537.4890244948701</v>
      </c>
      <c r="I1334" s="401"/>
    </row>
    <row r="1335" spans="1:9" ht="25.15" customHeight="1">
      <c r="A1335" s="299">
        <v>44106</v>
      </c>
      <c r="B1335" s="298">
        <v>39.259998000000003</v>
      </c>
      <c r="C1335" s="298">
        <v>39.259998000000003</v>
      </c>
      <c r="D1335" s="298">
        <v>38.139999000000003</v>
      </c>
      <c r="E1335" s="298">
        <v>38.340000000000003</v>
      </c>
      <c r="F1335" s="297">
        <v>44826</v>
      </c>
      <c r="G1335" s="297">
        <v>65298224</v>
      </c>
      <c r="H1335" s="400">
        <v>2503.53391812372</v>
      </c>
      <c r="I1335" s="401"/>
    </row>
    <row r="1336" spans="1:9" ht="25.15" customHeight="1">
      <c r="A1336" s="299">
        <v>44105</v>
      </c>
      <c r="B1336" s="298">
        <v>39.419998</v>
      </c>
      <c r="C1336" s="298">
        <v>39.419998</v>
      </c>
      <c r="D1336" s="298">
        <v>38.479999999999997</v>
      </c>
      <c r="E1336" s="298">
        <v>38.860000999999997</v>
      </c>
      <c r="F1336" s="297">
        <v>72167</v>
      </c>
      <c r="G1336" s="297">
        <v>65298224</v>
      </c>
      <c r="H1336" s="400">
        <v>2537.4890244948701</v>
      </c>
      <c r="I1336" s="401"/>
    </row>
    <row r="1337" spans="1:9" ht="25.15" customHeight="1">
      <c r="A1337" s="299">
        <v>44104</v>
      </c>
      <c r="B1337" s="298">
        <v>38.279998999999997</v>
      </c>
      <c r="C1337" s="298">
        <v>38.599997999999999</v>
      </c>
      <c r="D1337" s="298">
        <v>38.080002</v>
      </c>
      <c r="E1337" s="298">
        <v>38.540000999999997</v>
      </c>
      <c r="F1337" s="297">
        <v>92396</v>
      </c>
      <c r="G1337" s="297">
        <v>65298224</v>
      </c>
      <c r="H1337" s="400">
        <v>2516.5936127423101</v>
      </c>
      <c r="I1337" s="401"/>
    </row>
    <row r="1338" spans="1:9" ht="25.15" customHeight="1">
      <c r="A1338" s="299">
        <v>44103</v>
      </c>
      <c r="B1338" s="298">
        <v>39.400002000000001</v>
      </c>
      <c r="C1338" s="298">
        <v>39.400002000000001</v>
      </c>
      <c r="D1338" s="298">
        <v>38.200001</v>
      </c>
      <c r="E1338" s="298">
        <v>38.619999</v>
      </c>
      <c r="F1338" s="297">
        <v>186915</v>
      </c>
      <c r="G1338" s="297">
        <v>65293780</v>
      </c>
      <c r="H1338" s="400">
        <v>2521.6457138587198</v>
      </c>
      <c r="I1338" s="401"/>
    </row>
    <row r="1339" spans="1:9" ht="25.15" customHeight="1">
      <c r="A1339" s="299">
        <v>44102</v>
      </c>
      <c r="B1339" s="298">
        <v>39.619999</v>
      </c>
      <c r="C1339" s="298">
        <v>39.619999</v>
      </c>
      <c r="D1339" s="298">
        <v>38.360000999999997</v>
      </c>
      <c r="E1339" s="298">
        <v>38.540000999999997</v>
      </c>
      <c r="F1339" s="297">
        <v>54314</v>
      </c>
      <c r="G1339" s="297">
        <v>65293780</v>
      </c>
      <c r="H1339" s="400">
        <v>2516.4223409782398</v>
      </c>
      <c r="I1339" s="401"/>
    </row>
    <row r="1340" spans="1:9" ht="25.15" customHeight="1">
      <c r="A1340" s="299">
        <v>44099</v>
      </c>
      <c r="B1340" s="298">
        <v>38.099997999999999</v>
      </c>
      <c r="C1340" s="298">
        <v>39.020000000000003</v>
      </c>
      <c r="D1340" s="298">
        <v>38.060001</v>
      </c>
      <c r="E1340" s="298">
        <v>38.939999</v>
      </c>
      <c r="F1340" s="297">
        <v>137659</v>
      </c>
      <c r="G1340" s="297">
        <v>65293780</v>
      </c>
      <c r="H1340" s="400">
        <v>2542.53970353264</v>
      </c>
      <c r="I1340" s="401"/>
    </row>
    <row r="1341" spans="1:9" ht="25.15" customHeight="1">
      <c r="A1341" s="299">
        <v>44098</v>
      </c>
      <c r="B1341" s="298">
        <v>38.139999000000003</v>
      </c>
      <c r="C1341" s="298">
        <v>38.5</v>
      </c>
      <c r="D1341" s="298">
        <v>37.799999</v>
      </c>
      <c r="E1341" s="298">
        <v>38.439999</v>
      </c>
      <c r="F1341" s="297">
        <v>114424</v>
      </c>
      <c r="G1341" s="297">
        <v>65293780</v>
      </c>
      <c r="H1341" s="400">
        <v>2509.89281353264</v>
      </c>
      <c r="I1341" s="401"/>
    </row>
    <row r="1342" spans="1:9" ht="25.15" customHeight="1">
      <c r="A1342" s="299">
        <v>44097</v>
      </c>
      <c r="B1342" s="298">
        <v>39</v>
      </c>
      <c r="C1342" s="298">
        <v>39</v>
      </c>
      <c r="D1342" s="298">
        <v>38.18</v>
      </c>
      <c r="E1342" s="298">
        <v>38.720001000000003</v>
      </c>
      <c r="F1342" s="297">
        <v>146189</v>
      </c>
      <c r="G1342" s="297">
        <v>65293780</v>
      </c>
      <c r="H1342" s="400">
        <v>2528.17524130432</v>
      </c>
      <c r="I1342" s="401"/>
    </row>
    <row r="1343" spans="1:9" ht="25.15" customHeight="1">
      <c r="A1343" s="299">
        <v>44096</v>
      </c>
      <c r="B1343" s="298">
        <v>38.32</v>
      </c>
      <c r="C1343" s="298">
        <v>38.340000000000003</v>
      </c>
      <c r="D1343" s="298">
        <v>37.139999000000003</v>
      </c>
      <c r="E1343" s="298">
        <v>38.240001999999997</v>
      </c>
      <c r="F1343" s="297">
        <v>162630</v>
      </c>
      <c r="G1343" s="297">
        <v>65293780</v>
      </c>
      <c r="H1343" s="400">
        <v>2496.8342567934401</v>
      </c>
      <c r="I1343" s="401"/>
    </row>
    <row r="1344" spans="1:9" ht="25.15" customHeight="1">
      <c r="A1344" s="299">
        <v>44095</v>
      </c>
      <c r="B1344" s="298">
        <v>38.540000999999997</v>
      </c>
      <c r="C1344" s="298">
        <v>39.040000999999997</v>
      </c>
      <c r="D1344" s="298">
        <v>37.020000000000003</v>
      </c>
      <c r="E1344" s="298">
        <v>37.439999</v>
      </c>
      <c r="F1344" s="297">
        <v>170379</v>
      </c>
      <c r="G1344" s="297">
        <v>65293780</v>
      </c>
      <c r="H1344" s="400">
        <v>2444.5990335326401</v>
      </c>
      <c r="I1344" s="401"/>
    </row>
    <row r="1345" spans="1:9" ht="25.15" customHeight="1">
      <c r="A1345" s="299">
        <v>44092</v>
      </c>
      <c r="B1345" s="298">
        <v>40.159999999999997</v>
      </c>
      <c r="C1345" s="298">
        <v>40.159999999999997</v>
      </c>
      <c r="D1345" s="298">
        <v>39.380001</v>
      </c>
      <c r="E1345" s="298">
        <v>39.459999000000003</v>
      </c>
      <c r="F1345" s="297">
        <v>135542</v>
      </c>
      <c r="G1345" s="297">
        <v>65293780</v>
      </c>
      <c r="H1345" s="400">
        <v>2576.4924990217601</v>
      </c>
      <c r="I1345" s="401"/>
    </row>
    <row r="1346" spans="1:9" ht="25.15" customHeight="1">
      <c r="A1346" s="299">
        <v>44091</v>
      </c>
      <c r="B1346" s="298">
        <v>39.200001</v>
      </c>
      <c r="C1346" s="298">
        <v>39.959999000000003</v>
      </c>
      <c r="D1346" s="298">
        <v>38.759998000000003</v>
      </c>
      <c r="E1346" s="298">
        <v>39.5</v>
      </c>
      <c r="F1346" s="297">
        <v>135078</v>
      </c>
      <c r="G1346" s="297">
        <v>65293780</v>
      </c>
      <c r="H1346" s="400">
        <v>2579.1043100000002</v>
      </c>
      <c r="I1346" s="401"/>
    </row>
    <row r="1347" spans="1:9" ht="25.15" customHeight="1">
      <c r="A1347" s="299">
        <v>44090</v>
      </c>
      <c r="B1347" s="298">
        <v>40.560001</v>
      </c>
      <c r="C1347" s="298">
        <v>40.560001</v>
      </c>
      <c r="D1347" s="298">
        <v>39.060001</v>
      </c>
      <c r="E1347" s="298">
        <v>39.220001000000003</v>
      </c>
      <c r="F1347" s="297">
        <v>152540</v>
      </c>
      <c r="G1347" s="297">
        <v>65293780</v>
      </c>
      <c r="H1347" s="400">
        <v>2560.82213130432</v>
      </c>
      <c r="I1347" s="401"/>
    </row>
    <row r="1348" spans="1:9" ht="25.15" customHeight="1">
      <c r="A1348" s="299">
        <v>44089</v>
      </c>
      <c r="B1348" s="298">
        <v>40.200001</v>
      </c>
      <c r="C1348" s="298">
        <v>40.200001</v>
      </c>
      <c r="D1348" s="298">
        <v>39.279998999999997</v>
      </c>
      <c r="E1348" s="298">
        <v>39.759998000000003</v>
      </c>
      <c r="F1348" s="297">
        <v>116740</v>
      </c>
      <c r="G1348" s="297">
        <v>65293780</v>
      </c>
      <c r="H1348" s="400">
        <v>2596.0805832065598</v>
      </c>
      <c r="I1348" s="401"/>
    </row>
    <row r="1349" spans="1:9" ht="25.15" customHeight="1">
      <c r="A1349" s="299">
        <v>44088</v>
      </c>
      <c r="B1349" s="298">
        <v>40.220001000000003</v>
      </c>
      <c r="C1349" s="298">
        <v>40.259998000000003</v>
      </c>
      <c r="D1349" s="298">
        <v>38.740001999999997</v>
      </c>
      <c r="E1349" s="298">
        <v>39.560001</v>
      </c>
      <c r="F1349" s="297">
        <v>409697</v>
      </c>
      <c r="G1349" s="297">
        <v>65293780</v>
      </c>
      <c r="H1349" s="400">
        <v>2583.0220264673599</v>
      </c>
      <c r="I1349" s="401"/>
    </row>
    <row r="1350" spans="1:9" ht="25.15" customHeight="1">
      <c r="A1350" s="299">
        <v>44085</v>
      </c>
      <c r="B1350" s="298">
        <v>39.099997999999999</v>
      </c>
      <c r="C1350" s="298">
        <v>39.900002000000001</v>
      </c>
      <c r="D1350" s="298">
        <v>38.840000000000003</v>
      </c>
      <c r="E1350" s="298">
        <v>39.799999</v>
      </c>
      <c r="F1350" s="297">
        <v>75263</v>
      </c>
      <c r="G1350" s="297">
        <v>65093780</v>
      </c>
      <c r="H1350" s="400">
        <v>2590.7323943373899</v>
      </c>
      <c r="I1350" s="401"/>
    </row>
    <row r="1351" spans="1:9" ht="25.15" customHeight="1">
      <c r="A1351" s="299">
        <v>44084</v>
      </c>
      <c r="B1351" s="298">
        <v>39.32</v>
      </c>
      <c r="C1351" s="298">
        <v>39.32</v>
      </c>
      <c r="D1351" s="298">
        <v>38.540000999999997</v>
      </c>
      <c r="E1351" s="298">
        <v>38.799999</v>
      </c>
      <c r="F1351" s="297">
        <v>122872</v>
      </c>
      <c r="G1351" s="297">
        <v>65093780</v>
      </c>
      <c r="H1351" s="400">
        <v>2525.6386143373902</v>
      </c>
      <c r="I1351" s="401"/>
    </row>
    <row r="1352" spans="1:9" ht="25.15" customHeight="1">
      <c r="A1352" s="299">
        <v>44083</v>
      </c>
      <c r="B1352" s="298">
        <v>38.240001999999997</v>
      </c>
      <c r="C1352" s="298">
        <v>39.880001</v>
      </c>
      <c r="D1352" s="298">
        <v>38</v>
      </c>
      <c r="E1352" s="298">
        <v>38.340000000000003</v>
      </c>
      <c r="F1352" s="297">
        <v>115079</v>
      </c>
      <c r="G1352" s="297">
        <v>65093780</v>
      </c>
      <c r="H1352" s="400">
        <v>2495.69553513252</v>
      </c>
      <c r="I1352" s="401"/>
    </row>
    <row r="1353" spans="1:9" ht="25.15" customHeight="1">
      <c r="A1353" s="299">
        <v>44082</v>
      </c>
      <c r="B1353" s="298">
        <v>34.959999000000003</v>
      </c>
      <c r="C1353" s="298">
        <v>39.340000000000003</v>
      </c>
      <c r="D1353" s="298">
        <v>34.959999000000003</v>
      </c>
      <c r="E1353" s="298">
        <v>38.939999</v>
      </c>
      <c r="F1353" s="297">
        <v>284740</v>
      </c>
      <c r="G1353" s="297">
        <v>65093780</v>
      </c>
      <c r="H1353" s="400">
        <v>2534.7517038073001</v>
      </c>
      <c r="I1353" s="401"/>
    </row>
    <row r="1354" spans="1:9" ht="25.15" customHeight="1">
      <c r="A1354" s="299">
        <v>44081</v>
      </c>
      <c r="B1354" s="298">
        <v>34.119999</v>
      </c>
      <c r="C1354" s="298">
        <v>35.580002</v>
      </c>
      <c r="D1354" s="298">
        <v>33.599997999999999</v>
      </c>
      <c r="E1354" s="298">
        <v>35.580002</v>
      </c>
      <c r="F1354" s="297">
        <v>368011</v>
      </c>
      <c r="G1354" s="297">
        <v>65093780</v>
      </c>
      <c r="H1354" s="400">
        <v>2316.0368115902702</v>
      </c>
      <c r="I1354" s="401"/>
    </row>
    <row r="1355" spans="1:9" ht="25.15" customHeight="1">
      <c r="A1355" s="299">
        <v>44078</v>
      </c>
      <c r="B1355" s="298">
        <v>33.560001</v>
      </c>
      <c r="C1355" s="298">
        <v>33.959999000000003</v>
      </c>
      <c r="D1355" s="298">
        <v>32.919998</v>
      </c>
      <c r="E1355" s="298">
        <v>33.439999</v>
      </c>
      <c r="F1355" s="297">
        <v>103443</v>
      </c>
      <c r="G1355" s="297">
        <v>65093780</v>
      </c>
      <c r="H1355" s="400">
        <v>2176.7359138073002</v>
      </c>
      <c r="I1355" s="401"/>
    </row>
    <row r="1356" spans="1:9" ht="25.15" customHeight="1">
      <c r="A1356" s="299">
        <v>44077</v>
      </c>
      <c r="B1356" s="298">
        <v>35.220001000000003</v>
      </c>
      <c r="C1356" s="298">
        <v>35.220001000000003</v>
      </c>
      <c r="D1356" s="298">
        <v>33.439999</v>
      </c>
      <c r="E1356" s="298">
        <v>33.619999</v>
      </c>
      <c r="F1356" s="297">
        <v>111377</v>
      </c>
      <c r="G1356" s="297">
        <v>65093780</v>
      </c>
      <c r="H1356" s="400">
        <v>2188.4528140723401</v>
      </c>
      <c r="I1356" s="401"/>
    </row>
    <row r="1357" spans="1:9" ht="25.15" customHeight="1">
      <c r="A1357" s="299">
        <v>44076</v>
      </c>
      <c r="B1357" s="298">
        <v>33.700001</v>
      </c>
      <c r="C1357" s="298">
        <v>34.939999</v>
      </c>
      <c r="D1357" s="298">
        <v>33.700001</v>
      </c>
      <c r="E1357" s="298">
        <v>34.220001000000003</v>
      </c>
      <c r="F1357" s="297">
        <v>79765</v>
      </c>
      <c r="G1357" s="297">
        <v>65093780</v>
      </c>
      <c r="H1357" s="400">
        <v>2227.5092310601799</v>
      </c>
      <c r="I1357" s="401"/>
    </row>
    <row r="1358" spans="1:9" ht="25.15" customHeight="1">
      <c r="A1358" s="299">
        <v>44075</v>
      </c>
      <c r="B1358" s="298">
        <v>34.360000999999997</v>
      </c>
      <c r="C1358" s="298">
        <v>35.159999999999997</v>
      </c>
      <c r="D1358" s="298">
        <v>33.840000000000003</v>
      </c>
      <c r="E1358" s="298">
        <v>33.840000000000003</v>
      </c>
      <c r="F1358" s="297">
        <v>81100</v>
      </c>
      <c r="G1358" s="297">
        <v>65093780</v>
      </c>
      <c r="H1358" s="400">
        <v>2202.7735251325198</v>
      </c>
      <c r="I1358" s="401"/>
    </row>
    <row r="1359" spans="1:9" ht="25.15" customHeight="1">
      <c r="A1359" s="299">
        <v>44071</v>
      </c>
      <c r="B1359" s="298">
        <v>34.119999</v>
      </c>
      <c r="C1359" s="298">
        <v>34.119999</v>
      </c>
      <c r="D1359" s="298">
        <v>33.259998000000003</v>
      </c>
      <c r="E1359" s="298">
        <v>33.700001</v>
      </c>
      <c r="F1359" s="297">
        <v>70741</v>
      </c>
      <c r="G1359" s="297">
        <v>65091625</v>
      </c>
      <c r="H1359" s="400">
        <v>2193.5878121609699</v>
      </c>
      <c r="I1359" s="401"/>
    </row>
    <row r="1360" spans="1:9" ht="25.15" customHeight="1">
      <c r="A1360" s="299">
        <v>44070</v>
      </c>
      <c r="B1360" s="298">
        <v>34.619999</v>
      </c>
      <c r="C1360" s="298">
        <v>34.619999</v>
      </c>
      <c r="D1360" s="298">
        <v>33.619999</v>
      </c>
      <c r="E1360" s="298">
        <v>33.619999</v>
      </c>
      <c r="F1360" s="297">
        <v>57446</v>
      </c>
      <c r="G1360" s="297">
        <v>65091625</v>
      </c>
      <c r="H1360" s="400">
        <v>2188.3803629746399</v>
      </c>
      <c r="I1360" s="401"/>
    </row>
    <row r="1361" spans="1:9" ht="25.15" customHeight="1">
      <c r="A1361" s="299">
        <v>44069</v>
      </c>
      <c r="B1361" s="298">
        <v>33.599997999999999</v>
      </c>
      <c r="C1361" s="298">
        <v>34.419998</v>
      </c>
      <c r="D1361" s="298">
        <v>33.599997999999999</v>
      </c>
      <c r="E1361" s="298">
        <v>34.299999</v>
      </c>
      <c r="F1361" s="297">
        <v>74132</v>
      </c>
      <c r="G1361" s="297">
        <v>65091625</v>
      </c>
      <c r="H1361" s="400">
        <v>2232.6426878390298</v>
      </c>
      <c r="I1361" s="401"/>
    </row>
    <row r="1362" spans="1:9" ht="25.15" customHeight="1">
      <c r="A1362" s="299">
        <v>44068</v>
      </c>
      <c r="B1362" s="298">
        <v>35.159999999999997</v>
      </c>
      <c r="C1362" s="298">
        <v>35.159999999999997</v>
      </c>
      <c r="D1362" s="298">
        <v>34.279998999999997</v>
      </c>
      <c r="E1362" s="298">
        <v>34.32</v>
      </c>
      <c r="F1362" s="297">
        <v>102940</v>
      </c>
      <c r="G1362" s="297">
        <v>65091625</v>
      </c>
      <c r="H1362" s="400">
        <v>2233.9445501356099</v>
      </c>
      <c r="I1362" s="401"/>
    </row>
    <row r="1363" spans="1:9" ht="25.15" customHeight="1">
      <c r="A1363" s="299">
        <v>44067</v>
      </c>
      <c r="B1363" s="298">
        <v>34.479999999999997</v>
      </c>
      <c r="C1363" s="298">
        <v>35.299999</v>
      </c>
      <c r="D1363" s="298">
        <v>34.479999999999997</v>
      </c>
      <c r="E1363" s="298">
        <v>34.599997999999999</v>
      </c>
      <c r="F1363" s="297">
        <v>78836</v>
      </c>
      <c r="G1363" s="297">
        <v>65091625</v>
      </c>
      <c r="H1363" s="400">
        <v>2252.1701256780598</v>
      </c>
      <c r="I1363" s="401"/>
    </row>
    <row r="1364" spans="1:9" ht="25.15" customHeight="1">
      <c r="A1364" s="299">
        <v>44064</v>
      </c>
      <c r="B1364" s="298">
        <v>34.82</v>
      </c>
      <c r="C1364" s="298">
        <v>35.18</v>
      </c>
      <c r="D1364" s="298">
        <v>34.360000999999997</v>
      </c>
      <c r="E1364" s="298">
        <v>34.5</v>
      </c>
      <c r="F1364" s="297">
        <v>42449</v>
      </c>
      <c r="G1364" s="297">
        <v>65091625</v>
      </c>
      <c r="H1364" s="400">
        <v>2245.6610624999998</v>
      </c>
      <c r="I1364" s="401"/>
    </row>
    <row r="1365" spans="1:9" ht="25.15" customHeight="1">
      <c r="A1365" s="299">
        <v>44063</v>
      </c>
      <c r="B1365" s="298">
        <v>34.200001</v>
      </c>
      <c r="C1365" s="298">
        <v>35.060001</v>
      </c>
      <c r="D1365" s="298">
        <v>34.159999999999997</v>
      </c>
      <c r="E1365" s="298">
        <v>34.900002000000001</v>
      </c>
      <c r="F1365" s="297">
        <v>69246</v>
      </c>
      <c r="G1365" s="297">
        <v>65091625</v>
      </c>
      <c r="H1365" s="400">
        <v>2271.6978118219399</v>
      </c>
      <c r="I1365" s="401"/>
    </row>
    <row r="1366" spans="1:9" ht="25.15" customHeight="1">
      <c r="A1366" s="299">
        <v>44062</v>
      </c>
      <c r="B1366" s="298">
        <v>34.360000999999997</v>
      </c>
      <c r="C1366" s="298">
        <v>34.840000000000003</v>
      </c>
      <c r="D1366" s="298">
        <v>34.360000999999997</v>
      </c>
      <c r="E1366" s="298">
        <v>34.580002</v>
      </c>
      <c r="F1366" s="297">
        <v>42103</v>
      </c>
      <c r="G1366" s="297">
        <v>65091625</v>
      </c>
      <c r="H1366" s="400">
        <v>2250.8685116863198</v>
      </c>
      <c r="I1366" s="401"/>
    </row>
    <row r="1367" spans="1:9" ht="25.15" customHeight="1">
      <c r="A1367" s="299">
        <v>44061</v>
      </c>
      <c r="B1367" s="298">
        <v>34.360000999999997</v>
      </c>
      <c r="C1367" s="298">
        <v>34.959999000000003</v>
      </c>
      <c r="D1367" s="298">
        <v>34.32</v>
      </c>
      <c r="E1367" s="298">
        <v>34.700001</v>
      </c>
      <c r="F1367" s="297">
        <v>73297</v>
      </c>
      <c r="G1367" s="297">
        <v>65091625</v>
      </c>
      <c r="H1367" s="400">
        <v>2258.6794371609699</v>
      </c>
      <c r="I1367" s="401"/>
    </row>
    <row r="1368" spans="1:9" ht="25.15" customHeight="1">
      <c r="A1368" s="299">
        <v>44060</v>
      </c>
      <c r="B1368" s="298">
        <v>33.82</v>
      </c>
      <c r="C1368" s="298">
        <v>34.700001</v>
      </c>
      <c r="D1368" s="298">
        <v>33.82</v>
      </c>
      <c r="E1368" s="298">
        <v>34.700001</v>
      </c>
      <c r="F1368" s="297">
        <v>163304</v>
      </c>
      <c r="G1368" s="297">
        <v>65091625</v>
      </c>
      <c r="H1368" s="400">
        <v>2258.6794371609699</v>
      </c>
      <c r="I1368" s="401"/>
    </row>
    <row r="1369" spans="1:9" ht="25.15" customHeight="1">
      <c r="A1369" s="299">
        <v>44057</v>
      </c>
      <c r="B1369" s="298">
        <v>35.619999</v>
      </c>
      <c r="C1369" s="298">
        <v>35.619999</v>
      </c>
      <c r="D1369" s="298">
        <v>34.400002000000001</v>
      </c>
      <c r="E1369" s="298">
        <v>34.439999</v>
      </c>
      <c r="F1369" s="297">
        <v>72591</v>
      </c>
      <c r="G1369" s="297">
        <v>65091625</v>
      </c>
      <c r="H1369" s="400">
        <v>2241.75547561026</v>
      </c>
      <c r="I1369" s="401"/>
    </row>
    <row r="1370" spans="1:9" ht="25.15" customHeight="1">
      <c r="A1370" s="299">
        <v>44056</v>
      </c>
      <c r="B1370" s="298">
        <v>34.580002</v>
      </c>
      <c r="C1370" s="298">
        <v>35.380001</v>
      </c>
      <c r="D1370" s="298">
        <v>34.580002</v>
      </c>
      <c r="E1370" s="298">
        <v>35.340000000000003</v>
      </c>
      <c r="F1370" s="297">
        <v>35774</v>
      </c>
      <c r="G1370" s="297">
        <v>65091625</v>
      </c>
      <c r="H1370" s="400">
        <v>2300.33803743219</v>
      </c>
      <c r="I1370" s="401"/>
    </row>
    <row r="1371" spans="1:9" ht="25.15" customHeight="1">
      <c r="A1371" s="299">
        <v>44055</v>
      </c>
      <c r="B1371" s="298">
        <v>34.939999</v>
      </c>
      <c r="C1371" s="298">
        <v>34.939999</v>
      </c>
      <c r="D1371" s="298">
        <v>34.340000000000003</v>
      </c>
      <c r="E1371" s="298">
        <v>34.779998999999997</v>
      </c>
      <c r="F1371" s="297">
        <v>117891</v>
      </c>
      <c r="G1371" s="297">
        <v>65091625</v>
      </c>
      <c r="H1371" s="400">
        <v>2263.8866380424502</v>
      </c>
      <c r="I1371" s="401"/>
    </row>
    <row r="1372" spans="1:9" ht="25.15" customHeight="1">
      <c r="A1372" s="299">
        <v>44054</v>
      </c>
      <c r="B1372" s="298">
        <v>34.799999</v>
      </c>
      <c r="C1372" s="298">
        <v>35.380001</v>
      </c>
      <c r="D1372" s="298">
        <v>34.240001999999997</v>
      </c>
      <c r="E1372" s="298">
        <v>34.619999</v>
      </c>
      <c r="F1372" s="297">
        <v>104981</v>
      </c>
      <c r="G1372" s="297">
        <v>65091625</v>
      </c>
      <c r="H1372" s="400">
        <v>2253.4719879746399</v>
      </c>
      <c r="I1372" s="401"/>
    </row>
    <row r="1373" spans="1:9" ht="25.15" customHeight="1">
      <c r="A1373" s="299">
        <v>44053</v>
      </c>
      <c r="B1373" s="298">
        <v>34.5</v>
      </c>
      <c r="C1373" s="298">
        <v>34.900002000000001</v>
      </c>
      <c r="D1373" s="298">
        <v>34.159999999999997</v>
      </c>
      <c r="E1373" s="298">
        <v>34.240001999999997</v>
      </c>
      <c r="F1373" s="297">
        <v>86678</v>
      </c>
      <c r="G1373" s="297">
        <v>65091625</v>
      </c>
      <c r="H1373" s="400">
        <v>2228.7373492541301</v>
      </c>
      <c r="I1373" s="401"/>
    </row>
    <row r="1374" spans="1:9" ht="25.15" customHeight="1">
      <c r="A1374" s="299">
        <v>44050</v>
      </c>
      <c r="B1374" s="298">
        <v>34.340000000000003</v>
      </c>
      <c r="C1374" s="298">
        <v>34.619999</v>
      </c>
      <c r="D1374" s="298">
        <v>33.82</v>
      </c>
      <c r="E1374" s="298">
        <v>34.540000999999997</v>
      </c>
      <c r="F1374" s="297">
        <v>60293</v>
      </c>
      <c r="G1374" s="297">
        <v>65091625</v>
      </c>
      <c r="H1374" s="400">
        <v>2248.2647870931601</v>
      </c>
      <c r="I1374" s="401"/>
    </row>
    <row r="1375" spans="1:9" ht="25.15" customHeight="1">
      <c r="A1375" s="299">
        <v>44049</v>
      </c>
      <c r="B1375" s="298">
        <v>33.439999</v>
      </c>
      <c r="C1375" s="298">
        <v>34.439999</v>
      </c>
      <c r="D1375" s="298">
        <v>33.439999</v>
      </c>
      <c r="E1375" s="298">
        <v>34</v>
      </c>
      <c r="F1375" s="297">
        <v>75760</v>
      </c>
      <c r="G1375" s="297">
        <v>65091625</v>
      </c>
      <c r="H1375" s="400">
        <v>2213.1152499999998</v>
      </c>
      <c r="I1375" s="401"/>
    </row>
    <row r="1376" spans="1:9" ht="25.15" customHeight="1">
      <c r="A1376" s="299">
        <v>44048</v>
      </c>
      <c r="B1376" s="298">
        <v>35.459999000000003</v>
      </c>
      <c r="C1376" s="298">
        <v>35.459999000000003</v>
      </c>
      <c r="D1376" s="298">
        <v>34.080002</v>
      </c>
      <c r="E1376" s="298">
        <v>34.279998999999997</v>
      </c>
      <c r="F1376" s="297">
        <v>125797</v>
      </c>
      <c r="G1376" s="297">
        <v>65091625</v>
      </c>
      <c r="H1376" s="400">
        <v>2231.3408255424501</v>
      </c>
      <c r="I1376" s="401"/>
    </row>
    <row r="1377" spans="1:9" ht="25.15" customHeight="1">
      <c r="A1377" s="299">
        <v>44047</v>
      </c>
      <c r="B1377" s="298">
        <v>35.639999000000003</v>
      </c>
      <c r="C1377" s="298">
        <v>35.639999000000003</v>
      </c>
      <c r="D1377" s="298">
        <v>34.259998000000003</v>
      </c>
      <c r="E1377" s="298">
        <v>34.580002</v>
      </c>
      <c r="F1377" s="297">
        <v>102967</v>
      </c>
      <c r="G1377" s="297">
        <v>65091625</v>
      </c>
      <c r="H1377" s="400">
        <v>2250.8685116863198</v>
      </c>
      <c r="I1377" s="401"/>
    </row>
    <row r="1378" spans="1:9" ht="25.15" customHeight="1">
      <c r="A1378" s="299">
        <v>44046</v>
      </c>
      <c r="B1378" s="298">
        <v>34.119999</v>
      </c>
      <c r="C1378" s="298">
        <v>34.919998</v>
      </c>
      <c r="D1378" s="298">
        <v>33.959999000000003</v>
      </c>
      <c r="E1378" s="298">
        <v>34.779998999999997</v>
      </c>
      <c r="F1378" s="297">
        <v>64078</v>
      </c>
      <c r="G1378" s="297">
        <v>65091625</v>
      </c>
      <c r="H1378" s="400">
        <v>2263.8866380424502</v>
      </c>
      <c r="I1378" s="401"/>
    </row>
    <row r="1379" spans="1:9" ht="25.15" customHeight="1">
      <c r="A1379" s="299">
        <v>44043</v>
      </c>
      <c r="B1379" s="298">
        <v>34.040000999999997</v>
      </c>
      <c r="C1379" s="298">
        <v>34.540000999999997</v>
      </c>
      <c r="D1379" s="298">
        <v>33.799999</v>
      </c>
      <c r="E1379" s="298">
        <v>34</v>
      </c>
      <c r="F1379" s="297">
        <v>76659</v>
      </c>
      <c r="G1379" s="297">
        <v>65091625</v>
      </c>
      <c r="H1379" s="400">
        <v>2213.1152499999998</v>
      </c>
      <c r="I1379" s="401"/>
    </row>
    <row r="1380" spans="1:9" ht="25.15" customHeight="1">
      <c r="A1380" s="299">
        <v>44042</v>
      </c>
      <c r="B1380" s="298">
        <v>34.439999</v>
      </c>
      <c r="C1380" s="298">
        <v>34.740001999999997</v>
      </c>
      <c r="D1380" s="298">
        <v>33.939999</v>
      </c>
      <c r="E1380" s="298">
        <v>34</v>
      </c>
      <c r="F1380" s="297">
        <v>53230</v>
      </c>
      <c r="G1380" s="297">
        <v>65091625</v>
      </c>
      <c r="H1380" s="400">
        <v>2213.1152499999998</v>
      </c>
      <c r="I1380" s="401"/>
    </row>
    <row r="1381" spans="1:9" ht="25.15" customHeight="1">
      <c r="A1381" s="299">
        <v>44041</v>
      </c>
      <c r="B1381" s="298">
        <v>35.560001</v>
      </c>
      <c r="C1381" s="298">
        <v>35.560001</v>
      </c>
      <c r="D1381" s="298">
        <v>34.220001000000003</v>
      </c>
      <c r="E1381" s="298">
        <v>34.479999999999997</v>
      </c>
      <c r="F1381" s="297">
        <v>150662</v>
      </c>
      <c r="G1381" s="297">
        <v>65091625</v>
      </c>
      <c r="H1381" s="400">
        <v>2244.3592002034202</v>
      </c>
      <c r="I1381" s="401"/>
    </row>
    <row r="1382" spans="1:9" ht="25.15" customHeight="1">
      <c r="A1382" s="299">
        <v>44040</v>
      </c>
      <c r="B1382" s="298">
        <v>33.979999999999997</v>
      </c>
      <c r="C1382" s="298">
        <v>34.939999</v>
      </c>
      <c r="D1382" s="298">
        <v>33.979999999999997</v>
      </c>
      <c r="E1382" s="298">
        <v>34.619999</v>
      </c>
      <c r="F1382" s="297">
        <v>73723</v>
      </c>
      <c r="G1382" s="297">
        <v>65091625</v>
      </c>
      <c r="H1382" s="400">
        <v>2253.4719879746399</v>
      </c>
      <c r="I1382" s="401"/>
    </row>
    <row r="1383" spans="1:9" ht="25.15" customHeight="1">
      <c r="A1383" s="299">
        <v>44039</v>
      </c>
      <c r="B1383" s="298">
        <v>34.279998999999997</v>
      </c>
      <c r="C1383" s="298">
        <v>34.900002000000001</v>
      </c>
      <c r="D1383" s="298">
        <v>34.259998000000003</v>
      </c>
      <c r="E1383" s="298">
        <v>34.259998000000003</v>
      </c>
      <c r="F1383" s="297">
        <v>89825</v>
      </c>
      <c r="G1383" s="297">
        <v>65091625</v>
      </c>
      <c r="H1383" s="400">
        <v>2230.03896324587</v>
      </c>
      <c r="I1383" s="401"/>
    </row>
    <row r="1384" spans="1:9" ht="25.15" customHeight="1">
      <c r="A1384" s="299">
        <v>44036</v>
      </c>
      <c r="B1384" s="298">
        <v>34.419998</v>
      </c>
      <c r="C1384" s="298">
        <v>34.799999</v>
      </c>
      <c r="D1384" s="298">
        <v>34.200001</v>
      </c>
      <c r="E1384" s="298">
        <v>34.560001</v>
      </c>
      <c r="F1384" s="297">
        <v>101413</v>
      </c>
      <c r="G1384" s="297">
        <v>65091625</v>
      </c>
      <c r="H1384" s="400">
        <v>2249.5666493897402</v>
      </c>
      <c r="I1384" s="401"/>
    </row>
    <row r="1385" spans="1:9" ht="25.15" customHeight="1">
      <c r="A1385" s="299">
        <v>44035</v>
      </c>
      <c r="B1385" s="298">
        <v>35.82</v>
      </c>
      <c r="C1385" s="298">
        <v>35.82</v>
      </c>
      <c r="D1385" s="298">
        <v>34.479999999999997</v>
      </c>
      <c r="E1385" s="298">
        <v>34.880001</v>
      </c>
      <c r="F1385" s="297">
        <v>66959</v>
      </c>
      <c r="G1385" s="297">
        <v>65091625</v>
      </c>
      <c r="H1385" s="400">
        <v>2270.3959495253598</v>
      </c>
      <c r="I1385" s="401"/>
    </row>
    <row r="1386" spans="1:9" ht="25.15" customHeight="1">
      <c r="A1386" s="299">
        <v>44034</v>
      </c>
      <c r="B1386" s="298">
        <v>35.340000000000003</v>
      </c>
      <c r="C1386" s="298">
        <v>35.340000000000003</v>
      </c>
      <c r="D1386" s="298">
        <v>34.759998000000003</v>
      </c>
      <c r="E1386" s="298">
        <v>34.840000000000003</v>
      </c>
      <c r="F1386" s="297">
        <v>55226</v>
      </c>
      <c r="G1386" s="297">
        <v>65091625</v>
      </c>
      <c r="H1386" s="400">
        <v>2267.79222493219</v>
      </c>
      <c r="I1386" s="401"/>
    </row>
    <row r="1387" spans="1:9" ht="25.15" customHeight="1">
      <c r="A1387" s="299">
        <v>44033</v>
      </c>
      <c r="B1387" s="298">
        <v>35.860000999999997</v>
      </c>
      <c r="C1387" s="298">
        <v>35.860000999999997</v>
      </c>
      <c r="D1387" s="298">
        <v>34.5</v>
      </c>
      <c r="E1387" s="298">
        <v>35.020000000000003</v>
      </c>
      <c r="F1387" s="297">
        <v>95678</v>
      </c>
      <c r="G1387" s="297">
        <v>65091625</v>
      </c>
      <c r="H1387" s="400">
        <v>2279.50873729658</v>
      </c>
      <c r="I1387" s="401"/>
    </row>
    <row r="1388" spans="1:9" ht="25.15" customHeight="1">
      <c r="A1388" s="299">
        <v>44032</v>
      </c>
      <c r="B1388" s="298">
        <v>35.959999000000003</v>
      </c>
      <c r="C1388" s="298">
        <v>35.959999000000003</v>
      </c>
      <c r="D1388" s="298">
        <v>34.860000999999997</v>
      </c>
      <c r="E1388" s="298">
        <v>35.299999</v>
      </c>
      <c r="F1388" s="297">
        <v>40678</v>
      </c>
      <c r="G1388" s="297">
        <v>65091625</v>
      </c>
      <c r="H1388" s="400">
        <v>2297.7343128390298</v>
      </c>
      <c r="I1388" s="401"/>
    </row>
    <row r="1389" spans="1:9" ht="25.15" customHeight="1">
      <c r="A1389" s="299">
        <v>44029</v>
      </c>
      <c r="B1389" s="298">
        <v>34.639999000000003</v>
      </c>
      <c r="C1389" s="298">
        <v>35.159999999999997</v>
      </c>
      <c r="D1389" s="298">
        <v>34.360000999999997</v>
      </c>
      <c r="E1389" s="298">
        <v>35.040000999999997</v>
      </c>
      <c r="F1389" s="297">
        <v>57539</v>
      </c>
      <c r="G1389" s="297">
        <v>65091625</v>
      </c>
      <c r="H1389" s="400">
        <v>2280.8105995931601</v>
      </c>
      <c r="I1389" s="401"/>
    </row>
    <row r="1390" spans="1:9" ht="25.15" customHeight="1">
      <c r="A1390" s="299">
        <v>44028</v>
      </c>
      <c r="B1390" s="298">
        <v>34.419998</v>
      </c>
      <c r="C1390" s="298">
        <v>35.159999999999997</v>
      </c>
      <c r="D1390" s="298">
        <v>34.419998</v>
      </c>
      <c r="E1390" s="298">
        <v>34.580002</v>
      </c>
      <c r="F1390" s="297">
        <v>159068</v>
      </c>
      <c r="G1390" s="297">
        <v>65091625</v>
      </c>
      <c r="H1390" s="400">
        <v>2250.8685116863198</v>
      </c>
      <c r="I1390" s="401"/>
    </row>
    <row r="1391" spans="1:9" ht="25.15" customHeight="1">
      <c r="A1391" s="299">
        <v>44027</v>
      </c>
      <c r="B1391" s="298">
        <v>33.82</v>
      </c>
      <c r="C1391" s="298">
        <v>35.200001</v>
      </c>
      <c r="D1391" s="298">
        <v>33.82</v>
      </c>
      <c r="E1391" s="298">
        <v>35</v>
      </c>
      <c r="F1391" s="297">
        <v>52809</v>
      </c>
      <c r="G1391" s="297">
        <v>65091625</v>
      </c>
      <c r="H1391" s="400">
        <v>2278.2068749999999</v>
      </c>
      <c r="I1391" s="401"/>
    </row>
    <row r="1392" spans="1:9" ht="25.15" customHeight="1">
      <c r="A1392" s="299">
        <v>44026</v>
      </c>
      <c r="B1392" s="298">
        <v>34.040000999999997</v>
      </c>
      <c r="C1392" s="298">
        <v>34.299999</v>
      </c>
      <c r="D1392" s="298">
        <v>33.740001999999997</v>
      </c>
      <c r="E1392" s="298">
        <v>33.979999999999997</v>
      </c>
      <c r="F1392" s="297">
        <v>43866</v>
      </c>
      <c r="G1392" s="297">
        <v>65091625</v>
      </c>
      <c r="H1392" s="400">
        <v>2211.8133877034202</v>
      </c>
      <c r="I1392" s="401"/>
    </row>
    <row r="1393" spans="1:9" ht="25.15" customHeight="1">
      <c r="A1393" s="299">
        <v>44025</v>
      </c>
      <c r="B1393" s="298">
        <v>35</v>
      </c>
      <c r="C1393" s="298">
        <v>35</v>
      </c>
      <c r="D1393" s="298">
        <v>34.259998000000003</v>
      </c>
      <c r="E1393" s="298">
        <v>34.479999999999997</v>
      </c>
      <c r="F1393" s="297">
        <v>36721</v>
      </c>
      <c r="G1393" s="297">
        <v>65091625</v>
      </c>
      <c r="H1393" s="400">
        <v>2244.3592002034202</v>
      </c>
      <c r="I1393" s="401"/>
    </row>
    <row r="1394" spans="1:9" ht="25.15" customHeight="1">
      <c r="A1394" s="299">
        <v>44022</v>
      </c>
      <c r="B1394" s="298">
        <v>33.220001000000003</v>
      </c>
      <c r="C1394" s="298">
        <v>34.959999000000003</v>
      </c>
      <c r="D1394" s="298">
        <v>33.220001000000003</v>
      </c>
      <c r="E1394" s="298">
        <v>34.279998999999997</v>
      </c>
      <c r="F1394" s="297">
        <v>49353</v>
      </c>
      <c r="G1394" s="297">
        <v>65091625</v>
      </c>
      <c r="H1394" s="400">
        <v>2231.3408255424501</v>
      </c>
      <c r="I1394" s="401"/>
    </row>
    <row r="1395" spans="1:9" ht="25.15" customHeight="1">
      <c r="A1395" s="299">
        <v>44021</v>
      </c>
      <c r="B1395" s="298">
        <v>34.68</v>
      </c>
      <c r="C1395" s="298">
        <v>34.720001000000003</v>
      </c>
      <c r="D1395" s="298">
        <v>34.099997999999999</v>
      </c>
      <c r="E1395" s="298">
        <v>34.299999</v>
      </c>
      <c r="F1395" s="297">
        <v>56520</v>
      </c>
      <c r="G1395" s="297">
        <v>65091625</v>
      </c>
      <c r="H1395" s="400">
        <v>2232.6426878390298</v>
      </c>
      <c r="I1395" s="401"/>
    </row>
    <row r="1396" spans="1:9" ht="25.15" customHeight="1">
      <c r="A1396" s="299">
        <v>44020</v>
      </c>
      <c r="B1396" s="298">
        <v>34.919998</v>
      </c>
      <c r="C1396" s="298">
        <v>35.299999</v>
      </c>
      <c r="D1396" s="298">
        <v>34.299999</v>
      </c>
      <c r="E1396" s="298">
        <v>34.299999</v>
      </c>
      <c r="F1396" s="297">
        <v>64075</v>
      </c>
      <c r="G1396" s="297">
        <v>65091625</v>
      </c>
      <c r="H1396" s="400">
        <v>2232.6426878390298</v>
      </c>
      <c r="I1396" s="401"/>
    </row>
    <row r="1397" spans="1:9" ht="25.15" customHeight="1">
      <c r="A1397" s="299">
        <v>44019</v>
      </c>
      <c r="B1397" s="298">
        <v>34.979999999999997</v>
      </c>
      <c r="C1397" s="298">
        <v>35.459999000000003</v>
      </c>
      <c r="D1397" s="298">
        <v>34.860000999999997</v>
      </c>
      <c r="E1397" s="298">
        <v>35.32</v>
      </c>
      <c r="F1397" s="297">
        <v>95929</v>
      </c>
      <c r="G1397" s="297">
        <v>65091625</v>
      </c>
      <c r="H1397" s="400">
        <v>2299.0361751356099</v>
      </c>
      <c r="I1397" s="401"/>
    </row>
    <row r="1398" spans="1:9" ht="25.15" customHeight="1">
      <c r="A1398" s="299">
        <v>44018</v>
      </c>
      <c r="B1398" s="298">
        <v>35.840000000000003</v>
      </c>
      <c r="C1398" s="298">
        <v>35.860000999999997</v>
      </c>
      <c r="D1398" s="298">
        <v>34.759998000000003</v>
      </c>
      <c r="E1398" s="298">
        <v>35.099997999999999</v>
      </c>
      <c r="F1398" s="297">
        <v>53526</v>
      </c>
      <c r="G1398" s="297">
        <v>65091625</v>
      </c>
      <c r="H1398" s="400">
        <v>2284.7159381780598</v>
      </c>
      <c r="I1398" s="401"/>
    </row>
    <row r="1399" spans="1:9" ht="25.15" customHeight="1">
      <c r="A1399" s="299">
        <v>44015</v>
      </c>
      <c r="B1399" s="298">
        <v>35</v>
      </c>
      <c r="C1399" s="298">
        <v>35.659999999999997</v>
      </c>
      <c r="D1399" s="298">
        <v>34.979999999999997</v>
      </c>
      <c r="E1399" s="298">
        <v>35.220001000000003</v>
      </c>
      <c r="F1399" s="297">
        <v>43942</v>
      </c>
      <c r="G1399" s="297">
        <v>65091625</v>
      </c>
      <c r="H1399" s="400">
        <v>2292.52711195755</v>
      </c>
      <c r="I1399" s="401"/>
    </row>
    <row r="1400" spans="1:9" ht="25.15" customHeight="1">
      <c r="A1400" s="299">
        <v>44014</v>
      </c>
      <c r="B1400" s="298">
        <v>35.919998</v>
      </c>
      <c r="C1400" s="298">
        <v>35.919998</v>
      </c>
      <c r="D1400" s="298">
        <v>34.82</v>
      </c>
      <c r="E1400" s="298">
        <v>35.18</v>
      </c>
      <c r="F1400" s="297">
        <v>66325</v>
      </c>
      <c r="G1400" s="297">
        <v>65091625</v>
      </c>
      <c r="H1400" s="400">
        <v>2289.9233873643898</v>
      </c>
      <c r="I1400" s="401"/>
    </row>
    <row r="1401" spans="1:9" ht="25.15" customHeight="1">
      <c r="A1401" s="299">
        <v>44013</v>
      </c>
      <c r="B1401" s="298">
        <v>35.400002000000001</v>
      </c>
      <c r="C1401" s="298">
        <v>35.860000999999997</v>
      </c>
      <c r="D1401" s="298">
        <v>34.840000000000003</v>
      </c>
      <c r="E1401" s="298">
        <v>35.220001000000003</v>
      </c>
      <c r="F1401" s="297">
        <v>166208</v>
      </c>
      <c r="G1401" s="297">
        <v>65091625</v>
      </c>
      <c r="H1401" s="400">
        <v>2292.52711195755</v>
      </c>
      <c r="I1401" s="401"/>
    </row>
    <row r="1402" spans="1:9" ht="25.15" customHeight="1">
      <c r="A1402" s="299">
        <v>44012</v>
      </c>
      <c r="B1402" s="298">
        <v>34.779998999999997</v>
      </c>
      <c r="C1402" s="298">
        <v>35.32</v>
      </c>
      <c r="D1402" s="298">
        <v>34.540000999999997</v>
      </c>
      <c r="E1402" s="298">
        <v>35.32</v>
      </c>
      <c r="F1402" s="297">
        <v>207103</v>
      </c>
      <c r="G1402" s="297">
        <v>65091625</v>
      </c>
      <c r="H1402" s="400">
        <v>2299.0361751356099</v>
      </c>
      <c r="I1402" s="401"/>
    </row>
    <row r="1403" spans="1:9" ht="25.15" customHeight="1">
      <c r="A1403" s="299">
        <v>44011</v>
      </c>
      <c r="B1403" s="298">
        <v>35</v>
      </c>
      <c r="C1403" s="298">
        <v>35.520000000000003</v>
      </c>
      <c r="D1403" s="298">
        <v>34.299999</v>
      </c>
      <c r="E1403" s="298">
        <v>34.860000999999997</v>
      </c>
      <c r="F1403" s="297">
        <v>176753</v>
      </c>
      <c r="G1403" s="297">
        <v>65090255</v>
      </c>
      <c r="H1403" s="400">
        <v>2269.0463290279399</v>
      </c>
      <c r="I1403" s="401"/>
    </row>
    <row r="1404" spans="1:9" ht="25.15" customHeight="1">
      <c r="A1404" s="299">
        <v>44008</v>
      </c>
      <c r="B1404" s="298">
        <v>35.799999</v>
      </c>
      <c r="C1404" s="298">
        <v>35.959999000000003</v>
      </c>
      <c r="D1404" s="298">
        <v>34.700001</v>
      </c>
      <c r="E1404" s="298">
        <v>35.5</v>
      </c>
      <c r="F1404" s="297">
        <v>60950</v>
      </c>
      <c r="G1404" s="297">
        <v>65090255</v>
      </c>
      <c r="H1404" s="400">
        <v>2310.7040525000002</v>
      </c>
      <c r="I1404" s="401"/>
    </row>
    <row r="1405" spans="1:9" ht="25.15" customHeight="1">
      <c r="A1405" s="299">
        <v>44007</v>
      </c>
      <c r="B1405" s="298">
        <v>35.139999000000003</v>
      </c>
      <c r="C1405" s="298">
        <v>35.380001</v>
      </c>
      <c r="D1405" s="298">
        <v>34.599997999999999</v>
      </c>
      <c r="E1405" s="298">
        <v>35.099997999999999</v>
      </c>
      <c r="F1405" s="297">
        <v>74923</v>
      </c>
      <c r="G1405" s="297">
        <v>65090255</v>
      </c>
      <c r="H1405" s="400">
        <v>2284.6678511801501</v>
      </c>
      <c r="I1405" s="401"/>
    </row>
    <row r="1406" spans="1:9" ht="25.15" customHeight="1">
      <c r="A1406" s="299">
        <v>44006</v>
      </c>
      <c r="B1406" s="298">
        <v>34.740001999999997</v>
      </c>
      <c r="C1406" s="298">
        <v>35.220001000000003</v>
      </c>
      <c r="D1406" s="298">
        <v>34.279998999999997</v>
      </c>
      <c r="E1406" s="298">
        <v>35.060001</v>
      </c>
      <c r="F1406" s="297">
        <v>120076</v>
      </c>
      <c r="G1406" s="297">
        <v>65090255</v>
      </c>
      <c r="H1406" s="400">
        <v>2282.06442968786</v>
      </c>
      <c r="I1406" s="401"/>
    </row>
    <row r="1407" spans="1:9" ht="25.15" customHeight="1">
      <c r="A1407" s="299">
        <v>44005</v>
      </c>
      <c r="B1407" s="298">
        <v>35.5</v>
      </c>
      <c r="C1407" s="298">
        <v>35.520000000000003</v>
      </c>
      <c r="D1407" s="298">
        <v>34.68</v>
      </c>
      <c r="E1407" s="298">
        <v>34.979999999999997</v>
      </c>
      <c r="F1407" s="297">
        <v>78868</v>
      </c>
      <c r="G1407" s="297">
        <v>65090255</v>
      </c>
      <c r="H1407" s="400">
        <v>2276.8570901040498</v>
      </c>
      <c r="I1407" s="401"/>
    </row>
    <row r="1408" spans="1:9" ht="25.15" customHeight="1">
      <c r="A1408" s="299">
        <v>44004</v>
      </c>
      <c r="B1408" s="298">
        <v>33.68</v>
      </c>
      <c r="C1408" s="298">
        <v>35.040000999999997</v>
      </c>
      <c r="D1408" s="298">
        <v>33.380001</v>
      </c>
      <c r="E1408" s="298">
        <v>34.720001000000003</v>
      </c>
      <c r="F1408" s="297">
        <v>75534</v>
      </c>
      <c r="G1408" s="297">
        <v>65090255</v>
      </c>
      <c r="H1408" s="400">
        <v>2259.9337330558801</v>
      </c>
      <c r="I1408" s="401"/>
    </row>
    <row r="1409" spans="1:9" ht="25.15" customHeight="1">
      <c r="A1409" s="299">
        <v>44001</v>
      </c>
      <c r="B1409" s="298">
        <v>34.779998999999997</v>
      </c>
      <c r="C1409" s="298">
        <v>34.779998999999997</v>
      </c>
      <c r="D1409" s="298">
        <v>33.639999000000003</v>
      </c>
      <c r="E1409" s="298">
        <v>34.020000000000003</v>
      </c>
      <c r="F1409" s="297">
        <v>151030</v>
      </c>
      <c r="G1409" s="297">
        <v>65090255</v>
      </c>
      <c r="H1409" s="400">
        <v>2214.37050489595</v>
      </c>
      <c r="I1409" s="401"/>
    </row>
    <row r="1410" spans="1:9" ht="25.15" customHeight="1">
      <c r="A1410" s="299">
        <v>44000</v>
      </c>
      <c r="B1410" s="298">
        <v>33.619999</v>
      </c>
      <c r="C1410" s="298">
        <v>34.880001</v>
      </c>
      <c r="D1410" s="298">
        <v>33.619999</v>
      </c>
      <c r="E1410" s="298">
        <v>34</v>
      </c>
      <c r="F1410" s="297">
        <v>117325</v>
      </c>
      <c r="G1410" s="297">
        <v>65090255</v>
      </c>
      <c r="H1410" s="400">
        <v>2213.0686700000001</v>
      </c>
      <c r="I1410" s="401"/>
    </row>
    <row r="1411" spans="1:9" ht="25.15" customHeight="1">
      <c r="A1411" s="299">
        <v>43999</v>
      </c>
      <c r="B1411" s="298">
        <v>32.419998</v>
      </c>
      <c r="C1411" s="298">
        <v>33.659999999999997</v>
      </c>
      <c r="D1411" s="298">
        <v>32.419998</v>
      </c>
      <c r="E1411" s="298">
        <v>33.580002</v>
      </c>
      <c r="F1411" s="297">
        <v>84122</v>
      </c>
      <c r="G1411" s="297">
        <v>65090255</v>
      </c>
      <c r="H1411" s="400">
        <v>2185.7308820838198</v>
      </c>
      <c r="I1411" s="401"/>
    </row>
    <row r="1412" spans="1:9" ht="25.15" customHeight="1">
      <c r="A1412" s="299">
        <v>43998</v>
      </c>
      <c r="B1412" s="298">
        <v>33.340000000000003</v>
      </c>
      <c r="C1412" s="298">
        <v>33.419998</v>
      </c>
      <c r="D1412" s="298">
        <v>32.82</v>
      </c>
      <c r="E1412" s="298">
        <v>33.040000999999997</v>
      </c>
      <c r="F1412" s="297">
        <v>69207</v>
      </c>
      <c r="G1412" s="297">
        <v>65090255</v>
      </c>
      <c r="H1412" s="400">
        <v>2150.5820847919099</v>
      </c>
      <c r="I1412" s="401"/>
    </row>
    <row r="1413" spans="1:9" ht="25.15" customHeight="1">
      <c r="A1413" s="299">
        <v>43997</v>
      </c>
      <c r="B1413" s="298">
        <v>31.5</v>
      </c>
      <c r="C1413" s="298">
        <v>32.700001</v>
      </c>
      <c r="D1413" s="298">
        <v>31.5</v>
      </c>
      <c r="E1413" s="298">
        <v>32.419998</v>
      </c>
      <c r="F1413" s="297">
        <v>84956</v>
      </c>
      <c r="G1413" s="297">
        <v>65090255</v>
      </c>
      <c r="H1413" s="400">
        <v>2110.2259479161798</v>
      </c>
      <c r="I1413" s="401"/>
    </row>
    <row r="1414" spans="1:9" ht="25.15" customHeight="1">
      <c r="A1414" s="299">
        <v>43994</v>
      </c>
      <c r="B1414" s="298">
        <v>31.780000999999999</v>
      </c>
      <c r="C1414" s="298">
        <v>32.779998999999997</v>
      </c>
      <c r="D1414" s="298">
        <v>31.719999000000001</v>
      </c>
      <c r="E1414" s="298">
        <v>32.459999000000003</v>
      </c>
      <c r="F1414" s="297">
        <v>58002</v>
      </c>
      <c r="G1414" s="297">
        <v>65090255</v>
      </c>
      <c r="H1414" s="400">
        <v>2112.8296177080902</v>
      </c>
      <c r="I1414" s="401"/>
    </row>
    <row r="1415" spans="1:9" ht="25.15" customHeight="1">
      <c r="A1415" s="299">
        <v>43993</v>
      </c>
      <c r="B1415" s="298">
        <v>33.220001000000003</v>
      </c>
      <c r="C1415" s="298">
        <v>33.220001000000003</v>
      </c>
      <c r="D1415" s="298">
        <v>32.299999</v>
      </c>
      <c r="E1415" s="298">
        <v>32.599997999999999</v>
      </c>
      <c r="F1415" s="297">
        <v>101477</v>
      </c>
      <c r="G1415" s="297">
        <v>65090255</v>
      </c>
      <c r="H1415" s="400">
        <v>2121.94221368015</v>
      </c>
      <c r="I1415" s="401"/>
    </row>
    <row r="1416" spans="1:9" ht="25.15" customHeight="1">
      <c r="A1416" s="299">
        <v>43992</v>
      </c>
      <c r="B1416" s="298">
        <v>32.240001999999997</v>
      </c>
      <c r="C1416" s="298">
        <v>33.520000000000003</v>
      </c>
      <c r="D1416" s="298">
        <v>32.240001999999997</v>
      </c>
      <c r="E1416" s="298">
        <v>33.259998000000003</v>
      </c>
      <c r="F1416" s="297">
        <v>87065</v>
      </c>
      <c r="G1416" s="297">
        <v>65090255</v>
      </c>
      <c r="H1416" s="400">
        <v>2164.9017720481702</v>
      </c>
      <c r="I1416" s="401"/>
    </row>
    <row r="1417" spans="1:9" ht="25.15" customHeight="1">
      <c r="A1417" s="299">
        <v>43991</v>
      </c>
      <c r="B1417" s="298">
        <v>32.400002000000001</v>
      </c>
      <c r="C1417" s="298">
        <v>32.759998000000003</v>
      </c>
      <c r="D1417" s="298">
        <v>31.68</v>
      </c>
      <c r="E1417" s="298">
        <v>32.759998000000003</v>
      </c>
      <c r="F1417" s="297">
        <v>113515</v>
      </c>
      <c r="G1417" s="297">
        <v>65090255</v>
      </c>
      <c r="H1417" s="400">
        <v>2132.3566445481702</v>
      </c>
      <c r="I1417" s="401"/>
    </row>
    <row r="1418" spans="1:9" ht="25.15" customHeight="1">
      <c r="A1418" s="299">
        <v>43990</v>
      </c>
      <c r="B1418" s="298">
        <v>32.439999</v>
      </c>
      <c r="C1418" s="298">
        <v>32.759998000000003</v>
      </c>
      <c r="D1418" s="298">
        <v>31.48</v>
      </c>
      <c r="E1418" s="298">
        <v>31.84</v>
      </c>
      <c r="F1418" s="297">
        <v>201895</v>
      </c>
      <c r="G1418" s="297">
        <v>65090255</v>
      </c>
      <c r="H1418" s="400">
        <v>2072.4737291319798</v>
      </c>
      <c r="I1418" s="401"/>
    </row>
    <row r="1419" spans="1:9" ht="25.15" customHeight="1">
      <c r="A1419" s="299">
        <v>43987</v>
      </c>
      <c r="B1419" s="298">
        <v>33.880001</v>
      </c>
      <c r="C1419" s="298">
        <v>33.880001</v>
      </c>
      <c r="D1419" s="298">
        <v>33.18</v>
      </c>
      <c r="E1419" s="298">
        <v>33.200001</v>
      </c>
      <c r="F1419" s="297">
        <v>94780</v>
      </c>
      <c r="G1419" s="297">
        <v>65090255</v>
      </c>
      <c r="H1419" s="400">
        <v>2160.9965156599201</v>
      </c>
      <c r="I1419" s="401"/>
    </row>
    <row r="1420" spans="1:9" ht="25.15" customHeight="1">
      <c r="A1420" s="299">
        <v>43986</v>
      </c>
      <c r="B1420" s="298">
        <v>33.5</v>
      </c>
      <c r="C1420" s="298">
        <v>34.119999</v>
      </c>
      <c r="D1420" s="298">
        <v>33.360000999999997</v>
      </c>
      <c r="E1420" s="298">
        <v>33.520000000000003</v>
      </c>
      <c r="F1420" s="297">
        <v>173754</v>
      </c>
      <c r="G1420" s="297">
        <v>65090255</v>
      </c>
      <c r="H1420" s="400">
        <v>2181.82537739595</v>
      </c>
      <c r="I1420" s="401"/>
    </row>
    <row r="1421" spans="1:9" ht="25.15" customHeight="1">
      <c r="A1421" s="299">
        <v>43985</v>
      </c>
      <c r="B1421" s="298">
        <v>34.299999</v>
      </c>
      <c r="C1421" s="298">
        <v>34.299999</v>
      </c>
      <c r="D1421" s="298">
        <v>33.700001</v>
      </c>
      <c r="E1421" s="298">
        <v>33.759998000000003</v>
      </c>
      <c r="F1421" s="297">
        <v>100972</v>
      </c>
      <c r="G1421" s="297">
        <v>65090255</v>
      </c>
      <c r="H1421" s="400">
        <v>2197.4468995481702</v>
      </c>
      <c r="I1421" s="401"/>
    </row>
    <row r="1422" spans="1:9" ht="25.15" customHeight="1">
      <c r="A1422" s="299">
        <v>43984</v>
      </c>
      <c r="B1422" s="298">
        <v>35</v>
      </c>
      <c r="C1422" s="298">
        <v>35</v>
      </c>
      <c r="D1422" s="298">
        <v>33.68</v>
      </c>
      <c r="E1422" s="298">
        <v>33.860000999999997</v>
      </c>
      <c r="F1422" s="297">
        <v>113698</v>
      </c>
      <c r="G1422" s="297">
        <v>65090255</v>
      </c>
      <c r="H1422" s="400">
        <v>2203.9560740279398</v>
      </c>
      <c r="I1422" s="401"/>
    </row>
    <row r="1423" spans="1:9" ht="25.15" customHeight="1">
      <c r="A1423" s="299">
        <v>43983</v>
      </c>
      <c r="B1423" s="298">
        <v>35.880001</v>
      </c>
      <c r="C1423" s="298">
        <v>35.900002000000001</v>
      </c>
      <c r="D1423" s="298">
        <v>34.619999</v>
      </c>
      <c r="E1423" s="298">
        <v>34.68</v>
      </c>
      <c r="F1423" s="297">
        <v>74179</v>
      </c>
      <c r="G1423" s="297">
        <v>65090255</v>
      </c>
      <c r="H1423" s="400">
        <v>2257.3300632639698</v>
      </c>
      <c r="I1423" s="401"/>
    </row>
    <row r="1424" spans="1:9" ht="25.15" customHeight="1">
      <c r="A1424" s="299">
        <v>43980</v>
      </c>
      <c r="B1424" s="298">
        <v>34.259998000000003</v>
      </c>
      <c r="C1424" s="298">
        <v>35.82</v>
      </c>
      <c r="D1424" s="298">
        <v>34.240001999999997</v>
      </c>
      <c r="E1424" s="298">
        <v>34.880001</v>
      </c>
      <c r="F1424" s="297">
        <v>173166</v>
      </c>
      <c r="G1424" s="297">
        <v>65090255</v>
      </c>
      <c r="H1424" s="400">
        <v>2270.3481639238898</v>
      </c>
      <c r="I1424" s="401"/>
    </row>
    <row r="1425" spans="1:9" ht="25.15" customHeight="1">
      <c r="A1425" s="299">
        <v>43979</v>
      </c>
      <c r="B1425" s="298">
        <v>33.759998000000003</v>
      </c>
      <c r="C1425" s="298">
        <v>35.040000999999997</v>
      </c>
      <c r="D1425" s="298">
        <v>33.18</v>
      </c>
      <c r="E1425" s="298">
        <v>34.659999999999997</v>
      </c>
      <c r="F1425" s="297">
        <v>112263</v>
      </c>
      <c r="G1425" s="297">
        <v>65090255</v>
      </c>
      <c r="H1425" s="400">
        <v>2256.0282283680099</v>
      </c>
      <c r="I1425" s="401"/>
    </row>
    <row r="1426" spans="1:9" ht="25.15" customHeight="1">
      <c r="A1426" s="299">
        <v>43978</v>
      </c>
      <c r="B1426" s="298">
        <v>34.380001</v>
      </c>
      <c r="C1426" s="298">
        <v>34.380001</v>
      </c>
      <c r="D1426" s="298">
        <v>33.18</v>
      </c>
      <c r="E1426" s="298">
        <v>33.439999</v>
      </c>
      <c r="F1426" s="297">
        <v>97320</v>
      </c>
      <c r="G1426" s="297">
        <v>65090255</v>
      </c>
      <c r="H1426" s="400">
        <v>2176.6180378121398</v>
      </c>
      <c r="I1426" s="401"/>
    </row>
    <row r="1427" spans="1:9" ht="25.15" customHeight="1">
      <c r="A1427" s="299">
        <v>43977</v>
      </c>
      <c r="B1427" s="298">
        <v>34.479999999999997</v>
      </c>
      <c r="C1427" s="298">
        <v>34.479999999999997</v>
      </c>
      <c r="D1427" s="298">
        <v>33.560001</v>
      </c>
      <c r="E1427" s="298">
        <v>33.700001</v>
      </c>
      <c r="F1427" s="297">
        <v>89369</v>
      </c>
      <c r="G1427" s="297">
        <v>65090255</v>
      </c>
      <c r="H1427" s="400">
        <v>2193.5416431599201</v>
      </c>
      <c r="I1427" s="401"/>
    </row>
    <row r="1428" spans="1:9" ht="25.15" customHeight="1">
      <c r="A1428" s="299">
        <v>43973</v>
      </c>
      <c r="B1428" s="298">
        <v>34.340000000000003</v>
      </c>
      <c r="C1428" s="298">
        <v>34.340000000000003</v>
      </c>
      <c r="D1428" s="298">
        <v>33.040000999999997</v>
      </c>
      <c r="E1428" s="298">
        <v>33.919998</v>
      </c>
      <c r="F1428" s="297">
        <v>70994</v>
      </c>
      <c r="G1428" s="297">
        <v>65090255</v>
      </c>
      <c r="H1428" s="400">
        <v>2207.86133041618</v>
      </c>
      <c r="I1428" s="401"/>
    </row>
    <row r="1429" spans="1:9" ht="25.15" customHeight="1">
      <c r="A1429" s="299">
        <v>43972</v>
      </c>
      <c r="B1429" s="298">
        <v>32.82</v>
      </c>
      <c r="C1429" s="298">
        <v>34.139999000000003</v>
      </c>
      <c r="D1429" s="298">
        <v>32.599997999999999</v>
      </c>
      <c r="E1429" s="298">
        <v>33.759998000000003</v>
      </c>
      <c r="F1429" s="297">
        <v>74320</v>
      </c>
      <c r="G1429" s="297">
        <v>65090255</v>
      </c>
      <c r="H1429" s="400">
        <v>2197.4468995481702</v>
      </c>
      <c r="I1429" s="401"/>
    </row>
    <row r="1430" spans="1:9" ht="25.15" customHeight="1">
      <c r="A1430" s="299">
        <v>43971</v>
      </c>
      <c r="B1430" s="298">
        <v>32.799999</v>
      </c>
      <c r="C1430" s="298">
        <v>33.18</v>
      </c>
      <c r="D1430" s="298">
        <v>32.560001</v>
      </c>
      <c r="E1430" s="298">
        <v>33.119999</v>
      </c>
      <c r="F1430" s="297">
        <v>106766</v>
      </c>
      <c r="G1430" s="297">
        <v>65090255</v>
      </c>
      <c r="H1430" s="400">
        <v>2155.7891760761099</v>
      </c>
      <c r="I1430" s="401"/>
    </row>
    <row r="1431" spans="1:9" ht="25.15" customHeight="1">
      <c r="A1431" s="299">
        <v>43970</v>
      </c>
      <c r="B1431" s="298">
        <v>34</v>
      </c>
      <c r="C1431" s="298">
        <v>34</v>
      </c>
      <c r="D1431" s="298">
        <v>32.599997999999999</v>
      </c>
      <c r="E1431" s="298">
        <v>32.799999</v>
      </c>
      <c r="F1431" s="297">
        <v>117795</v>
      </c>
      <c r="G1431" s="297">
        <v>65090255</v>
      </c>
      <c r="H1431" s="400">
        <v>2134.96031434008</v>
      </c>
      <c r="I1431" s="401"/>
    </row>
    <row r="1432" spans="1:9" ht="25.15" customHeight="1">
      <c r="A1432" s="299">
        <v>43969</v>
      </c>
      <c r="B1432" s="298">
        <v>32.639999000000003</v>
      </c>
      <c r="C1432" s="298">
        <v>33.380001</v>
      </c>
      <c r="D1432" s="298">
        <v>32.580002</v>
      </c>
      <c r="E1432" s="298">
        <v>33.340000000000003</v>
      </c>
      <c r="F1432" s="297">
        <v>129229</v>
      </c>
      <c r="G1432" s="297">
        <v>65090255</v>
      </c>
      <c r="H1432" s="400">
        <v>2170.1091116319799</v>
      </c>
      <c r="I1432" s="401"/>
    </row>
    <row r="1433" spans="1:9" ht="25.15" customHeight="1">
      <c r="A1433" s="299">
        <v>43966</v>
      </c>
      <c r="B1433" s="298">
        <v>32.299999</v>
      </c>
      <c r="C1433" s="298">
        <v>32.299999</v>
      </c>
      <c r="D1433" s="298">
        <v>31.26</v>
      </c>
      <c r="E1433" s="298">
        <v>31.98</v>
      </c>
      <c r="F1433" s="297">
        <v>105344</v>
      </c>
      <c r="G1433" s="297">
        <v>65090255</v>
      </c>
      <c r="H1433" s="400">
        <v>2081.58632510405</v>
      </c>
      <c r="I1433" s="401"/>
    </row>
    <row r="1434" spans="1:9" ht="25.15" customHeight="1">
      <c r="A1434" s="299">
        <v>43965</v>
      </c>
      <c r="B1434" s="298">
        <v>31.9</v>
      </c>
      <c r="C1434" s="298">
        <v>32.080002</v>
      </c>
      <c r="D1434" s="298">
        <v>31.440000999999999</v>
      </c>
      <c r="E1434" s="298">
        <v>31.6</v>
      </c>
      <c r="F1434" s="297">
        <v>137380</v>
      </c>
      <c r="G1434" s="297">
        <v>65090255</v>
      </c>
      <c r="H1434" s="400">
        <v>2056.8520828299602</v>
      </c>
      <c r="I1434" s="401"/>
    </row>
    <row r="1435" spans="1:9" ht="25.15" customHeight="1">
      <c r="A1435" s="299">
        <v>43964</v>
      </c>
      <c r="B1435" s="298">
        <v>33.240001999999997</v>
      </c>
      <c r="C1435" s="298">
        <v>33.240001999999997</v>
      </c>
      <c r="D1435" s="298">
        <v>32.380001</v>
      </c>
      <c r="E1435" s="298">
        <v>32.380001</v>
      </c>
      <c r="F1435" s="297">
        <v>106763</v>
      </c>
      <c r="G1435" s="297">
        <v>65090255</v>
      </c>
      <c r="H1435" s="400">
        <v>2107.6225264238901</v>
      </c>
      <c r="I1435" s="401"/>
    </row>
    <row r="1436" spans="1:9" ht="25.15" customHeight="1">
      <c r="A1436" s="299">
        <v>43963</v>
      </c>
      <c r="B1436" s="298">
        <v>33.200001</v>
      </c>
      <c r="C1436" s="298">
        <v>33.479999999999997</v>
      </c>
      <c r="D1436" s="298">
        <v>32.68</v>
      </c>
      <c r="E1436" s="298">
        <v>32.919998</v>
      </c>
      <c r="F1436" s="297">
        <v>90920</v>
      </c>
      <c r="G1436" s="297">
        <v>65090255</v>
      </c>
      <c r="H1436" s="400">
        <v>2142.7710754161799</v>
      </c>
      <c r="I1436" s="401"/>
    </row>
    <row r="1437" spans="1:9" ht="25.15" customHeight="1">
      <c r="A1437" s="299">
        <v>43962</v>
      </c>
      <c r="B1437" s="298">
        <v>33.400002000000001</v>
      </c>
      <c r="C1437" s="298">
        <v>33.400002000000001</v>
      </c>
      <c r="D1437" s="298">
        <v>32.540000999999997</v>
      </c>
      <c r="E1437" s="298">
        <v>33.220001000000003</v>
      </c>
      <c r="F1437" s="297">
        <v>85724</v>
      </c>
      <c r="G1437" s="297">
        <v>65090255</v>
      </c>
      <c r="H1437" s="400">
        <v>2162.29835055588</v>
      </c>
      <c r="I1437" s="401"/>
    </row>
    <row r="1438" spans="1:9" ht="25.15" customHeight="1">
      <c r="A1438" s="299">
        <v>43958</v>
      </c>
      <c r="B1438" s="298">
        <v>33.32</v>
      </c>
      <c r="C1438" s="298">
        <v>33.32</v>
      </c>
      <c r="D1438" s="298">
        <v>32.020000000000003</v>
      </c>
      <c r="E1438" s="298">
        <v>32.759998000000003</v>
      </c>
      <c r="F1438" s="297">
        <v>110097</v>
      </c>
      <c r="G1438" s="297">
        <v>65090255</v>
      </c>
      <c r="H1438" s="400">
        <v>2132.3566445481702</v>
      </c>
      <c r="I1438" s="401"/>
    </row>
    <row r="1439" spans="1:9" ht="25.15" customHeight="1">
      <c r="A1439" s="299">
        <v>43957</v>
      </c>
      <c r="B1439" s="298">
        <v>32.080002</v>
      </c>
      <c r="C1439" s="298">
        <v>32.68</v>
      </c>
      <c r="D1439" s="298">
        <v>31.68</v>
      </c>
      <c r="E1439" s="298">
        <v>32.560001</v>
      </c>
      <c r="F1439" s="297">
        <v>151847</v>
      </c>
      <c r="G1439" s="297">
        <v>65090255</v>
      </c>
      <c r="H1439" s="400">
        <v>2119.3387921878598</v>
      </c>
      <c r="I1439" s="401"/>
    </row>
    <row r="1440" spans="1:9" ht="25.15" customHeight="1">
      <c r="A1440" s="299">
        <v>43956</v>
      </c>
      <c r="B1440" s="298">
        <v>32.520000000000003</v>
      </c>
      <c r="C1440" s="298">
        <v>32.779998999999997</v>
      </c>
      <c r="D1440" s="298">
        <v>31.74</v>
      </c>
      <c r="E1440" s="298">
        <v>31.92</v>
      </c>
      <c r="F1440" s="297">
        <v>115790</v>
      </c>
      <c r="G1440" s="297">
        <v>65090255</v>
      </c>
      <c r="H1440" s="400">
        <v>2077.6809445659901</v>
      </c>
      <c r="I1440" s="401"/>
    </row>
    <row r="1441" spans="1:9" ht="25.15" customHeight="1">
      <c r="A1441" s="299">
        <v>43955</v>
      </c>
      <c r="B1441" s="298">
        <v>31.34</v>
      </c>
      <c r="C1441" s="298">
        <v>32.619999</v>
      </c>
      <c r="D1441" s="298">
        <v>31.26</v>
      </c>
      <c r="E1441" s="298">
        <v>32.5</v>
      </c>
      <c r="F1441" s="297">
        <v>147653</v>
      </c>
      <c r="G1441" s="297">
        <v>65090255</v>
      </c>
      <c r="H1441" s="400">
        <v>2115.4332875</v>
      </c>
      <c r="I1441" s="401"/>
    </row>
    <row r="1442" spans="1:9" ht="25.15" customHeight="1">
      <c r="A1442" s="299">
        <v>43952</v>
      </c>
      <c r="B1442" s="298">
        <v>33.520000000000003</v>
      </c>
      <c r="C1442" s="298">
        <v>33.799999</v>
      </c>
      <c r="D1442" s="298">
        <v>31.9</v>
      </c>
      <c r="E1442" s="298">
        <v>31.98</v>
      </c>
      <c r="F1442" s="297">
        <v>87369</v>
      </c>
      <c r="G1442" s="297">
        <v>65090255</v>
      </c>
      <c r="H1442" s="400">
        <v>2081.58632510405</v>
      </c>
      <c r="I1442" s="401"/>
    </row>
    <row r="1443" spans="1:9" ht="25.15" customHeight="1">
      <c r="A1443" s="299">
        <v>43951</v>
      </c>
      <c r="B1443" s="298">
        <v>34.700001</v>
      </c>
      <c r="C1443" s="298">
        <v>35.599997999999999</v>
      </c>
      <c r="D1443" s="298">
        <v>33.959999000000003</v>
      </c>
      <c r="E1443" s="298">
        <v>34.119999</v>
      </c>
      <c r="F1443" s="297">
        <v>293244</v>
      </c>
      <c r="G1443" s="297">
        <v>65090255</v>
      </c>
      <c r="H1443" s="400">
        <v>2220.87943107611</v>
      </c>
      <c r="I1443" s="401"/>
    </row>
    <row r="1444" spans="1:9" ht="25.15" customHeight="1">
      <c r="A1444" s="299">
        <v>43950</v>
      </c>
      <c r="B1444" s="298">
        <v>35.979999999999997</v>
      </c>
      <c r="C1444" s="298">
        <v>36.119999</v>
      </c>
      <c r="D1444" s="298">
        <v>35.240001999999997</v>
      </c>
      <c r="E1444" s="298">
        <v>35.720001000000003</v>
      </c>
      <c r="F1444" s="297">
        <v>132180</v>
      </c>
      <c r="G1444" s="297">
        <v>65082075</v>
      </c>
      <c r="H1444" s="400">
        <v>2324.73179844589</v>
      </c>
      <c r="I1444" s="401"/>
    </row>
    <row r="1445" spans="1:9" ht="25.15" customHeight="1">
      <c r="A1445" s="299">
        <v>43949</v>
      </c>
      <c r="B1445" s="298">
        <v>37</v>
      </c>
      <c r="C1445" s="298">
        <v>37</v>
      </c>
      <c r="D1445" s="298">
        <v>35.720001000000003</v>
      </c>
      <c r="E1445" s="298">
        <v>35.840000000000003</v>
      </c>
      <c r="F1445" s="297">
        <v>140732</v>
      </c>
      <c r="G1445" s="297">
        <v>65082075</v>
      </c>
      <c r="H1445" s="400">
        <v>2332.54157793074</v>
      </c>
      <c r="I1445" s="401"/>
    </row>
    <row r="1446" spans="1:9" ht="25.15" customHeight="1">
      <c r="A1446" s="299">
        <v>43948</v>
      </c>
      <c r="B1446" s="298">
        <v>36.720001000000003</v>
      </c>
      <c r="C1446" s="298">
        <v>37.040000999999997</v>
      </c>
      <c r="D1446" s="298">
        <v>36.040000999999997</v>
      </c>
      <c r="E1446" s="298">
        <v>36.659999999999997</v>
      </c>
      <c r="F1446" s="297">
        <v>92051</v>
      </c>
      <c r="G1446" s="297">
        <v>65082075</v>
      </c>
      <c r="H1446" s="400">
        <v>2385.9088595692601</v>
      </c>
      <c r="I1446" s="401"/>
    </row>
    <row r="1447" spans="1:9" ht="25.15" customHeight="1">
      <c r="A1447" s="299">
        <v>43945</v>
      </c>
      <c r="B1447" s="298">
        <v>35.840000000000003</v>
      </c>
      <c r="C1447" s="298">
        <v>36.340000000000003</v>
      </c>
      <c r="D1447" s="298">
        <v>35.360000999999997</v>
      </c>
      <c r="E1447" s="298">
        <v>36</v>
      </c>
      <c r="F1447" s="297">
        <v>269603</v>
      </c>
      <c r="G1447" s="297">
        <v>65082075</v>
      </c>
      <c r="H1447" s="400">
        <v>2342.9546999999998</v>
      </c>
      <c r="I1447" s="401"/>
    </row>
    <row r="1448" spans="1:9" ht="25.15" customHeight="1">
      <c r="A1448" s="299">
        <v>43944</v>
      </c>
      <c r="B1448" s="298">
        <v>37.599997999999999</v>
      </c>
      <c r="C1448" s="298">
        <v>37.599997999999999</v>
      </c>
      <c r="D1448" s="298">
        <v>36.279998999999997</v>
      </c>
      <c r="E1448" s="298">
        <v>36.720001000000003</v>
      </c>
      <c r="F1448" s="297">
        <v>276604</v>
      </c>
      <c r="G1448" s="297">
        <v>65082075</v>
      </c>
      <c r="H1448" s="400">
        <v>2389.8138734458898</v>
      </c>
      <c r="I1448" s="401"/>
    </row>
    <row r="1449" spans="1:9" ht="25.15" customHeight="1">
      <c r="A1449" s="299">
        <v>43943</v>
      </c>
      <c r="B1449" s="298">
        <v>35</v>
      </c>
      <c r="C1449" s="298">
        <v>36.700001</v>
      </c>
      <c r="D1449" s="298">
        <v>35</v>
      </c>
      <c r="E1449" s="298">
        <v>36.520000000000003</v>
      </c>
      <c r="F1449" s="297">
        <v>163053</v>
      </c>
      <c r="G1449" s="297">
        <v>65082075</v>
      </c>
      <c r="H1449" s="400">
        <v>2376.7974087922098</v>
      </c>
      <c r="I1449" s="401"/>
    </row>
    <row r="1450" spans="1:9" ht="25.15" customHeight="1">
      <c r="A1450" s="299">
        <v>43942</v>
      </c>
      <c r="B1450" s="298">
        <v>36.119999</v>
      </c>
      <c r="C1450" s="298">
        <v>36.479999999999997</v>
      </c>
      <c r="D1450" s="298">
        <v>35.299999</v>
      </c>
      <c r="E1450" s="298">
        <v>35.299999</v>
      </c>
      <c r="F1450" s="297">
        <v>295042</v>
      </c>
      <c r="G1450" s="297">
        <v>65082075</v>
      </c>
      <c r="H1450" s="400">
        <v>2297.3971978463201</v>
      </c>
      <c r="I1450" s="401"/>
    </row>
    <row r="1451" spans="1:9" ht="25.15" customHeight="1">
      <c r="A1451" s="299">
        <v>43941</v>
      </c>
      <c r="B1451" s="298">
        <v>36</v>
      </c>
      <c r="C1451" s="298">
        <v>36.939999</v>
      </c>
      <c r="D1451" s="298">
        <v>36</v>
      </c>
      <c r="E1451" s="298">
        <v>36.5</v>
      </c>
      <c r="F1451" s="297">
        <v>150640</v>
      </c>
      <c r="G1451" s="297">
        <v>65082075</v>
      </c>
      <c r="H1451" s="400">
        <v>2375.4957374999999</v>
      </c>
      <c r="I1451" s="401"/>
    </row>
    <row r="1452" spans="1:9" ht="25.15" customHeight="1">
      <c r="A1452" s="299">
        <v>43938</v>
      </c>
      <c r="B1452" s="298">
        <v>35.720001000000003</v>
      </c>
      <c r="C1452" s="298">
        <v>36.799999</v>
      </c>
      <c r="D1452" s="298">
        <v>35.580002</v>
      </c>
      <c r="E1452" s="298">
        <v>36</v>
      </c>
      <c r="F1452" s="297">
        <v>205865</v>
      </c>
      <c r="G1452" s="297">
        <v>65082075</v>
      </c>
      <c r="H1452" s="400">
        <v>2342.9546999999998</v>
      </c>
      <c r="I1452" s="401"/>
    </row>
    <row r="1453" spans="1:9" ht="25.15" customHeight="1">
      <c r="A1453" s="299">
        <v>43937</v>
      </c>
      <c r="B1453" s="298">
        <v>35.439999</v>
      </c>
      <c r="C1453" s="298">
        <v>35.619999</v>
      </c>
      <c r="D1453" s="298">
        <v>34.560001</v>
      </c>
      <c r="E1453" s="298">
        <v>35.400002000000001</v>
      </c>
      <c r="F1453" s="297">
        <v>760151</v>
      </c>
      <c r="G1453" s="297">
        <v>65082075</v>
      </c>
      <c r="H1453" s="400">
        <v>2303.90555430736</v>
      </c>
      <c r="I1453" s="401"/>
    </row>
    <row r="1454" spans="1:9" ht="25.15" customHeight="1">
      <c r="A1454" s="299">
        <v>43936</v>
      </c>
      <c r="B1454" s="298">
        <v>33.520000000000003</v>
      </c>
      <c r="C1454" s="298">
        <v>35.200001</v>
      </c>
      <c r="D1454" s="298">
        <v>33.520000000000003</v>
      </c>
      <c r="E1454" s="298">
        <v>35.020000000000003</v>
      </c>
      <c r="F1454" s="297">
        <v>524750</v>
      </c>
      <c r="G1454" s="297">
        <v>65082075</v>
      </c>
      <c r="H1454" s="400">
        <v>2279.1742962922099</v>
      </c>
      <c r="I1454" s="401"/>
    </row>
    <row r="1455" spans="1:9" ht="25.15" customHeight="1">
      <c r="A1455" s="299">
        <v>43935</v>
      </c>
      <c r="B1455" s="298">
        <v>34.119999</v>
      </c>
      <c r="C1455" s="298">
        <v>34.419998</v>
      </c>
      <c r="D1455" s="298">
        <v>33.259998000000003</v>
      </c>
      <c r="E1455" s="298">
        <v>34.299999</v>
      </c>
      <c r="F1455" s="297">
        <v>287792</v>
      </c>
      <c r="G1455" s="297">
        <v>65082075</v>
      </c>
      <c r="H1455" s="400">
        <v>2232.3151228463198</v>
      </c>
      <c r="I1455" s="401"/>
    </row>
    <row r="1456" spans="1:9" ht="25.15" customHeight="1">
      <c r="A1456" s="299">
        <v>43930</v>
      </c>
      <c r="B1456" s="298">
        <v>33.799999</v>
      </c>
      <c r="C1456" s="298">
        <v>34.619999</v>
      </c>
      <c r="D1456" s="298">
        <v>32.340000000000003</v>
      </c>
      <c r="E1456" s="298">
        <v>33.439999</v>
      </c>
      <c r="F1456" s="297">
        <v>134709</v>
      </c>
      <c r="G1456" s="297">
        <v>65082075</v>
      </c>
      <c r="H1456" s="400">
        <v>2176.3444986233699</v>
      </c>
      <c r="I1456" s="401"/>
    </row>
    <row r="1457" spans="1:9" ht="25.15" customHeight="1">
      <c r="A1457" s="299">
        <v>43929</v>
      </c>
      <c r="B1457" s="298">
        <v>30.66</v>
      </c>
      <c r="C1457" s="298">
        <v>33.340000000000003</v>
      </c>
      <c r="D1457" s="298">
        <v>30.66</v>
      </c>
      <c r="E1457" s="298">
        <v>33.340000000000003</v>
      </c>
      <c r="F1457" s="297">
        <v>257134</v>
      </c>
      <c r="G1457" s="297">
        <v>65082075</v>
      </c>
      <c r="H1457" s="400">
        <v>2169.8363904307398</v>
      </c>
      <c r="I1457" s="401"/>
    </row>
    <row r="1458" spans="1:9" ht="25.15" customHeight="1">
      <c r="A1458" s="299">
        <v>43928</v>
      </c>
      <c r="B1458" s="298">
        <v>32.020000000000003</v>
      </c>
      <c r="C1458" s="298">
        <v>32.020000000000003</v>
      </c>
      <c r="D1458" s="298">
        <v>30.860001</v>
      </c>
      <c r="E1458" s="298">
        <v>31.42</v>
      </c>
      <c r="F1458" s="297">
        <v>129511</v>
      </c>
      <c r="G1458" s="297">
        <v>65082075</v>
      </c>
      <c r="H1458" s="400">
        <v>2044.8788014653701</v>
      </c>
      <c r="I1458" s="401"/>
    </row>
    <row r="1459" spans="1:9" ht="25.15" customHeight="1">
      <c r="A1459" s="299">
        <v>43927</v>
      </c>
      <c r="B1459" s="298">
        <v>31.58</v>
      </c>
      <c r="C1459" s="298">
        <v>32.439999</v>
      </c>
      <c r="D1459" s="298">
        <v>30.74</v>
      </c>
      <c r="E1459" s="298">
        <v>31.24</v>
      </c>
      <c r="F1459" s="297">
        <v>118667</v>
      </c>
      <c r="G1459" s="297">
        <v>65082075</v>
      </c>
      <c r="H1459" s="400">
        <v>2033.16400810389</v>
      </c>
      <c r="I1459" s="401"/>
    </row>
    <row r="1460" spans="1:9" ht="25.15" customHeight="1">
      <c r="A1460" s="299">
        <v>43924</v>
      </c>
      <c r="B1460" s="298">
        <v>32.639999000000003</v>
      </c>
      <c r="C1460" s="298">
        <v>32.799999</v>
      </c>
      <c r="D1460" s="298">
        <v>31</v>
      </c>
      <c r="E1460" s="298">
        <v>31.219999000000001</v>
      </c>
      <c r="F1460" s="297">
        <v>93263</v>
      </c>
      <c r="G1460" s="297">
        <v>65082075</v>
      </c>
      <c r="H1460" s="400">
        <v>2031.8623368116901</v>
      </c>
      <c r="I1460" s="401"/>
    </row>
    <row r="1461" spans="1:9" ht="25.15" customHeight="1">
      <c r="A1461" s="299">
        <v>43923</v>
      </c>
      <c r="B1461" s="298">
        <v>33.040000999999997</v>
      </c>
      <c r="C1461" s="298">
        <v>33.279998999999997</v>
      </c>
      <c r="D1461" s="298">
        <v>31.780000999999999</v>
      </c>
      <c r="E1461" s="298">
        <v>32.540000999999997</v>
      </c>
      <c r="F1461" s="297">
        <v>121889</v>
      </c>
      <c r="G1461" s="297">
        <v>65082075</v>
      </c>
      <c r="H1461" s="400">
        <v>2117.77078008442</v>
      </c>
      <c r="I1461" s="401"/>
    </row>
    <row r="1462" spans="1:9" ht="25.15" customHeight="1">
      <c r="A1462" s="299">
        <v>43922</v>
      </c>
      <c r="B1462" s="298">
        <v>31.84</v>
      </c>
      <c r="C1462" s="298">
        <v>34.259998000000003</v>
      </c>
      <c r="D1462" s="298">
        <v>31.84</v>
      </c>
      <c r="E1462" s="298">
        <v>33.18</v>
      </c>
      <c r="F1462" s="297">
        <v>227139</v>
      </c>
      <c r="G1462" s="297">
        <v>65082075</v>
      </c>
      <c r="H1462" s="400">
        <v>2159.42326836147</v>
      </c>
      <c r="I1462" s="401"/>
    </row>
    <row r="1463" spans="1:9" ht="25.15" customHeight="1">
      <c r="A1463" s="299">
        <v>43921</v>
      </c>
      <c r="B1463" s="298">
        <v>32</v>
      </c>
      <c r="C1463" s="298">
        <v>32.68</v>
      </c>
      <c r="D1463" s="298">
        <v>31.76</v>
      </c>
      <c r="E1463" s="298">
        <v>32.599997999999999</v>
      </c>
      <c r="F1463" s="297">
        <v>100418</v>
      </c>
      <c r="G1463" s="297">
        <v>65079864</v>
      </c>
      <c r="H1463" s="400">
        <v>2121.6034670960098</v>
      </c>
      <c r="I1463" s="401"/>
    </row>
    <row r="1464" spans="1:9" ht="25.15" customHeight="1">
      <c r="A1464" s="299">
        <v>43920</v>
      </c>
      <c r="B1464" s="298">
        <v>31.34</v>
      </c>
      <c r="C1464" s="298">
        <v>32.240001999999997</v>
      </c>
      <c r="D1464" s="298">
        <v>30.200001</v>
      </c>
      <c r="E1464" s="298">
        <v>31.9</v>
      </c>
      <c r="F1464" s="297">
        <v>98368</v>
      </c>
      <c r="G1464" s="297">
        <v>65079864</v>
      </c>
      <c r="H1464" s="400">
        <v>2076.0476367739998</v>
      </c>
      <c r="I1464" s="401"/>
    </row>
    <row r="1465" spans="1:9" ht="25.15" customHeight="1">
      <c r="A1465" s="299">
        <v>43917</v>
      </c>
      <c r="B1465" s="298">
        <v>33.220001000000003</v>
      </c>
      <c r="C1465" s="298">
        <v>34</v>
      </c>
      <c r="D1465" s="298">
        <v>30.82</v>
      </c>
      <c r="E1465" s="298">
        <v>31.98</v>
      </c>
      <c r="F1465" s="297">
        <v>175051</v>
      </c>
      <c r="G1465" s="297">
        <v>65079864</v>
      </c>
      <c r="H1465" s="400">
        <v>2081.2540209287999</v>
      </c>
      <c r="I1465" s="401"/>
    </row>
    <row r="1466" spans="1:9" ht="25.15" customHeight="1">
      <c r="A1466" s="299">
        <v>43916</v>
      </c>
      <c r="B1466" s="298">
        <v>30.540001</v>
      </c>
      <c r="C1466" s="298">
        <v>34.279998999999997</v>
      </c>
      <c r="D1466" s="298">
        <v>30.540001</v>
      </c>
      <c r="E1466" s="298">
        <v>34.200001</v>
      </c>
      <c r="F1466" s="297">
        <v>107700</v>
      </c>
      <c r="G1466" s="297">
        <v>65079864</v>
      </c>
      <c r="H1466" s="400">
        <v>2225.7313984520001</v>
      </c>
      <c r="I1466" s="401"/>
    </row>
    <row r="1467" spans="1:9" ht="25.15" customHeight="1">
      <c r="A1467" s="299">
        <v>43915</v>
      </c>
      <c r="B1467" s="298">
        <v>29.940000999999999</v>
      </c>
      <c r="C1467" s="298">
        <v>31.92</v>
      </c>
      <c r="D1467" s="298">
        <v>29.940000999999999</v>
      </c>
      <c r="E1467" s="298">
        <v>31.559999000000001</v>
      </c>
      <c r="F1467" s="297">
        <v>115028</v>
      </c>
      <c r="G1467" s="297">
        <v>65079864</v>
      </c>
      <c r="H1467" s="400">
        <v>2053.9204730836</v>
      </c>
      <c r="I1467" s="401"/>
    </row>
    <row r="1468" spans="1:9" ht="25.15" customHeight="1">
      <c r="A1468" s="299">
        <v>43914</v>
      </c>
      <c r="B1468" s="298">
        <v>28.700001</v>
      </c>
      <c r="C1468" s="298">
        <v>29.860001</v>
      </c>
      <c r="D1468" s="298">
        <v>27.780000999999999</v>
      </c>
      <c r="E1468" s="298">
        <v>29.860001</v>
      </c>
      <c r="F1468" s="297">
        <v>136975</v>
      </c>
      <c r="G1468" s="297">
        <v>65079864</v>
      </c>
      <c r="H1468" s="400">
        <v>1943.2847787615999</v>
      </c>
      <c r="I1468" s="401"/>
    </row>
    <row r="1469" spans="1:9" ht="25.15" customHeight="1">
      <c r="A1469" s="299">
        <v>43913</v>
      </c>
      <c r="B1469" s="298">
        <v>26.299999</v>
      </c>
      <c r="C1469" s="298">
        <v>29.120000999999998</v>
      </c>
      <c r="D1469" s="298">
        <v>25.559999000000001</v>
      </c>
      <c r="E1469" s="298">
        <v>28.559999000000001</v>
      </c>
      <c r="F1469" s="297">
        <v>132745</v>
      </c>
      <c r="G1469" s="297">
        <v>65079864</v>
      </c>
      <c r="H1469" s="400">
        <v>1858.6808810836001</v>
      </c>
      <c r="I1469" s="401"/>
    </row>
    <row r="1470" spans="1:9" ht="25.15" customHeight="1">
      <c r="A1470" s="299">
        <v>43910</v>
      </c>
      <c r="B1470" s="298">
        <v>27.559999000000001</v>
      </c>
      <c r="C1470" s="298">
        <v>29.780000999999999</v>
      </c>
      <c r="D1470" s="298">
        <v>26.940000999999999</v>
      </c>
      <c r="E1470" s="298">
        <v>26.940000999999999</v>
      </c>
      <c r="F1470" s="297">
        <v>518217</v>
      </c>
      <c r="G1470" s="297">
        <v>65079864</v>
      </c>
      <c r="H1470" s="400">
        <v>1753.2515709163999</v>
      </c>
      <c r="I1470" s="401"/>
    </row>
    <row r="1471" spans="1:9" ht="25.15" customHeight="1">
      <c r="A1471" s="299">
        <v>43909</v>
      </c>
      <c r="B1471" s="298">
        <v>27.620000999999998</v>
      </c>
      <c r="C1471" s="298">
        <v>27.9</v>
      </c>
      <c r="D1471" s="298">
        <v>25.959999</v>
      </c>
      <c r="E1471" s="298">
        <v>26.5</v>
      </c>
      <c r="F1471" s="297">
        <v>308895</v>
      </c>
      <c r="G1471" s="297">
        <v>65079864</v>
      </c>
      <c r="H1471" s="400">
        <v>1724.6163959999999</v>
      </c>
      <c r="I1471" s="401"/>
    </row>
    <row r="1472" spans="1:9" ht="25.15" customHeight="1">
      <c r="A1472" s="299">
        <v>43908</v>
      </c>
      <c r="B1472" s="298">
        <v>28.540001</v>
      </c>
      <c r="C1472" s="298">
        <v>28.540001</v>
      </c>
      <c r="D1472" s="298">
        <v>25.440000999999999</v>
      </c>
      <c r="E1472" s="298">
        <v>27.1</v>
      </c>
      <c r="F1472" s="297">
        <v>177460</v>
      </c>
      <c r="G1472" s="297">
        <v>65079864</v>
      </c>
      <c r="H1472" s="400">
        <v>1763.664339226</v>
      </c>
      <c r="I1472" s="401"/>
    </row>
    <row r="1473" spans="1:9" ht="25.15" customHeight="1">
      <c r="A1473" s="299">
        <v>43907</v>
      </c>
      <c r="B1473" s="298">
        <v>29.120000999999998</v>
      </c>
      <c r="C1473" s="298">
        <v>29.620000999999998</v>
      </c>
      <c r="D1473" s="298">
        <v>27.379999000000002</v>
      </c>
      <c r="E1473" s="298">
        <v>27.6</v>
      </c>
      <c r="F1473" s="297">
        <v>260080</v>
      </c>
      <c r="G1473" s="297">
        <v>65079864</v>
      </c>
      <c r="H1473" s="400">
        <v>1796.2042712259999</v>
      </c>
      <c r="I1473" s="401"/>
    </row>
    <row r="1474" spans="1:9" ht="25.15" customHeight="1">
      <c r="A1474" s="299">
        <v>43906</v>
      </c>
      <c r="B1474" s="298">
        <v>28.76</v>
      </c>
      <c r="C1474" s="298">
        <v>29.120000999999998</v>
      </c>
      <c r="D1474" s="298">
        <v>24.700001</v>
      </c>
      <c r="E1474" s="298">
        <v>28.4</v>
      </c>
      <c r="F1474" s="297">
        <v>237537</v>
      </c>
      <c r="G1474" s="297">
        <v>65079864</v>
      </c>
      <c r="H1474" s="400">
        <v>1848.268112774</v>
      </c>
      <c r="I1474" s="401"/>
    </row>
    <row r="1475" spans="1:9" ht="25.15" customHeight="1">
      <c r="A1475" s="299">
        <v>43903</v>
      </c>
      <c r="B1475" s="298">
        <v>32.419998</v>
      </c>
      <c r="C1475" s="298">
        <v>33.740001999999997</v>
      </c>
      <c r="D1475" s="298">
        <v>29.559999000000001</v>
      </c>
      <c r="E1475" s="298">
        <v>29.559999000000001</v>
      </c>
      <c r="F1475" s="297">
        <v>209314</v>
      </c>
      <c r="G1475" s="297">
        <v>65079864</v>
      </c>
      <c r="H1475" s="400">
        <v>1923.7607450836001</v>
      </c>
      <c r="I1475" s="401"/>
    </row>
    <row r="1476" spans="1:9" ht="25.15" customHeight="1">
      <c r="A1476" s="299">
        <v>43902</v>
      </c>
      <c r="B1476" s="298">
        <v>34</v>
      </c>
      <c r="C1476" s="298">
        <v>34.080002</v>
      </c>
      <c r="D1476" s="298">
        <v>32.939999</v>
      </c>
      <c r="E1476" s="298">
        <v>32.939999</v>
      </c>
      <c r="F1476" s="297">
        <v>680587</v>
      </c>
      <c r="G1476" s="297">
        <v>65079864</v>
      </c>
      <c r="H1476" s="400">
        <v>2143.7306307864101</v>
      </c>
      <c r="I1476" s="401"/>
    </row>
    <row r="1477" spans="1:9" ht="25.15" customHeight="1">
      <c r="A1477" s="299">
        <v>43901</v>
      </c>
      <c r="B1477" s="298">
        <v>35.400002000000001</v>
      </c>
      <c r="C1477" s="298">
        <v>35.900002000000001</v>
      </c>
      <c r="D1477" s="298">
        <v>34.5</v>
      </c>
      <c r="E1477" s="298">
        <v>34.720001000000003</v>
      </c>
      <c r="F1477" s="297">
        <v>200187</v>
      </c>
      <c r="G1477" s="297">
        <v>65079864</v>
      </c>
      <c r="H1477" s="400">
        <v>2259.5729575231899</v>
      </c>
      <c r="I1477" s="401"/>
    </row>
    <row r="1478" spans="1:9" ht="25.15" customHeight="1">
      <c r="A1478" s="299">
        <v>43900</v>
      </c>
      <c r="B1478" s="298">
        <v>35.040000999999997</v>
      </c>
      <c r="C1478" s="298">
        <v>35.740001999999997</v>
      </c>
      <c r="D1478" s="298">
        <v>34.939999</v>
      </c>
      <c r="E1478" s="298">
        <v>35.099997999999999</v>
      </c>
      <c r="F1478" s="297">
        <v>232481</v>
      </c>
      <c r="G1478" s="297">
        <v>65079864</v>
      </c>
      <c r="H1478" s="400">
        <v>2284.30312709601</v>
      </c>
      <c r="I1478" s="401"/>
    </row>
    <row r="1479" spans="1:9" ht="25.15" customHeight="1">
      <c r="A1479" s="299">
        <v>43899</v>
      </c>
      <c r="B1479" s="298">
        <v>35.139999000000003</v>
      </c>
      <c r="C1479" s="298">
        <v>35.139999000000003</v>
      </c>
      <c r="D1479" s="298">
        <v>34.119999</v>
      </c>
      <c r="E1479" s="298">
        <v>35.040000999999997</v>
      </c>
      <c r="F1479" s="297">
        <v>123294</v>
      </c>
      <c r="G1479" s="297">
        <v>65079864</v>
      </c>
      <c r="H1479" s="400">
        <v>2280.3984941423901</v>
      </c>
      <c r="I1479" s="401"/>
    </row>
    <row r="1480" spans="1:9" ht="25.15" customHeight="1">
      <c r="A1480" s="299">
        <v>43896</v>
      </c>
      <c r="B1480" s="298">
        <v>36.459999000000003</v>
      </c>
      <c r="C1480" s="298">
        <v>36.659999999999997</v>
      </c>
      <c r="D1480" s="298">
        <v>35.380001</v>
      </c>
      <c r="E1480" s="298">
        <v>35.560001</v>
      </c>
      <c r="F1480" s="297">
        <v>778931</v>
      </c>
      <c r="G1480" s="297">
        <v>65079864</v>
      </c>
      <c r="H1480" s="400">
        <v>2314.2400532135898</v>
      </c>
      <c r="I1480" s="401"/>
    </row>
    <row r="1481" spans="1:9" ht="25.15" customHeight="1">
      <c r="A1481" s="299">
        <v>43895</v>
      </c>
      <c r="B1481" s="298">
        <v>35.700001</v>
      </c>
      <c r="C1481" s="298">
        <v>37.060001</v>
      </c>
      <c r="D1481" s="298">
        <v>35.659999999999997</v>
      </c>
      <c r="E1481" s="298">
        <v>36.439999</v>
      </c>
      <c r="F1481" s="297">
        <v>100724</v>
      </c>
      <c r="G1481" s="297">
        <v>65079864</v>
      </c>
      <c r="H1481" s="400">
        <v>2371.5101547864101</v>
      </c>
      <c r="I1481" s="401"/>
    </row>
    <row r="1482" spans="1:9" ht="25.15" customHeight="1">
      <c r="A1482" s="299">
        <v>43894</v>
      </c>
      <c r="B1482" s="298">
        <v>34.340000000000003</v>
      </c>
      <c r="C1482" s="298">
        <v>36.119999</v>
      </c>
      <c r="D1482" s="298">
        <v>33.779998999999997</v>
      </c>
      <c r="E1482" s="298">
        <v>36.119999</v>
      </c>
      <c r="F1482" s="297">
        <v>360429</v>
      </c>
      <c r="G1482" s="297">
        <v>65079864</v>
      </c>
      <c r="H1482" s="400">
        <v>2350.6846181672099</v>
      </c>
      <c r="I1482" s="401"/>
    </row>
    <row r="1483" spans="1:9" ht="25.15" customHeight="1">
      <c r="A1483" s="299">
        <v>43893</v>
      </c>
      <c r="B1483" s="298">
        <v>32.580002</v>
      </c>
      <c r="C1483" s="298">
        <v>34.220001000000003</v>
      </c>
      <c r="D1483" s="298">
        <v>32.580002</v>
      </c>
      <c r="E1483" s="298">
        <v>34.159999999999997</v>
      </c>
      <c r="F1483" s="297">
        <v>164246</v>
      </c>
      <c r="G1483" s="297">
        <v>65079864</v>
      </c>
      <c r="H1483" s="400">
        <v>2223.1281443096</v>
      </c>
      <c r="I1483" s="401"/>
    </row>
    <row r="1484" spans="1:9" ht="25.15" customHeight="1">
      <c r="A1484" s="299">
        <v>43892</v>
      </c>
      <c r="B1484" s="298">
        <v>32.119999</v>
      </c>
      <c r="C1484" s="298">
        <v>32.32</v>
      </c>
      <c r="D1484" s="298">
        <v>31.440000999999999</v>
      </c>
      <c r="E1484" s="298">
        <v>32.32</v>
      </c>
      <c r="F1484" s="297">
        <v>128769</v>
      </c>
      <c r="G1484" s="297">
        <v>65079864</v>
      </c>
      <c r="H1484" s="400">
        <v>2103.3811846192002</v>
      </c>
      <c r="I1484" s="401"/>
    </row>
    <row r="1485" spans="1:9" ht="25.15" customHeight="1">
      <c r="A1485" s="299">
        <v>43889</v>
      </c>
      <c r="B1485" s="298">
        <v>31</v>
      </c>
      <c r="C1485" s="298">
        <v>31.58</v>
      </c>
      <c r="D1485" s="298">
        <v>30.1</v>
      </c>
      <c r="E1485" s="298">
        <v>31.58</v>
      </c>
      <c r="F1485" s="297">
        <v>214369</v>
      </c>
      <c r="G1485" s="297">
        <v>65079864</v>
      </c>
      <c r="H1485" s="400">
        <v>2055.2221001548</v>
      </c>
      <c r="I1485" s="401"/>
    </row>
    <row r="1486" spans="1:9" ht="25.15" customHeight="1">
      <c r="A1486" s="299">
        <v>43888</v>
      </c>
      <c r="B1486" s="298">
        <v>31.48</v>
      </c>
      <c r="C1486" s="298">
        <v>32.520000000000003</v>
      </c>
      <c r="D1486" s="298">
        <v>31.379999000000002</v>
      </c>
      <c r="E1486" s="298">
        <v>31.58</v>
      </c>
      <c r="F1486" s="297">
        <v>167099</v>
      </c>
      <c r="G1486" s="297">
        <v>65079864</v>
      </c>
      <c r="H1486" s="400">
        <v>2055.2221001548</v>
      </c>
      <c r="I1486" s="401"/>
    </row>
    <row r="1487" spans="1:9" ht="25.15" customHeight="1">
      <c r="A1487" s="299">
        <v>43887</v>
      </c>
      <c r="B1487" s="298">
        <v>31.74</v>
      </c>
      <c r="C1487" s="298">
        <v>32.240001999999997</v>
      </c>
      <c r="D1487" s="298">
        <v>31.139999</v>
      </c>
      <c r="E1487" s="298">
        <v>32.099997999999999</v>
      </c>
      <c r="F1487" s="297">
        <v>84522</v>
      </c>
      <c r="G1487" s="297">
        <v>65079864</v>
      </c>
      <c r="H1487" s="400">
        <v>2089.0635350960101</v>
      </c>
      <c r="I1487" s="401"/>
    </row>
    <row r="1488" spans="1:9" ht="25.15" customHeight="1">
      <c r="A1488" s="299">
        <v>43886</v>
      </c>
      <c r="B1488" s="298">
        <v>31.360001</v>
      </c>
      <c r="C1488" s="298">
        <v>32.340000000000003</v>
      </c>
      <c r="D1488" s="298">
        <v>31.360001</v>
      </c>
      <c r="E1488" s="298">
        <v>32.040000999999997</v>
      </c>
      <c r="F1488" s="297">
        <v>91203</v>
      </c>
      <c r="G1488" s="297">
        <v>65079864</v>
      </c>
      <c r="H1488" s="400">
        <v>2085.1589021423902</v>
      </c>
      <c r="I1488" s="401"/>
    </row>
    <row r="1489" spans="1:9" ht="25.15" customHeight="1">
      <c r="A1489" s="299">
        <v>43885</v>
      </c>
      <c r="B1489" s="298">
        <v>32.299999</v>
      </c>
      <c r="C1489" s="298">
        <v>32.639999000000003</v>
      </c>
      <c r="D1489" s="298">
        <v>31.76</v>
      </c>
      <c r="E1489" s="298">
        <v>32.18</v>
      </c>
      <c r="F1489" s="297">
        <v>241512</v>
      </c>
      <c r="G1489" s="297">
        <v>65079864</v>
      </c>
      <c r="H1489" s="400">
        <v>2094.2700433808</v>
      </c>
      <c r="I1489" s="401"/>
    </row>
    <row r="1490" spans="1:9" ht="25.15" customHeight="1">
      <c r="A1490" s="299">
        <v>43882</v>
      </c>
      <c r="B1490" s="298">
        <v>32.580002</v>
      </c>
      <c r="C1490" s="298">
        <v>33.439999</v>
      </c>
      <c r="D1490" s="298">
        <v>32.400002000000001</v>
      </c>
      <c r="E1490" s="298">
        <v>32.939999</v>
      </c>
      <c r="F1490" s="297">
        <v>67062</v>
      </c>
      <c r="G1490" s="297">
        <v>65079864</v>
      </c>
      <c r="H1490" s="400">
        <v>2143.7306307864101</v>
      </c>
      <c r="I1490" s="401"/>
    </row>
    <row r="1491" spans="1:9" ht="25.15" customHeight="1">
      <c r="A1491" s="299">
        <v>43881</v>
      </c>
      <c r="B1491" s="298">
        <v>32.639999000000003</v>
      </c>
      <c r="C1491" s="298">
        <v>32.639999000000003</v>
      </c>
      <c r="D1491" s="298">
        <v>31.959999</v>
      </c>
      <c r="E1491" s="298">
        <v>32.360000999999997</v>
      </c>
      <c r="F1491" s="297">
        <v>45249</v>
      </c>
      <c r="G1491" s="297">
        <v>65079864</v>
      </c>
      <c r="H1491" s="400">
        <v>2105.9844387615999</v>
      </c>
      <c r="I1491" s="401"/>
    </row>
    <row r="1492" spans="1:9" ht="25.15" customHeight="1">
      <c r="A1492" s="299">
        <v>43880</v>
      </c>
      <c r="B1492" s="298">
        <v>31.719999000000001</v>
      </c>
      <c r="C1492" s="298">
        <v>32.040000999999997</v>
      </c>
      <c r="D1492" s="298">
        <v>31.540001</v>
      </c>
      <c r="E1492" s="298">
        <v>31.92</v>
      </c>
      <c r="F1492" s="297">
        <v>57472</v>
      </c>
      <c r="G1492" s="297">
        <v>65079864</v>
      </c>
      <c r="H1492" s="400">
        <v>2077.3492638451999</v>
      </c>
      <c r="I1492" s="401"/>
    </row>
    <row r="1493" spans="1:9" ht="25.15" customHeight="1">
      <c r="A1493" s="299">
        <v>43879</v>
      </c>
      <c r="B1493" s="298">
        <v>31.32</v>
      </c>
      <c r="C1493" s="298">
        <v>32.119999</v>
      </c>
      <c r="D1493" s="298">
        <v>31.32</v>
      </c>
      <c r="E1493" s="298">
        <v>31.860001</v>
      </c>
      <c r="F1493" s="297">
        <v>70466</v>
      </c>
      <c r="G1493" s="297">
        <v>65079864</v>
      </c>
      <c r="H1493" s="400">
        <v>2073.4445067616002</v>
      </c>
      <c r="I1493" s="401"/>
    </row>
    <row r="1494" spans="1:9" ht="25.15" customHeight="1">
      <c r="A1494" s="299">
        <v>43878</v>
      </c>
      <c r="B1494" s="298">
        <v>31.16</v>
      </c>
      <c r="C1494" s="298">
        <v>32.080002</v>
      </c>
      <c r="D1494" s="298">
        <v>31.16</v>
      </c>
      <c r="E1494" s="298">
        <v>31.959999</v>
      </c>
      <c r="F1494" s="297">
        <v>30856</v>
      </c>
      <c r="G1494" s="297">
        <v>65079864</v>
      </c>
      <c r="H1494" s="400">
        <v>2079.9523938575999</v>
      </c>
      <c r="I1494" s="401"/>
    </row>
    <row r="1495" spans="1:9" ht="25.15" customHeight="1">
      <c r="A1495" s="299">
        <v>43875</v>
      </c>
      <c r="B1495" s="298">
        <v>32.659999999999997</v>
      </c>
      <c r="C1495" s="298">
        <v>32.659999999999997</v>
      </c>
      <c r="D1495" s="298">
        <v>31.52</v>
      </c>
      <c r="E1495" s="298">
        <v>31.9</v>
      </c>
      <c r="F1495" s="297">
        <v>287898</v>
      </c>
      <c r="G1495" s="297">
        <v>65079864</v>
      </c>
      <c r="H1495" s="400">
        <v>2076.0476367739998</v>
      </c>
      <c r="I1495" s="401"/>
    </row>
    <row r="1496" spans="1:9" ht="25.15" customHeight="1">
      <c r="A1496" s="299">
        <v>43874</v>
      </c>
      <c r="B1496" s="298">
        <v>32.939999</v>
      </c>
      <c r="C1496" s="298">
        <v>32.939999</v>
      </c>
      <c r="D1496" s="298">
        <v>31.639999</v>
      </c>
      <c r="E1496" s="298">
        <v>31.860001</v>
      </c>
      <c r="F1496" s="297">
        <v>57500</v>
      </c>
      <c r="G1496" s="297">
        <v>65079864</v>
      </c>
      <c r="H1496" s="400">
        <v>2073.4445067616002</v>
      </c>
      <c r="I1496" s="401"/>
    </row>
    <row r="1497" spans="1:9" ht="25.15" customHeight="1">
      <c r="A1497" s="299">
        <v>43873</v>
      </c>
      <c r="B1497" s="298">
        <v>33</v>
      </c>
      <c r="C1497" s="298">
        <v>33</v>
      </c>
      <c r="D1497" s="298">
        <v>32.340000000000003</v>
      </c>
      <c r="E1497" s="298">
        <v>32.360000999999997</v>
      </c>
      <c r="F1497" s="297">
        <v>36151</v>
      </c>
      <c r="G1497" s="297">
        <v>65079864</v>
      </c>
      <c r="H1497" s="400">
        <v>2105.9844387615999</v>
      </c>
      <c r="I1497" s="401"/>
    </row>
    <row r="1498" spans="1:9" ht="25.15" customHeight="1">
      <c r="A1498" s="299">
        <v>43872</v>
      </c>
      <c r="B1498" s="298">
        <v>31.84</v>
      </c>
      <c r="C1498" s="298">
        <v>32.599997999999999</v>
      </c>
      <c r="D1498" s="298">
        <v>31.84</v>
      </c>
      <c r="E1498" s="298">
        <v>32.599997999999999</v>
      </c>
      <c r="F1498" s="297">
        <v>63366</v>
      </c>
      <c r="G1498" s="297">
        <v>65079864</v>
      </c>
      <c r="H1498" s="400">
        <v>2121.6034670960098</v>
      </c>
      <c r="I1498" s="401"/>
    </row>
    <row r="1499" spans="1:9" ht="25.15" customHeight="1">
      <c r="A1499" s="299">
        <v>43871</v>
      </c>
      <c r="B1499" s="298">
        <v>31.82</v>
      </c>
      <c r="C1499" s="298">
        <v>32.040000999999997</v>
      </c>
      <c r="D1499" s="298">
        <v>31.559999000000001</v>
      </c>
      <c r="E1499" s="298">
        <v>31.959999</v>
      </c>
      <c r="F1499" s="297">
        <v>30538</v>
      </c>
      <c r="G1499" s="297">
        <v>65079864</v>
      </c>
      <c r="H1499" s="400">
        <v>2079.9523938575999</v>
      </c>
      <c r="I1499" s="401"/>
    </row>
    <row r="1500" spans="1:9" ht="25.15" customHeight="1">
      <c r="A1500" s="299">
        <v>43868</v>
      </c>
      <c r="B1500" s="298">
        <v>31.66</v>
      </c>
      <c r="C1500" s="298">
        <v>31.74</v>
      </c>
      <c r="D1500" s="298">
        <v>31.4</v>
      </c>
      <c r="E1500" s="298">
        <v>31.6</v>
      </c>
      <c r="F1500" s="297">
        <v>37235</v>
      </c>
      <c r="G1500" s="297">
        <v>65079864</v>
      </c>
      <c r="H1500" s="400">
        <v>2056.5237272260001</v>
      </c>
      <c r="I1500" s="401"/>
    </row>
    <row r="1501" spans="1:9" ht="25.15" customHeight="1">
      <c r="A1501" s="299">
        <v>43867</v>
      </c>
      <c r="B1501" s="298">
        <v>30.719999000000001</v>
      </c>
      <c r="C1501" s="298">
        <v>31.700001</v>
      </c>
      <c r="D1501" s="298">
        <v>30.719999000000001</v>
      </c>
      <c r="E1501" s="298">
        <v>31.700001</v>
      </c>
      <c r="F1501" s="297">
        <v>50658</v>
      </c>
      <c r="G1501" s="297">
        <v>65079864</v>
      </c>
      <c r="H1501" s="400">
        <v>2063.0317384519999</v>
      </c>
      <c r="I1501" s="401"/>
    </row>
    <row r="1502" spans="1:9" ht="25.15" customHeight="1">
      <c r="A1502" s="299">
        <v>43866</v>
      </c>
      <c r="B1502" s="298">
        <v>31.879999000000002</v>
      </c>
      <c r="C1502" s="298">
        <v>31.879999000000002</v>
      </c>
      <c r="D1502" s="298">
        <v>30.940000999999999</v>
      </c>
      <c r="E1502" s="298">
        <v>31.219999000000001</v>
      </c>
      <c r="F1502" s="297">
        <v>96628</v>
      </c>
      <c r="G1502" s="297">
        <v>65079864</v>
      </c>
      <c r="H1502" s="400">
        <v>2031.7933093931999</v>
      </c>
      <c r="I1502" s="401"/>
    </row>
    <row r="1503" spans="1:9" ht="25.15" customHeight="1">
      <c r="A1503" s="299">
        <v>43865</v>
      </c>
      <c r="B1503" s="298">
        <v>31.559999000000001</v>
      </c>
      <c r="C1503" s="298">
        <v>31.559999000000001</v>
      </c>
      <c r="D1503" s="298">
        <v>30.940000999999999</v>
      </c>
      <c r="E1503" s="298">
        <v>31</v>
      </c>
      <c r="F1503" s="297">
        <v>101560</v>
      </c>
      <c r="G1503" s="297">
        <v>65079864</v>
      </c>
      <c r="H1503" s="400">
        <v>2017.475784</v>
      </c>
      <c r="I1503" s="401"/>
    </row>
    <row r="1504" spans="1:9" ht="25.15" customHeight="1">
      <c r="A1504" s="299">
        <v>43864</v>
      </c>
      <c r="B1504" s="298">
        <v>30.74</v>
      </c>
      <c r="C1504" s="298">
        <v>30.98</v>
      </c>
      <c r="D1504" s="298">
        <v>30.379999000000002</v>
      </c>
      <c r="E1504" s="298">
        <v>30.799999</v>
      </c>
      <c r="F1504" s="297">
        <v>106694</v>
      </c>
      <c r="G1504" s="297">
        <v>65079864</v>
      </c>
      <c r="H1504" s="400">
        <v>2004.459761548</v>
      </c>
      <c r="I1504" s="401"/>
    </row>
    <row r="1505" spans="1:9" ht="25.15" customHeight="1">
      <c r="A1505" s="299">
        <v>43861</v>
      </c>
      <c r="B1505" s="298">
        <v>31.68</v>
      </c>
      <c r="C1505" s="298">
        <v>31.68</v>
      </c>
      <c r="D1505" s="298">
        <v>30.66</v>
      </c>
      <c r="E1505" s="298">
        <v>30.799999</v>
      </c>
      <c r="F1505" s="297">
        <v>52821</v>
      </c>
      <c r="G1505" s="297">
        <v>65079864</v>
      </c>
      <c r="H1505" s="400">
        <v>2004.459761548</v>
      </c>
      <c r="I1505" s="401"/>
    </row>
    <row r="1506" spans="1:9" ht="25.15" customHeight="1">
      <c r="A1506" s="299">
        <v>43860</v>
      </c>
      <c r="B1506" s="298">
        <v>31.76</v>
      </c>
      <c r="C1506" s="298">
        <v>32.200001</v>
      </c>
      <c r="D1506" s="298">
        <v>31</v>
      </c>
      <c r="E1506" s="298">
        <v>31.120000999999998</v>
      </c>
      <c r="F1506" s="297">
        <v>44346</v>
      </c>
      <c r="G1506" s="297">
        <v>65079864</v>
      </c>
      <c r="H1506" s="400">
        <v>2025.2854222971901</v>
      </c>
      <c r="I1506" s="401"/>
    </row>
    <row r="1507" spans="1:9" ht="25.15" customHeight="1">
      <c r="A1507" s="299">
        <v>43859</v>
      </c>
      <c r="B1507" s="298">
        <v>31.040001</v>
      </c>
      <c r="C1507" s="298">
        <v>31.219999000000001</v>
      </c>
      <c r="D1507" s="298">
        <v>30.879999000000002</v>
      </c>
      <c r="E1507" s="298">
        <v>31.120000999999998</v>
      </c>
      <c r="F1507" s="297">
        <v>66062</v>
      </c>
      <c r="G1507" s="297">
        <v>65079864</v>
      </c>
      <c r="H1507" s="400">
        <v>2025.2854222971901</v>
      </c>
      <c r="I1507" s="401"/>
    </row>
    <row r="1508" spans="1:9" ht="25.15" customHeight="1">
      <c r="A1508" s="299">
        <v>43858</v>
      </c>
      <c r="B1508" s="298">
        <v>31.200001</v>
      </c>
      <c r="C1508" s="298">
        <v>31.200001</v>
      </c>
      <c r="D1508" s="298">
        <v>30.6</v>
      </c>
      <c r="E1508" s="298">
        <v>30.92</v>
      </c>
      <c r="F1508" s="297">
        <v>36139</v>
      </c>
      <c r="G1508" s="297">
        <v>65079864</v>
      </c>
      <c r="H1508" s="400">
        <v>2012.2693998452</v>
      </c>
      <c r="I1508" s="401"/>
    </row>
    <row r="1509" spans="1:9" ht="25.15" customHeight="1">
      <c r="A1509" s="299">
        <v>43857</v>
      </c>
      <c r="B1509" s="298">
        <v>31.719999000000001</v>
      </c>
      <c r="C1509" s="298">
        <v>31.719999000000001</v>
      </c>
      <c r="D1509" s="298">
        <v>30.58</v>
      </c>
      <c r="E1509" s="298">
        <v>30.84</v>
      </c>
      <c r="F1509" s="297">
        <v>101884</v>
      </c>
      <c r="G1509" s="297">
        <v>65079864</v>
      </c>
      <c r="H1509" s="400">
        <v>2007.0630156904001</v>
      </c>
      <c r="I1509" s="401"/>
    </row>
    <row r="1510" spans="1:9" ht="25.15" customHeight="1">
      <c r="A1510" s="299">
        <v>43854</v>
      </c>
      <c r="B1510" s="298">
        <v>30.959999</v>
      </c>
      <c r="C1510" s="298">
        <v>31.16</v>
      </c>
      <c r="D1510" s="298">
        <v>30.9</v>
      </c>
      <c r="E1510" s="298">
        <v>31.040001</v>
      </c>
      <c r="F1510" s="297">
        <v>38395</v>
      </c>
      <c r="G1510" s="297">
        <v>65079864</v>
      </c>
      <c r="H1510" s="400">
        <v>2020.0790381423899</v>
      </c>
      <c r="I1510" s="401"/>
    </row>
    <row r="1511" spans="1:9" ht="25.15" customHeight="1">
      <c r="A1511" s="299">
        <v>43853</v>
      </c>
      <c r="B1511" s="298">
        <v>30.959999</v>
      </c>
      <c r="C1511" s="298">
        <v>30.98</v>
      </c>
      <c r="D1511" s="298">
        <v>30.52</v>
      </c>
      <c r="E1511" s="298">
        <v>30.68</v>
      </c>
      <c r="F1511" s="297">
        <v>45474</v>
      </c>
      <c r="G1511" s="297">
        <v>65079864</v>
      </c>
      <c r="H1511" s="400">
        <v>1996.6502473808</v>
      </c>
      <c r="I1511" s="401"/>
    </row>
    <row r="1512" spans="1:9" ht="25.15" customHeight="1">
      <c r="A1512" s="299">
        <v>43852</v>
      </c>
      <c r="B1512" s="298">
        <v>30.379999000000002</v>
      </c>
      <c r="C1512" s="298">
        <v>31.6</v>
      </c>
      <c r="D1512" s="298">
        <v>30.379999000000002</v>
      </c>
      <c r="E1512" s="298">
        <v>31</v>
      </c>
      <c r="F1512" s="297">
        <v>41652</v>
      </c>
      <c r="G1512" s="297">
        <v>65079864</v>
      </c>
      <c r="H1512" s="400">
        <v>2017.475784</v>
      </c>
      <c r="I1512" s="401"/>
    </row>
    <row r="1513" spans="1:9" ht="25.15" customHeight="1">
      <c r="A1513" s="299">
        <v>43851</v>
      </c>
      <c r="B1513" s="298">
        <v>30.200001</v>
      </c>
      <c r="C1513" s="298">
        <v>31.139999</v>
      </c>
      <c r="D1513" s="298">
        <v>30.200001</v>
      </c>
      <c r="E1513" s="298">
        <v>31.1</v>
      </c>
      <c r="F1513" s="297">
        <v>43222</v>
      </c>
      <c r="G1513" s="297">
        <v>65079864</v>
      </c>
      <c r="H1513" s="400">
        <v>2023.983795226</v>
      </c>
      <c r="I1513" s="401"/>
    </row>
    <row r="1514" spans="1:9" ht="25.15" customHeight="1">
      <c r="A1514" s="299">
        <v>43850</v>
      </c>
      <c r="B1514" s="298">
        <v>31.58</v>
      </c>
      <c r="C1514" s="298">
        <v>31.58</v>
      </c>
      <c r="D1514" s="298">
        <v>30.639999</v>
      </c>
      <c r="E1514" s="298">
        <v>30.92</v>
      </c>
      <c r="F1514" s="297">
        <v>23617</v>
      </c>
      <c r="G1514" s="297">
        <v>65079864</v>
      </c>
      <c r="H1514" s="400">
        <v>2012.2693998452</v>
      </c>
      <c r="I1514" s="401"/>
    </row>
    <row r="1515" spans="1:9" ht="25.15" customHeight="1">
      <c r="A1515" s="299">
        <v>43847</v>
      </c>
      <c r="B1515" s="298">
        <v>30.059999000000001</v>
      </c>
      <c r="C1515" s="298">
        <v>31.059999000000001</v>
      </c>
      <c r="D1515" s="298">
        <v>30.059999000000001</v>
      </c>
      <c r="E1515" s="298">
        <v>30.84</v>
      </c>
      <c r="F1515" s="297">
        <v>60397</v>
      </c>
      <c r="G1515" s="297">
        <v>65079864</v>
      </c>
      <c r="H1515" s="400">
        <v>2007.0630156904001</v>
      </c>
      <c r="I1515" s="401"/>
    </row>
    <row r="1516" spans="1:9" ht="25.15" customHeight="1">
      <c r="A1516" s="299">
        <v>43846</v>
      </c>
      <c r="B1516" s="298">
        <v>30.719999000000001</v>
      </c>
      <c r="C1516" s="298">
        <v>30.9</v>
      </c>
      <c r="D1516" s="298">
        <v>30.040001</v>
      </c>
      <c r="E1516" s="298">
        <v>30.860001</v>
      </c>
      <c r="F1516" s="297">
        <v>79885</v>
      </c>
      <c r="G1516" s="297">
        <v>65079864</v>
      </c>
      <c r="H1516" s="400">
        <v>2008.3646427616</v>
      </c>
      <c r="I1516" s="401"/>
    </row>
    <row r="1517" spans="1:9" ht="25.15" customHeight="1">
      <c r="A1517" s="299">
        <v>43845</v>
      </c>
      <c r="B1517" s="298">
        <v>30.879999000000002</v>
      </c>
      <c r="C1517" s="298">
        <v>31.040001</v>
      </c>
      <c r="D1517" s="298">
        <v>30.700001</v>
      </c>
      <c r="E1517" s="298">
        <v>30.799999</v>
      </c>
      <c r="F1517" s="297">
        <v>202822</v>
      </c>
      <c r="G1517" s="297">
        <v>65079864</v>
      </c>
      <c r="H1517" s="400">
        <v>2004.459761548</v>
      </c>
      <c r="I1517" s="401"/>
    </row>
    <row r="1518" spans="1:9" ht="25.15" customHeight="1">
      <c r="A1518" s="299">
        <v>43844</v>
      </c>
      <c r="B1518" s="298">
        <v>30.4</v>
      </c>
      <c r="C1518" s="298">
        <v>31.120000999999998</v>
      </c>
      <c r="D1518" s="298">
        <v>30.4</v>
      </c>
      <c r="E1518" s="298">
        <v>30.84</v>
      </c>
      <c r="F1518" s="297">
        <v>86621</v>
      </c>
      <c r="G1518" s="297">
        <v>65079864</v>
      </c>
      <c r="H1518" s="400">
        <v>2007.0630156904001</v>
      </c>
      <c r="I1518" s="401"/>
    </row>
    <row r="1519" spans="1:9" ht="25.15" customHeight="1">
      <c r="A1519" s="299">
        <v>43843</v>
      </c>
      <c r="B1519" s="298">
        <v>31.92</v>
      </c>
      <c r="C1519" s="298">
        <v>31.92</v>
      </c>
      <c r="D1519" s="298">
        <v>31.040001</v>
      </c>
      <c r="E1519" s="298">
        <v>31.040001</v>
      </c>
      <c r="F1519" s="297">
        <v>44499</v>
      </c>
      <c r="G1519" s="297">
        <v>65079864</v>
      </c>
      <c r="H1519" s="400">
        <v>2020.0790381423899</v>
      </c>
      <c r="I1519" s="401"/>
    </row>
    <row r="1520" spans="1:9" ht="25.15" customHeight="1">
      <c r="A1520" s="299">
        <v>43840</v>
      </c>
      <c r="B1520" s="298">
        <v>32.080002</v>
      </c>
      <c r="C1520" s="298">
        <v>32.080002</v>
      </c>
      <c r="D1520" s="298">
        <v>31.040001</v>
      </c>
      <c r="E1520" s="298">
        <v>31.139999</v>
      </c>
      <c r="F1520" s="297">
        <v>165193</v>
      </c>
      <c r="G1520" s="297">
        <v>65079864</v>
      </c>
      <c r="H1520" s="400">
        <v>2026.5869252384</v>
      </c>
      <c r="I1520" s="401"/>
    </row>
    <row r="1521" spans="1:9" ht="25.15" customHeight="1">
      <c r="A1521" s="299">
        <v>43839</v>
      </c>
      <c r="B1521" s="298">
        <v>31.92</v>
      </c>
      <c r="C1521" s="298">
        <v>31.92</v>
      </c>
      <c r="D1521" s="298">
        <v>31.139999</v>
      </c>
      <c r="E1521" s="298">
        <v>31.42</v>
      </c>
      <c r="F1521" s="297">
        <v>58612</v>
      </c>
      <c r="G1521" s="297">
        <v>65079864</v>
      </c>
      <c r="H1521" s="400">
        <v>2044.8093318451999</v>
      </c>
      <c r="I1521" s="401"/>
    </row>
    <row r="1522" spans="1:9" ht="25.15" customHeight="1">
      <c r="A1522" s="299">
        <v>43838</v>
      </c>
      <c r="B1522" s="298">
        <v>30.879999000000002</v>
      </c>
      <c r="C1522" s="298">
        <v>31.780000999999999</v>
      </c>
      <c r="D1522" s="298">
        <v>30.879999000000002</v>
      </c>
      <c r="E1522" s="298">
        <v>31.360001</v>
      </c>
      <c r="F1522" s="297">
        <v>54915</v>
      </c>
      <c r="G1522" s="297">
        <v>65079864</v>
      </c>
      <c r="H1522" s="400">
        <v>2040.9045747616001</v>
      </c>
      <c r="I1522" s="401"/>
    </row>
    <row r="1523" spans="1:9" ht="25.15" customHeight="1">
      <c r="A1523" s="299">
        <v>43837</v>
      </c>
      <c r="B1523" s="298">
        <v>32.159999999999997</v>
      </c>
      <c r="C1523" s="298">
        <v>32.299999</v>
      </c>
      <c r="D1523" s="298">
        <v>31.360001</v>
      </c>
      <c r="E1523" s="298">
        <v>31.540001</v>
      </c>
      <c r="F1523" s="297">
        <v>41746</v>
      </c>
      <c r="G1523" s="297">
        <v>65079864</v>
      </c>
      <c r="H1523" s="400">
        <v>2052.61897014239</v>
      </c>
      <c r="I1523" s="401"/>
    </row>
    <row r="1524" spans="1:9" ht="25.15" customHeight="1">
      <c r="A1524" s="299">
        <v>43836</v>
      </c>
      <c r="B1524" s="298">
        <v>32.340000000000003</v>
      </c>
      <c r="C1524" s="298">
        <v>32.340000000000003</v>
      </c>
      <c r="D1524" s="298">
        <v>31.74</v>
      </c>
      <c r="E1524" s="298">
        <v>32.159999999999997</v>
      </c>
      <c r="F1524" s="297">
        <v>103788</v>
      </c>
      <c r="G1524" s="297">
        <v>65079864</v>
      </c>
      <c r="H1524" s="400">
        <v>2092.9684163095999</v>
      </c>
      <c r="I1524" s="401"/>
    </row>
    <row r="1525" spans="1:9" ht="25.15" customHeight="1">
      <c r="A1525" s="299">
        <v>43833</v>
      </c>
      <c r="B1525" s="298">
        <v>32.080002</v>
      </c>
      <c r="C1525" s="298">
        <v>32.299999</v>
      </c>
      <c r="D1525" s="298">
        <v>31.92</v>
      </c>
      <c r="E1525" s="298">
        <v>32.299999</v>
      </c>
      <c r="F1525" s="297">
        <v>48537</v>
      </c>
      <c r="G1525" s="297">
        <v>65079864</v>
      </c>
      <c r="H1525" s="400">
        <v>2102.0795575480001</v>
      </c>
      <c r="I1525" s="401"/>
    </row>
    <row r="1526" spans="1:9" ht="25.15" customHeight="1">
      <c r="A1526" s="299">
        <v>43832</v>
      </c>
      <c r="B1526" s="298">
        <v>32.700001</v>
      </c>
      <c r="C1526" s="298">
        <v>32.700001</v>
      </c>
      <c r="D1526" s="298">
        <v>32.159999999999997</v>
      </c>
      <c r="E1526" s="298">
        <v>32.240001999999997</v>
      </c>
      <c r="F1526" s="297">
        <v>71111</v>
      </c>
      <c r="G1526" s="297">
        <v>65079864</v>
      </c>
      <c r="H1526" s="400">
        <v>2098.1749245943902</v>
      </c>
      <c r="I1526" s="401"/>
    </row>
    <row r="1527" spans="1:9" ht="25.15" customHeight="1">
      <c r="A1527" s="299">
        <v>43830</v>
      </c>
      <c r="B1527" s="298">
        <v>31.959999</v>
      </c>
      <c r="C1527" s="298">
        <v>32</v>
      </c>
      <c r="D1527" s="298">
        <v>31.639999</v>
      </c>
      <c r="E1527" s="298">
        <v>31.76</v>
      </c>
      <c r="F1527" s="297">
        <v>28022</v>
      </c>
      <c r="G1527" s="297">
        <v>65079864</v>
      </c>
      <c r="H1527" s="400">
        <v>2066.9364955356</v>
      </c>
      <c r="I1527" s="401"/>
    </row>
    <row r="1528" spans="1:9" ht="25.15" customHeight="1">
      <c r="A1528" s="299">
        <v>43829</v>
      </c>
      <c r="B1528" s="298">
        <v>31.9</v>
      </c>
      <c r="C1528" s="298">
        <v>32.099997999999999</v>
      </c>
      <c r="D1528" s="298">
        <v>31.76</v>
      </c>
      <c r="E1528" s="298">
        <v>31.799999</v>
      </c>
      <c r="F1528" s="297">
        <v>45033</v>
      </c>
      <c r="G1528" s="297">
        <v>65072662</v>
      </c>
      <c r="H1528" s="400">
        <v>2069.3106019534998</v>
      </c>
      <c r="I1528" s="401"/>
    </row>
    <row r="1529" spans="1:9" ht="25.15" customHeight="1">
      <c r="A1529" s="299">
        <v>43826</v>
      </c>
      <c r="B1529" s="298">
        <v>31.4</v>
      </c>
      <c r="C1529" s="298">
        <v>32.279998999999997</v>
      </c>
      <c r="D1529" s="298">
        <v>31.4</v>
      </c>
      <c r="E1529" s="298">
        <v>32.279998999999997</v>
      </c>
      <c r="F1529" s="297">
        <v>74834</v>
      </c>
      <c r="G1529" s="297">
        <v>65072662</v>
      </c>
      <c r="H1529" s="400">
        <v>2100.5454499256002</v>
      </c>
      <c r="I1529" s="401"/>
    </row>
    <row r="1530" spans="1:9" ht="25.15" customHeight="1">
      <c r="A1530" s="299">
        <v>43823</v>
      </c>
      <c r="B1530" s="298">
        <v>31.74</v>
      </c>
      <c r="C1530" s="298">
        <v>31.860001</v>
      </c>
      <c r="D1530" s="298">
        <v>31.74</v>
      </c>
      <c r="E1530" s="298">
        <v>31.860001</v>
      </c>
      <c r="F1530" s="297">
        <v>32265</v>
      </c>
      <c r="G1530" s="297">
        <v>65072662</v>
      </c>
      <c r="H1530" s="400">
        <v>2073.2150510371998</v>
      </c>
      <c r="I1530" s="401"/>
    </row>
    <row r="1531" spans="1:9" ht="25.15" customHeight="1">
      <c r="A1531" s="299">
        <v>43822</v>
      </c>
      <c r="B1531" s="298">
        <v>31.66</v>
      </c>
      <c r="C1531" s="298">
        <v>31.9</v>
      </c>
      <c r="D1531" s="298">
        <v>31.6</v>
      </c>
      <c r="E1531" s="298">
        <v>31.84</v>
      </c>
      <c r="F1531" s="297">
        <v>77134</v>
      </c>
      <c r="G1531" s="297">
        <v>65072662</v>
      </c>
      <c r="H1531" s="400">
        <v>2071.9135680093</v>
      </c>
      <c r="I1531" s="401"/>
    </row>
    <row r="1532" spans="1:9" ht="25.15" customHeight="1">
      <c r="A1532" s="299">
        <v>43819</v>
      </c>
      <c r="B1532" s="298">
        <v>31.700001</v>
      </c>
      <c r="C1532" s="298">
        <v>31.92</v>
      </c>
      <c r="D1532" s="298">
        <v>31.440000999999999</v>
      </c>
      <c r="E1532" s="298">
        <v>31.66</v>
      </c>
      <c r="F1532" s="297">
        <v>193272</v>
      </c>
      <c r="G1532" s="297">
        <v>65072662</v>
      </c>
      <c r="H1532" s="400">
        <v>2060.2004689906998</v>
      </c>
      <c r="I1532" s="401"/>
    </row>
    <row r="1533" spans="1:9" ht="25.15" customHeight="1">
      <c r="A1533" s="299">
        <v>43818</v>
      </c>
      <c r="B1533" s="298">
        <v>32.200001</v>
      </c>
      <c r="C1533" s="298">
        <v>32.200001</v>
      </c>
      <c r="D1533" s="298">
        <v>31.700001</v>
      </c>
      <c r="E1533" s="298">
        <v>31.700001</v>
      </c>
      <c r="F1533" s="297">
        <v>78999</v>
      </c>
      <c r="G1533" s="297">
        <v>65072662</v>
      </c>
      <c r="H1533" s="400">
        <v>2062.8034350465</v>
      </c>
      <c r="I1533" s="401"/>
    </row>
    <row r="1534" spans="1:9" ht="25.15" customHeight="1">
      <c r="A1534" s="299">
        <v>43817</v>
      </c>
      <c r="B1534" s="298">
        <v>31.68</v>
      </c>
      <c r="C1534" s="298">
        <v>32.119999</v>
      </c>
      <c r="D1534" s="298">
        <v>31.52</v>
      </c>
      <c r="E1534" s="298">
        <v>31.620000999999998</v>
      </c>
      <c r="F1534" s="297">
        <v>129151</v>
      </c>
      <c r="G1534" s="297">
        <v>65072662</v>
      </c>
      <c r="H1534" s="400">
        <v>2057.5976270511501</v>
      </c>
      <c r="I1534" s="401"/>
    </row>
    <row r="1535" spans="1:9" ht="25.15" customHeight="1">
      <c r="A1535" s="299">
        <v>43816</v>
      </c>
      <c r="B1535" s="298">
        <v>32.020000000000003</v>
      </c>
      <c r="C1535" s="298">
        <v>32.419998</v>
      </c>
      <c r="D1535" s="298">
        <v>31.9</v>
      </c>
      <c r="E1535" s="298">
        <v>32.159999999999997</v>
      </c>
      <c r="F1535" s="297">
        <v>119103</v>
      </c>
      <c r="G1535" s="297">
        <v>65072662</v>
      </c>
      <c r="H1535" s="400">
        <v>2092.7367999907001</v>
      </c>
      <c r="I1535" s="401"/>
    </row>
    <row r="1536" spans="1:9" ht="25.15" customHeight="1">
      <c r="A1536" s="299">
        <v>43815</v>
      </c>
      <c r="B1536" s="298">
        <v>32.279998999999997</v>
      </c>
      <c r="C1536" s="298">
        <v>32.560001</v>
      </c>
      <c r="D1536" s="298">
        <v>31.780000999999999</v>
      </c>
      <c r="E1536" s="298">
        <v>32.459999000000003</v>
      </c>
      <c r="F1536" s="297">
        <v>160990</v>
      </c>
      <c r="G1536" s="297">
        <v>65072662</v>
      </c>
      <c r="H1536" s="400">
        <v>2112.2585489441999</v>
      </c>
      <c r="I1536" s="401"/>
    </row>
    <row r="1537" spans="1:9" ht="25.15" customHeight="1">
      <c r="A1537" s="299">
        <v>43812</v>
      </c>
      <c r="B1537" s="298">
        <v>31.74</v>
      </c>
      <c r="C1537" s="298">
        <v>33.580002</v>
      </c>
      <c r="D1537" s="298">
        <v>31.639999</v>
      </c>
      <c r="E1537" s="298">
        <v>32.459999000000003</v>
      </c>
      <c r="F1537" s="297">
        <v>177221</v>
      </c>
      <c r="G1537" s="297">
        <v>65072662</v>
      </c>
      <c r="H1537" s="400">
        <v>2112.2585489441999</v>
      </c>
      <c r="I1537" s="401"/>
    </row>
    <row r="1538" spans="1:9" ht="25.15" customHeight="1">
      <c r="A1538" s="299">
        <v>43811</v>
      </c>
      <c r="B1538" s="298">
        <v>31.139999</v>
      </c>
      <c r="C1538" s="298">
        <v>31.200001</v>
      </c>
      <c r="D1538" s="298">
        <v>30.940000999999999</v>
      </c>
      <c r="E1538" s="298">
        <v>31.08</v>
      </c>
      <c r="F1538" s="297">
        <v>107438</v>
      </c>
      <c r="G1538" s="297">
        <v>65072662</v>
      </c>
      <c r="H1538" s="400">
        <v>2022.4583299953499</v>
      </c>
      <c r="I1538" s="401"/>
    </row>
    <row r="1539" spans="1:9" ht="25.15" customHeight="1">
      <c r="A1539" s="299">
        <v>43810</v>
      </c>
      <c r="B1539" s="298">
        <v>31.26</v>
      </c>
      <c r="C1539" s="298">
        <v>31.26</v>
      </c>
      <c r="D1539" s="298">
        <v>30.639999</v>
      </c>
      <c r="E1539" s="298">
        <v>30.92</v>
      </c>
      <c r="F1539" s="297">
        <v>89865</v>
      </c>
      <c r="G1539" s="297">
        <v>65072662</v>
      </c>
      <c r="H1539" s="400">
        <v>2012.0467140046501</v>
      </c>
      <c r="I1539" s="401"/>
    </row>
    <row r="1540" spans="1:9" ht="25.15" customHeight="1">
      <c r="A1540" s="299">
        <v>43809</v>
      </c>
      <c r="B1540" s="298">
        <v>31.620000999999998</v>
      </c>
      <c r="C1540" s="298">
        <v>31.620000999999998</v>
      </c>
      <c r="D1540" s="298">
        <v>30.879999000000002</v>
      </c>
      <c r="E1540" s="298">
        <v>31.18</v>
      </c>
      <c r="F1540" s="297">
        <v>167761</v>
      </c>
      <c r="G1540" s="297">
        <v>65072662</v>
      </c>
      <c r="H1540" s="400">
        <v>2028.9656210185999</v>
      </c>
      <c r="I1540" s="401"/>
    </row>
    <row r="1541" spans="1:9" ht="25.15" customHeight="1">
      <c r="A1541" s="299">
        <v>43808</v>
      </c>
      <c r="B1541" s="298">
        <v>30.379999000000002</v>
      </c>
      <c r="C1541" s="298">
        <v>31.299999</v>
      </c>
      <c r="D1541" s="298">
        <v>30.379999000000002</v>
      </c>
      <c r="E1541" s="298">
        <v>30.98</v>
      </c>
      <c r="F1541" s="297">
        <v>151489</v>
      </c>
      <c r="G1541" s="297">
        <v>65072662</v>
      </c>
      <c r="H1541" s="400">
        <v>2015.9510389720999</v>
      </c>
      <c r="I1541" s="401"/>
    </row>
    <row r="1542" spans="1:9" ht="25.15" customHeight="1">
      <c r="A1542" s="299">
        <v>43805</v>
      </c>
      <c r="B1542" s="298">
        <v>31.32</v>
      </c>
      <c r="C1542" s="298">
        <v>31.84</v>
      </c>
      <c r="D1542" s="298">
        <v>30.940000999999999</v>
      </c>
      <c r="E1542" s="298">
        <v>31</v>
      </c>
      <c r="F1542" s="297">
        <v>44540</v>
      </c>
      <c r="G1542" s="297">
        <v>65072662</v>
      </c>
      <c r="H1542" s="400">
        <v>2017.252522</v>
      </c>
      <c r="I1542" s="401"/>
    </row>
    <row r="1543" spans="1:9" ht="25.15" customHeight="1">
      <c r="A1543" s="299">
        <v>43804</v>
      </c>
      <c r="B1543" s="298">
        <v>31.5</v>
      </c>
      <c r="C1543" s="298">
        <v>31.879999000000002</v>
      </c>
      <c r="D1543" s="298">
        <v>31.280000999999999</v>
      </c>
      <c r="E1543" s="298">
        <v>31.4</v>
      </c>
      <c r="F1543" s="297">
        <v>79524</v>
      </c>
      <c r="G1543" s="297">
        <v>65072662</v>
      </c>
      <c r="H1543" s="400">
        <v>2043.28156197675</v>
      </c>
      <c r="I1543" s="401"/>
    </row>
    <row r="1544" spans="1:9" ht="25.15" customHeight="1">
      <c r="A1544" s="299">
        <v>43803</v>
      </c>
      <c r="B1544" s="298">
        <v>31.26</v>
      </c>
      <c r="C1544" s="298">
        <v>31.34</v>
      </c>
      <c r="D1544" s="298">
        <v>30.32</v>
      </c>
      <c r="E1544" s="298">
        <v>31.040001</v>
      </c>
      <c r="F1544" s="297">
        <v>100389</v>
      </c>
      <c r="G1544" s="297">
        <v>65072662</v>
      </c>
      <c r="H1544" s="400">
        <v>2019.8554880557999</v>
      </c>
      <c r="I1544" s="401"/>
    </row>
    <row r="1545" spans="1:9" ht="25.15" customHeight="1">
      <c r="A1545" s="299">
        <v>43802</v>
      </c>
      <c r="B1545" s="298">
        <v>31.219999000000001</v>
      </c>
      <c r="C1545" s="298">
        <v>31.719999000000001</v>
      </c>
      <c r="D1545" s="298">
        <v>31.18</v>
      </c>
      <c r="E1545" s="298">
        <v>31.34</v>
      </c>
      <c r="F1545" s="297">
        <v>50661</v>
      </c>
      <c r="G1545" s="297">
        <v>65072662</v>
      </c>
      <c r="H1545" s="400">
        <v>2039.3772370093</v>
      </c>
      <c r="I1545" s="401"/>
    </row>
    <row r="1546" spans="1:9" ht="25.15" customHeight="1">
      <c r="A1546" s="299">
        <v>43801</v>
      </c>
      <c r="B1546" s="298">
        <v>31.4</v>
      </c>
      <c r="C1546" s="298">
        <v>31.799999</v>
      </c>
      <c r="D1546" s="298">
        <v>31.379999000000002</v>
      </c>
      <c r="E1546" s="298">
        <v>31.76</v>
      </c>
      <c r="F1546" s="297">
        <v>63525</v>
      </c>
      <c r="G1546" s="297">
        <v>65072662</v>
      </c>
      <c r="H1546" s="400">
        <v>2066.7077600139501</v>
      </c>
      <c r="I1546" s="401"/>
    </row>
    <row r="1547" spans="1:9" ht="25.15" customHeight="1">
      <c r="A1547" s="299">
        <v>43798</v>
      </c>
      <c r="B1547" s="298">
        <v>31.379999000000002</v>
      </c>
      <c r="C1547" s="298">
        <v>32</v>
      </c>
      <c r="D1547" s="298">
        <v>31.379999000000002</v>
      </c>
      <c r="E1547" s="298">
        <v>31.780000999999999</v>
      </c>
      <c r="F1547" s="297">
        <v>75019</v>
      </c>
      <c r="G1547" s="297">
        <v>65071431</v>
      </c>
      <c r="H1547" s="400">
        <v>2067.9701218610098</v>
      </c>
      <c r="I1547" s="401"/>
    </row>
    <row r="1548" spans="1:9" ht="25.15" customHeight="1">
      <c r="A1548" s="299">
        <v>43797</v>
      </c>
      <c r="B1548" s="298">
        <v>31.74</v>
      </c>
      <c r="C1548" s="298">
        <v>32.240001999999997</v>
      </c>
      <c r="D1548" s="298">
        <v>31.559999000000001</v>
      </c>
      <c r="E1548" s="298">
        <v>32.060001</v>
      </c>
      <c r="F1548" s="297">
        <v>63622</v>
      </c>
      <c r="G1548" s="297">
        <v>65071431</v>
      </c>
      <c r="H1548" s="400">
        <v>2086.1901672220101</v>
      </c>
      <c r="I1548" s="401"/>
    </row>
    <row r="1549" spans="1:9" ht="25.15" customHeight="1">
      <c r="A1549" s="299">
        <v>43796</v>
      </c>
      <c r="B1549" s="298">
        <v>30.700001</v>
      </c>
      <c r="C1549" s="298">
        <v>31.84</v>
      </c>
      <c r="D1549" s="298">
        <v>30.700001</v>
      </c>
      <c r="E1549" s="298">
        <v>31.58</v>
      </c>
      <c r="F1549" s="297">
        <v>51859</v>
      </c>
      <c r="G1549" s="297">
        <v>65071431</v>
      </c>
      <c r="H1549" s="400">
        <v>2054.95578601544</v>
      </c>
      <c r="I1549" s="401"/>
    </row>
    <row r="1550" spans="1:9" ht="25.15" customHeight="1">
      <c r="A1550" s="299">
        <v>43795</v>
      </c>
      <c r="B1550" s="298">
        <v>31.540001</v>
      </c>
      <c r="C1550" s="298">
        <v>31.620000999999998</v>
      </c>
      <c r="D1550" s="298">
        <v>30.84</v>
      </c>
      <c r="E1550" s="298">
        <v>31.48</v>
      </c>
      <c r="F1550" s="297">
        <v>107837</v>
      </c>
      <c r="G1550" s="297">
        <v>65071431</v>
      </c>
      <c r="H1550" s="400">
        <v>2048.4486180926601</v>
      </c>
      <c r="I1550" s="401"/>
    </row>
    <row r="1551" spans="1:9" ht="25.15" customHeight="1">
      <c r="A1551" s="299">
        <v>43794</v>
      </c>
      <c r="B1551" s="298">
        <v>30.360001</v>
      </c>
      <c r="C1551" s="298">
        <v>31.059999000000001</v>
      </c>
      <c r="D1551" s="298">
        <v>29.98</v>
      </c>
      <c r="E1551" s="298">
        <v>30.799999</v>
      </c>
      <c r="F1551" s="297">
        <v>57018</v>
      </c>
      <c r="G1551" s="297">
        <v>65071431</v>
      </c>
      <c r="H1551" s="400">
        <v>2004.20002515444</v>
      </c>
      <c r="I1551" s="401"/>
    </row>
    <row r="1552" spans="1:9" ht="25.15" customHeight="1">
      <c r="A1552" s="299">
        <v>43791</v>
      </c>
      <c r="B1552" s="298">
        <v>29.799999</v>
      </c>
      <c r="C1552" s="298">
        <v>30.280000999999999</v>
      </c>
      <c r="D1552" s="298">
        <v>29.379999000000002</v>
      </c>
      <c r="E1552" s="298">
        <v>29.860001</v>
      </c>
      <c r="F1552" s="297">
        <v>51883</v>
      </c>
      <c r="G1552" s="297">
        <v>65071431</v>
      </c>
      <c r="H1552" s="400">
        <v>1943.03296937645</v>
      </c>
      <c r="I1552" s="401"/>
    </row>
    <row r="1553" spans="1:9" ht="25.15" customHeight="1">
      <c r="A1553" s="299">
        <v>43790</v>
      </c>
      <c r="B1553" s="298">
        <v>29.98</v>
      </c>
      <c r="C1553" s="298">
        <v>30.059999000000001</v>
      </c>
      <c r="D1553" s="298">
        <v>29.360001</v>
      </c>
      <c r="E1553" s="298">
        <v>30</v>
      </c>
      <c r="F1553" s="297">
        <v>64968</v>
      </c>
      <c r="G1553" s="297">
        <v>65071431</v>
      </c>
      <c r="H1553" s="400">
        <v>1952.14293</v>
      </c>
      <c r="I1553" s="401"/>
    </row>
    <row r="1554" spans="1:9" ht="25.15" customHeight="1">
      <c r="A1554" s="299">
        <v>43789</v>
      </c>
      <c r="B1554" s="298">
        <v>30.559999000000001</v>
      </c>
      <c r="C1554" s="298">
        <v>30.639999</v>
      </c>
      <c r="D1554" s="298">
        <v>29.719999000000001</v>
      </c>
      <c r="E1554" s="298">
        <v>29.959999</v>
      </c>
      <c r="F1554" s="297">
        <v>82419</v>
      </c>
      <c r="G1554" s="297">
        <v>65071431</v>
      </c>
      <c r="H1554" s="400">
        <v>1949.5400131853301</v>
      </c>
      <c r="I1554" s="401"/>
    </row>
    <row r="1555" spans="1:9" ht="25.15" customHeight="1">
      <c r="A1555" s="299">
        <v>43788</v>
      </c>
      <c r="B1555" s="298">
        <v>30.5</v>
      </c>
      <c r="C1555" s="298">
        <v>30.74</v>
      </c>
      <c r="D1555" s="298">
        <v>30.32</v>
      </c>
      <c r="E1555" s="298">
        <v>30.360001</v>
      </c>
      <c r="F1555" s="297">
        <v>31354</v>
      </c>
      <c r="G1555" s="297">
        <v>65071431</v>
      </c>
      <c r="H1555" s="400">
        <v>1975.5686848764501</v>
      </c>
      <c r="I1555" s="401"/>
    </row>
    <row r="1556" spans="1:9" ht="25.15" customHeight="1">
      <c r="A1556" s="299">
        <v>43787</v>
      </c>
      <c r="B1556" s="298">
        <v>30.02</v>
      </c>
      <c r="C1556" s="298">
        <v>30.82</v>
      </c>
      <c r="D1556" s="298">
        <v>30.02</v>
      </c>
      <c r="E1556" s="298">
        <v>30.42</v>
      </c>
      <c r="F1556" s="297">
        <v>46593</v>
      </c>
      <c r="G1556" s="297">
        <v>65071431</v>
      </c>
      <c r="H1556" s="400">
        <v>1979.4729359845601</v>
      </c>
      <c r="I1556" s="401"/>
    </row>
    <row r="1557" spans="1:9" ht="25.15" customHeight="1">
      <c r="A1557" s="299">
        <v>43784</v>
      </c>
      <c r="B1557" s="298">
        <v>30.4</v>
      </c>
      <c r="C1557" s="298">
        <v>31.059999000000001</v>
      </c>
      <c r="D1557" s="298">
        <v>30.200001</v>
      </c>
      <c r="E1557" s="298">
        <v>30.76</v>
      </c>
      <c r="F1557" s="297">
        <v>73070</v>
      </c>
      <c r="G1557" s="297">
        <v>65071431</v>
      </c>
      <c r="H1557" s="400">
        <v>2001.5972324536699</v>
      </c>
      <c r="I1557" s="401"/>
    </row>
    <row r="1558" spans="1:9" ht="25.15" customHeight="1">
      <c r="A1558" s="299">
        <v>43783</v>
      </c>
      <c r="B1558" s="298">
        <v>31.5</v>
      </c>
      <c r="C1558" s="298">
        <v>31.76</v>
      </c>
      <c r="D1558" s="298">
        <v>31</v>
      </c>
      <c r="E1558" s="298">
        <v>31</v>
      </c>
      <c r="F1558" s="297">
        <v>60591</v>
      </c>
      <c r="G1558" s="297">
        <v>65071431</v>
      </c>
      <c r="H1558" s="400">
        <v>2017.2143610000001</v>
      </c>
      <c r="I1558" s="401"/>
    </row>
    <row r="1559" spans="1:9" ht="25.15" customHeight="1">
      <c r="A1559" s="299">
        <v>43782</v>
      </c>
      <c r="B1559" s="298">
        <v>31.34</v>
      </c>
      <c r="C1559" s="298">
        <v>31.52</v>
      </c>
      <c r="D1559" s="298">
        <v>31.02</v>
      </c>
      <c r="E1559" s="298">
        <v>31.459999</v>
      </c>
      <c r="F1559" s="297">
        <v>96827</v>
      </c>
      <c r="G1559" s="297">
        <v>65071431</v>
      </c>
      <c r="H1559" s="400">
        <v>2047.1471596853301</v>
      </c>
      <c r="I1559" s="401"/>
    </row>
    <row r="1560" spans="1:9" ht="25.15" customHeight="1">
      <c r="A1560" s="299">
        <v>43781</v>
      </c>
      <c r="B1560" s="298">
        <v>30.379999000000002</v>
      </c>
      <c r="C1560" s="298">
        <v>31.34</v>
      </c>
      <c r="D1560" s="298">
        <v>30.059999000000001</v>
      </c>
      <c r="E1560" s="298">
        <v>31.1</v>
      </c>
      <c r="F1560" s="297">
        <v>121644</v>
      </c>
      <c r="G1560" s="297">
        <v>65070463</v>
      </c>
      <c r="H1560" s="400">
        <v>2023.6914241224099</v>
      </c>
      <c r="I1560" s="401"/>
    </row>
    <row r="1561" spans="1:9" ht="25.15" customHeight="1">
      <c r="A1561" s="299">
        <v>43780</v>
      </c>
      <c r="B1561" s="298">
        <v>30.620000999999998</v>
      </c>
      <c r="C1561" s="298">
        <v>30.74</v>
      </c>
      <c r="D1561" s="298">
        <v>29.799999</v>
      </c>
      <c r="E1561" s="298">
        <v>30</v>
      </c>
      <c r="F1561" s="297">
        <v>70199</v>
      </c>
      <c r="G1561" s="297">
        <v>65070463</v>
      </c>
      <c r="H1561" s="400">
        <v>1952.1138900000001</v>
      </c>
      <c r="I1561" s="401"/>
    </row>
    <row r="1562" spans="1:9" ht="25.15" customHeight="1">
      <c r="A1562" s="299">
        <v>43777</v>
      </c>
      <c r="B1562" s="298">
        <v>30.66</v>
      </c>
      <c r="C1562" s="298">
        <v>31.1</v>
      </c>
      <c r="D1562" s="298">
        <v>30.66</v>
      </c>
      <c r="E1562" s="298">
        <v>30.799999</v>
      </c>
      <c r="F1562" s="297">
        <v>64724</v>
      </c>
      <c r="G1562" s="297">
        <v>65070463</v>
      </c>
      <c r="H1562" s="400">
        <v>2004.1702107551801</v>
      </c>
      <c r="I1562" s="401"/>
    </row>
    <row r="1563" spans="1:9" ht="25.15" customHeight="1">
      <c r="A1563" s="299">
        <v>43776</v>
      </c>
      <c r="B1563" s="298">
        <v>30.6</v>
      </c>
      <c r="C1563" s="298">
        <v>30.940000999999999</v>
      </c>
      <c r="D1563" s="298">
        <v>30.18</v>
      </c>
      <c r="E1563" s="298">
        <v>30.66</v>
      </c>
      <c r="F1563" s="297">
        <v>151690</v>
      </c>
      <c r="G1563" s="297">
        <v>65070463</v>
      </c>
      <c r="H1563" s="400">
        <v>1995.0603856510299</v>
      </c>
      <c r="I1563" s="401"/>
    </row>
    <row r="1564" spans="1:9" ht="25.15" customHeight="1">
      <c r="A1564" s="299">
        <v>43775</v>
      </c>
      <c r="B1564" s="298">
        <v>30.299999</v>
      </c>
      <c r="C1564" s="298">
        <v>30.74</v>
      </c>
      <c r="D1564" s="298">
        <v>30.299999</v>
      </c>
      <c r="E1564" s="298">
        <v>30.719999000000001</v>
      </c>
      <c r="F1564" s="297">
        <v>79072</v>
      </c>
      <c r="G1564" s="297">
        <v>65070463</v>
      </c>
      <c r="H1564" s="400">
        <v>1998.96457867966</v>
      </c>
      <c r="I1564" s="401"/>
    </row>
    <row r="1565" spans="1:9" ht="25.15" customHeight="1">
      <c r="A1565" s="299">
        <v>43774</v>
      </c>
      <c r="B1565" s="298">
        <v>29.940000999999999</v>
      </c>
      <c r="C1565" s="298">
        <v>30.58</v>
      </c>
      <c r="D1565" s="298">
        <v>29.68</v>
      </c>
      <c r="E1565" s="298">
        <v>30.559999000000001</v>
      </c>
      <c r="F1565" s="297">
        <v>101620</v>
      </c>
      <c r="G1565" s="297">
        <v>65070463</v>
      </c>
      <c r="H1565" s="400">
        <v>1988.5533145286199</v>
      </c>
      <c r="I1565" s="401"/>
    </row>
    <row r="1566" spans="1:9" ht="25.15" customHeight="1">
      <c r="A1566" s="299">
        <v>43773</v>
      </c>
      <c r="B1566" s="298">
        <v>28.92</v>
      </c>
      <c r="C1566" s="298">
        <v>29.92</v>
      </c>
      <c r="D1566" s="298">
        <v>28.92</v>
      </c>
      <c r="E1566" s="298">
        <v>29.92</v>
      </c>
      <c r="F1566" s="297">
        <v>52972</v>
      </c>
      <c r="G1566" s="297">
        <v>65070463</v>
      </c>
      <c r="H1566" s="400">
        <v>1946.90825792448</v>
      </c>
      <c r="I1566" s="401"/>
    </row>
    <row r="1567" spans="1:9" ht="25.15" customHeight="1">
      <c r="A1567" s="299">
        <v>43770</v>
      </c>
      <c r="B1567" s="298">
        <v>28.379999000000002</v>
      </c>
      <c r="C1567" s="298">
        <v>29.16</v>
      </c>
      <c r="D1567" s="298">
        <v>28.379999000000002</v>
      </c>
      <c r="E1567" s="298">
        <v>29.16</v>
      </c>
      <c r="F1567" s="297">
        <v>98347</v>
      </c>
      <c r="G1567" s="297">
        <v>65070463</v>
      </c>
      <c r="H1567" s="400">
        <v>1897.4546911510299</v>
      </c>
      <c r="I1567" s="401"/>
    </row>
    <row r="1568" spans="1:9" ht="25.15" customHeight="1">
      <c r="A1568" s="299">
        <v>43769</v>
      </c>
      <c r="B1568" s="298">
        <v>28.76</v>
      </c>
      <c r="C1568" s="298">
        <v>28.959999</v>
      </c>
      <c r="D1568" s="298">
        <v>28.379999000000002</v>
      </c>
      <c r="E1568" s="298">
        <v>28.940000999999999</v>
      </c>
      <c r="F1568" s="297">
        <v>98896</v>
      </c>
      <c r="G1568" s="297">
        <v>65070463</v>
      </c>
      <c r="H1568" s="400">
        <v>1883.13923397138</v>
      </c>
      <c r="I1568" s="401"/>
    </row>
    <row r="1569" spans="1:9" ht="25.15" customHeight="1">
      <c r="A1569" s="299">
        <v>43768</v>
      </c>
      <c r="B1569" s="298">
        <v>28.440000999999999</v>
      </c>
      <c r="C1569" s="298">
        <v>28.6</v>
      </c>
      <c r="D1569" s="298">
        <v>28.4</v>
      </c>
      <c r="E1569" s="298">
        <v>28.48</v>
      </c>
      <c r="F1569" s="297">
        <v>63741</v>
      </c>
      <c r="G1569" s="297">
        <v>65069825</v>
      </c>
      <c r="H1569" s="400">
        <v>1853.1885862134</v>
      </c>
      <c r="I1569" s="401"/>
    </row>
    <row r="1570" spans="1:9" ht="25.15" customHeight="1">
      <c r="A1570" s="299">
        <v>43767</v>
      </c>
      <c r="B1570" s="298">
        <v>29.440000999999999</v>
      </c>
      <c r="C1570" s="298">
        <v>29.440000999999999</v>
      </c>
      <c r="D1570" s="298">
        <v>28.360001</v>
      </c>
      <c r="E1570" s="298">
        <v>28.4</v>
      </c>
      <c r="F1570" s="297">
        <v>65845</v>
      </c>
      <c r="G1570" s="297">
        <v>65069825</v>
      </c>
      <c r="H1570" s="400">
        <v>1847.9830051778299</v>
      </c>
      <c r="I1570" s="401"/>
    </row>
    <row r="1571" spans="1:9" ht="25.15" customHeight="1">
      <c r="A1571" s="299">
        <v>43766</v>
      </c>
      <c r="B1571" s="298">
        <v>28.76</v>
      </c>
      <c r="C1571" s="298">
        <v>28.959999</v>
      </c>
      <c r="D1571" s="298">
        <v>28.559999000000001</v>
      </c>
      <c r="E1571" s="298">
        <v>28.700001</v>
      </c>
      <c r="F1571" s="297">
        <v>60432</v>
      </c>
      <c r="G1571" s="297">
        <v>65069825</v>
      </c>
      <c r="H1571" s="400">
        <v>1867.5040271443399</v>
      </c>
      <c r="I1571" s="401"/>
    </row>
    <row r="1572" spans="1:9" ht="25.15" customHeight="1">
      <c r="A1572" s="299">
        <v>43763</v>
      </c>
      <c r="B1572" s="298">
        <v>28.780000999999999</v>
      </c>
      <c r="C1572" s="298">
        <v>28.98</v>
      </c>
      <c r="D1572" s="298">
        <v>28.68</v>
      </c>
      <c r="E1572" s="298">
        <v>28.76</v>
      </c>
      <c r="F1572" s="297">
        <v>56171</v>
      </c>
      <c r="G1572" s="297">
        <v>65069825</v>
      </c>
      <c r="H1572" s="400">
        <v>1871.4081818933</v>
      </c>
      <c r="I1572" s="401"/>
    </row>
    <row r="1573" spans="1:9" ht="25.15" customHeight="1">
      <c r="A1573" s="299">
        <v>43762</v>
      </c>
      <c r="B1573" s="298">
        <v>29.4</v>
      </c>
      <c r="C1573" s="298">
        <v>29.459999</v>
      </c>
      <c r="D1573" s="298">
        <v>28.959999</v>
      </c>
      <c r="E1573" s="298">
        <v>29.120000999999998</v>
      </c>
      <c r="F1573" s="297">
        <v>42528</v>
      </c>
      <c r="G1573" s="297">
        <v>65069825</v>
      </c>
      <c r="H1573" s="400">
        <v>1894.8333586087699</v>
      </c>
      <c r="I1573" s="401"/>
    </row>
    <row r="1574" spans="1:9" ht="25.15" customHeight="1">
      <c r="A1574" s="299">
        <v>43761</v>
      </c>
      <c r="B1574" s="298">
        <v>28.719999000000001</v>
      </c>
      <c r="C1574" s="298">
        <v>29.540001</v>
      </c>
      <c r="D1574" s="298">
        <v>28.719999000000001</v>
      </c>
      <c r="E1574" s="298">
        <v>29.200001</v>
      </c>
      <c r="F1574" s="297">
        <v>97376</v>
      </c>
      <c r="G1574" s="297">
        <v>65069825</v>
      </c>
      <c r="H1574" s="400">
        <v>1900.03893964434</v>
      </c>
      <c r="I1574" s="401"/>
    </row>
    <row r="1575" spans="1:9" ht="25.15" customHeight="1">
      <c r="A1575" s="299">
        <v>43760</v>
      </c>
      <c r="B1575" s="298">
        <v>29.219999000000001</v>
      </c>
      <c r="C1575" s="298">
        <v>29.66</v>
      </c>
      <c r="D1575" s="298">
        <v>29.219999000000001</v>
      </c>
      <c r="E1575" s="298">
        <v>29.360001</v>
      </c>
      <c r="F1575" s="297">
        <v>58775</v>
      </c>
      <c r="G1575" s="297">
        <v>65069825</v>
      </c>
      <c r="H1575" s="400">
        <v>1910.4501017154701</v>
      </c>
      <c r="I1575" s="401"/>
    </row>
    <row r="1576" spans="1:9" ht="25.15" customHeight="1">
      <c r="A1576" s="299">
        <v>43759</v>
      </c>
      <c r="B1576" s="298">
        <v>29.52</v>
      </c>
      <c r="C1576" s="298">
        <v>29.76</v>
      </c>
      <c r="D1576" s="298">
        <v>29.139999</v>
      </c>
      <c r="E1576" s="298">
        <v>29.559999000000001</v>
      </c>
      <c r="F1576" s="297">
        <v>93528</v>
      </c>
      <c r="G1576" s="297">
        <v>65069825</v>
      </c>
      <c r="H1576" s="400">
        <v>1923.46399224896</v>
      </c>
      <c r="I1576" s="401"/>
    </row>
    <row r="1577" spans="1:9" ht="25.15" customHeight="1">
      <c r="A1577" s="299">
        <v>43756</v>
      </c>
      <c r="B1577" s="298">
        <v>29.459999</v>
      </c>
      <c r="C1577" s="298">
        <v>29.74</v>
      </c>
      <c r="D1577" s="298">
        <v>29.360001</v>
      </c>
      <c r="E1577" s="298">
        <v>29.48</v>
      </c>
      <c r="F1577" s="297">
        <v>81782</v>
      </c>
      <c r="G1577" s="297">
        <v>65069825</v>
      </c>
      <c r="H1577" s="400">
        <v>1918.2584112134</v>
      </c>
      <c r="I1577" s="401"/>
    </row>
    <row r="1578" spans="1:9" ht="25.15" customHeight="1">
      <c r="A1578" s="299">
        <v>43755</v>
      </c>
      <c r="B1578" s="298">
        <v>29.52</v>
      </c>
      <c r="C1578" s="298">
        <v>29.959999</v>
      </c>
      <c r="D1578" s="298">
        <v>28.98</v>
      </c>
      <c r="E1578" s="298">
        <v>29.66</v>
      </c>
      <c r="F1578" s="297">
        <v>101673</v>
      </c>
      <c r="G1578" s="297">
        <v>65069825</v>
      </c>
      <c r="H1578" s="400">
        <v>1929.9709995711301</v>
      </c>
      <c r="I1578" s="401"/>
    </row>
    <row r="1579" spans="1:9" ht="25.15" customHeight="1">
      <c r="A1579" s="299">
        <v>43754</v>
      </c>
      <c r="B1579" s="298">
        <v>30.52</v>
      </c>
      <c r="C1579" s="298">
        <v>30.76</v>
      </c>
      <c r="D1579" s="298">
        <v>29.76</v>
      </c>
      <c r="E1579" s="298">
        <v>29.92</v>
      </c>
      <c r="F1579" s="297">
        <v>119973</v>
      </c>
      <c r="G1579" s="297">
        <v>65069825</v>
      </c>
      <c r="H1579" s="400">
        <v>1946.8891689644299</v>
      </c>
      <c r="I1579" s="401"/>
    </row>
    <row r="1580" spans="1:9" ht="25.15" customHeight="1">
      <c r="A1580" s="299">
        <v>43753</v>
      </c>
      <c r="B1580" s="298">
        <v>30.700001</v>
      </c>
      <c r="C1580" s="298">
        <v>31.1</v>
      </c>
      <c r="D1580" s="298">
        <v>30.42</v>
      </c>
      <c r="E1580" s="298">
        <v>30.620000999999998</v>
      </c>
      <c r="F1580" s="297">
        <v>159059</v>
      </c>
      <c r="G1580" s="297">
        <v>65069825</v>
      </c>
      <c r="H1580" s="400">
        <v>1992.43809610877</v>
      </c>
      <c r="I1580" s="401"/>
    </row>
    <row r="1581" spans="1:9" ht="25.15" customHeight="1">
      <c r="A1581" s="299">
        <v>43752</v>
      </c>
      <c r="B1581" s="298">
        <v>30.52</v>
      </c>
      <c r="C1581" s="298">
        <v>30.620000999999998</v>
      </c>
      <c r="D1581" s="298">
        <v>29.58</v>
      </c>
      <c r="E1581" s="298">
        <v>30.4</v>
      </c>
      <c r="F1581" s="297">
        <v>72251</v>
      </c>
      <c r="G1581" s="297">
        <v>65069825</v>
      </c>
      <c r="H1581" s="400">
        <v>1978.12265517783</v>
      </c>
      <c r="I1581" s="401"/>
    </row>
    <row r="1582" spans="1:9" ht="25.15" customHeight="1">
      <c r="A1582" s="299">
        <v>43749</v>
      </c>
      <c r="B1582" s="298">
        <v>28.9</v>
      </c>
      <c r="C1582" s="298">
        <v>30.02</v>
      </c>
      <c r="D1582" s="298">
        <v>28.48</v>
      </c>
      <c r="E1582" s="298">
        <v>30</v>
      </c>
      <c r="F1582" s="297">
        <v>82464</v>
      </c>
      <c r="G1582" s="297">
        <v>65069825</v>
      </c>
      <c r="H1582" s="400">
        <v>1952.09475</v>
      </c>
      <c r="I1582" s="401"/>
    </row>
    <row r="1583" spans="1:9" ht="25.15" customHeight="1">
      <c r="A1583" s="299">
        <v>43748</v>
      </c>
      <c r="B1583" s="298">
        <v>28.959999</v>
      </c>
      <c r="C1583" s="298">
        <v>28.959999</v>
      </c>
      <c r="D1583" s="298">
        <v>28.02</v>
      </c>
      <c r="E1583" s="298">
        <v>28.6</v>
      </c>
      <c r="F1583" s="297">
        <v>63533</v>
      </c>
      <c r="G1583" s="297">
        <v>65069825</v>
      </c>
      <c r="H1583" s="400">
        <v>1860.9970198221699</v>
      </c>
      <c r="I1583" s="401"/>
    </row>
    <row r="1584" spans="1:9" ht="25.15" customHeight="1">
      <c r="A1584" s="299">
        <v>43747</v>
      </c>
      <c r="B1584" s="298">
        <v>28.120000999999998</v>
      </c>
      <c r="C1584" s="298">
        <v>28.620000999999998</v>
      </c>
      <c r="D1584" s="298">
        <v>28.120000999999998</v>
      </c>
      <c r="E1584" s="298">
        <v>28.58</v>
      </c>
      <c r="F1584" s="297">
        <v>408096</v>
      </c>
      <c r="G1584" s="297">
        <v>65069825</v>
      </c>
      <c r="H1584" s="400">
        <v>1859.69559353557</v>
      </c>
      <c r="I1584" s="401"/>
    </row>
    <row r="1585" spans="1:9" ht="25.15" customHeight="1">
      <c r="A1585" s="299">
        <v>43746</v>
      </c>
      <c r="B1585" s="298">
        <v>29.32</v>
      </c>
      <c r="C1585" s="298">
        <v>29.32</v>
      </c>
      <c r="D1585" s="298">
        <v>28.360001</v>
      </c>
      <c r="E1585" s="298">
        <v>28.52</v>
      </c>
      <c r="F1585" s="297">
        <v>70570</v>
      </c>
      <c r="G1585" s="297">
        <v>65069825</v>
      </c>
      <c r="H1585" s="400">
        <v>1855.7914387866001</v>
      </c>
      <c r="I1585" s="401"/>
    </row>
    <row r="1586" spans="1:9" ht="25.15" customHeight="1">
      <c r="A1586" s="299">
        <v>43745</v>
      </c>
      <c r="B1586" s="298">
        <v>29.4</v>
      </c>
      <c r="C1586" s="298">
        <v>29.700001</v>
      </c>
      <c r="D1586" s="298">
        <v>29.1</v>
      </c>
      <c r="E1586" s="298">
        <v>29.34</v>
      </c>
      <c r="F1586" s="297">
        <v>75517</v>
      </c>
      <c r="G1586" s="297">
        <v>65069825</v>
      </c>
      <c r="H1586" s="400">
        <v>1909.1486754288701</v>
      </c>
      <c r="I1586" s="401"/>
    </row>
    <row r="1587" spans="1:9" ht="25.15" customHeight="1">
      <c r="A1587" s="299">
        <v>43742</v>
      </c>
      <c r="B1587" s="298">
        <v>29</v>
      </c>
      <c r="C1587" s="298">
        <v>29.02</v>
      </c>
      <c r="D1587" s="298">
        <v>28.719999000000001</v>
      </c>
      <c r="E1587" s="298">
        <v>29</v>
      </c>
      <c r="F1587" s="297">
        <v>42818</v>
      </c>
      <c r="G1587" s="297">
        <v>65069825</v>
      </c>
      <c r="H1587" s="400">
        <v>1887.0249249999999</v>
      </c>
      <c r="I1587" s="401"/>
    </row>
    <row r="1588" spans="1:9" ht="25.15" customHeight="1">
      <c r="A1588" s="299">
        <v>43741</v>
      </c>
      <c r="B1588" s="298">
        <v>28.82</v>
      </c>
      <c r="C1588" s="298">
        <v>28.82</v>
      </c>
      <c r="D1588" s="298">
        <v>28.42</v>
      </c>
      <c r="E1588" s="298">
        <v>28.799999</v>
      </c>
      <c r="F1588" s="297">
        <v>59041</v>
      </c>
      <c r="G1588" s="297">
        <v>65069825</v>
      </c>
      <c r="H1588" s="400">
        <v>1874.0109103556599</v>
      </c>
      <c r="I1588" s="401"/>
    </row>
    <row r="1589" spans="1:9" ht="25.15" customHeight="1">
      <c r="A1589" s="299">
        <v>43740</v>
      </c>
      <c r="B1589" s="298">
        <v>28.4</v>
      </c>
      <c r="C1589" s="298">
        <v>28.440000999999999</v>
      </c>
      <c r="D1589" s="298">
        <v>28.120000999999998</v>
      </c>
      <c r="E1589" s="298">
        <v>28.4</v>
      </c>
      <c r="F1589" s="297">
        <v>152190</v>
      </c>
      <c r="G1589" s="297">
        <v>65069825</v>
      </c>
      <c r="H1589" s="400">
        <v>1847.9830051778299</v>
      </c>
      <c r="I1589" s="401"/>
    </row>
    <row r="1590" spans="1:9" ht="25.15" customHeight="1">
      <c r="A1590" s="299">
        <v>43739</v>
      </c>
      <c r="B1590" s="298">
        <v>28.18</v>
      </c>
      <c r="C1590" s="298">
        <v>28.459999</v>
      </c>
      <c r="D1590" s="298">
        <v>28.139999</v>
      </c>
      <c r="E1590" s="298">
        <v>28.299999</v>
      </c>
      <c r="F1590" s="297">
        <v>263782</v>
      </c>
      <c r="G1590" s="297">
        <v>65069825</v>
      </c>
      <c r="H1590" s="400">
        <v>1841.4759978556599</v>
      </c>
      <c r="I1590" s="401"/>
    </row>
    <row r="1591" spans="1:9" ht="25.15" customHeight="1">
      <c r="A1591" s="299">
        <v>43738</v>
      </c>
      <c r="B1591" s="298">
        <v>28.559999000000001</v>
      </c>
      <c r="C1591" s="298">
        <v>28.559999000000001</v>
      </c>
      <c r="D1591" s="298">
        <v>27.92</v>
      </c>
      <c r="E1591" s="298">
        <v>27.92</v>
      </c>
      <c r="F1591" s="297">
        <v>64796</v>
      </c>
      <c r="G1591" s="297">
        <v>65069825</v>
      </c>
      <c r="H1591" s="400">
        <v>1816.7495189644301</v>
      </c>
      <c r="I1591" s="401"/>
    </row>
    <row r="1592" spans="1:9" ht="25.15" customHeight="1">
      <c r="A1592" s="299">
        <v>43735</v>
      </c>
      <c r="B1592" s="298">
        <v>28.92</v>
      </c>
      <c r="C1592" s="298">
        <v>28.92</v>
      </c>
      <c r="D1592" s="298">
        <v>28.120000999999998</v>
      </c>
      <c r="E1592" s="298">
        <v>28.6</v>
      </c>
      <c r="F1592" s="297">
        <v>60601</v>
      </c>
      <c r="G1592" s="297">
        <v>65056745</v>
      </c>
      <c r="H1592" s="400">
        <v>1860.62293181718</v>
      </c>
      <c r="I1592" s="401"/>
    </row>
    <row r="1593" spans="1:9" ht="25.15" customHeight="1">
      <c r="A1593" s="299">
        <v>43734</v>
      </c>
      <c r="B1593" s="298">
        <v>28.1</v>
      </c>
      <c r="C1593" s="298">
        <v>28.92</v>
      </c>
      <c r="D1593" s="298">
        <v>28.1</v>
      </c>
      <c r="E1593" s="298">
        <v>28.16</v>
      </c>
      <c r="F1593" s="297">
        <v>52185</v>
      </c>
      <c r="G1593" s="297">
        <v>65056745</v>
      </c>
      <c r="H1593" s="400">
        <v>1831.99792927313</v>
      </c>
      <c r="I1593" s="401"/>
    </row>
    <row r="1594" spans="1:9" ht="25.15" customHeight="1">
      <c r="A1594" s="299">
        <v>43733</v>
      </c>
      <c r="B1594" s="298">
        <v>29.459999</v>
      </c>
      <c r="C1594" s="298">
        <v>29.459999</v>
      </c>
      <c r="D1594" s="298">
        <v>28.440000999999999</v>
      </c>
      <c r="E1594" s="298">
        <v>28.5</v>
      </c>
      <c r="F1594" s="297">
        <v>69933</v>
      </c>
      <c r="G1594" s="297">
        <v>65056745</v>
      </c>
      <c r="H1594" s="400">
        <v>1854.1172325</v>
      </c>
      <c r="I1594" s="401"/>
    </row>
    <row r="1595" spans="1:9" ht="25.15" customHeight="1">
      <c r="A1595" s="299">
        <v>43732</v>
      </c>
      <c r="B1595" s="298">
        <v>29.5</v>
      </c>
      <c r="C1595" s="298">
        <v>30</v>
      </c>
      <c r="D1595" s="298">
        <v>29.32</v>
      </c>
      <c r="E1595" s="298">
        <v>29.34</v>
      </c>
      <c r="F1595" s="297">
        <v>54045</v>
      </c>
      <c r="G1595" s="297">
        <v>65056745</v>
      </c>
      <c r="H1595" s="400">
        <v>1908.7649082268699</v>
      </c>
      <c r="I1595" s="401"/>
    </row>
    <row r="1596" spans="1:9" ht="25.15" customHeight="1">
      <c r="A1596" s="299">
        <v>43731</v>
      </c>
      <c r="B1596" s="298">
        <v>29.68</v>
      </c>
      <c r="C1596" s="298">
        <v>29.959999</v>
      </c>
      <c r="D1596" s="298">
        <v>29.58</v>
      </c>
      <c r="E1596" s="298">
        <v>29.76</v>
      </c>
      <c r="F1596" s="297">
        <v>54289</v>
      </c>
      <c r="G1596" s="297">
        <v>65056745</v>
      </c>
      <c r="H1596" s="400">
        <v>1936.08874609031</v>
      </c>
      <c r="I1596" s="401"/>
    </row>
    <row r="1597" spans="1:9" ht="25.15" customHeight="1">
      <c r="A1597" s="299">
        <v>43728</v>
      </c>
      <c r="B1597" s="298">
        <v>29.24</v>
      </c>
      <c r="C1597" s="298">
        <v>30.1</v>
      </c>
      <c r="D1597" s="298">
        <v>29.24</v>
      </c>
      <c r="E1597" s="298">
        <v>29.9</v>
      </c>
      <c r="F1597" s="297">
        <v>286269</v>
      </c>
      <c r="G1597" s="297">
        <v>65056745</v>
      </c>
      <c r="H1597" s="400">
        <v>1945.1966506828201</v>
      </c>
      <c r="I1597" s="401"/>
    </row>
    <row r="1598" spans="1:9" ht="25.15" customHeight="1">
      <c r="A1598" s="299">
        <v>43727</v>
      </c>
      <c r="B1598" s="298">
        <v>29.48</v>
      </c>
      <c r="C1598" s="298">
        <v>29.48</v>
      </c>
      <c r="D1598" s="298">
        <v>28.860001</v>
      </c>
      <c r="E1598" s="298">
        <v>29.34</v>
      </c>
      <c r="F1598" s="297">
        <v>117539</v>
      </c>
      <c r="G1598" s="297">
        <v>65056745</v>
      </c>
      <c r="H1598" s="400">
        <v>1908.7649082268699</v>
      </c>
      <c r="I1598" s="401"/>
    </row>
    <row r="1599" spans="1:9" ht="25.15" customHeight="1">
      <c r="A1599" s="299">
        <v>43726</v>
      </c>
      <c r="B1599" s="298">
        <v>29.459999</v>
      </c>
      <c r="C1599" s="298">
        <v>29.459999</v>
      </c>
      <c r="D1599" s="298">
        <v>28.6</v>
      </c>
      <c r="E1599" s="298">
        <v>29.16</v>
      </c>
      <c r="F1599" s="297">
        <v>69078</v>
      </c>
      <c r="G1599" s="297">
        <v>65056745</v>
      </c>
      <c r="H1599" s="400">
        <v>1897.0546742731301</v>
      </c>
      <c r="I1599" s="401"/>
    </row>
    <row r="1600" spans="1:9" ht="25.15" customHeight="1">
      <c r="A1600" s="299">
        <v>43725</v>
      </c>
      <c r="B1600" s="298">
        <v>28.08</v>
      </c>
      <c r="C1600" s="298">
        <v>29</v>
      </c>
      <c r="D1600" s="298">
        <v>28.08</v>
      </c>
      <c r="E1600" s="298">
        <v>28.82</v>
      </c>
      <c r="F1600" s="297">
        <v>89949</v>
      </c>
      <c r="G1600" s="297">
        <v>65056745</v>
      </c>
      <c r="H1600" s="400">
        <v>1874.9353710462599</v>
      </c>
      <c r="I1600" s="401"/>
    </row>
    <row r="1601" spans="1:9" ht="25.15" customHeight="1">
      <c r="A1601" s="299">
        <v>43724</v>
      </c>
      <c r="B1601" s="298">
        <v>28.860001</v>
      </c>
      <c r="C1601" s="298">
        <v>28.959999</v>
      </c>
      <c r="D1601" s="298">
        <v>28.379999000000002</v>
      </c>
      <c r="E1601" s="298">
        <v>28.5</v>
      </c>
      <c r="F1601" s="297">
        <v>199164</v>
      </c>
      <c r="G1601" s="297">
        <v>65056745</v>
      </c>
      <c r="H1601" s="400">
        <v>1854.1172325</v>
      </c>
      <c r="I1601" s="401"/>
    </row>
    <row r="1602" spans="1:9" ht="25.15" customHeight="1">
      <c r="A1602" s="299">
        <v>43721</v>
      </c>
      <c r="B1602" s="298">
        <v>29.1</v>
      </c>
      <c r="C1602" s="298">
        <v>29.1</v>
      </c>
      <c r="D1602" s="298">
        <v>28.58</v>
      </c>
      <c r="E1602" s="298">
        <v>29.02</v>
      </c>
      <c r="F1602" s="297">
        <v>45603</v>
      </c>
      <c r="G1602" s="297">
        <v>65056745</v>
      </c>
      <c r="H1602" s="400">
        <v>1887.94676968061</v>
      </c>
      <c r="I1602" s="401"/>
    </row>
    <row r="1603" spans="1:9" ht="25.15" customHeight="1">
      <c r="A1603" s="299">
        <v>43720</v>
      </c>
      <c r="B1603" s="298">
        <v>29.1</v>
      </c>
      <c r="C1603" s="298">
        <v>29.1</v>
      </c>
      <c r="D1603" s="298">
        <v>28.68</v>
      </c>
      <c r="E1603" s="298">
        <v>28.799999</v>
      </c>
      <c r="F1603" s="297">
        <v>63657</v>
      </c>
      <c r="G1603" s="297">
        <v>65056745</v>
      </c>
      <c r="H1603" s="400">
        <v>1873.63420636564</v>
      </c>
      <c r="I1603" s="401"/>
    </row>
    <row r="1604" spans="1:9" ht="25.15" customHeight="1">
      <c r="A1604" s="299">
        <v>43719</v>
      </c>
      <c r="B1604" s="298">
        <v>29</v>
      </c>
      <c r="C1604" s="298">
        <v>29.08</v>
      </c>
      <c r="D1604" s="298">
        <v>28.5</v>
      </c>
      <c r="E1604" s="298">
        <v>28.9</v>
      </c>
      <c r="F1604" s="297">
        <v>72186</v>
      </c>
      <c r="G1604" s="297">
        <v>65056745</v>
      </c>
      <c r="H1604" s="400">
        <v>1880.13990568282</v>
      </c>
      <c r="I1604" s="401"/>
    </row>
    <row r="1605" spans="1:9" ht="25.15" customHeight="1">
      <c r="A1605" s="299">
        <v>43718</v>
      </c>
      <c r="B1605" s="298">
        <v>28</v>
      </c>
      <c r="C1605" s="298">
        <v>28.58</v>
      </c>
      <c r="D1605" s="298">
        <v>27.82</v>
      </c>
      <c r="E1605" s="298">
        <v>28.540001</v>
      </c>
      <c r="F1605" s="297">
        <v>54326</v>
      </c>
      <c r="G1605" s="297">
        <v>65056745</v>
      </c>
      <c r="H1605" s="400">
        <v>1856.71956186123</v>
      </c>
      <c r="I1605" s="401"/>
    </row>
    <row r="1606" spans="1:9" ht="25.15" customHeight="1">
      <c r="A1606" s="299">
        <v>43717</v>
      </c>
      <c r="B1606" s="298">
        <v>28.719999000000001</v>
      </c>
      <c r="C1606" s="298">
        <v>28.719999000000001</v>
      </c>
      <c r="D1606" s="298">
        <v>28.040001</v>
      </c>
      <c r="E1606" s="298">
        <v>28.299999</v>
      </c>
      <c r="F1606" s="297">
        <v>99707</v>
      </c>
      <c r="G1606" s="297">
        <v>65056745</v>
      </c>
      <c r="H1606" s="400">
        <v>1841.1058338656401</v>
      </c>
      <c r="I1606" s="401"/>
    </row>
    <row r="1607" spans="1:9" ht="25.15" customHeight="1">
      <c r="A1607" s="299">
        <v>43714</v>
      </c>
      <c r="B1607" s="298">
        <v>28.120000999999998</v>
      </c>
      <c r="C1607" s="298">
        <v>28.26</v>
      </c>
      <c r="D1607" s="298">
        <v>27.74</v>
      </c>
      <c r="E1607" s="298">
        <v>28.120000999999998</v>
      </c>
      <c r="F1607" s="297">
        <v>97380</v>
      </c>
      <c r="G1607" s="297">
        <v>65056745</v>
      </c>
      <c r="H1607" s="400">
        <v>1829.3957239977899</v>
      </c>
      <c r="I1607" s="401"/>
    </row>
    <row r="1608" spans="1:9" ht="25.15" customHeight="1">
      <c r="A1608" s="299">
        <v>43713</v>
      </c>
      <c r="B1608" s="298">
        <v>27.9</v>
      </c>
      <c r="C1608" s="298">
        <v>28.200001</v>
      </c>
      <c r="D1608" s="298">
        <v>26.799999</v>
      </c>
      <c r="E1608" s="298">
        <v>27.76</v>
      </c>
      <c r="F1608" s="297">
        <v>127879</v>
      </c>
      <c r="G1608" s="297">
        <v>65056745</v>
      </c>
      <c r="H1608" s="400">
        <v>1805.97525609031</v>
      </c>
      <c r="I1608" s="401"/>
    </row>
    <row r="1609" spans="1:9" ht="25.15" customHeight="1">
      <c r="A1609" s="299">
        <v>43712</v>
      </c>
      <c r="B1609" s="298">
        <v>27.139999</v>
      </c>
      <c r="C1609" s="298">
        <v>27.4</v>
      </c>
      <c r="D1609" s="298">
        <v>26.799999</v>
      </c>
      <c r="E1609" s="298">
        <v>27.4</v>
      </c>
      <c r="F1609" s="297">
        <v>175273</v>
      </c>
      <c r="G1609" s="297">
        <v>65056745</v>
      </c>
      <c r="H1609" s="400">
        <v>1782.5547881828199</v>
      </c>
      <c r="I1609" s="401"/>
    </row>
    <row r="1610" spans="1:9" ht="25.15" customHeight="1">
      <c r="A1610" s="299">
        <v>43711</v>
      </c>
      <c r="B1610" s="298">
        <v>26.84</v>
      </c>
      <c r="C1610" s="298">
        <v>26.84</v>
      </c>
      <c r="D1610" s="298">
        <v>26.42</v>
      </c>
      <c r="E1610" s="298">
        <v>26.74</v>
      </c>
      <c r="F1610" s="297">
        <v>45864</v>
      </c>
      <c r="G1610" s="297">
        <v>65056745</v>
      </c>
      <c r="H1610" s="400">
        <v>1739.6173464096901</v>
      </c>
      <c r="I1610" s="401"/>
    </row>
    <row r="1611" spans="1:9" ht="25.15" customHeight="1">
      <c r="A1611" s="299">
        <v>43710</v>
      </c>
      <c r="B1611" s="298">
        <v>26.559999000000001</v>
      </c>
      <c r="C1611" s="298">
        <v>27.040001</v>
      </c>
      <c r="D1611" s="298">
        <v>26.559999000000001</v>
      </c>
      <c r="E1611" s="298">
        <v>26.76</v>
      </c>
      <c r="F1611" s="297">
        <v>48057</v>
      </c>
      <c r="G1611" s="297">
        <v>65056745</v>
      </c>
      <c r="H1611" s="400">
        <v>1740.9185110903099</v>
      </c>
      <c r="I1611" s="401"/>
    </row>
    <row r="1612" spans="1:9" ht="25.15" customHeight="1">
      <c r="A1612" s="299">
        <v>43707</v>
      </c>
      <c r="B1612" s="298">
        <v>26.299999</v>
      </c>
      <c r="C1612" s="298">
        <v>26.379999000000002</v>
      </c>
      <c r="D1612" s="298">
        <v>26.059999000000001</v>
      </c>
      <c r="E1612" s="298">
        <v>26.299999</v>
      </c>
      <c r="F1612" s="297">
        <v>31511</v>
      </c>
      <c r="G1612" s="297">
        <v>65056745</v>
      </c>
      <c r="H1612" s="400">
        <v>1710.9923438656399</v>
      </c>
      <c r="I1612" s="401"/>
    </row>
    <row r="1613" spans="1:9" ht="25.15" customHeight="1">
      <c r="A1613" s="299">
        <v>43706</v>
      </c>
      <c r="B1613" s="298">
        <v>25.42</v>
      </c>
      <c r="C1613" s="298">
        <v>26.280000999999999</v>
      </c>
      <c r="D1613" s="298">
        <v>25.42</v>
      </c>
      <c r="E1613" s="298">
        <v>26.1</v>
      </c>
      <c r="F1613" s="297">
        <v>79485</v>
      </c>
      <c r="G1613" s="297">
        <v>65056745</v>
      </c>
      <c r="H1613" s="400">
        <v>1697.9810693171801</v>
      </c>
      <c r="I1613" s="401"/>
    </row>
    <row r="1614" spans="1:9" ht="25.15" customHeight="1">
      <c r="A1614" s="299">
        <v>43705</v>
      </c>
      <c r="B1614" s="298">
        <v>25.379999000000002</v>
      </c>
      <c r="C1614" s="298">
        <v>26.08</v>
      </c>
      <c r="D1614" s="298">
        <v>25.379999000000002</v>
      </c>
      <c r="E1614" s="298">
        <v>26.040001</v>
      </c>
      <c r="F1614" s="297">
        <v>35943</v>
      </c>
      <c r="G1614" s="297">
        <v>65056745</v>
      </c>
      <c r="H1614" s="400">
        <v>1694.0776993612301</v>
      </c>
      <c r="I1614" s="401"/>
    </row>
    <row r="1615" spans="1:9" ht="25.15" customHeight="1">
      <c r="A1615" s="299">
        <v>43704</v>
      </c>
      <c r="B1615" s="298">
        <v>26.26</v>
      </c>
      <c r="C1615" s="298">
        <v>26.26</v>
      </c>
      <c r="D1615" s="298">
        <v>25.780000999999999</v>
      </c>
      <c r="E1615" s="298">
        <v>26</v>
      </c>
      <c r="F1615" s="297">
        <v>31229</v>
      </c>
      <c r="G1615" s="297">
        <v>65056745</v>
      </c>
      <c r="H1615" s="400">
        <v>1691.4753700000001</v>
      </c>
      <c r="I1615" s="401"/>
    </row>
    <row r="1616" spans="1:9" ht="25.15" customHeight="1">
      <c r="A1616" s="299">
        <v>43700</v>
      </c>
      <c r="B1616" s="298">
        <v>26.24</v>
      </c>
      <c r="C1616" s="298">
        <v>26.299999</v>
      </c>
      <c r="D1616" s="298">
        <v>25.84</v>
      </c>
      <c r="E1616" s="298">
        <v>25.860001</v>
      </c>
      <c r="F1616" s="297">
        <v>21525</v>
      </c>
      <c r="G1616" s="297">
        <v>65056745</v>
      </c>
      <c r="H1616" s="400">
        <v>1682.36746540749</v>
      </c>
      <c r="I1616" s="401"/>
    </row>
    <row r="1617" spans="1:9" ht="25.15" customHeight="1">
      <c r="A1617" s="299">
        <v>43699</v>
      </c>
      <c r="B1617" s="298">
        <v>26.42</v>
      </c>
      <c r="C1617" s="298">
        <v>26.42</v>
      </c>
      <c r="D1617" s="298">
        <v>25.76</v>
      </c>
      <c r="E1617" s="298">
        <v>25.860001</v>
      </c>
      <c r="F1617" s="297">
        <v>31764</v>
      </c>
      <c r="G1617" s="297">
        <v>65056745</v>
      </c>
      <c r="H1617" s="400">
        <v>1682.36746540749</v>
      </c>
      <c r="I1617" s="401"/>
    </row>
    <row r="1618" spans="1:9" ht="25.15" customHeight="1">
      <c r="A1618" s="299">
        <v>43698</v>
      </c>
      <c r="B1618" s="298">
        <v>25.26</v>
      </c>
      <c r="C1618" s="298">
        <v>26.1</v>
      </c>
      <c r="D1618" s="298">
        <v>25.26</v>
      </c>
      <c r="E1618" s="298">
        <v>25.98</v>
      </c>
      <c r="F1618" s="297">
        <v>42440</v>
      </c>
      <c r="G1618" s="297">
        <v>65056745</v>
      </c>
      <c r="H1618" s="400">
        <v>1690.17420531939</v>
      </c>
      <c r="I1618" s="401"/>
    </row>
    <row r="1619" spans="1:9" ht="25.15" customHeight="1">
      <c r="A1619" s="299">
        <v>43697</v>
      </c>
      <c r="B1619" s="298">
        <v>25.879999000000002</v>
      </c>
      <c r="C1619" s="298">
        <v>26.02</v>
      </c>
      <c r="D1619" s="298">
        <v>25.700001</v>
      </c>
      <c r="E1619" s="298">
        <v>25.719999000000001</v>
      </c>
      <c r="F1619" s="297">
        <v>26126</v>
      </c>
      <c r="G1619" s="297">
        <v>65056745</v>
      </c>
      <c r="H1619" s="400">
        <v>1673.2594367290801</v>
      </c>
      <c r="I1619" s="401"/>
    </row>
    <row r="1620" spans="1:9" ht="25.15" customHeight="1">
      <c r="A1620" s="299">
        <v>43696</v>
      </c>
      <c r="B1620" s="298">
        <v>24.639999</v>
      </c>
      <c r="C1620" s="298">
        <v>25.719999000000001</v>
      </c>
      <c r="D1620" s="298">
        <v>24.639999</v>
      </c>
      <c r="E1620" s="298">
        <v>25.620000999999998</v>
      </c>
      <c r="F1620" s="297">
        <v>39423</v>
      </c>
      <c r="G1620" s="297">
        <v>65056745</v>
      </c>
      <c r="H1620" s="400">
        <v>1666.75386149779</v>
      </c>
      <c r="I1620" s="401"/>
    </row>
    <row r="1621" spans="1:9" ht="25.15" customHeight="1">
      <c r="A1621" s="299">
        <v>43693</v>
      </c>
      <c r="B1621" s="298">
        <v>24.6</v>
      </c>
      <c r="C1621" s="298">
        <v>25.32</v>
      </c>
      <c r="D1621" s="298">
        <v>24.6</v>
      </c>
      <c r="E1621" s="298">
        <v>25.32</v>
      </c>
      <c r="F1621" s="297">
        <v>51426</v>
      </c>
      <c r="G1621" s="297">
        <v>65056745</v>
      </c>
      <c r="H1621" s="400">
        <v>1647.2367635462599</v>
      </c>
      <c r="I1621" s="401"/>
    </row>
    <row r="1622" spans="1:9" ht="25.15" customHeight="1">
      <c r="A1622" s="299">
        <v>43692</v>
      </c>
      <c r="B1622" s="298">
        <v>25.24</v>
      </c>
      <c r="C1622" s="298">
        <v>25.780000999999999</v>
      </c>
      <c r="D1622" s="298">
        <v>25</v>
      </c>
      <c r="E1622" s="298">
        <v>25.059999000000001</v>
      </c>
      <c r="F1622" s="297">
        <v>39703</v>
      </c>
      <c r="G1622" s="297">
        <v>65056745</v>
      </c>
      <c r="H1622" s="400">
        <v>1630.32199495595</v>
      </c>
      <c r="I1622" s="401"/>
    </row>
    <row r="1623" spans="1:9" ht="25.15" customHeight="1">
      <c r="A1623" s="299">
        <v>43691</v>
      </c>
      <c r="B1623" s="298">
        <v>26.219999000000001</v>
      </c>
      <c r="C1623" s="298">
        <v>26.219999000000001</v>
      </c>
      <c r="D1623" s="298">
        <v>25.440000999999999</v>
      </c>
      <c r="E1623" s="298">
        <v>25.700001</v>
      </c>
      <c r="F1623" s="297">
        <v>50989</v>
      </c>
      <c r="G1623" s="297">
        <v>65056745</v>
      </c>
      <c r="H1623" s="400">
        <v>1671.9583961343601</v>
      </c>
      <c r="I1623" s="401"/>
    </row>
    <row r="1624" spans="1:9" ht="25.15" customHeight="1">
      <c r="A1624" s="299">
        <v>43690</v>
      </c>
      <c r="B1624" s="298">
        <v>26.16</v>
      </c>
      <c r="C1624" s="298">
        <v>26.16</v>
      </c>
      <c r="D1624" s="298">
        <v>25.42</v>
      </c>
      <c r="E1624" s="298">
        <v>25.9</v>
      </c>
      <c r="F1624" s="297">
        <v>55758</v>
      </c>
      <c r="G1624" s="297">
        <v>65056745</v>
      </c>
      <c r="H1624" s="400">
        <v>1684.9696706828199</v>
      </c>
      <c r="I1624" s="401"/>
    </row>
    <row r="1625" spans="1:9" ht="25.15" customHeight="1">
      <c r="A1625" s="299">
        <v>43689</v>
      </c>
      <c r="B1625" s="298">
        <v>26.379999000000002</v>
      </c>
      <c r="C1625" s="298">
        <v>26.459999</v>
      </c>
      <c r="D1625" s="298">
        <v>25.52</v>
      </c>
      <c r="E1625" s="298">
        <v>25.74</v>
      </c>
      <c r="F1625" s="297">
        <v>48884</v>
      </c>
      <c r="G1625" s="297">
        <v>65056745</v>
      </c>
      <c r="H1625" s="400">
        <v>1674.56060140969</v>
      </c>
      <c r="I1625" s="401"/>
    </row>
    <row r="1626" spans="1:9" ht="25.15" customHeight="1">
      <c r="A1626" s="299">
        <v>43686</v>
      </c>
      <c r="B1626" s="298">
        <v>26.879999000000002</v>
      </c>
      <c r="C1626" s="298">
        <v>26.879999000000002</v>
      </c>
      <c r="D1626" s="298">
        <v>26.200001</v>
      </c>
      <c r="E1626" s="298">
        <v>26.219999000000001</v>
      </c>
      <c r="F1626" s="297">
        <v>51285</v>
      </c>
      <c r="G1626" s="297">
        <v>65056745</v>
      </c>
      <c r="H1626" s="400">
        <v>1705.78780922908</v>
      </c>
      <c r="I1626" s="401"/>
    </row>
    <row r="1627" spans="1:9" ht="25.15" customHeight="1">
      <c r="A1627" s="299">
        <v>43685</v>
      </c>
      <c r="B1627" s="298">
        <v>26.16</v>
      </c>
      <c r="C1627" s="298">
        <v>26.360001</v>
      </c>
      <c r="D1627" s="298">
        <v>25.9</v>
      </c>
      <c r="E1627" s="298">
        <v>26.360001</v>
      </c>
      <c r="F1627" s="297">
        <v>56467</v>
      </c>
      <c r="G1627" s="297">
        <v>65056745</v>
      </c>
      <c r="H1627" s="400">
        <v>1714.89583790749</v>
      </c>
      <c r="I1627" s="401"/>
    </row>
    <row r="1628" spans="1:9" ht="25.15" customHeight="1">
      <c r="A1628" s="299">
        <v>43684</v>
      </c>
      <c r="B1628" s="298">
        <v>25.98</v>
      </c>
      <c r="C1628" s="298">
        <v>25.98</v>
      </c>
      <c r="D1628" s="298">
        <v>25.48</v>
      </c>
      <c r="E1628" s="298">
        <v>25.66</v>
      </c>
      <c r="F1628" s="297">
        <v>55484</v>
      </c>
      <c r="G1628" s="297">
        <v>65056745</v>
      </c>
      <c r="H1628" s="400">
        <v>1669.3560667731299</v>
      </c>
      <c r="I1628" s="401"/>
    </row>
    <row r="1629" spans="1:9" ht="25.15" customHeight="1">
      <c r="A1629" s="299">
        <v>43683</v>
      </c>
      <c r="B1629" s="298">
        <v>25.299999</v>
      </c>
      <c r="C1629" s="298">
        <v>25.780000999999999</v>
      </c>
      <c r="D1629" s="298">
        <v>25.299999</v>
      </c>
      <c r="E1629" s="298">
        <v>25.459999</v>
      </c>
      <c r="F1629" s="297">
        <v>67445</v>
      </c>
      <c r="G1629" s="297">
        <v>65056745</v>
      </c>
      <c r="H1629" s="400">
        <v>1656.34466813877</v>
      </c>
      <c r="I1629" s="401"/>
    </row>
    <row r="1630" spans="1:9" ht="25.15" customHeight="1">
      <c r="A1630" s="299">
        <v>43682</v>
      </c>
      <c r="B1630" s="298">
        <v>26.200001</v>
      </c>
      <c r="C1630" s="298">
        <v>26.280000999999999</v>
      </c>
      <c r="D1630" s="298">
        <v>25.459999</v>
      </c>
      <c r="E1630" s="298">
        <v>25.52</v>
      </c>
      <c r="F1630" s="297">
        <v>64430</v>
      </c>
      <c r="G1630" s="297">
        <v>65056745</v>
      </c>
      <c r="H1630" s="400">
        <v>1660.2481621806101</v>
      </c>
      <c r="I1630" s="401"/>
    </row>
    <row r="1631" spans="1:9" ht="25.15" customHeight="1">
      <c r="A1631" s="299">
        <v>43679</v>
      </c>
      <c r="B1631" s="298">
        <v>26.08</v>
      </c>
      <c r="C1631" s="298">
        <v>26.120000999999998</v>
      </c>
      <c r="D1631" s="298">
        <v>25.639999</v>
      </c>
      <c r="E1631" s="298">
        <v>25.799999</v>
      </c>
      <c r="F1631" s="297">
        <v>79287</v>
      </c>
      <c r="G1631" s="297">
        <v>65056745</v>
      </c>
      <c r="H1631" s="400">
        <v>1678.46397136564</v>
      </c>
      <c r="I1631" s="401"/>
    </row>
    <row r="1632" spans="1:9" ht="25.15" customHeight="1">
      <c r="A1632" s="299">
        <v>43678</v>
      </c>
      <c r="B1632" s="298">
        <v>26.780000999999999</v>
      </c>
      <c r="C1632" s="298">
        <v>26.780000999999999</v>
      </c>
      <c r="D1632" s="298">
        <v>26</v>
      </c>
      <c r="E1632" s="298">
        <v>26.040001</v>
      </c>
      <c r="F1632" s="297">
        <v>51639</v>
      </c>
      <c r="G1632" s="297">
        <v>65056745</v>
      </c>
      <c r="H1632" s="400">
        <v>1694.0776993612301</v>
      </c>
      <c r="I1632" s="401"/>
    </row>
    <row r="1633" spans="1:9" ht="25.15" customHeight="1">
      <c r="A1633" s="299">
        <v>43677</v>
      </c>
      <c r="B1633" s="298">
        <v>26.16</v>
      </c>
      <c r="C1633" s="298">
        <v>26.459999</v>
      </c>
      <c r="D1633" s="298">
        <v>26.16</v>
      </c>
      <c r="E1633" s="298">
        <v>26.4</v>
      </c>
      <c r="F1633" s="297">
        <v>49815</v>
      </c>
      <c r="G1633" s="297">
        <v>65056745</v>
      </c>
      <c r="H1633" s="400">
        <v>1717.4980431828201</v>
      </c>
      <c r="I1633" s="401"/>
    </row>
    <row r="1634" spans="1:9" ht="25.15" customHeight="1">
      <c r="A1634" s="299">
        <v>43676</v>
      </c>
      <c r="B1634" s="298">
        <v>26.34</v>
      </c>
      <c r="C1634" s="298">
        <v>26.639999</v>
      </c>
      <c r="D1634" s="298">
        <v>26.32</v>
      </c>
      <c r="E1634" s="298">
        <v>26.42</v>
      </c>
      <c r="F1634" s="297">
        <v>34276</v>
      </c>
      <c r="G1634" s="297">
        <v>65054559</v>
      </c>
      <c r="H1634" s="400">
        <v>1718.7414537432701</v>
      </c>
      <c r="I1634" s="401"/>
    </row>
    <row r="1635" spans="1:9" ht="25.15" customHeight="1">
      <c r="A1635" s="299">
        <v>43675</v>
      </c>
      <c r="B1635" s="298">
        <v>26.5</v>
      </c>
      <c r="C1635" s="298">
        <v>26.68</v>
      </c>
      <c r="D1635" s="298">
        <v>26.42</v>
      </c>
      <c r="E1635" s="298">
        <v>26.440000999999999</v>
      </c>
      <c r="F1635" s="297">
        <v>75790</v>
      </c>
      <c r="G1635" s="297">
        <v>65054559</v>
      </c>
      <c r="H1635" s="400">
        <v>1720.0425747028801</v>
      </c>
      <c r="I1635" s="401"/>
    </row>
    <row r="1636" spans="1:9" ht="25.15" customHeight="1">
      <c r="A1636" s="299">
        <v>43672</v>
      </c>
      <c r="B1636" s="298">
        <v>26.16</v>
      </c>
      <c r="C1636" s="298">
        <v>26.42</v>
      </c>
      <c r="D1636" s="298">
        <v>26.16</v>
      </c>
      <c r="E1636" s="298">
        <v>26.34</v>
      </c>
      <c r="F1636" s="297">
        <v>41224</v>
      </c>
      <c r="G1636" s="297">
        <v>65054559</v>
      </c>
      <c r="H1636" s="400">
        <v>1713.53709398654</v>
      </c>
      <c r="I1636" s="401"/>
    </row>
    <row r="1637" spans="1:9" ht="25.15" customHeight="1">
      <c r="A1637" s="299">
        <v>43671</v>
      </c>
      <c r="B1637" s="298">
        <v>26.84</v>
      </c>
      <c r="C1637" s="298">
        <v>26.84</v>
      </c>
      <c r="D1637" s="298">
        <v>26.200001</v>
      </c>
      <c r="E1637" s="298">
        <v>26.299999</v>
      </c>
      <c r="F1637" s="297">
        <v>67420</v>
      </c>
      <c r="G1637" s="297">
        <v>65054559</v>
      </c>
      <c r="H1637" s="400">
        <v>1710.93485206731</v>
      </c>
      <c r="I1637" s="401"/>
    </row>
    <row r="1638" spans="1:9" ht="25.15" customHeight="1">
      <c r="A1638" s="299">
        <v>43670</v>
      </c>
      <c r="B1638" s="298">
        <v>26.58</v>
      </c>
      <c r="C1638" s="298">
        <v>26.719999000000001</v>
      </c>
      <c r="D1638" s="298">
        <v>26.24</v>
      </c>
      <c r="E1638" s="298">
        <v>26.26</v>
      </c>
      <c r="F1638" s="297">
        <v>81415</v>
      </c>
      <c r="G1638" s="297">
        <v>65054559</v>
      </c>
      <c r="H1638" s="400">
        <v>1708.3327342298101</v>
      </c>
      <c r="I1638" s="401"/>
    </row>
    <row r="1639" spans="1:9" ht="25.15" customHeight="1">
      <c r="A1639" s="299">
        <v>43669</v>
      </c>
      <c r="B1639" s="298">
        <v>26.639999</v>
      </c>
      <c r="C1639" s="298">
        <v>26.639999</v>
      </c>
      <c r="D1639" s="298">
        <v>26.139999</v>
      </c>
      <c r="E1639" s="298">
        <v>26.26</v>
      </c>
      <c r="F1639" s="297">
        <v>41150</v>
      </c>
      <c r="G1639" s="297">
        <v>65054559</v>
      </c>
      <c r="H1639" s="400">
        <v>1708.3327342298101</v>
      </c>
      <c r="I1639" s="401"/>
    </row>
    <row r="1640" spans="1:9" ht="25.15" customHeight="1">
      <c r="A1640" s="299">
        <v>43668</v>
      </c>
      <c r="B1640" s="298">
        <v>26.08</v>
      </c>
      <c r="C1640" s="298">
        <v>26.540001</v>
      </c>
      <c r="D1640" s="298">
        <v>25.959999</v>
      </c>
      <c r="E1640" s="298">
        <v>26.379999000000002</v>
      </c>
      <c r="F1640" s="297">
        <v>53745</v>
      </c>
      <c r="G1640" s="297">
        <v>65054559</v>
      </c>
      <c r="H1640" s="400">
        <v>1716.1392118240401</v>
      </c>
      <c r="I1640" s="401"/>
    </row>
    <row r="1641" spans="1:9" ht="25.15" customHeight="1">
      <c r="A1641" s="299">
        <v>43665</v>
      </c>
      <c r="B1641" s="298">
        <v>26.18</v>
      </c>
      <c r="C1641" s="298">
        <v>26.42</v>
      </c>
      <c r="D1641" s="298">
        <v>25.98</v>
      </c>
      <c r="E1641" s="298">
        <v>26.200001</v>
      </c>
      <c r="F1641" s="297">
        <v>38979</v>
      </c>
      <c r="G1641" s="297">
        <v>65054559</v>
      </c>
      <c r="H1641" s="400">
        <v>1704.4294954326899</v>
      </c>
      <c r="I1641" s="401"/>
    </row>
    <row r="1642" spans="1:9" ht="25.15" customHeight="1">
      <c r="A1642" s="299">
        <v>43664</v>
      </c>
      <c r="B1642" s="298">
        <v>26.219999000000001</v>
      </c>
      <c r="C1642" s="298">
        <v>26.219999000000001</v>
      </c>
      <c r="D1642" s="298">
        <v>25.84</v>
      </c>
      <c r="E1642" s="298">
        <v>26</v>
      </c>
      <c r="F1642" s="297">
        <v>61491</v>
      </c>
      <c r="G1642" s="297">
        <v>65054559</v>
      </c>
      <c r="H1642" s="400">
        <v>1691.4185339999999</v>
      </c>
      <c r="I1642" s="401"/>
    </row>
    <row r="1643" spans="1:9" ht="25.15" customHeight="1">
      <c r="A1643" s="299">
        <v>43663</v>
      </c>
      <c r="B1643" s="298">
        <v>26.42</v>
      </c>
      <c r="C1643" s="298">
        <v>26.440000999999999</v>
      </c>
      <c r="D1643" s="298">
        <v>25.860001</v>
      </c>
      <c r="E1643" s="298">
        <v>26.139999</v>
      </c>
      <c r="F1643" s="297">
        <v>41498</v>
      </c>
      <c r="G1643" s="297">
        <v>65054559</v>
      </c>
      <c r="H1643" s="400">
        <v>1700.5261325538499</v>
      </c>
      <c r="I1643" s="401"/>
    </row>
    <row r="1644" spans="1:9" ht="25.15" customHeight="1">
      <c r="A1644" s="299">
        <v>43662</v>
      </c>
      <c r="B1644" s="298">
        <v>26.34</v>
      </c>
      <c r="C1644" s="298">
        <v>26.6</v>
      </c>
      <c r="D1644" s="298">
        <v>25.92</v>
      </c>
      <c r="E1644" s="298">
        <v>26.219999000000001</v>
      </c>
      <c r="F1644" s="297">
        <v>34468</v>
      </c>
      <c r="G1644" s="297">
        <v>65054559</v>
      </c>
      <c r="H1644" s="400">
        <v>1705.7304923105801</v>
      </c>
      <c r="I1644" s="401"/>
    </row>
    <row r="1645" spans="1:9" ht="25.15" customHeight="1">
      <c r="A1645" s="299">
        <v>43661</v>
      </c>
      <c r="B1645" s="298">
        <v>26.200001</v>
      </c>
      <c r="C1645" s="298">
        <v>26.34</v>
      </c>
      <c r="D1645" s="298">
        <v>25.959999</v>
      </c>
      <c r="E1645" s="298">
        <v>26.200001</v>
      </c>
      <c r="F1645" s="297">
        <v>38979</v>
      </c>
      <c r="G1645" s="297">
        <v>65054559</v>
      </c>
      <c r="H1645" s="400">
        <v>1704.4294954326899</v>
      </c>
      <c r="I1645" s="401"/>
    </row>
    <row r="1646" spans="1:9" ht="25.15" customHeight="1">
      <c r="A1646" s="299">
        <v>43658</v>
      </c>
      <c r="B1646" s="298">
        <v>26.26</v>
      </c>
      <c r="C1646" s="298">
        <v>26.26</v>
      </c>
      <c r="D1646" s="298">
        <v>25.799999</v>
      </c>
      <c r="E1646" s="298">
        <v>26.139999</v>
      </c>
      <c r="F1646" s="297">
        <v>63779</v>
      </c>
      <c r="G1646" s="297">
        <v>65054559</v>
      </c>
      <c r="H1646" s="400">
        <v>1700.5261325538499</v>
      </c>
      <c r="I1646" s="401"/>
    </row>
    <row r="1647" spans="1:9" ht="25.15" customHeight="1">
      <c r="A1647" s="299">
        <v>43657</v>
      </c>
      <c r="B1647" s="298">
        <v>25.52</v>
      </c>
      <c r="C1647" s="298">
        <v>25.9</v>
      </c>
      <c r="D1647" s="298">
        <v>25.459999</v>
      </c>
      <c r="E1647" s="298">
        <v>25.9</v>
      </c>
      <c r="F1647" s="297">
        <v>112028</v>
      </c>
      <c r="G1647" s="297">
        <v>65054559</v>
      </c>
      <c r="H1647" s="400">
        <v>1684.91305328366</v>
      </c>
      <c r="I1647" s="401"/>
    </row>
    <row r="1648" spans="1:9" ht="25.15" customHeight="1">
      <c r="A1648" s="299">
        <v>43656</v>
      </c>
      <c r="B1648" s="298">
        <v>26.26</v>
      </c>
      <c r="C1648" s="298">
        <v>26.26</v>
      </c>
      <c r="D1648" s="298">
        <v>25.4</v>
      </c>
      <c r="E1648" s="298">
        <v>25.4</v>
      </c>
      <c r="F1648" s="297">
        <v>267308</v>
      </c>
      <c r="G1648" s="297">
        <v>65054559</v>
      </c>
      <c r="H1648" s="400">
        <v>1652.3857737836599</v>
      </c>
      <c r="I1648" s="401"/>
    </row>
    <row r="1649" spans="1:9" ht="25.15" customHeight="1">
      <c r="A1649" s="299">
        <v>43655</v>
      </c>
      <c r="B1649" s="298">
        <v>26.18</v>
      </c>
      <c r="C1649" s="298">
        <v>26.459999</v>
      </c>
      <c r="D1649" s="298">
        <v>26.040001</v>
      </c>
      <c r="E1649" s="298">
        <v>26.18</v>
      </c>
      <c r="F1649" s="297">
        <v>49716</v>
      </c>
      <c r="G1649" s="297">
        <v>65054559</v>
      </c>
      <c r="H1649" s="400">
        <v>1703.1283744730799</v>
      </c>
      <c r="I1649" s="401"/>
    </row>
    <row r="1650" spans="1:9" ht="25.15" customHeight="1">
      <c r="A1650" s="299">
        <v>43654</v>
      </c>
      <c r="B1650" s="298">
        <v>26.639999</v>
      </c>
      <c r="C1650" s="298">
        <v>26.700001</v>
      </c>
      <c r="D1650" s="298">
        <v>26</v>
      </c>
      <c r="E1650" s="298">
        <v>26.1</v>
      </c>
      <c r="F1650" s="297">
        <v>103250</v>
      </c>
      <c r="G1650" s="297">
        <v>65054559</v>
      </c>
      <c r="H1650" s="400">
        <v>1697.92401471635</v>
      </c>
      <c r="I1650" s="401"/>
    </row>
    <row r="1651" spans="1:9" ht="25.15" customHeight="1">
      <c r="A1651" s="299">
        <v>43651</v>
      </c>
      <c r="B1651" s="298">
        <v>26.780000999999999</v>
      </c>
      <c r="C1651" s="298">
        <v>26.82</v>
      </c>
      <c r="D1651" s="298">
        <v>26.42</v>
      </c>
      <c r="E1651" s="298">
        <v>26.459999</v>
      </c>
      <c r="F1651" s="297">
        <v>65285</v>
      </c>
      <c r="G1651" s="297">
        <v>65054559</v>
      </c>
      <c r="H1651" s="400">
        <v>1721.34357158077</v>
      </c>
      <c r="I1651" s="401"/>
    </row>
    <row r="1652" spans="1:9" ht="25.15" customHeight="1">
      <c r="A1652" s="299">
        <v>43650</v>
      </c>
      <c r="B1652" s="298">
        <v>27.34</v>
      </c>
      <c r="C1652" s="298">
        <v>27.34</v>
      </c>
      <c r="D1652" s="298">
        <v>26.48</v>
      </c>
      <c r="E1652" s="298">
        <v>26.76</v>
      </c>
      <c r="F1652" s="297">
        <v>46816</v>
      </c>
      <c r="G1652" s="297">
        <v>65054559</v>
      </c>
      <c r="H1652" s="400">
        <v>1740.8600137298099</v>
      </c>
      <c r="I1652" s="401"/>
    </row>
    <row r="1653" spans="1:9" ht="25.15" customHeight="1">
      <c r="A1653" s="299">
        <v>43649</v>
      </c>
      <c r="B1653" s="298">
        <v>27.32</v>
      </c>
      <c r="C1653" s="298">
        <v>27.32</v>
      </c>
      <c r="D1653" s="298">
        <v>26.76</v>
      </c>
      <c r="E1653" s="298">
        <v>27.08</v>
      </c>
      <c r="F1653" s="297">
        <v>65741</v>
      </c>
      <c r="G1653" s="297">
        <v>65054559</v>
      </c>
      <c r="H1653" s="400">
        <v>1761.67745275673</v>
      </c>
      <c r="I1653" s="401"/>
    </row>
    <row r="1654" spans="1:9" ht="25.15" customHeight="1">
      <c r="A1654" s="299">
        <v>43648</v>
      </c>
      <c r="B1654" s="298">
        <v>26.58</v>
      </c>
      <c r="C1654" s="298">
        <v>27.059999000000001</v>
      </c>
      <c r="D1654" s="298">
        <v>26.58</v>
      </c>
      <c r="E1654" s="298">
        <v>26.719999000000001</v>
      </c>
      <c r="F1654" s="297">
        <v>177476</v>
      </c>
      <c r="G1654" s="297">
        <v>65054559</v>
      </c>
      <c r="H1654" s="400">
        <v>1738.2577718105799</v>
      </c>
      <c r="I1654" s="401"/>
    </row>
    <row r="1655" spans="1:9" ht="25.15" customHeight="1">
      <c r="A1655" s="299">
        <v>43647</v>
      </c>
      <c r="B1655" s="298">
        <v>26.879999000000002</v>
      </c>
      <c r="C1655" s="298">
        <v>26.879999000000002</v>
      </c>
      <c r="D1655" s="298">
        <v>25.92</v>
      </c>
      <c r="E1655" s="298">
        <v>26.42</v>
      </c>
      <c r="F1655" s="297">
        <v>108626</v>
      </c>
      <c r="G1655" s="297">
        <v>65054559</v>
      </c>
      <c r="H1655" s="400">
        <v>1718.7414537432701</v>
      </c>
      <c r="I1655" s="401"/>
    </row>
    <row r="1656" spans="1:9" ht="25.15" customHeight="1">
      <c r="A1656" s="299">
        <v>43644</v>
      </c>
      <c r="B1656" s="298">
        <v>26.24</v>
      </c>
      <c r="C1656" s="298">
        <v>26.66</v>
      </c>
      <c r="D1656" s="298">
        <v>26.200001</v>
      </c>
      <c r="E1656" s="298">
        <v>26.48</v>
      </c>
      <c r="F1656" s="297">
        <v>116001</v>
      </c>
      <c r="G1656" s="297">
        <v>65051897</v>
      </c>
      <c r="H1656" s="400">
        <v>1722.57420278161</v>
      </c>
      <c r="I1656" s="401"/>
    </row>
    <row r="1657" spans="1:9" ht="25.15" customHeight="1">
      <c r="A1657" s="299">
        <v>43643</v>
      </c>
      <c r="B1657" s="298">
        <v>26.219999000000001</v>
      </c>
      <c r="C1657" s="298">
        <v>26.26</v>
      </c>
      <c r="D1657" s="298">
        <v>25.9</v>
      </c>
      <c r="E1657" s="298">
        <v>26.26</v>
      </c>
      <c r="F1657" s="297">
        <v>77209</v>
      </c>
      <c r="G1657" s="297">
        <v>65051897</v>
      </c>
      <c r="H1657" s="400">
        <v>1708.2628301092</v>
      </c>
      <c r="I1657" s="401"/>
    </row>
    <row r="1658" spans="1:9" ht="25.15" customHeight="1">
      <c r="A1658" s="299">
        <v>43642</v>
      </c>
      <c r="B1658" s="298">
        <v>26.219999000000001</v>
      </c>
      <c r="C1658" s="298">
        <v>26.219999000000001</v>
      </c>
      <c r="D1658" s="298">
        <v>25.9</v>
      </c>
      <c r="E1658" s="298">
        <v>26.08</v>
      </c>
      <c r="F1658" s="297">
        <v>58054</v>
      </c>
      <c r="G1658" s="297">
        <v>65051897</v>
      </c>
      <c r="H1658" s="400">
        <v>1696.55346879693</v>
      </c>
      <c r="I1658" s="401"/>
    </row>
    <row r="1659" spans="1:9" ht="25.15" customHeight="1">
      <c r="A1659" s="299">
        <v>43641</v>
      </c>
      <c r="B1659" s="298">
        <v>26.16</v>
      </c>
      <c r="C1659" s="298">
        <v>26.18</v>
      </c>
      <c r="D1659" s="298">
        <v>25.799999</v>
      </c>
      <c r="E1659" s="298">
        <v>26.139999</v>
      </c>
      <c r="F1659" s="297">
        <v>44746</v>
      </c>
      <c r="G1659" s="297">
        <v>65051897</v>
      </c>
      <c r="H1659" s="400">
        <v>1700.4565478754701</v>
      </c>
      <c r="I1659" s="401"/>
    </row>
    <row r="1660" spans="1:9" ht="25.15" customHeight="1">
      <c r="A1660" s="299">
        <v>43640</v>
      </c>
      <c r="B1660" s="298">
        <v>25.68</v>
      </c>
      <c r="C1660" s="298">
        <v>26.299999</v>
      </c>
      <c r="D1660" s="298">
        <v>25.68</v>
      </c>
      <c r="E1660" s="298">
        <v>26.18</v>
      </c>
      <c r="F1660" s="297">
        <v>40218</v>
      </c>
      <c r="G1660" s="297">
        <v>65051897</v>
      </c>
      <c r="H1660" s="400">
        <v>1703.05868331226</v>
      </c>
      <c r="I1660" s="401"/>
    </row>
    <row r="1661" spans="1:9" ht="25.15" customHeight="1">
      <c r="A1661" s="299">
        <v>43637</v>
      </c>
      <c r="B1661" s="298">
        <v>25.84</v>
      </c>
      <c r="C1661" s="298">
        <v>26.120000999999998</v>
      </c>
      <c r="D1661" s="298">
        <v>25.68</v>
      </c>
      <c r="E1661" s="298">
        <v>25.84</v>
      </c>
      <c r="F1661" s="297">
        <v>186769</v>
      </c>
      <c r="G1661" s="297">
        <v>65051897</v>
      </c>
      <c r="H1661" s="400">
        <v>1680.94102840613</v>
      </c>
      <c r="I1661" s="401"/>
    </row>
    <row r="1662" spans="1:9" ht="25.15" customHeight="1">
      <c r="A1662" s="299">
        <v>43636</v>
      </c>
      <c r="B1662" s="298">
        <v>26.16</v>
      </c>
      <c r="C1662" s="298">
        <v>26.4</v>
      </c>
      <c r="D1662" s="298">
        <v>25.98</v>
      </c>
      <c r="E1662" s="298">
        <v>26</v>
      </c>
      <c r="F1662" s="297">
        <v>34204</v>
      </c>
      <c r="G1662" s="297">
        <v>65051897</v>
      </c>
      <c r="H1662" s="400">
        <v>1691.349322</v>
      </c>
      <c r="I1662" s="401"/>
    </row>
    <row r="1663" spans="1:9" ht="25.15" customHeight="1">
      <c r="A1663" s="299">
        <v>43635</v>
      </c>
      <c r="B1663" s="298">
        <v>26.58</v>
      </c>
      <c r="C1663" s="298">
        <v>26.639999</v>
      </c>
      <c r="D1663" s="298">
        <v>26.200001</v>
      </c>
      <c r="E1663" s="298">
        <v>26.200001</v>
      </c>
      <c r="F1663" s="297">
        <v>57509</v>
      </c>
      <c r="G1663" s="297">
        <v>65051897</v>
      </c>
      <c r="H1663" s="400">
        <v>1704.3597510306599</v>
      </c>
      <c r="I1663" s="401"/>
    </row>
    <row r="1664" spans="1:9" ht="25.15" customHeight="1">
      <c r="A1664" s="299">
        <v>43634</v>
      </c>
      <c r="B1664" s="298">
        <v>26.58</v>
      </c>
      <c r="C1664" s="298">
        <v>26.799999</v>
      </c>
      <c r="D1664" s="298">
        <v>26.219999000000001</v>
      </c>
      <c r="E1664" s="298">
        <v>26.68</v>
      </c>
      <c r="F1664" s="297">
        <v>91972</v>
      </c>
      <c r="G1664" s="297">
        <v>65051897</v>
      </c>
      <c r="H1664" s="400">
        <v>1735.5846318122601</v>
      </c>
      <c r="I1664" s="401"/>
    </row>
    <row r="1665" spans="1:9" ht="25.15" customHeight="1">
      <c r="A1665" s="299">
        <v>43633</v>
      </c>
      <c r="B1665" s="298">
        <v>26.02</v>
      </c>
      <c r="C1665" s="298">
        <v>26.639999</v>
      </c>
      <c r="D1665" s="298">
        <v>25.959999</v>
      </c>
      <c r="E1665" s="298">
        <v>26.360001</v>
      </c>
      <c r="F1665" s="297">
        <v>71574</v>
      </c>
      <c r="G1665" s="297">
        <v>65051897</v>
      </c>
      <c r="H1665" s="400">
        <v>1714.7680446245299</v>
      </c>
      <c r="I1665" s="401"/>
    </row>
    <row r="1666" spans="1:9" ht="25.15" customHeight="1">
      <c r="A1666" s="299">
        <v>43630</v>
      </c>
      <c r="B1666" s="298">
        <v>26.24</v>
      </c>
      <c r="C1666" s="298">
        <v>26.4</v>
      </c>
      <c r="D1666" s="298">
        <v>26</v>
      </c>
      <c r="E1666" s="298">
        <v>26.08</v>
      </c>
      <c r="F1666" s="297">
        <v>508943</v>
      </c>
      <c r="G1666" s="297">
        <v>65051897</v>
      </c>
      <c r="H1666" s="400">
        <v>1696.55346879693</v>
      </c>
      <c r="I1666" s="401"/>
    </row>
    <row r="1667" spans="1:9" ht="25.15" customHeight="1">
      <c r="A1667" s="299">
        <v>43629</v>
      </c>
      <c r="B1667" s="298">
        <v>26.34</v>
      </c>
      <c r="C1667" s="298">
        <v>26.48</v>
      </c>
      <c r="D1667" s="298">
        <v>26.059999000000001</v>
      </c>
      <c r="E1667" s="298">
        <v>26.200001</v>
      </c>
      <c r="F1667" s="297">
        <v>67049</v>
      </c>
      <c r="G1667" s="297">
        <v>65051897</v>
      </c>
      <c r="H1667" s="400">
        <v>1704.3597510306599</v>
      </c>
      <c r="I1667" s="401"/>
    </row>
    <row r="1668" spans="1:9" ht="25.15" customHeight="1">
      <c r="A1668" s="299">
        <v>43628</v>
      </c>
      <c r="B1668" s="298">
        <v>26.299999</v>
      </c>
      <c r="C1668" s="298">
        <v>26.42</v>
      </c>
      <c r="D1668" s="298">
        <v>26.120000999999998</v>
      </c>
      <c r="E1668" s="298">
        <v>26.219999000000001</v>
      </c>
      <c r="F1668" s="297">
        <v>74484</v>
      </c>
      <c r="G1668" s="297">
        <v>65051897</v>
      </c>
      <c r="H1668" s="400">
        <v>1705.66069467241</v>
      </c>
      <c r="I1668" s="401"/>
    </row>
    <row r="1669" spans="1:9" ht="25.15" customHeight="1">
      <c r="A1669" s="299">
        <v>43627</v>
      </c>
      <c r="B1669" s="298">
        <v>26.639999</v>
      </c>
      <c r="C1669" s="298">
        <v>26.639999</v>
      </c>
      <c r="D1669" s="298">
        <v>26.139999</v>
      </c>
      <c r="E1669" s="298">
        <v>26.48</v>
      </c>
      <c r="F1669" s="297">
        <v>76967</v>
      </c>
      <c r="G1669" s="297">
        <v>65051897</v>
      </c>
      <c r="H1669" s="400">
        <v>1722.57420278161</v>
      </c>
      <c r="I1669" s="401"/>
    </row>
    <row r="1670" spans="1:9" ht="25.15" customHeight="1">
      <c r="A1670" s="299">
        <v>43626</v>
      </c>
      <c r="B1670" s="298">
        <v>26.5</v>
      </c>
      <c r="C1670" s="298">
        <v>26.700001</v>
      </c>
      <c r="D1670" s="298">
        <v>26.059999000000001</v>
      </c>
      <c r="E1670" s="298">
        <v>26.48</v>
      </c>
      <c r="F1670" s="297">
        <v>73763</v>
      </c>
      <c r="G1670" s="297">
        <v>65051897</v>
      </c>
      <c r="H1670" s="400">
        <v>1722.57420278161</v>
      </c>
      <c r="I1670" s="401"/>
    </row>
    <row r="1671" spans="1:9" ht="25.15" customHeight="1">
      <c r="A1671" s="299">
        <v>43623</v>
      </c>
      <c r="B1671" s="298">
        <v>26.719999000000001</v>
      </c>
      <c r="C1671" s="298">
        <v>26.940000999999999</v>
      </c>
      <c r="D1671" s="298">
        <v>26.379999000000002</v>
      </c>
      <c r="E1671" s="298">
        <v>26.5</v>
      </c>
      <c r="F1671" s="297">
        <v>70966</v>
      </c>
      <c r="G1671" s="297">
        <v>65051897</v>
      </c>
      <c r="H1671" s="400">
        <v>1723.8752704999999</v>
      </c>
      <c r="I1671" s="401"/>
    </row>
    <row r="1672" spans="1:9" ht="25.15" customHeight="1">
      <c r="A1672" s="299">
        <v>43622</v>
      </c>
      <c r="B1672" s="298">
        <v>26.02</v>
      </c>
      <c r="C1672" s="298">
        <v>27.08</v>
      </c>
      <c r="D1672" s="298">
        <v>26.02</v>
      </c>
      <c r="E1672" s="298">
        <v>26.799999</v>
      </c>
      <c r="F1672" s="297">
        <v>309307</v>
      </c>
      <c r="G1672" s="297">
        <v>65051897</v>
      </c>
      <c r="H1672" s="400">
        <v>1743.3907899693399</v>
      </c>
      <c r="I1672" s="401"/>
    </row>
    <row r="1673" spans="1:9" ht="25.15" customHeight="1">
      <c r="A1673" s="299">
        <v>43621</v>
      </c>
      <c r="B1673" s="298">
        <v>26.360001</v>
      </c>
      <c r="C1673" s="298">
        <v>26.76</v>
      </c>
      <c r="D1673" s="298">
        <v>26.1</v>
      </c>
      <c r="E1673" s="298">
        <v>26.76</v>
      </c>
      <c r="F1673" s="297">
        <v>76036</v>
      </c>
      <c r="G1673" s="297">
        <v>65051897</v>
      </c>
      <c r="H1673" s="400">
        <v>1740.7887786092001</v>
      </c>
      <c r="I1673" s="401"/>
    </row>
    <row r="1674" spans="1:9" ht="25.15" customHeight="1">
      <c r="A1674" s="299">
        <v>43620</v>
      </c>
      <c r="B1674" s="298">
        <v>26.459999</v>
      </c>
      <c r="C1674" s="298">
        <v>26.5</v>
      </c>
      <c r="D1674" s="298">
        <v>25.959999</v>
      </c>
      <c r="E1674" s="298">
        <v>26.4</v>
      </c>
      <c r="F1674" s="297">
        <v>79333</v>
      </c>
      <c r="G1674" s="297">
        <v>65051897</v>
      </c>
      <c r="H1674" s="400">
        <v>1717.37005598467</v>
      </c>
      <c r="I1674" s="401"/>
    </row>
    <row r="1675" spans="1:9" ht="25.15" customHeight="1">
      <c r="A1675" s="299">
        <v>43619</v>
      </c>
      <c r="B1675" s="298">
        <v>26.280000999999999</v>
      </c>
      <c r="C1675" s="298">
        <v>26.66</v>
      </c>
      <c r="D1675" s="298">
        <v>26.16</v>
      </c>
      <c r="E1675" s="298">
        <v>26.639999</v>
      </c>
      <c r="F1675" s="297">
        <v>89644</v>
      </c>
      <c r="G1675" s="297">
        <v>65051897</v>
      </c>
      <c r="H1675" s="400">
        <v>1732.98249637547</v>
      </c>
      <c r="I1675" s="401"/>
    </row>
    <row r="1676" spans="1:9" ht="25.15" customHeight="1">
      <c r="A1676" s="299">
        <v>43616</v>
      </c>
      <c r="B1676" s="298">
        <v>26.6</v>
      </c>
      <c r="C1676" s="298">
        <v>26.6</v>
      </c>
      <c r="D1676" s="298">
        <v>26.120000999999998</v>
      </c>
      <c r="E1676" s="298">
        <v>26.6</v>
      </c>
      <c r="F1676" s="297">
        <v>89661</v>
      </c>
      <c r="G1676" s="297">
        <v>65051897</v>
      </c>
      <c r="H1676" s="400">
        <v>1730.3804850153299</v>
      </c>
      <c r="I1676" s="401"/>
    </row>
    <row r="1677" spans="1:9" ht="25.15" customHeight="1">
      <c r="A1677" s="299">
        <v>43615</v>
      </c>
      <c r="B1677" s="298">
        <v>26.08</v>
      </c>
      <c r="C1677" s="298">
        <v>26.76</v>
      </c>
      <c r="D1677" s="298">
        <v>26.02</v>
      </c>
      <c r="E1677" s="298">
        <v>26.76</v>
      </c>
      <c r="F1677" s="297">
        <v>75565</v>
      </c>
      <c r="G1677" s="297">
        <v>65046801</v>
      </c>
      <c r="H1677" s="400">
        <v>1740.65240964803</v>
      </c>
      <c r="I1677" s="401"/>
    </row>
    <row r="1678" spans="1:9" ht="25.15" customHeight="1">
      <c r="A1678" s="299">
        <v>43614</v>
      </c>
      <c r="B1678" s="298">
        <v>26.299999</v>
      </c>
      <c r="C1678" s="298">
        <v>26.780000999999999</v>
      </c>
      <c r="D1678" s="298">
        <v>26.040001</v>
      </c>
      <c r="E1678" s="298">
        <v>26.280000999999999</v>
      </c>
      <c r="F1678" s="297">
        <v>100072</v>
      </c>
      <c r="G1678" s="297">
        <v>65046801</v>
      </c>
      <c r="H1678" s="400">
        <v>1709.42997494409</v>
      </c>
      <c r="I1678" s="401"/>
    </row>
    <row r="1679" spans="1:9" ht="25.15" customHeight="1">
      <c r="A1679" s="299">
        <v>43613</v>
      </c>
      <c r="B1679" s="298">
        <v>26.42</v>
      </c>
      <c r="C1679" s="298">
        <v>27.139999</v>
      </c>
      <c r="D1679" s="298">
        <v>26.42</v>
      </c>
      <c r="E1679" s="298">
        <v>26.780000999999999</v>
      </c>
      <c r="F1679" s="297">
        <v>188767</v>
      </c>
      <c r="G1679" s="297">
        <v>65046801</v>
      </c>
      <c r="H1679" s="400">
        <v>1741.9533754440899</v>
      </c>
      <c r="I1679" s="401"/>
    </row>
    <row r="1680" spans="1:9" ht="25.15" customHeight="1">
      <c r="A1680" s="299">
        <v>43609</v>
      </c>
      <c r="B1680" s="298">
        <v>27</v>
      </c>
      <c r="C1680" s="298">
        <v>27.280000999999999</v>
      </c>
      <c r="D1680" s="298">
        <v>26.299999</v>
      </c>
      <c r="E1680" s="298">
        <v>27</v>
      </c>
      <c r="F1680" s="297">
        <v>67789</v>
      </c>
      <c r="G1680" s="297">
        <v>65046801</v>
      </c>
      <c r="H1680" s="400">
        <v>1756.263627</v>
      </c>
      <c r="I1680" s="401"/>
    </row>
    <row r="1681" spans="1:9" ht="25.15" customHeight="1">
      <c r="A1681" s="299">
        <v>43608</v>
      </c>
      <c r="B1681" s="298">
        <v>27</v>
      </c>
      <c r="C1681" s="298">
        <v>27.1</v>
      </c>
      <c r="D1681" s="298">
        <v>26.379999000000002</v>
      </c>
      <c r="E1681" s="298">
        <v>26.66</v>
      </c>
      <c r="F1681" s="297">
        <v>81565</v>
      </c>
      <c r="G1681" s="297">
        <v>65046801</v>
      </c>
      <c r="H1681" s="400">
        <v>1734.14770473465</v>
      </c>
      <c r="I1681" s="401"/>
    </row>
    <row r="1682" spans="1:9" ht="25.15" customHeight="1">
      <c r="A1682" s="299">
        <v>43607</v>
      </c>
      <c r="B1682" s="298">
        <v>26.9</v>
      </c>
      <c r="C1682" s="298">
        <v>27.360001</v>
      </c>
      <c r="D1682" s="298">
        <v>26.879999000000002</v>
      </c>
      <c r="E1682" s="298">
        <v>26.9</v>
      </c>
      <c r="F1682" s="297">
        <v>105892</v>
      </c>
      <c r="G1682" s="297">
        <v>65046801</v>
      </c>
      <c r="H1682" s="400">
        <v>1749.75892208662</v>
      </c>
      <c r="I1682" s="401"/>
    </row>
    <row r="1683" spans="1:9" ht="25.15" customHeight="1">
      <c r="A1683" s="299">
        <v>43606</v>
      </c>
      <c r="B1683" s="298">
        <v>27.58</v>
      </c>
      <c r="C1683" s="298">
        <v>27.66</v>
      </c>
      <c r="D1683" s="298">
        <v>26.6</v>
      </c>
      <c r="E1683" s="298">
        <v>26.6</v>
      </c>
      <c r="F1683" s="297">
        <v>132060</v>
      </c>
      <c r="G1683" s="297">
        <v>65046801</v>
      </c>
      <c r="H1683" s="400">
        <v>1730.2449314133901</v>
      </c>
      <c r="I1683" s="401"/>
    </row>
    <row r="1684" spans="1:9" ht="25.15" customHeight="1">
      <c r="A1684" s="299">
        <v>43605</v>
      </c>
      <c r="B1684" s="298">
        <v>28.58</v>
      </c>
      <c r="C1684" s="298">
        <v>28.639999</v>
      </c>
      <c r="D1684" s="298">
        <v>27.32</v>
      </c>
      <c r="E1684" s="298">
        <v>27.4</v>
      </c>
      <c r="F1684" s="297">
        <v>142610</v>
      </c>
      <c r="G1684" s="297">
        <v>65046801</v>
      </c>
      <c r="H1684" s="400">
        <v>1782.28232258662</v>
      </c>
      <c r="I1684" s="401"/>
    </row>
    <row r="1685" spans="1:9" ht="25.15" customHeight="1">
      <c r="A1685" s="299">
        <v>43602</v>
      </c>
      <c r="B1685" s="298">
        <v>28.4</v>
      </c>
      <c r="C1685" s="298">
        <v>29.24</v>
      </c>
      <c r="D1685" s="298">
        <v>28.4</v>
      </c>
      <c r="E1685" s="298">
        <v>28.4</v>
      </c>
      <c r="F1685" s="297">
        <v>256137</v>
      </c>
      <c r="G1685" s="297">
        <v>65046801</v>
      </c>
      <c r="H1685" s="400">
        <v>1847.32912358662</v>
      </c>
      <c r="I1685" s="401"/>
    </row>
    <row r="1686" spans="1:9" ht="25.15" customHeight="1">
      <c r="A1686" s="299">
        <v>43601</v>
      </c>
      <c r="B1686" s="298">
        <v>25.360001</v>
      </c>
      <c r="C1686" s="298">
        <v>29.5</v>
      </c>
      <c r="D1686" s="298">
        <v>25.219999000000001</v>
      </c>
      <c r="E1686" s="298">
        <v>28.84</v>
      </c>
      <c r="F1686" s="297">
        <v>175219</v>
      </c>
      <c r="G1686" s="297">
        <v>65046801</v>
      </c>
      <c r="H1686" s="400">
        <v>1875.94975076535</v>
      </c>
      <c r="I1686" s="401"/>
    </row>
    <row r="1687" spans="1:9" ht="25.15" customHeight="1">
      <c r="A1687" s="299">
        <v>43600</v>
      </c>
      <c r="B1687" s="298">
        <v>25.08</v>
      </c>
      <c r="C1687" s="298">
        <v>25.540001</v>
      </c>
      <c r="D1687" s="298">
        <v>24.860001</v>
      </c>
      <c r="E1687" s="298">
        <v>25.280000999999999</v>
      </c>
      <c r="F1687" s="297">
        <v>79051</v>
      </c>
      <c r="G1687" s="297">
        <v>65046801</v>
      </c>
      <c r="H1687" s="400">
        <v>1644.38317394409</v>
      </c>
      <c r="I1687" s="401"/>
    </row>
    <row r="1688" spans="1:9" ht="25.15" customHeight="1">
      <c r="A1688" s="299">
        <v>43599</v>
      </c>
      <c r="B1688" s="298">
        <v>24.139999</v>
      </c>
      <c r="C1688" s="298">
        <v>25.02</v>
      </c>
      <c r="D1688" s="298">
        <v>23.84</v>
      </c>
      <c r="E1688" s="298">
        <v>24.92</v>
      </c>
      <c r="F1688" s="297">
        <v>151428</v>
      </c>
      <c r="G1688" s="297">
        <v>65046801</v>
      </c>
      <c r="H1688" s="400">
        <v>1620.96628588268</v>
      </c>
      <c r="I1688" s="401"/>
    </row>
    <row r="1689" spans="1:9" ht="25.15" customHeight="1">
      <c r="A1689" s="299">
        <v>43598</v>
      </c>
      <c r="B1689" s="298">
        <v>24.34</v>
      </c>
      <c r="C1689" s="298">
        <v>24.34</v>
      </c>
      <c r="D1689" s="298">
        <v>23.82</v>
      </c>
      <c r="E1689" s="298">
        <v>24</v>
      </c>
      <c r="F1689" s="297">
        <v>38997</v>
      </c>
      <c r="G1689" s="297">
        <v>65046801</v>
      </c>
      <c r="H1689" s="400">
        <v>1561.1232239999999</v>
      </c>
      <c r="I1689" s="401"/>
    </row>
    <row r="1690" spans="1:9" ht="25.15" customHeight="1">
      <c r="A1690" s="299">
        <v>43595</v>
      </c>
      <c r="B1690" s="298">
        <v>24.459999</v>
      </c>
      <c r="C1690" s="298">
        <v>24.639999</v>
      </c>
      <c r="D1690" s="298">
        <v>23.959999</v>
      </c>
      <c r="E1690" s="298">
        <v>24.18</v>
      </c>
      <c r="F1690" s="297">
        <v>79014</v>
      </c>
      <c r="G1690" s="297">
        <v>65046801</v>
      </c>
      <c r="H1690" s="400">
        <v>1572.83166803071</v>
      </c>
      <c r="I1690" s="401"/>
    </row>
    <row r="1691" spans="1:9" ht="25.15" customHeight="1">
      <c r="A1691" s="299">
        <v>43594</v>
      </c>
      <c r="B1691" s="298">
        <v>24.82</v>
      </c>
      <c r="C1691" s="298">
        <v>24.82</v>
      </c>
      <c r="D1691" s="298">
        <v>24.26</v>
      </c>
      <c r="E1691" s="298">
        <v>24.299999</v>
      </c>
      <c r="F1691" s="297">
        <v>78573</v>
      </c>
      <c r="G1691" s="297">
        <v>65046801</v>
      </c>
      <c r="H1691" s="400">
        <v>1580.6372146732299</v>
      </c>
      <c r="I1691" s="401"/>
    </row>
    <row r="1692" spans="1:9" ht="25.15" customHeight="1">
      <c r="A1692" s="299">
        <v>43593</v>
      </c>
      <c r="B1692" s="298">
        <v>24.799999</v>
      </c>
      <c r="C1692" s="298">
        <v>24.940000999999999</v>
      </c>
      <c r="D1692" s="298">
        <v>24.559999000000001</v>
      </c>
      <c r="E1692" s="298">
        <v>24.84</v>
      </c>
      <c r="F1692" s="297">
        <v>63258</v>
      </c>
      <c r="G1692" s="297">
        <v>65046801</v>
      </c>
      <c r="H1692" s="400">
        <v>1615.76254676535</v>
      </c>
      <c r="I1692" s="401"/>
    </row>
    <row r="1693" spans="1:9" ht="25.15" customHeight="1">
      <c r="A1693" s="299">
        <v>43592</v>
      </c>
      <c r="B1693" s="298">
        <v>24.9</v>
      </c>
      <c r="C1693" s="298">
        <v>25.02</v>
      </c>
      <c r="D1693" s="298">
        <v>24.68</v>
      </c>
      <c r="E1693" s="298">
        <v>24.74</v>
      </c>
      <c r="F1693" s="297">
        <v>139757</v>
      </c>
      <c r="G1693" s="297">
        <v>65046801</v>
      </c>
      <c r="H1693" s="400">
        <v>1609.2578418519699</v>
      </c>
      <c r="I1693" s="401"/>
    </row>
    <row r="1694" spans="1:9" ht="25.15" customHeight="1">
      <c r="A1694" s="299">
        <v>43588</v>
      </c>
      <c r="B1694" s="298">
        <v>24.6</v>
      </c>
      <c r="C1694" s="298">
        <v>24.9</v>
      </c>
      <c r="D1694" s="298">
        <v>24.299999</v>
      </c>
      <c r="E1694" s="298">
        <v>24.799999</v>
      </c>
      <c r="F1694" s="297">
        <v>110809</v>
      </c>
      <c r="G1694" s="297">
        <v>65046801</v>
      </c>
      <c r="H1694" s="400">
        <v>1613.1606151732301</v>
      </c>
      <c r="I1694" s="401"/>
    </row>
    <row r="1695" spans="1:9" ht="25.15" customHeight="1">
      <c r="A1695" s="299">
        <v>43587</v>
      </c>
      <c r="B1695" s="298">
        <v>24.26</v>
      </c>
      <c r="C1695" s="298">
        <v>24.42</v>
      </c>
      <c r="D1695" s="298">
        <v>23.98</v>
      </c>
      <c r="E1695" s="298">
        <v>24.379999000000002</v>
      </c>
      <c r="F1695" s="297">
        <v>92079</v>
      </c>
      <c r="G1695" s="297">
        <v>65046801</v>
      </c>
      <c r="H1695" s="400">
        <v>1585.84095379055</v>
      </c>
      <c r="I1695" s="401"/>
    </row>
    <row r="1696" spans="1:9" ht="25.15" customHeight="1">
      <c r="A1696" s="299">
        <v>43586</v>
      </c>
      <c r="B1696" s="298">
        <v>24.32</v>
      </c>
      <c r="C1696" s="298">
        <v>24.540001</v>
      </c>
      <c r="D1696" s="298">
        <v>24.08</v>
      </c>
      <c r="E1696" s="298">
        <v>24.299999</v>
      </c>
      <c r="F1696" s="297">
        <v>103873</v>
      </c>
      <c r="G1696" s="297">
        <v>65046801</v>
      </c>
      <c r="H1696" s="400">
        <v>1580.6372146732299</v>
      </c>
      <c r="I1696" s="401"/>
    </row>
    <row r="1697" spans="1:9" ht="25.15" customHeight="1">
      <c r="A1697" s="299">
        <v>43585</v>
      </c>
      <c r="B1697" s="298">
        <v>23.959999</v>
      </c>
      <c r="C1697" s="298">
        <v>24.219999000000001</v>
      </c>
      <c r="D1697" s="298">
        <v>23.9</v>
      </c>
      <c r="E1697" s="298">
        <v>24.120000999999998</v>
      </c>
      <c r="F1697" s="297">
        <v>64769</v>
      </c>
      <c r="G1697" s="297">
        <v>65046801</v>
      </c>
      <c r="H1697" s="400">
        <v>1568.9288947094501</v>
      </c>
      <c r="I1697" s="401"/>
    </row>
    <row r="1698" spans="1:9" ht="25.15" customHeight="1">
      <c r="A1698" s="299">
        <v>43584</v>
      </c>
      <c r="B1698" s="298">
        <v>23.02</v>
      </c>
      <c r="C1698" s="298">
        <v>23.959999</v>
      </c>
      <c r="D1698" s="298">
        <v>23.02</v>
      </c>
      <c r="E1698" s="298">
        <v>23.959999</v>
      </c>
      <c r="F1698" s="297">
        <v>85244</v>
      </c>
      <c r="G1698" s="297">
        <v>65046801</v>
      </c>
      <c r="H1698" s="400">
        <v>1558.5212924078801</v>
      </c>
      <c r="I1698" s="401"/>
    </row>
    <row r="1699" spans="1:9" ht="25.15" customHeight="1">
      <c r="A1699" s="299">
        <v>43581</v>
      </c>
      <c r="B1699" s="298">
        <v>22.940000999999999</v>
      </c>
      <c r="C1699" s="298">
        <v>23.200001</v>
      </c>
      <c r="D1699" s="298">
        <v>22.82</v>
      </c>
      <c r="E1699" s="298">
        <v>23.18</v>
      </c>
      <c r="F1699" s="297">
        <v>61833</v>
      </c>
      <c r="G1699" s="297">
        <v>65046801</v>
      </c>
      <c r="H1699" s="400">
        <v>1507.7848670307101</v>
      </c>
      <c r="I1699" s="401"/>
    </row>
    <row r="1700" spans="1:9" ht="25.15" customHeight="1">
      <c r="A1700" s="299">
        <v>43580</v>
      </c>
      <c r="B1700" s="298">
        <v>23.200001</v>
      </c>
      <c r="C1700" s="298">
        <v>23.200001</v>
      </c>
      <c r="D1700" s="298">
        <v>22.76</v>
      </c>
      <c r="E1700" s="298">
        <v>22.959999</v>
      </c>
      <c r="F1700" s="297">
        <v>59065</v>
      </c>
      <c r="G1700" s="297">
        <v>65046801</v>
      </c>
      <c r="H1700" s="400">
        <v>1493.4744914078799</v>
      </c>
      <c r="I1700" s="401"/>
    </row>
    <row r="1701" spans="1:9" ht="25.15" customHeight="1">
      <c r="A1701" s="299">
        <v>43579</v>
      </c>
      <c r="B1701" s="298">
        <v>23.02</v>
      </c>
      <c r="C1701" s="298">
        <v>23.26</v>
      </c>
      <c r="D1701" s="298">
        <v>22.84</v>
      </c>
      <c r="E1701" s="298">
        <v>23.120000999999998</v>
      </c>
      <c r="F1701" s="297">
        <v>71280</v>
      </c>
      <c r="G1701" s="297">
        <v>65046801</v>
      </c>
      <c r="H1701" s="400">
        <v>1503.8820937094499</v>
      </c>
      <c r="I1701" s="401"/>
    </row>
    <row r="1702" spans="1:9" ht="25.15" customHeight="1">
      <c r="A1702" s="299">
        <v>43578</v>
      </c>
      <c r="B1702" s="298">
        <v>23.200001</v>
      </c>
      <c r="C1702" s="298">
        <v>23.42</v>
      </c>
      <c r="D1702" s="298">
        <v>23.040001</v>
      </c>
      <c r="E1702" s="298">
        <v>23.24</v>
      </c>
      <c r="F1702" s="297">
        <v>126701</v>
      </c>
      <c r="G1702" s="297">
        <v>65046801</v>
      </c>
      <c r="H1702" s="400">
        <v>1511.68764035197</v>
      </c>
      <c r="I1702" s="401"/>
    </row>
    <row r="1703" spans="1:9" ht="25.15" customHeight="1">
      <c r="A1703" s="299">
        <v>43573</v>
      </c>
      <c r="B1703" s="298">
        <v>23.299999</v>
      </c>
      <c r="C1703" s="298">
        <v>23.440000999999999</v>
      </c>
      <c r="D1703" s="298">
        <v>23.18</v>
      </c>
      <c r="E1703" s="298">
        <v>23.26</v>
      </c>
      <c r="F1703" s="297">
        <v>59844</v>
      </c>
      <c r="G1703" s="297">
        <v>65046801</v>
      </c>
      <c r="H1703" s="400">
        <v>1512.9886061480299</v>
      </c>
      <c r="I1703" s="401"/>
    </row>
    <row r="1704" spans="1:9" ht="25.15" customHeight="1">
      <c r="A1704" s="299">
        <v>43572</v>
      </c>
      <c r="B1704" s="298">
        <v>23.16</v>
      </c>
      <c r="C1704" s="298">
        <v>23.360001</v>
      </c>
      <c r="D1704" s="298">
        <v>23.16</v>
      </c>
      <c r="E1704" s="298">
        <v>23.360001</v>
      </c>
      <c r="F1704" s="297">
        <v>62095</v>
      </c>
      <c r="G1704" s="297">
        <v>65046801</v>
      </c>
      <c r="H1704" s="400">
        <v>1519.4933110614199</v>
      </c>
      <c r="I1704" s="401"/>
    </row>
    <row r="1705" spans="1:9" ht="25.15" customHeight="1">
      <c r="A1705" s="299">
        <v>43571</v>
      </c>
      <c r="B1705" s="298">
        <v>23.6</v>
      </c>
      <c r="C1705" s="298">
        <v>23.6</v>
      </c>
      <c r="D1705" s="298">
        <v>23.219999000000001</v>
      </c>
      <c r="E1705" s="298">
        <v>23.360001</v>
      </c>
      <c r="F1705" s="297">
        <v>67143</v>
      </c>
      <c r="G1705" s="297">
        <v>65046801</v>
      </c>
      <c r="H1705" s="400">
        <v>1519.4933110614199</v>
      </c>
      <c r="I1705" s="401"/>
    </row>
    <row r="1706" spans="1:9" ht="25.15" customHeight="1">
      <c r="A1706" s="299">
        <v>43570</v>
      </c>
      <c r="B1706" s="298">
        <v>22.780000999999999</v>
      </c>
      <c r="C1706" s="298">
        <v>23.5</v>
      </c>
      <c r="D1706" s="298">
        <v>22.780000999999999</v>
      </c>
      <c r="E1706" s="298">
        <v>23.32</v>
      </c>
      <c r="F1706" s="297">
        <v>124235</v>
      </c>
      <c r="G1706" s="297">
        <v>65046801</v>
      </c>
      <c r="H1706" s="400">
        <v>1516.8913794692901</v>
      </c>
      <c r="I1706" s="401"/>
    </row>
    <row r="1707" spans="1:9" ht="25.15" customHeight="1">
      <c r="A1707" s="299">
        <v>43567</v>
      </c>
      <c r="B1707" s="298">
        <v>22.76</v>
      </c>
      <c r="C1707" s="298">
        <v>22.9</v>
      </c>
      <c r="D1707" s="298">
        <v>22.5</v>
      </c>
      <c r="E1707" s="298">
        <v>22.9</v>
      </c>
      <c r="F1707" s="297">
        <v>92006</v>
      </c>
      <c r="G1707" s="297">
        <v>65046801</v>
      </c>
      <c r="H1707" s="400">
        <v>1489.57171808662</v>
      </c>
      <c r="I1707" s="401"/>
    </row>
    <row r="1708" spans="1:9" ht="25.15" customHeight="1">
      <c r="A1708" s="299">
        <v>43566</v>
      </c>
      <c r="B1708" s="298">
        <v>22.34</v>
      </c>
      <c r="C1708" s="298">
        <v>22.700001</v>
      </c>
      <c r="D1708" s="298">
        <v>22.16</v>
      </c>
      <c r="E1708" s="298">
        <v>22.620000999999998</v>
      </c>
      <c r="F1708" s="297">
        <v>123543</v>
      </c>
      <c r="G1708" s="297">
        <v>65046801</v>
      </c>
      <c r="H1708" s="400">
        <v>1471.3586932094499</v>
      </c>
      <c r="I1708" s="401"/>
    </row>
    <row r="1709" spans="1:9" ht="25.15" customHeight="1">
      <c r="A1709" s="299">
        <v>43565</v>
      </c>
      <c r="B1709" s="298">
        <v>22.18</v>
      </c>
      <c r="C1709" s="298">
        <v>22.540001</v>
      </c>
      <c r="D1709" s="298">
        <v>21.959999</v>
      </c>
      <c r="E1709" s="298">
        <v>22.26</v>
      </c>
      <c r="F1709" s="297">
        <v>84700</v>
      </c>
      <c r="G1709" s="297">
        <v>65046801</v>
      </c>
      <c r="H1709" s="400">
        <v>1447.94180514803</v>
      </c>
      <c r="I1709" s="401"/>
    </row>
    <row r="1710" spans="1:9" ht="25.15" customHeight="1">
      <c r="A1710" s="299">
        <v>43564</v>
      </c>
      <c r="B1710" s="298">
        <v>22.299999</v>
      </c>
      <c r="C1710" s="298">
        <v>22.299999</v>
      </c>
      <c r="D1710" s="298">
        <v>21.780000999999999</v>
      </c>
      <c r="E1710" s="298">
        <v>22.139999</v>
      </c>
      <c r="F1710" s="297">
        <v>92072</v>
      </c>
      <c r="G1710" s="297">
        <v>65046801</v>
      </c>
      <c r="H1710" s="400">
        <v>1440.13613443858</v>
      </c>
      <c r="I1710" s="401"/>
    </row>
    <row r="1711" spans="1:9" ht="25.15" customHeight="1">
      <c r="A1711" s="299">
        <v>43563</v>
      </c>
      <c r="B1711" s="298">
        <v>21.860001</v>
      </c>
      <c r="C1711" s="298">
        <v>22.58</v>
      </c>
      <c r="D1711" s="298">
        <v>21.860001</v>
      </c>
      <c r="E1711" s="298">
        <v>22.200001</v>
      </c>
      <c r="F1711" s="297">
        <v>97797</v>
      </c>
      <c r="G1711" s="297">
        <v>65046801</v>
      </c>
      <c r="H1711" s="400">
        <v>1444.03903182677</v>
      </c>
      <c r="I1711" s="401"/>
    </row>
    <row r="1712" spans="1:9" ht="25.15" customHeight="1">
      <c r="A1712" s="299">
        <v>43560</v>
      </c>
      <c r="B1712" s="298">
        <v>22.02</v>
      </c>
      <c r="C1712" s="298">
        <v>22.1</v>
      </c>
      <c r="D1712" s="298">
        <v>21.700001</v>
      </c>
      <c r="E1712" s="298">
        <v>22</v>
      </c>
      <c r="F1712" s="297">
        <v>90869</v>
      </c>
      <c r="G1712" s="297">
        <v>65046801</v>
      </c>
      <c r="H1712" s="400">
        <v>1431.029622</v>
      </c>
      <c r="I1712" s="401"/>
    </row>
    <row r="1713" spans="1:9" ht="25.15" customHeight="1">
      <c r="A1713" s="299">
        <v>43559</v>
      </c>
      <c r="B1713" s="298">
        <v>22.02</v>
      </c>
      <c r="C1713" s="298">
        <v>22.24</v>
      </c>
      <c r="D1713" s="298">
        <v>21.879999000000002</v>
      </c>
      <c r="E1713" s="298">
        <v>21.9</v>
      </c>
      <c r="F1713" s="297">
        <v>87802</v>
      </c>
      <c r="G1713" s="297">
        <v>65046801</v>
      </c>
      <c r="H1713" s="400">
        <v>1424.52491708662</v>
      </c>
      <c r="I1713" s="401"/>
    </row>
    <row r="1714" spans="1:9" ht="25.15" customHeight="1">
      <c r="A1714" s="299">
        <v>43558</v>
      </c>
      <c r="B1714" s="298">
        <v>22.08</v>
      </c>
      <c r="C1714" s="298">
        <v>22.48</v>
      </c>
      <c r="D1714" s="298">
        <v>21.860001</v>
      </c>
      <c r="E1714" s="298">
        <v>22.059999000000001</v>
      </c>
      <c r="F1714" s="297">
        <v>206428</v>
      </c>
      <c r="G1714" s="297">
        <v>65046801</v>
      </c>
      <c r="H1714" s="400">
        <v>1434.9323953212599</v>
      </c>
      <c r="I1714" s="401"/>
    </row>
    <row r="1715" spans="1:9" ht="25.15" customHeight="1">
      <c r="A1715" s="299">
        <v>43557</v>
      </c>
      <c r="B1715" s="298">
        <v>21.9</v>
      </c>
      <c r="C1715" s="298">
        <v>22.26</v>
      </c>
      <c r="D1715" s="298">
        <v>21.879999000000002</v>
      </c>
      <c r="E1715" s="298">
        <v>22.120000999999998</v>
      </c>
      <c r="F1715" s="297">
        <v>110576</v>
      </c>
      <c r="G1715" s="297">
        <v>65046801</v>
      </c>
      <c r="H1715" s="400">
        <v>1438.83529270945</v>
      </c>
      <c r="I1715" s="401"/>
    </row>
    <row r="1716" spans="1:9" ht="25.15" customHeight="1">
      <c r="A1716" s="299">
        <v>43556</v>
      </c>
      <c r="B1716" s="298">
        <v>22.16</v>
      </c>
      <c r="C1716" s="298">
        <v>22.18</v>
      </c>
      <c r="D1716" s="298">
        <v>21.700001</v>
      </c>
      <c r="E1716" s="298">
        <v>22.02</v>
      </c>
      <c r="F1716" s="297">
        <v>105914</v>
      </c>
      <c r="G1716" s="297">
        <v>65046801</v>
      </c>
      <c r="H1716" s="400">
        <v>1432.3305877960599</v>
      </c>
      <c r="I1716" s="401"/>
    </row>
    <row r="1717" spans="1:9" ht="25.15" customHeight="1">
      <c r="A1717" s="299">
        <v>43553</v>
      </c>
      <c r="B1717" s="298">
        <v>22.040001</v>
      </c>
      <c r="C1717" s="298">
        <v>22.200001</v>
      </c>
      <c r="D1717" s="298">
        <v>21.58</v>
      </c>
      <c r="E1717" s="298">
        <v>22.200001</v>
      </c>
      <c r="F1717" s="297">
        <v>153054</v>
      </c>
      <c r="G1717" s="297">
        <v>65046344</v>
      </c>
      <c r="H1717" s="400">
        <v>1444.0288864264201</v>
      </c>
      <c r="I1717" s="401"/>
    </row>
    <row r="1718" spans="1:9" ht="25.15" customHeight="1">
      <c r="A1718" s="299">
        <v>43552</v>
      </c>
      <c r="B1718" s="298">
        <v>21.719999000000001</v>
      </c>
      <c r="C1718" s="298">
        <v>22.08</v>
      </c>
      <c r="D1718" s="298">
        <v>21.719999000000001</v>
      </c>
      <c r="E1718" s="298">
        <v>21.780000999999999</v>
      </c>
      <c r="F1718" s="297">
        <v>83927</v>
      </c>
      <c r="G1718" s="297">
        <v>65046344</v>
      </c>
      <c r="H1718" s="400">
        <v>1416.7094169837801</v>
      </c>
      <c r="I1718" s="401"/>
    </row>
    <row r="1719" spans="1:9" ht="25.15" customHeight="1">
      <c r="A1719" s="299">
        <v>43551</v>
      </c>
      <c r="B1719" s="298">
        <v>22.620000999999998</v>
      </c>
      <c r="C1719" s="298">
        <v>22.620000999999998</v>
      </c>
      <c r="D1719" s="298">
        <v>21.780000999999999</v>
      </c>
      <c r="E1719" s="298">
        <v>21.940000999999999</v>
      </c>
      <c r="F1719" s="297">
        <v>86795</v>
      </c>
      <c r="G1719" s="297">
        <v>65046344</v>
      </c>
      <c r="H1719" s="400">
        <v>1427.11682209849</v>
      </c>
      <c r="I1719" s="401"/>
    </row>
    <row r="1720" spans="1:9" ht="25.15" customHeight="1">
      <c r="A1720" s="299">
        <v>43550</v>
      </c>
      <c r="B1720" s="298">
        <v>22.26</v>
      </c>
      <c r="C1720" s="298">
        <v>22.6</v>
      </c>
      <c r="D1720" s="298">
        <v>22.120000999999998</v>
      </c>
      <c r="E1720" s="298">
        <v>22.4</v>
      </c>
      <c r="F1720" s="297">
        <v>99955</v>
      </c>
      <c r="G1720" s="297">
        <v>65046344</v>
      </c>
      <c r="H1720" s="400">
        <v>1457.03808078679</v>
      </c>
      <c r="I1720" s="401"/>
    </row>
    <row r="1721" spans="1:9" ht="25.15" customHeight="1">
      <c r="A1721" s="299">
        <v>43549</v>
      </c>
      <c r="B1721" s="298">
        <v>23.18</v>
      </c>
      <c r="C1721" s="298">
        <v>23.26</v>
      </c>
      <c r="D1721" s="298">
        <v>22.26</v>
      </c>
      <c r="E1721" s="298">
        <v>22.4</v>
      </c>
      <c r="F1721" s="297">
        <v>152888</v>
      </c>
      <c r="G1721" s="297">
        <v>65046344</v>
      </c>
      <c r="H1721" s="400">
        <v>1457.03808078679</v>
      </c>
      <c r="I1721" s="401"/>
    </row>
    <row r="1722" spans="1:9" ht="25.15" customHeight="1">
      <c r="A1722" s="299">
        <v>43546</v>
      </c>
      <c r="B1722" s="298">
        <v>24.34</v>
      </c>
      <c r="C1722" s="298">
        <v>24.34</v>
      </c>
      <c r="D1722" s="298">
        <v>23.620000999999998</v>
      </c>
      <c r="E1722" s="298">
        <v>23.620000999999998</v>
      </c>
      <c r="F1722" s="297">
        <v>76840</v>
      </c>
      <c r="G1722" s="297">
        <v>65046344</v>
      </c>
      <c r="H1722" s="400">
        <v>1536.3946998690601</v>
      </c>
      <c r="I1722" s="401"/>
    </row>
    <row r="1723" spans="1:9" ht="25.15" customHeight="1">
      <c r="A1723" s="299">
        <v>43545</v>
      </c>
      <c r="B1723" s="298">
        <v>24.18</v>
      </c>
      <c r="C1723" s="298">
        <v>24.4</v>
      </c>
      <c r="D1723" s="298">
        <v>23.98</v>
      </c>
      <c r="E1723" s="298">
        <v>24.219999000000001</v>
      </c>
      <c r="F1723" s="297">
        <v>167279</v>
      </c>
      <c r="G1723" s="297">
        <v>65046344</v>
      </c>
      <c r="H1723" s="400">
        <v>1575.4224070162199</v>
      </c>
      <c r="I1723" s="401"/>
    </row>
    <row r="1724" spans="1:9" ht="25.15" customHeight="1">
      <c r="A1724" s="299">
        <v>43544</v>
      </c>
      <c r="B1724" s="298">
        <v>24.360001</v>
      </c>
      <c r="C1724" s="298">
        <v>24.48</v>
      </c>
      <c r="D1724" s="298">
        <v>23.5</v>
      </c>
      <c r="E1724" s="298">
        <v>24.18</v>
      </c>
      <c r="F1724" s="297">
        <v>150472</v>
      </c>
      <c r="G1724" s="297">
        <v>65046344</v>
      </c>
      <c r="H1724" s="400">
        <v>1572.8206177705699</v>
      </c>
      <c r="I1724" s="401"/>
    </row>
    <row r="1725" spans="1:9" ht="25.15" customHeight="1">
      <c r="A1725" s="299">
        <v>43543</v>
      </c>
      <c r="B1725" s="298">
        <v>23.84</v>
      </c>
      <c r="C1725" s="298">
        <v>24.6</v>
      </c>
      <c r="D1725" s="298">
        <v>23.84</v>
      </c>
      <c r="E1725" s="298">
        <v>24.6</v>
      </c>
      <c r="F1725" s="297">
        <v>89278</v>
      </c>
      <c r="G1725" s="297">
        <v>65046344</v>
      </c>
      <c r="H1725" s="400">
        <v>1600.1400872132101</v>
      </c>
      <c r="I1725" s="401"/>
    </row>
    <row r="1726" spans="1:9" ht="25.15" customHeight="1">
      <c r="A1726" s="299">
        <v>43542</v>
      </c>
      <c r="B1726" s="298">
        <v>24.16</v>
      </c>
      <c r="C1726" s="298">
        <v>24.639999</v>
      </c>
      <c r="D1726" s="298">
        <v>23.76</v>
      </c>
      <c r="E1726" s="298">
        <v>24.08</v>
      </c>
      <c r="F1726" s="297">
        <v>65919</v>
      </c>
      <c r="G1726" s="297">
        <v>65046344</v>
      </c>
      <c r="H1726" s="400">
        <v>1566.3159585573601</v>
      </c>
      <c r="I1726" s="401"/>
    </row>
    <row r="1727" spans="1:9" ht="25.15" customHeight="1">
      <c r="A1727" s="299">
        <v>43539</v>
      </c>
      <c r="B1727" s="298">
        <v>24.16</v>
      </c>
      <c r="C1727" s="298">
        <v>24.9</v>
      </c>
      <c r="D1727" s="298">
        <v>23.780000999999999</v>
      </c>
      <c r="E1727" s="298">
        <v>24.52</v>
      </c>
      <c r="F1727" s="297">
        <v>440930</v>
      </c>
      <c r="G1727" s="297">
        <v>65046344</v>
      </c>
      <c r="H1727" s="400">
        <v>1594.9363846558499</v>
      </c>
      <c r="I1727" s="401"/>
    </row>
    <row r="1728" spans="1:9" ht="25.15" customHeight="1">
      <c r="A1728" s="299">
        <v>43538</v>
      </c>
      <c r="B1728" s="298">
        <v>24.379999000000002</v>
      </c>
      <c r="C1728" s="298">
        <v>24.700001</v>
      </c>
      <c r="D1728" s="298">
        <v>23.9</v>
      </c>
      <c r="E1728" s="298">
        <v>23.9</v>
      </c>
      <c r="F1728" s="297">
        <v>196398</v>
      </c>
      <c r="G1728" s="297">
        <v>65046344</v>
      </c>
      <c r="H1728" s="400">
        <v>1554.6075967867901</v>
      </c>
      <c r="I1728" s="401"/>
    </row>
    <row r="1729" spans="1:9" ht="25.15" customHeight="1">
      <c r="A1729" s="299">
        <v>43537</v>
      </c>
      <c r="B1729" s="298">
        <v>23.879999000000002</v>
      </c>
      <c r="C1729" s="298">
        <v>24.68</v>
      </c>
      <c r="D1729" s="298">
        <v>23.879999000000002</v>
      </c>
      <c r="E1729" s="298">
        <v>24.540001</v>
      </c>
      <c r="F1729" s="297">
        <v>189800</v>
      </c>
      <c r="G1729" s="297">
        <v>65046344</v>
      </c>
      <c r="H1729" s="400">
        <v>1596.23734131171</v>
      </c>
      <c r="I1729" s="401"/>
    </row>
    <row r="1730" spans="1:9" ht="25.15" customHeight="1">
      <c r="A1730" s="299">
        <v>43536</v>
      </c>
      <c r="B1730" s="298">
        <v>23.700001</v>
      </c>
      <c r="C1730" s="298">
        <v>24.42</v>
      </c>
      <c r="D1730" s="298">
        <v>23.58</v>
      </c>
      <c r="E1730" s="298">
        <v>24.18</v>
      </c>
      <c r="F1730" s="297">
        <v>172359</v>
      </c>
      <c r="G1730" s="297">
        <v>65046344</v>
      </c>
      <c r="H1730" s="400">
        <v>1572.8206177705699</v>
      </c>
      <c r="I1730" s="401"/>
    </row>
    <row r="1731" spans="1:9" ht="25.15" customHeight="1">
      <c r="A1731" s="299">
        <v>43535</v>
      </c>
      <c r="B1731" s="298">
        <v>23.200001</v>
      </c>
      <c r="C1731" s="298">
        <v>23.66</v>
      </c>
      <c r="D1731" s="298">
        <v>22.940000999999999</v>
      </c>
      <c r="E1731" s="298">
        <v>23.66</v>
      </c>
      <c r="F1731" s="297">
        <v>217852</v>
      </c>
      <c r="G1731" s="297">
        <v>65046344</v>
      </c>
      <c r="H1731" s="400">
        <v>1538.9964891147199</v>
      </c>
      <c r="I1731" s="401"/>
    </row>
    <row r="1732" spans="1:9" ht="25.15" customHeight="1">
      <c r="A1732" s="299">
        <v>43532</v>
      </c>
      <c r="B1732" s="298">
        <v>22.6</v>
      </c>
      <c r="C1732" s="298">
        <v>22.92</v>
      </c>
      <c r="D1732" s="298">
        <v>22.52</v>
      </c>
      <c r="E1732" s="298">
        <v>22.540001</v>
      </c>
      <c r="F1732" s="297">
        <v>157338</v>
      </c>
      <c r="G1732" s="297">
        <v>65046344</v>
      </c>
      <c r="H1732" s="400">
        <v>1466.14465331171</v>
      </c>
      <c r="I1732" s="401"/>
    </row>
    <row r="1733" spans="1:9" ht="25.15" customHeight="1">
      <c r="A1733" s="299">
        <v>43531</v>
      </c>
      <c r="B1733" s="298">
        <v>23.280000999999999</v>
      </c>
      <c r="C1733" s="298">
        <v>23.280000999999999</v>
      </c>
      <c r="D1733" s="298">
        <v>22.58</v>
      </c>
      <c r="E1733" s="298">
        <v>22.9</v>
      </c>
      <c r="F1733" s="297">
        <v>277739</v>
      </c>
      <c r="G1733" s="297">
        <v>65046344</v>
      </c>
      <c r="H1733" s="400">
        <v>1489.56125278679</v>
      </c>
      <c r="I1733" s="401"/>
    </row>
    <row r="1734" spans="1:9" ht="25.15" customHeight="1">
      <c r="A1734" s="299">
        <v>43530</v>
      </c>
      <c r="B1734" s="298">
        <v>21.879999000000002</v>
      </c>
      <c r="C1734" s="298">
        <v>23.200001</v>
      </c>
      <c r="D1734" s="298">
        <v>21.879999000000002</v>
      </c>
      <c r="E1734" s="298">
        <v>23.1</v>
      </c>
      <c r="F1734" s="297">
        <v>209832</v>
      </c>
      <c r="G1734" s="297">
        <v>65046344</v>
      </c>
      <c r="H1734" s="400">
        <v>1502.5705712132101</v>
      </c>
      <c r="I1734" s="401"/>
    </row>
    <row r="1735" spans="1:9" ht="25.15" customHeight="1">
      <c r="A1735" s="299">
        <v>43529</v>
      </c>
      <c r="B1735" s="298">
        <v>22.299999</v>
      </c>
      <c r="C1735" s="298">
        <v>22.9</v>
      </c>
      <c r="D1735" s="298">
        <v>22.26</v>
      </c>
      <c r="E1735" s="298">
        <v>22.440000999999999</v>
      </c>
      <c r="F1735" s="297">
        <v>156375</v>
      </c>
      <c r="G1735" s="297">
        <v>65046344</v>
      </c>
      <c r="H1735" s="400">
        <v>1459.63999409849</v>
      </c>
      <c r="I1735" s="401"/>
    </row>
    <row r="1736" spans="1:9" ht="25.15" customHeight="1">
      <c r="A1736" s="299">
        <v>43528</v>
      </c>
      <c r="B1736" s="298">
        <v>22.200001</v>
      </c>
      <c r="C1736" s="298">
        <v>22.379999000000002</v>
      </c>
      <c r="D1736" s="298">
        <v>21.76</v>
      </c>
      <c r="E1736" s="298">
        <v>21.860001</v>
      </c>
      <c r="F1736" s="297">
        <v>221173</v>
      </c>
      <c r="G1736" s="297">
        <v>65046344</v>
      </c>
      <c r="H1736" s="400">
        <v>1421.9131195411401</v>
      </c>
      <c r="I1736" s="401"/>
    </row>
    <row r="1737" spans="1:9" ht="25.15" customHeight="1">
      <c r="A1737" s="299">
        <v>43525</v>
      </c>
      <c r="B1737" s="298">
        <v>22.42</v>
      </c>
      <c r="C1737" s="298">
        <v>22.42</v>
      </c>
      <c r="D1737" s="298">
        <v>21.82</v>
      </c>
      <c r="E1737" s="298">
        <v>22</v>
      </c>
      <c r="F1737" s="297">
        <v>170419</v>
      </c>
      <c r="G1737" s="297">
        <v>65046344</v>
      </c>
      <c r="H1737" s="400">
        <v>1431.0195679999999</v>
      </c>
      <c r="I1737" s="401"/>
    </row>
    <row r="1738" spans="1:9" ht="25.15" customHeight="1">
      <c r="A1738" s="299">
        <v>43524</v>
      </c>
      <c r="B1738" s="298">
        <v>21.9</v>
      </c>
      <c r="C1738" s="298">
        <v>21.940000999999999</v>
      </c>
      <c r="D1738" s="298">
        <v>21.459999</v>
      </c>
      <c r="E1738" s="298">
        <v>21.9</v>
      </c>
      <c r="F1738" s="297">
        <v>121531</v>
      </c>
      <c r="G1738" s="297">
        <v>65046344</v>
      </c>
      <c r="H1738" s="400">
        <v>1424.5149087867901</v>
      </c>
      <c r="I1738" s="401"/>
    </row>
    <row r="1739" spans="1:9" ht="25.15" customHeight="1">
      <c r="A1739" s="299">
        <v>43523</v>
      </c>
      <c r="B1739" s="298">
        <v>22.08</v>
      </c>
      <c r="C1739" s="298">
        <v>22.459999</v>
      </c>
      <c r="D1739" s="298">
        <v>21.940000999999999</v>
      </c>
      <c r="E1739" s="298">
        <v>22</v>
      </c>
      <c r="F1739" s="297">
        <v>47330</v>
      </c>
      <c r="G1739" s="297">
        <v>65045705</v>
      </c>
      <c r="H1739" s="400">
        <v>1431.00551</v>
      </c>
      <c r="I1739" s="401"/>
    </row>
    <row r="1740" spans="1:9" ht="25.15" customHeight="1">
      <c r="A1740" s="299">
        <v>43522</v>
      </c>
      <c r="B1740" s="298">
        <v>22.620000999999998</v>
      </c>
      <c r="C1740" s="298">
        <v>23.040001</v>
      </c>
      <c r="D1740" s="298">
        <v>21.940000999999999</v>
      </c>
      <c r="E1740" s="298">
        <v>22.42</v>
      </c>
      <c r="F1740" s="297">
        <v>62614</v>
      </c>
      <c r="G1740" s="297">
        <v>65045705</v>
      </c>
      <c r="H1740" s="400">
        <v>1458.32471106259</v>
      </c>
      <c r="I1740" s="401"/>
    </row>
    <row r="1741" spans="1:9" ht="25.15" customHeight="1">
      <c r="A1741" s="299">
        <v>43521</v>
      </c>
      <c r="B1741" s="298">
        <v>22.66</v>
      </c>
      <c r="C1741" s="298">
        <v>22.82</v>
      </c>
      <c r="D1741" s="298">
        <v>22.52</v>
      </c>
      <c r="E1741" s="298">
        <v>22.799999</v>
      </c>
      <c r="F1741" s="297">
        <v>53542</v>
      </c>
      <c r="G1741" s="297">
        <v>65045705</v>
      </c>
      <c r="H1741" s="400">
        <v>1483.04202437406</v>
      </c>
      <c r="I1741" s="401"/>
    </row>
    <row r="1742" spans="1:9" ht="25.15" customHeight="1">
      <c r="A1742" s="299">
        <v>43518</v>
      </c>
      <c r="B1742" s="298">
        <v>23.08</v>
      </c>
      <c r="C1742" s="298">
        <v>23.08</v>
      </c>
      <c r="D1742" s="298">
        <v>22.700001</v>
      </c>
      <c r="E1742" s="298">
        <v>22.799999</v>
      </c>
      <c r="F1742" s="297">
        <v>39371</v>
      </c>
      <c r="G1742" s="297">
        <v>65045705</v>
      </c>
      <c r="H1742" s="400">
        <v>1483.04202437406</v>
      </c>
      <c r="I1742" s="401"/>
    </row>
    <row r="1743" spans="1:9" ht="25.15" customHeight="1">
      <c r="A1743" s="299">
        <v>43517</v>
      </c>
      <c r="B1743" s="298">
        <v>22.860001</v>
      </c>
      <c r="C1743" s="298">
        <v>23.280000999999999</v>
      </c>
      <c r="D1743" s="298">
        <v>22.780000999999999</v>
      </c>
      <c r="E1743" s="298">
        <v>22.940000999999999</v>
      </c>
      <c r="F1743" s="297">
        <v>53580</v>
      </c>
      <c r="G1743" s="297">
        <v>65045705</v>
      </c>
      <c r="H1743" s="400">
        <v>1492.1485074381501</v>
      </c>
      <c r="I1743" s="401"/>
    </row>
    <row r="1744" spans="1:9" ht="25.15" customHeight="1">
      <c r="A1744" s="299">
        <v>43516</v>
      </c>
      <c r="B1744" s="298">
        <v>23</v>
      </c>
      <c r="C1744" s="298">
        <v>23.360001</v>
      </c>
      <c r="D1744" s="298">
        <v>22.940000999999999</v>
      </c>
      <c r="E1744" s="298">
        <v>23</v>
      </c>
      <c r="F1744" s="297">
        <v>54794</v>
      </c>
      <c r="G1744" s="297">
        <v>65045705</v>
      </c>
      <c r="H1744" s="400">
        <v>1496.051215</v>
      </c>
      <c r="I1744" s="401"/>
    </row>
    <row r="1745" spans="1:9" ht="25.15" customHeight="1">
      <c r="A1745" s="299">
        <v>43515</v>
      </c>
      <c r="B1745" s="298">
        <v>23</v>
      </c>
      <c r="C1745" s="298">
        <v>23.32</v>
      </c>
      <c r="D1745" s="298">
        <v>23</v>
      </c>
      <c r="E1745" s="298">
        <v>23.16</v>
      </c>
      <c r="F1745" s="297">
        <v>73581</v>
      </c>
      <c r="G1745" s="297">
        <v>65045705</v>
      </c>
      <c r="H1745" s="400">
        <v>1506.45851787481</v>
      </c>
      <c r="I1745" s="401"/>
    </row>
    <row r="1746" spans="1:9" ht="25.15" customHeight="1">
      <c r="A1746" s="299">
        <v>43514</v>
      </c>
      <c r="B1746" s="298">
        <v>23.24</v>
      </c>
      <c r="C1746" s="298">
        <v>23.4</v>
      </c>
      <c r="D1746" s="298">
        <v>23.18</v>
      </c>
      <c r="E1746" s="298">
        <v>23.26</v>
      </c>
      <c r="F1746" s="297">
        <v>102667</v>
      </c>
      <c r="G1746" s="297">
        <v>65045705</v>
      </c>
      <c r="H1746" s="400">
        <v>1512.96311318778</v>
      </c>
      <c r="I1746" s="401"/>
    </row>
    <row r="1747" spans="1:9" ht="25.15" customHeight="1">
      <c r="A1747" s="299">
        <v>43511</v>
      </c>
      <c r="B1747" s="298">
        <v>23.26</v>
      </c>
      <c r="C1747" s="298">
        <v>23.540001</v>
      </c>
      <c r="D1747" s="298">
        <v>23.08</v>
      </c>
      <c r="E1747" s="298">
        <v>23.24</v>
      </c>
      <c r="F1747" s="297">
        <v>81844</v>
      </c>
      <c r="G1747" s="297">
        <v>65045705</v>
      </c>
      <c r="H1747" s="400">
        <v>1511.6621693122199</v>
      </c>
      <c r="I1747" s="401"/>
    </row>
    <row r="1748" spans="1:9" ht="25.15" customHeight="1">
      <c r="A1748" s="299">
        <v>43510</v>
      </c>
      <c r="B1748" s="298">
        <v>22.76</v>
      </c>
      <c r="C1748" s="298">
        <v>23.299999</v>
      </c>
      <c r="D1748" s="298">
        <v>22.76</v>
      </c>
      <c r="E1748" s="298">
        <v>23</v>
      </c>
      <c r="F1748" s="297">
        <v>59743</v>
      </c>
      <c r="G1748" s="297">
        <v>65045705</v>
      </c>
      <c r="H1748" s="400">
        <v>1496.051215</v>
      </c>
      <c r="I1748" s="401"/>
    </row>
    <row r="1749" spans="1:9" ht="25.15" customHeight="1">
      <c r="A1749" s="299">
        <v>43509</v>
      </c>
      <c r="B1749" s="298">
        <v>22.24</v>
      </c>
      <c r="C1749" s="298">
        <v>23.040001</v>
      </c>
      <c r="D1749" s="298">
        <v>22.24</v>
      </c>
      <c r="E1749" s="298">
        <v>22.98</v>
      </c>
      <c r="F1749" s="297">
        <v>57959</v>
      </c>
      <c r="G1749" s="297">
        <v>65045705</v>
      </c>
      <c r="H1749" s="400">
        <v>1494.7502711244399</v>
      </c>
      <c r="I1749" s="401"/>
    </row>
    <row r="1750" spans="1:9" ht="25.15" customHeight="1">
      <c r="A1750" s="299">
        <v>43508</v>
      </c>
      <c r="B1750" s="298">
        <v>22.879999000000002</v>
      </c>
      <c r="C1750" s="298">
        <v>23.26</v>
      </c>
      <c r="D1750" s="298">
        <v>22.5</v>
      </c>
      <c r="E1750" s="298">
        <v>22.68</v>
      </c>
      <c r="F1750" s="297">
        <v>87210</v>
      </c>
      <c r="G1750" s="297">
        <v>65045705</v>
      </c>
      <c r="H1750" s="400">
        <v>1475.2366092503701</v>
      </c>
      <c r="I1750" s="401"/>
    </row>
    <row r="1751" spans="1:9" ht="25.15" customHeight="1">
      <c r="A1751" s="299">
        <v>43507</v>
      </c>
      <c r="B1751" s="298">
        <v>22.42</v>
      </c>
      <c r="C1751" s="298">
        <v>22.58</v>
      </c>
      <c r="D1751" s="298">
        <v>22.219999000000001</v>
      </c>
      <c r="E1751" s="298">
        <v>22.52</v>
      </c>
      <c r="F1751" s="297">
        <v>63400</v>
      </c>
      <c r="G1751" s="297">
        <v>65045705</v>
      </c>
      <c r="H1751" s="400">
        <v>1464.82930637556</v>
      </c>
      <c r="I1751" s="401"/>
    </row>
    <row r="1752" spans="1:9" ht="25.15" customHeight="1">
      <c r="A1752" s="299">
        <v>43504</v>
      </c>
      <c r="B1752" s="298">
        <v>22.16</v>
      </c>
      <c r="C1752" s="298">
        <v>22.620000999999998</v>
      </c>
      <c r="D1752" s="298">
        <v>22.16</v>
      </c>
      <c r="E1752" s="298">
        <v>22.34</v>
      </c>
      <c r="F1752" s="297">
        <v>51812</v>
      </c>
      <c r="G1752" s="297">
        <v>65045705</v>
      </c>
      <c r="H1752" s="400">
        <v>1453.1210596251899</v>
      </c>
      <c r="I1752" s="401"/>
    </row>
    <row r="1753" spans="1:9" ht="25.15" customHeight="1">
      <c r="A1753" s="299">
        <v>43503</v>
      </c>
      <c r="B1753" s="298">
        <v>22.5</v>
      </c>
      <c r="C1753" s="298">
        <v>22.92</v>
      </c>
      <c r="D1753" s="298">
        <v>22.5</v>
      </c>
      <c r="E1753" s="298">
        <v>22.6</v>
      </c>
      <c r="F1753" s="297">
        <v>51193</v>
      </c>
      <c r="G1753" s="297">
        <v>65045705</v>
      </c>
      <c r="H1753" s="400">
        <v>1470.0329578129699</v>
      </c>
      <c r="I1753" s="401"/>
    </row>
    <row r="1754" spans="1:9" ht="25.15" customHeight="1">
      <c r="A1754" s="299">
        <v>43502</v>
      </c>
      <c r="B1754" s="298">
        <v>22</v>
      </c>
      <c r="C1754" s="298">
        <v>22.879999000000002</v>
      </c>
      <c r="D1754" s="298">
        <v>22</v>
      </c>
      <c r="E1754" s="298">
        <v>22.879999000000002</v>
      </c>
      <c r="F1754" s="297">
        <v>66009</v>
      </c>
      <c r="G1754" s="297">
        <v>65045705</v>
      </c>
      <c r="H1754" s="400">
        <v>1488.2456758114699</v>
      </c>
      <c r="I1754" s="401"/>
    </row>
    <row r="1755" spans="1:9" ht="25.15" customHeight="1">
      <c r="A1755" s="299">
        <v>43501</v>
      </c>
      <c r="B1755" s="298">
        <v>22.82</v>
      </c>
      <c r="C1755" s="298">
        <v>22.82</v>
      </c>
      <c r="D1755" s="298">
        <v>22.32</v>
      </c>
      <c r="E1755" s="298">
        <v>22.66</v>
      </c>
      <c r="F1755" s="297">
        <v>50521</v>
      </c>
      <c r="G1755" s="297">
        <v>65045705</v>
      </c>
      <c r="H1755" s="400">
        <v>1473.93566537481</v>
      </c>
      <c r="I1755" s="401"/>
    </row>
    <row r="1756" spans="1:9" ht="25.15" customHeight="1">
      <c r="A1756" s="299">
        <v>43500</v>
      </c>
      <c r="B1756" s="298">
        <v>21.98</v>
      </c>
      <c r="C1756" s="298">
        <v>22.639999</v>
      </c>
      <c r="D1756" s="298">
        <v>21.98</v>
      </c>
      <c r="E1756" s="298">
        <v>22.639999</v>
      </c>
      <c r="F1756" s="297">
        <v>65766</v>
      </c>
      <c r="G1756" s="297">
        <v>65045705</v>
      </c>
      <c r="H1756" s="400">
        <v>1472.63472149925</v>
      </c>
      <c r="I1756" s="401"/>
    </row>
    <row r="1757" spans="1:9" ht="25.15" customHeight="1">
      <c r="A1757" s="299">
        <v>43497</v>
      </c>
      <c r="B1757" s="298">
        <v>22.780000999999999</v>
      </c>
      <c r="C1757" s="298">
        <v>22.780000999999999</v>
      </c>
      <c r="D1757" s="298">
        <v>22.219999000000001</v>
      </c>
      <c r="E1757" s="298">
        <v>22.280000999999999</v>
      </c>
      <c r="F1757" s="297">
        <v>103318</v>
      </c>
      <c r="G1757" s="297">
        <v>65045705</v>
      </c>
      <c r="H1757" s="400">
        <v>1449.21835206334</v>
      </c>
      <c r="I1757" s="401"/>
    </row>
    <row r="1758" spans="1:9" ht="25.15" customHeight="1">
      <c r="A1758" s="299">
        <v>43496</v>
      </c>
      <c r="B1758" s="298">
        <v>21.9</v>
      </c>
      <c r="C1758" s="298">
        <v>22.5</v>
      </c>
      <c r="D1758" s="298">
        <v>21.9</v>
      </c>
      <c r="E1758" s="298">
        <v>22.26</v>
      </c>
      <c r="F1758" s="297">
        <v>97606</v>
      </c>
      <c r="G1758" s="297">
        <v>65045705</v>
      </c>
      <c r="H1758" s="400">
        <v>1447.91740818778</v>
      </c>
      <c r="I1758" s="401"/>
    </row>
    <row r="1759" spans="1:9" ht="25.15" customHeight="1">
      <c r="A1759" s="299">
        <v>43495</v>
      </c>
      <c r="B1759" s="298">
        <v>22.48</v>
      </c>
      <c r="C1759" s="298">
        <v>22.6</v>
      </c>
      <c r="D1759" s="298">
        <v>22.16</v>
      </c>
      <c r="E1759" s="298">
        <v>22.5</v>
      </c>
      <c r="F1759" s="297">
        <v>59870</v>
      </c>
      <c r="G1759" s="297">
        <v>65045705</v>
      </c>
      <c r="H1759" s="400">
        <v>1463.5283625</v>
      </c>
      <c r="I1759" s="401"/>
    </row>
    <row r="1760" spans="1:9" ht="25.15" customHeight="1">
      <c r="A1760" s="299">
        <v>43494</v>
      </c>
      <c r="B1760" s="298">
        <v>21.219999000000001</v>
      </c>
      <c r="C1760" s="298">
        <v>22.280000999999999</v>
      </c>
      <c r="D1760" s="298">
        <v>21.219999000000001</v>
      </c>
      <c r="E1760" s="298">
        <v>22.280000999999999</v>
      </c>
      <c r="F1760" s="297">
        <v>141401</v>
      </c>
      <c r="G1760" s="297">
        <v>65045705</v>
      </c>
      <c r="H1760" s="400">
        <v>1449.21835206334</v>
      </c>
      <c r="I1760" s="401"/>
    </row>
    <row r="1761" spans="1:9" ht="25.15" customHeight="1">
      <c r="A1761" s="299">
        <v>43493</v>
      </c>
      <c r="B1761" s="298">
        <v>21.5</v>
      </c>
      <c r="C1761" s="298">
        <v>22</v>
      </c>
      <c r="D1761" s="298">
        <v>21.5</v>
      </c>
      <c r="E1761" s="298">
        <v>21.58</v>
      </c>
      <c r="F1761" s="297">
        <v>29089</v>
      </c>
      <c r="G1761" s="297">
        <v>65045705</v>
      </c>
      <c r="H1761" s="400">
        <v>1403.6863089374101</v>
      </c>
      <c r="I1761" s="401"/>
    </row>
    <row r="1762" spans="1:9" ht="25.15" customHeight="1">
      <c r="A1762" s="299">
        <v>43490</v>
      </c>
      <c r="B1762" s="298">
        <v>22</v>
      </c>
      <c r="C1762" s="298">
        <v>22.98</v>
      </c>
      <c r="D1762" s="298">
        <v>21.860001</v>
      </c>
      <c r="E1762" s="298">
        <v>21.879999000000002</v>
      </c>
      <c r="F1762" s="297">
        <v>27044</v>
      </c>
      <c r="G1762" s="297">
        <v>65045705</v>
      </c>
      <c r="H1762" s="400">
        <v>1423.1999708114699</v>
      </c>
      <c r="I1762" s="401"/>
    </row>
    <row r="1763" spans="1:9" ht="25.15" customHeight="1">
      <c r="A1763" s="299">
        <v>43489</v>
      </c>
      <c r="B1763" s="298">
        <v>22.08</v>
      </c>
      <c r="C1763" s="298">
        <v>22.52</v>
      </c>
      <c r="D1763" s="298">
        <v>22.08</v>
      </c>
      <c r="E1763" s="298">
        <v>22.379999000000002</v>
      </c>
      <c r="F1763" s="297">
        <v>58605</v>
      </c>
      <c r="G1763" s="297">
        <v>65045705</v>
      </c>
      <c r="H1763" s="400">
        <v>1455.7228233114699</v>
      </c>
      <c r="I1763" s="401"/>
    </row>
    <row r="1764" spans="1:9" ht="25.15" customHeight="1">
      <c r="A1764" s="299">
        <v>43488</v>
      </c>
      <c r="B1764" s="298">
        <v>22.26</v>
      </c>
      <c r="C1764" s="298">
        <v>22.52</v>
      </c>
      <c r="D1764" s="298">
        <v>22.26</v>
      </c>
      <c r="E1764" s="298">
        <v>22.48</v>
      </c>
      <c r="F1764" s="297">
        <v>75914</v>
      </c>
      <c r="G1764" s="297">
        <v>65045705</v>
      </c>
      <c r="H1764" s="400">
        <v>1462.2274186244399</v>
      </c>
      <c r="I1764" s="401"/>
    </row>
    <row r="1765" spans="1:9" ht="25.15" customHeight="1">
      <c r="A1765" s="299">
        <v>43487</v>
      </c>
      <c r="B1765" s="298">
        <v>22.48</v>
      </c>
      <c r="C1765" s="298">
        <v>22.540001</v>
      </c>
      <c r="D1765" s="298">
        <v>22.219999000000001</v>
      </c>
      <c r="E1765" s="298">
        <v>22.379999000000002</v>
      </c>
      <c r="F1765" s="297">
        <v>60134</v>
      </c>
      <c r="G1765" s="297">
        <v>65045705</v>
      </c>
      <c r="H1765" s="400">
        <v>1455.7228233114699</v>
      </c>
      <c r="I1765" s="401"/>
    </row>
    <row r="1766" spans="1:9" ht="25.15" customHeight="1">
      <c r="A1766" s="299">
        <v>43486</v>
      </c>
      <c r="B1766" s="298">
        <v>21.860001</v>
      </c>
      <c r="C1766" s="298">
        <v>22.719999000000001</v>
      </c>
      <c r="D1766" s="298">
        <v>21.860001</v>
      </c>
      <c r="E1766" s="298">
        <v>22.459999</v>
      </c>
      <c r="F1766" s="297">
        <v>109747</v>
      </c>
      <c r="G1766" s="297">
        <v>65045705</v>
      </c>
      <c r="H1766" s="400">
        <v>1460.9264747488801</v>
      </c>
      <c r="I1766" s="401"/>
    </row>
    <row r="1767" spans="1:9" ht="25.15" customHeight="1">
      <c r="A1767" s="299">
        <v>43483</v>
      </c>
      <c r="B1767" s="298">
        <v>21.42</v>
      </c>
      <c r="C1767" s="298">
        <v>22.440000999999999</v>
      </c>
      <c r="D1767" s="298">
        <v>21.42</v>
      </c>
      <c r="E1767" s="298">
        <v>22.120000999999998</v>
      </c>
      <c r="F1767" s="297">
        <v>102443</v>
      </c>
      <c r="G1767" s="297">
        <v>65045705</v>
      </c>
      <c r="H1767" s="400">
        <v>1438.81104918853</v>
      </c>
      <c r="I1767" s="401"/>
    </row>
    <row r="1768" spans="1:9" ht="25.15" customHeight="1">
      <c r="A1768" s="299">
        <v>43482</v>
      </c>
      <c r="B1768" s="298">
        <v>21.82</v>
      </c>
      <c r="C1768" s="298">
        <v>22.200001</v>
      </c>
      <c r="D1768" s="298">
        <v>21.68</v>
      </c>
      <c r="E1768" s="298">
        <v>22</v>
      </c>
      <c r="F1768" s="297">
        <v>88479</v>
      </c>
      <c r="G1768" s="297">
        <v>65045705</v>
      </c>
      <c r="H1768" s="400">
        <v>1431.00551</v>
      </c>
      <c r="I1768" s="401"/>
    </row>
    <row r="1769" spans="1:9" ht="25.15" customHeight="1">
      <c r="A1769" s="299">
        <v>43481</v>
      </c>
      <c r="B1769" s="298">
        <v>22.34</v>
      </c>
      <c r="C1769" s="298">
        <v>22.5</v>
      </c>
      <c r="D1769" s="298">
        <v>21.940000999999999</v>
      </c>
      <c r="E1769" s="298">
        <v>22.200001</v>
      </c>
      <c r="F1769" s="297">
        <v>77185</v>
      </c>
      <c r="G1769" s="297">
        <v>65045705</v>
      </c>
      <c r="H1769" s="400">
        <v>1444.0147006259399</v>
      </c>
      <c r="I1769" s="401"/>
    </row>
    <row r="1770" spans="1:9" ht="25.15" customHeight="1">
      <c r="A1770" s="299">
        <v>43480</v>
      </c>
      <c r="B1770" s="298">
        <v>22.26</v>
      </c>
      <c r="C1770" s="298">
        <v>22.559999000000001</v>
      </c>
      <c r="D1770" s="298">
        <v>22.26</v>
      </c>
      <c r="E1770" s="298">
        <v>22.5</v>
      </c>
      <c r="F1770" s="297">
        <v>71470</v>
      </c>
      <c r="G1770" s="297">
        <v>65045705</v>
      </c>
      <c r="H1770" s="400">
        <v>1463.5283625</v>
      </c>
      <c r="I1770" s="401"/>
    </row>
    <row r="1771" spans="1:9" ht="25.15" customHeight="1">
      <c r="A1771" s="299">
        <v>43479</v>
      </c>
      <c r="B1771" s="298">
        <v>22.58</v>
      </c>
      <c r="C1771" s="298">
        <v>22.940000999999999</v>
      </c>
      <c r="D1771" s="298">
        <v>22.42</v>
      </c>
      <c r="E1771" s="298">
        <v>22.5</v>
      </c>
      <c r="F1771" s="297">
        <v>54745</v>
      </c>
      <c r="G1771" s="297">
        <v>65045705</v>
      </c>
      <c r="H1771" s="400">
        <v>1463.5283625</v>
      </c>
      <c r="I1771" s="401"/>
    </row>
    <row r="1772" spans="1:9" ht="25.15" customHeight="1">
      <c r="A1772" s="299">
        <v>43476</v>
      </c>
      <c r="B1772" s="298">
        <v>23.700001</v>
      </c>
      <c r="C1772" s="298">
        <v>23.860001</v>
      </c>
      <c r="D1772" s="298">
        <v>23.02</v>
      </c>
      <c r="E1772" s="298">
        <v>23.299999</v>
      </c>
      <c r="F1772" s="297">
        <v>68415</v>
      </c>
      <c r="G1772" s="297">
        <v>65045705</v>
      </c>
      <c r="H1772" s="400">
        <v>1515.56487687406</v>
      </c>
      <c r="I1772" s="401"/>
    </row>
    <row r="1773" spans="1:9" ht="25.15" customHeight="1">
      <c r="A1773" s="299">
        <v>43475</v>
      </c>
      <c r="B1773" s="298">
        <v>22.98</v>
      </c>
      <c r="C1773" s="298">
        <v>23.66</v>
      </c>
      <c r="D1773" s="298">
        <v>22.74</v>
      </c>
      <c r="E1773" s="298">
        <v>23.6</v>
      </c>
      <c r="F1773" s="297">
        <v>104028</v>
      </c>
      <c r="G1773" s="297">
        <v>65045705</v>
      </c>
      <c r="H1773" s="400">
        <v>1535.0786628129699</v>
      </c>
      <c r="I1773" s="401"/>
    </row>
    <row r="1774" spans="1:9" ht="25.15" customHeight="1">
      <c r="A1774" s="299">
        <v>43474</v>
      </c>
      <c r="B1774" s="298">
        <v>22.34</v>
      </c>
      <c r="C1774" s="298">
        <v>23.16</v>
      </c>
      <c r="D1774" s="298">
        <v>22.34</v>
      </c>
      <c r="E1774" s="298">
        <v>22.860001</v>
      </c>
      <c r="F1774" s="297">
        <v>66795</v>
      </c>
      <c r="G1774" s="297">
        <v>65045705</v>
      </c>
      <c r="H1774" s="400">
        <v>1486.94485600075</v>
      </c>
      <c r="I1774" s="401"/>
    </row>
    <row r="1775" spans="1:9" ht="25.15" customHeight="1">
      <c r="A1775" s="299">
        <v>43473</v>
      </c>
      <c r="B1775" s="298">
        <v>22.92</v>
      </c>
      <c r="C1775" s="298">
        <v>22.92</v>
      </c>
      <c r="D1775" s="298">
        <v>22.379999000000002</v>
      </c>
      <c r="E1775" s="298">
        <v>22.799999</v>
      </c>
      <c r="F1775" s="297">
        <v>52945</v>
      </c>
      <c r="G1775" s="297">
        <v>65045705</v>
      </c>
      <c r="H1775" s="400">
        <v>1483.04202437406</v>
      </c>
      <c r="I1775" s="401"/>
    </row>
    <row r="1776" spans="1:9" ht="25.15" customHeight="1">
      <c r="A1776" s="299">
        <v>43472</v>
      </c>
      <c r="B1776" s="298">
        <v>22.84</v>
      </c>
      <c r="C1776" s="298">
        <v>22.84</v>
      </c>
      <c r="D1776" s="298">
        <v>22.200001</v>
      </c>
      <c r="E1776" s="298">
        <v>22.32</v>
      </c>
      <c r="F1776" s="297">
        <v>51219</v>
      </c>
      <c r="G1776" s="297">
        <v>65045705</v>
      </c>
      <c r="H1776" s="400">
        <v>1451.8201157496301</v>
      </c>
      <c r="I1776" s="401"/>
    </row>
    <row r="1777" spans="1:9" ht="25.15" customHeight="1">
      <c r="A1777" s="299">
        <v>43469</v>
      </c>
      <c r="B1777" s="298">
        <v>21.639999</v>
      </c>
      <c r="C1777" s="298">
        <v>22.34</v>
      </c>
      <c r="D1777" s="298">
        <v>21.639999</v>
      </c>
      <c r="E1777" s="298">
        <v>22.26</v>
      </c>
      <c r="F1777" s="297">
        <v>264258</v>
      </c>
      <c r="G1777" s="297">
        <v>65045705</v>
      </c>
      <c r="H1777" s="400">
        <v>1447.91740818778</v>
      </c>
      <c r="I1777" s="401"/>
    </row>
    <row r="1778" spans="1:9" ht="25.15" customHeight="1">
      <c r="A1778" s="299">
        <v>43468</v>
      </c>
      <c r="B1778" s="298">
        <v>22.440000999999999</v>
      </c>
      <c r="C1778" s="298">
        <v>22.440000999999999</v>
      </c>
      <c r="D1778" s="298">
        <v>21.879999000000002</v>
      </c>
      <c r="E1778" s="298">
        <v>22.1</v>
      </c>
      <c r="F1778" s="297">
        <v>81031</v>
      </c>
      <c r="G1778" s="297">
        <v>65045705</v>
      </c>
      <c r="H1778" s="400">
        <v>1437.5101053129699</v>
      </c>
      <c r="I1778" s="401"/>
    </row>
    <row r="1779" spans="1:9" ht="25.15" customHeight="1">
      <c r="A1779" s="299">
        <v>43467</v>
      </c>
      <c r="B1779" s="298">
        <v>21.9</v>
      </c>
      <c r="C1779" s="298">
        <v>22.120000999999998</v>
      </c>
      <c r="D1779" s="298">
        <v>21.379999000000002</v>
      </c>
      <c r="E1779" s="298">
        <v>22</v>
      </c>
      <c r="F1779" s="297">
        <v>42695</v>
      </c>
      <c r="G1779" s="297">
        <v>65045705</v>
      </c>
      <c r="H1779" s="400">
        <v>1431.00551</v>
      </c>
      <c r="I1779" s="401"/>
    </row>
    <row r="1780" spans="1:9" ht="25.15" customHeight="1">
      <c r="A1780" s="299">
        <v>43465</v>
      </c>
      <c r="B1780" s="298">
        <v>21.84</v>
      </c>
      <c r="C1780" s="298">
        <v>21.879999000000002</v>
      </c>
      <c r="D1780" s="298">
        <v>21.379999000000002</v>
      </c>
      <c r="E1780" s="298">
        <v>21.459999</v>
      </c>
      <c r="F1780" s="297">
        <v>5592</v>
      </c>
      <c r="G1780" s="297">
        <v>65045705</v>
      </c>
      <c r="H1780" s="400">
        <v>1395.8807697488801</v>
      </c>
      <c r="I1780" s="401"/>
    </row>
    <row r="1781" spans="1:9" ht="25.15" customHeight="1">
      <c r="A1781" s="299">
        <v>43462</v>
      </c>
      <c r="B1781" s="298">
        <v>21.719999000000001</v>
      </c>
      <c r="C1781" s="298">
        <v>22.139999</v>
      </c>
      <c r="D1781" s="298">
        <v>21.6</v>
      </c>
      <c r="E1781" s="298">
        <v>21.9</v>
      </c>
      <c r="F1781" s="297">
        <v>44859</v>
      </c>
      <c r="G1781" s="297">
        <v>65045705</v>
      </c>
      <c r="H1781" s="400">
        <v>1424.50091468703</v>
      </c>
      <c r="I1781" s="401"/>
    </row>
    <row r="1782" spans="1:9" ht="25.15" customHeight="1">
      <c r="A1782" s="299">
        <v>43461</v>
      </c>
      <c r="B1782" s="298">
        <v>21.9</v>
      </c>
      <c r="C1782" s="298">
        <v>21.92</v>
      </c>
      <c r="D1782" s="298">
        <v>21.379999000000002</v>
      </c>
      <c r="E1782" s="298">
        <v>21.58</v>
      </c>
      <c r="F1782" s="297">
        <v>36686</v>
      </c>
      <c r="G1782" s="297">
        <v>65045705</v>
      </c>
      <c r="H1782" s="400">
        <v>1403.6863089374101</v>
      </c>
      <c r="I1782" s="401"/>
    </row>
    <row r="1783" spans="1:9" ht="25.15" customHeight="1">
      <c r="A1783" s="299">
        <v>43458</v>
      </c>
      <c r="B1783" s="298">
        <v>21.780000999999999</v>
      </c>
      <c r="C1783" s="298">
        <v>22</v>
      </c>
      <c r="D1783" s="298">
        <v>21.780000999999999</v>
      </c>
      <c r="E1783" s="298">
        <v>21.860001</v>
      </c>
      <c r="F1783" s="297">
        <v>15669</v>
      </c>
      <c r="G1783" s="297">
        <v>65045705</v>
      </c>
      <c r="H1783" s="400">
        <v>1421.89915100075</v>
      </c>
      <c r="I1783" s="401"/>
    </row>
    <row r="1784" spans="1:9" ht="25.15" customHeight="1">
      <c r="A1784" s="299">
        <v>43455</v>
      </c>
      <c r="B1784" s="298">
        <v>22</v>
      </c>
      <c r="C1784" s="298">
        <v>22.200001</v>
      </c>
      <c r="D1784" s="298">
        <v>21.48</v>
      </c>
      <c r="E1784" s="298">
        <v>22.040001</v>
      </c>
      <c r="F1784" s="297">
        <v>156351</v>
      </c>
      <c r="G1784" s="297">
        <v>65045705</v>
      </c>
      <c r="H1784" s="400">
        <v>1433.6073977511201</v>
      </c>
      <c r="I1784" s="401"/>
    </row>
    <row r="1785" spans="1:9" ht="25.15" customHeight="1">
      <c r="A1785" s="299">
        <v>43454</v>
      </c>
      <c r="B1785" s="298">
        <v>22.200001</v>
      </c>
      <c r="C1785" s="298">
        <v>22.66</v>
      </c>
      <c r="D1785" s="298">
        <v>21.799999</v>
      </c>
      <c r="E1785" s="298">
        <v>21.799999</v>
      </c>
      <c r="F1785" s="297">
        <v>117531</v>
      </c>
      <c r="G1785" s="297">
        <v>65045705</v>
      </c>
      <c r="H1785" s="400">
        <v>1417.99631937406</v>
      </c>
      <c r="I1785" s="401"/>
    </row>
    <row r="1786" spans="1:9" ht="25.15" customHeight="1">
      <c r="A1786" s="299">
        <v>43453</v>
      </c>
      <c r="B1786" s="298">
        <v>22.620000999999998</v>
      </c>
      <c r="C1786" s="298">
        <v>22.82</v>
      </c>
      <c r="D1786" s="298">
        <v>22.34</v>
      </c>
      <c r="E1786" s="298">
        <v>22.540001</v>
      </c>
      <c r="F1786" s="297">
        <v>82655</v>
      </c>
      <c r="G1786" s="297">
        <v>65045705</v>
      </c>
      <c r="H1786" s="400">
        <v>1466.1302502511201</v>
      </c>
      <c r="I1786" s="401"/>
    </row>
    <row r="1787" spans="1:9" ht="25.15" customHeight="1">
      <c r="A1787" s="299">
        <v>43452</v>
      </c>
      <c r="B1787" s="298">
        <v>21.98</v>
      </c>
      <c r="C1787" s="298">
        <v>22.700001</v>
      </c>
      <c r="D1787" s="298">
        <v>21.700001</v>
      </c>
      <c r="E1787" s="298">
        <v>22.360001</v>
      </c>
      <c r="F1787" s="297">
        <v>88501</v>
      </c>
      <c r="G1787" s="297">
        <v>65045705</v>
      </c>
      <c r="H1787" s="400">
        <v>1454.42200350075</v>
      </c>
      <c r="I1787" s="401"/>
    </row>
    <row r="1788" spans="1:9" ht="25.15" customHeight="1">
      <c r="A1788" s="299">
        <v>43451</v>
      </c>
      <c r="B1788" s="298">
        <v>22.08</v>
      </c>
      <c r="C1788" s="298">
        <v>22.24</v>
      </c>
      <c r="D1788" s="298">
        <v>21.620000999999998</v>
      </c>
      <c r="E1788" s="298">
        <v>21.9</v>
      </c>
      <c r="F1788" s="297">
        <v>51942</v>
      </c>
      <c r="G1788" s="297">
        <v>65045705</v>
      </c>
      <c r="H1788" s="400">
        <v>1424.50091468703</v>
      </c>
      <c r="I1788" s="401"/>
    </row>
    <row r="1789" spans="1:9" ht="25.15" customHeight="1">
      <c r="A1789" s="299">
        <v>43448</v>
      </c>
      <c r="B1789" s="298">
        <v>22.92</v>
      </c>
      <c r="C1789" s="298">
        <v>22.92</v>
      </c>
      <c r="D1789" s="298">
        <v>21.92</v>
      </c>
      <c r="E1789" s="298">
        <v>21.959999</v>
      </c>
      <c r="F1789" s="297">
        <v>56189</v>
      </c>
      <c r="G1789" s="297">
        <v>65045705</v>
      </c>
      <c r="H1789" s="400">
        <v>1428.4036222488801</v>
      </c>
      <c r="I1789" s="401"/>
    </row>
    <row r="1790" spans="1:9" ht="25.15" customHeight="1">
      <c r="A1790" s="299">
        <v>43447</v>
      </c>
      <c r="B1790" s="298">
        <v>22.700001</v>
      </c>
      <c r="C1790" s="298">
        <v>22.9</v>
      </c>
      <c r="D1790" s="298">
        <v>22.360001</v>
      </c>
      <c r="E1790" s="298">
        <v>22.360001</v>
      </c>
      <c r="F1790" s="297">
        <v>56609</v>
      </c>
      <c r="G1790" s="297">
        <v>65045705</v>
      </c>
      <c r="H1790" s="400">
        <v>1454.42200350075</v>
      </c>
      <c r="I1790" s="401"/>
    </row>
    <row r="1791" spans="1:9" ht="25.15" customHeight="1">
      <c r="A1791" s="299">
        <v>43446</v>
      </c>
      <c r="B1791" s="298">
        <v>22.32</v>
      </c>
      <c r="C1791" s="298">
        <v>22.98</v>
      </c>
      <c r="D1791" s="298">
        <v>22.219999000000001</v>
      </c>
      <c r="E1791" s="298">
        <v>22.9</v>
      </c>
      <c r="F1791" s="297">
        <v>77322</v>
      </c>
      <c r="G1791" s="297">
        <v>65045705</v>
      </c>
      <c r="H1791" s="400">
        <v>1489.54661968703</v>
      </c>
      <c r="I1791" s="401"/>
    </row>
    <row r="1792" spans="1:9" ht="25.15" customHeight="1">
      <c r="A1792" s="299">
        <v>43445</v>
      </c>
      <c r="B1792" s="298">
        <v>22</v>
      </c>
      <c r="C1792" s="298">
        <v>22.360001</v>
      </c>
      <c r="D1792" s="298">
        <v>21.98</v>
      </c>
      <c r="E1792" s="298">
        <v>22.139999</v>
      </c>
      <c r="F1792" s="297">
        <v>108549</v>
      </c>
      <c r="G1792" s="297">
        <v>61948505</v>
      </c>
      <c r="H1792" s="400">
        <v>1371.5398628896301</v>
      </c>
      <c r="I1792" s="401"/>
    </row>
    <row r="1793" spans="1:9" ht="25.15" customHeight="1">
      <c r="A1793" s="299">
        <v>43444</v>
      </c>
      <c r="B1793" s="298">
        <v>21.780000999999999</v>
      </c>
      <c r="C1793" s="298">
        <v>22.719999000000001</v>
      </c>
      <c r="D1793" s="298">
        <v>21.780000999999999</v>
      </c>
      <c r="E1793" s="298">
        <v>22.1</v>
      </c>
      <c r="F1793" s="297">
        <v>113936</v>
      </c>
      <c r="G1793" s="297">
        <v>61948505</v>
      </c>
      <c r="H1793" s="400">
        <v>1369.0619841314799</v>
      </c>
      <c r="I1793" s="401"/>
    </row>
    <row r="1794" spans="1:9" ht="25.15" customHeight="1">
      <c r="A1794" s="299">
        <v>43441</v>
      </c>
      <c r="B1794" s="298">
        <v>22.9</v>
      </c>
      <c r="C1794" s="298">
        <v>23.620000999999998</v>
      </c>
      <c r="D1794" s="298">
        <v>22.26</v>
      </c>
      <c r="E1794" s="298">
        <v>22.459999</v>
      </c>
      <c r="F1794" s="297">
        <v>238979</v>
      </c>
      <c r="G1794" s="297">
        <v>61948505</v>
      </c>
      <c r="H1794" s="400">
        <v>1391.3633655844501</v>
      </c>
      <c r="I1794" s="401"/>
    </row>
    <row r="1795" spans="1:9" ht="25.15" customHeight="1">
      <c r="A1795" s="299">
        <v>43440</v>
      </c>
      <c r="B1795" s="298">
        <v>23.68</v>
      </c>
      <c r="C1795" s="298">
        <v>25.780000999999999</v>
      </c>
      <c r="D1795" s="298">
        <v>23.360001</v>
      </c>
      <c r="E1795" s="298">
        <v>23.860001</v>
      </c>
      <c r="F1795" s="297">
        <v>144131</v>
      </c>
      <c r="G1795" s="297">
        <v>61948505</v>
      </c>
      <c r="H1795" s="400">
        <v>1478.0913671103699</v>
      </c>
      <c r="I1795" s="401"/>
    </row>
    <row r="1796" spans="1:9" ht="25.15" customHeight="1">
      <c r="A1796" s="299">
        <v>43439</v>
      </c>
      <c r="B1796" s="298">
        <v>23.559999000000001</v>
      </c>
      <c r="C1796" s="298">
        <v>23.719999000000001</v>
      </c>
      <c r="D1796" s="298">
        <v>23.08</v>
      </c>
      <c r="E1796" s="298">
        <v>23.139999</v>
      </c>
      <c r="F1796" s="297">
        <v>84725</v>
      </c>
      <c r="G1796" s="297">
        <v>61948505</v>
      </c>
      <c r="H1796" s="400">
        <v>1433.4883678896299</v>
      </c>
      <c r="I1796" s="401"/>
    </row>
    <row r="1797" spans="1:9" ht="25.15" customHeight="1">
      <c r="A1797" s="299">
        <v>43438</v>
      </c>
      <c r="B1797" s="298">
        <v>23.559999000000001</v>
      </c>
      <c r="C1797" s="298">
        <v>24.040001</v>
      </c>
      <c r="D1797" s="298">
        <v>23.559999000000001</v>
      </c>
      <c r="E1797" s="298">
        <v>23.799999</v>
      </c>
      <c r="F1797" s="297">
        <v>39984</v>
      </c>
      <c r="G1797" s="297">
        <v>61948505</v>
      </c>
      <c r="H1797" s="400">
        <v>1474.3743717370401</v>
      </c>
      <c r="I1797" s="401"/>
    </row>
    <row r="1798" spans="1:9" ht="25.15" customHeight="1">
      <c r="A1798" s="299">
        <v>43437</v>
      </c>
      <c r="B1798" s="298">
        <v>24.360001</v>
      </c>
      <c r="C1798" s="298">
        <v>24.4</v>
      </c>
      <c r="D1798" s="298">
        <v>23.780000999999999</v>
      </c>
      <c r="E1798" s="298">
        <v>23.780000999999999</v>
      </c>
      <c r="F1798" s="297">
        <v>41001</v>
      </c>
      <c r="G1798" s="297">
        <v>61948505</v>
      </c>
      <c r="H1798" s="400">
        <v>1473.13549143666</v>
      </c>
      <c r="I1798" s="401"/>
    </row>
    <row r="1799" spans="1:9" ht="25.15" customHeight="1">
      <c r="A1799" s="299">
        <v>43434</v>
      </c>
      <c r="B1799" s="298">
        <v>24.16</v>
      </c>
      <c r="C1799" s="298">
        <v>24.34</v>
      </c>
      <c r="D1799" s="298">
        <v>24</v>
      </c>
      <c r="E1799" s="298">
        <v>24.059999000000001</v>
      </c>
      <c r="F1799" s="297">
        <v>83578</v>
      </c>
      <c r="G1799" s="297">
        <v>61948505</v>
      </c>
      <c r="H1799" s="400">
        <v>1490.4809972159301</v>
      </c>
      <c r="I1799" s="401"/>
    </row>
    <row r="1800" spans="1:9" ht="25.15" customHeight="1">
      <c r="A1800" s="299">
        <v>43433</v>
      </c>
      <c r="B1800" s="298">
        <v>23.440000999999999</v>
      </c>
      <c r="C1800" s="298">
        <v>24.42</v>
      </c>
      <c r="D1800" s="298">
        <v>23.440000999999999</v>
      </c>
      <c r="E1800" s="298">
        <v>24.299999</v>
      </c>
      <c r="F1800" s="297">
        <v>76393</v>
      </c>
      <c r="G1800" s="297">
        <v>61948505</v>
      </c>
      <c r="H1800" s="400">
        <v>1505.34862423704</v>
      </c>
      <c r="I1800" s="401"/>
    </row>
    <row r="1801" spans="1:9" ht="25.15" customHeight="1">
      <c r="A1801" s="299">
        <v>43432</v>
      </c>
      <c r="B1801" s="298">
        <v>23.18</v>
      </c>
      <c r="C1801" s="298">
        <v>23.780000999999999</v>
      </c>
      <c r="D1801" s="298">
        <v>23.18</v>
      </c>
      <c r="E1801" s="298">
        <v>23.6</v>
      </c>
      <c r="F1801" s="297">
        <v>63816</v>
      </c>
      <c r="G1801" s="297">
        <v>61948505</v>
      </c>
      <c r="H1801" s="400">
        <v>1461.9847416314799</v>
      </c>
      <c r="I1801" s="401"/>
    </row>
    <row r="1802" spans="1:9" ht="25.15" customHeight="1">
      <c r="A1802" s="299">
        <v>43431</v>
      </c>
      <c r="B1802" s="298">
        <v>22.84</v>
      </c>
      <c r="C1802" s="298">
        <v>23.379999000000002</v>
      </c>
      <c r="D1802" s="298">
        <v>22.700001</v>
      </c>
      <c r="E1802" s="298">
        <v>23.32</v>
      </c>
      <c r="F1802" s="297">
        <v>80227</v>
      </c>
      <c r="G1802" s="297">
        <v>61948505</v>
      </c>
      <c r="H1802" s="400">
        <v>1444.63911769482</v>
      </c>
      <c r="I1802" s="401"/>
    </row>
    <row r="1803" spans="1:9" ht="25.15" customHeight="1">
      <c r="A1803" s="299">
        <v>43430</v>
      </c>
      <c r="B1803" s="298">
        <v>23.1</v>
      </c>
      <c r="C1803" s="298">
        <v>23.200001</v>
      </c>
      <c r="D1803" s="298">
        <v>22.459999</v>
      </c>
      <c r="E1803" s="298">
        <v>22.959999</v>
      </c>
      <c r="F1803" s="297">
        <v>67194</v>
      </c>
      <c r="G1803" s="297">
        <v>61948505</v>
      </c>
      <c r="H1803" s="400">
        <v>1422.33761808445</v>
      </c>
      <c r="I1803" s="401"/>
    </row>
    <row r="1804" spans="1:9" ht="25.15" customHeight="1">
      <c r="A1804" s="299">
        <v>43427</v>
      </c>
      <c r="B1804" s="298">
        <v>22.02</v>
      </c>
      <c r="C1804" s="298">
        <v>23.02</v>
      </c>
      <c r="D1804" s="298">
        <v>22.02</v>
      </c>
      <c r="E1804" s="298">
        <v>23</v>
      </c>
      <c r="F1804" s="297">
        <v>63427</v>
      </c>
      <c r="G1804" s="297">
        <v>61948505</v>
      </c>
      <c r="H1804" s="400">
        <v>1424.815615</v>
      </c>
      <c r="I1804" s="401"/>
    </row>
    <row r="1805" spans="1:9" ht="25.15" customHeight="1">
      <c r="A1805" s="299">
        <v>43426</v>
      </c>
      <c r="B1805" s="298">
        <v>21.959999</v>
      </c>
      <c r="C1805" s="298">
        <v>22.5</v>
      </c>
      <c r="D1805" s="298">
        <v>21.82</v>
      </c>
      <c r="E1805" s="298">
        <v>22.32</v>
      </c>
      <c r="F1805" s="297">
        <v>49860</v>
      </c>
      <c r="G1805" s="297">
        <v>61948505</v>
      </c>
      <c r="H1805" s="400">
        <v>1382.6906126948199</v>
      </c>
      <c r="I1805" s="401"/>
    </row>
    <row r="1806" spans="1:9" ht="25.15" customHeight="1">
      <c r="A1806" s="299">
        <v>43425</v>
      </c>
      <c r="B1806" s="298">
        <v>21.42</v>
      </c>
      <c r="C1806" s="298">
        <v>22.120000999999998</v>
      </c>
      <c r="D1806" s="298">
        <v>21.42</v>
      </c>
      <c r="E1806" s="298">
        <v>22.08</v>
      </c>
      <c r="F1806" s="297">
        <v>116982</v>
      </c>
      <c r="G1806" s="297">
        <v>61948505</v>
      </c>
      <c r="H1806" s="400">
        <v>1367.8229856737</v>
      </c>
      <c r="I1806" s="401"/>
    </row>
    <row r="1807" spans="1:9" ht="25.15" customHeight="1">
      <c r="A1807" s="299">
        <v>43424</v>
      </c>
      <c r="B1807" s="298">
        <v>20.9</v>
      </c>
      <c r="C1807" s="298">
        <v>21.92</v>
      </c>
      <c r="D1807" s="298">
        <v>20.9</v>
      </c>
      <c r="E1807" s="298">
        <v>21.66</v>
      </c>
      <c r="F1807" s="297">
        <v>89887</v>
      </c>
      <c r="G1807" s="297">
        <v>61948505</v>
      </c>
      <c r="H1807" s="400">
        <v>1341.80460884741</v>
      </c>
      <c r="I1807" s="401"/>
    </row>
    <row r="1808" spans="1:9" ht="25.15" customHeight="1">
      <c r="A1808" s="299">
        <v>43423</v>
      </c>
      <c r="B1808" s="298">
        <v>21.16</v>
      </c>
      <c r="C1808" s="298">
        <v>21.82</v>
      </c>
      <c r="D1808" s="298">
        <v>21.040001</v>
      </c>
      <c r="E1808" s="298">
        <v>21.24</v>
      </c>
      <c r="F1808" s="297">
        <v>101894</v>
      </c>
      <c r="G1808" s="297">
        <v>61948505</v>
      </c>
      <c r="H1808" s="400">
        <v>1315.78623202111</v>
      </c>
      <c r="I1808" s="401"/>
    </row>
    <row r="1809" spans="1:9" ht="25.15" customHeight="1">
      <c r="A1809" s="299">
        <v>43420</v>
      </c>
      <c r="B1809" s="298">
        <v>21.4</v>
      </c>
      <c r="C1809" s="298">
        <v>21.639999</v>
      </c>
      <c r="D1809" s="298">
        <v>21.059999000000001</v>
      </c>
      <c r="E1809" s="298">
        <v>21.4</v>
      </c>
      <c r="F1809" s="297">
        <v>75623</v>
      </c>
      <c r="G1809" s="297">
        <v>61948505</v>
      </c>
      <c r="H1809" s="400">
        <v>1325.69798336852</v>
      </c>
      <c r="I1809" s="401"/>
    </row>
    <row r="1810" spans="1:9" ht="25.15" customHeight="1">
      <c r="A1810" s="299">
        <v>43419</v>
      </c>
      <c r="B1810" s="298">
        <v>21.540001</v>
      </c>
      <c r="C1810" s="298">
        <v>21.620000999999998</v>
      </c>
      <c r="D1810" s="298">
        <v>20.9</v>
      </c>
      <c r="E1810" s="298">
        <v>21.360001</v>
      </c>
      <c r="F1810" s="297">
        <v>113012</v>
      </c>
      <c r="G1810" s="297">
        <v>61948505</v>
      </c>
      <c r="H1810" s="400">
        <v>1323.2201046103701</v>
      </c>
      <c r="I1810" s="401"/>
    </row>
    <row r="1811" spans="1:9" ht="25.15" customHeight="1">
      <c r="A1811" s="299">
        <v>43418</v>
      </c>
      <c r="B1811" s="298">
        <v>21.879999000000002</v>
      </c>
      <c r="C1811" s="298">
        <v>21.879999000000002</v>
      </c>
      <c r="D1811" s="298">
        <v>21.379999000000002</v>
      </c>
      <c r="E1811" s="298">
        <v>21.52</v>
      </c>
      <c r="F1811" s="297">
        <v>51481</v>
      </c>
      <c r="G1811" s="297">
        <v>61948505</v>
      </c>
      <c r="H1811" s="400">
        <v>1333.1318559577801</v>
      </c>
      <c r="I1811" s="401"/>
    </row>
    <row r="1812" spans="1:9" ht="25.15" customHeight="1">
      <c r="A1812" s="299">
        <v>43417</v>
      </c>
      <c r="B1812" s="298">
        <v>21.540001</v>
      </c>
      <c r="C1812" s="298">
        <v>21.74</v>
      </c>
      <c r="D1812" s="298">
        <v>21.280000999999999</v>
      </c>
      <c r="E1812" s="298">
        <v>21.5</v>
      </c>
      <c r="F1812" s="297">
        <v>45492</v>
      </c>
      <c r="G1812" s="297">
        <v>61948505</v>
      </c>
      <c r="H1812" s="400">
        <v>1331.8928575</v>
      </c>
      <c r="I1812" s="401"/>
    </row>
    <row r="1813" spans="1:9" ht="25.15" customHeight="1">
      <c r="A1813" s="299">
        <v>43416</v>
      </c>
      <c r="B1813" s="298">
        <v>22.059999000000001</v>
      </c>
      <c r="C1813" s="298">
        <v>22.059999000000001</v>
      </c>
      <c r="D1813" s="298">
        <v>21.4</v>
      </c>
      <c r="E1813" s="298">
        <v>21.5</v>
      </c>
      <c r="F1813" s="297">
        <v>55882</v>
      </c>
      <c r="G1813" s="297">
        <v>61948505</v>
      </c>
      <c r="H1813" s="400">
        <v>1331.8928575</v>
      </c>
      <c r="I1813" s="401"/>
    </row>
    <row r="1814" spans="1:9" ht="25.15" customHeight="1">
      <c r="A1814" s="299">
        <v>43413</v>
      </c>
      <c r="B1814" s="298">
        <v>22.18</v>
      </c>
      <c r="C1814" s="298">
        <v>22.280000999999999</v>
      </c>
      <c r="D1814" s="298">
        <v>21.84</v>
      </c>
      <c r="E1814" s="298">
        <v>21.92</v>
      </c>
      <c r="F1814" s="297">
        <v>57558</v>
      </c>
      <c r="G1814" s="297">
        <v>61948505</v>
      </c>
      <c r="H1814" s="400">
        <v>1357.9112343263</v>
      </c>
      <c r="I1814" s="401"/>
    </row>
    <row r="1815" spans="1:9" ht="25.15" customHeight="1">
      <c r="A1815" s="299">
        <v>43412</v>
      </c>
      <c r="B1815" s="298">
        <v>22.139999</v>
      </c>
      <c r="C1815" s="298">
        <v>22.459999</v>
      </c>
      <c r="D1815" s="298">
        <v>21.92</v>
      </c>
      <c r="E1815" s="298">
        <v>22.120000999999998</v>
      </c>
      <c r="F1815" s="297">
        <v>46313</v>
      </c>
      <c r="G1815" s="297">
        <v>61948505</v>
      </c>
      <c r="H1815" s="400">
        <v>1370.30098258925</v>
      </c>
      <c r="I1815" s="401"/>
    </row>
    <row r="1816" spans="1:9" ht="25.15" customHeight="1">
      <c r="A1816" s="299">
        <v>43411</v>
      </c>
      <c r="B1816" s="298">
        <v>22.040001</v>
      </c>
      <c r="C1816" s="298">
        <v>22.280000999999999</v>
      </c>
      <c r="D1816" s="298">
        <v>22.040001</v>
      </c>
      <c r="E1816" s="298">
        <v>22.139999</v>
      </c>
      <c r="F1816" s="297">
        <v>38962</v>
      </c>
      <c r="G1816" s="297">
        <v>61948505</v>
      </c>
      <c r="H1816" s="400">
        <v>1371.5398628896301</v>
      </c>
      <c r="I1816" s="401"/>
    </row>
    <row r="1817" spans="1:9" ht="25.15" customHeight="1">
      <c r="A1817" s="299">
        <v>43410</v>
      </c>
      <c r="B1817" s="298">
        <v>22.120000999999998</v>
      </c>
      <c r="C1817" s="298">
        <v>22.34</v>
      </c>
      <c r="D1817" s="298">
        <v>22.02</v>
      </c>
      <c r="E1817" s="298">
        <v>22.16</v>
      </c>
      <c r="F1817" s="297">
        <v>53847</v>
      </c>
      <c r="G1817" s="297">
        <v>61948505</v>
      </c>
      <c r="H1817" s="400">
        <v>1372.7788613474099</v>
      </c>
      <c r="I1817" s="401"/>
    </row>
    <row r="1818" spans="1:9" ht="25.15" customHeight="1">
      <c r="A1818" s="299">
        <v>43409</v>
      </c>
      <c r="B1818" s="298">
        <v>22.299999</v>
      </c>
      <c r="C1818" s="298">
        <v>22.540001</v>
      </c>
      <c r="D1818" s="298">
        <v>22.120000999999998</v>
      </c>
      <c r="E1818" s="298">
        <v>22.16</v>
      </c>
      <c r="F1818" s="297">
        <v>25682</v>
      </c>
      <c r="G1818" s="297">
        <v>61948505</v>
      </c>
      <c r="H1818" s="400">
        <v>1372.7788613474099</v>
      </c>
      <c r="I1818" s="401"/>
    </row>
    <row r="1819" spans="1:9" ht="25.15" customHeight="1">
      <c r="A1819" s="299">
        <v>43406</v>
      </c>
      <c r="B1819" s="298">
        <v>22.52</v>
      </c>
      <c r="C1819" s="298">
        <v>22.780000999999999</v>
      </c>
      <c r="D1819" s="298">
        <v>22.32</v>
      </c>
      <c r="E1819" s="298">
        <v>22.4</v>
      </c>
      <c r="F1819" s="297">
        <v>56132</v>
      </c>
      <c r="G1819" s="297">
        <v>61948505</v>
      </c>
      <c r="H1819" s="400">
        <v>1387.6464883685201</v>
      </c>
      <c r="I1819" s="401"/>
    </row>
    <row r="1820" spans="1:9" ht="25.15" customHeight="1">
      <c r="A1820" s="299">
        <v>43405</v>
      </c>
      <c r="B1820" s="298">
        <v>22.120000999999998</v>
      </c>
      <c r="C1820" s="298">
        <v>22.700001</v>
      </c>
      <c r="D1820" s="298">
        <v>22.120000999999998</v>
      </c>
      <c r="E1820" s="298">
        <v>22.32</v>
      </c>
      <c r="F1820" s="297">
        <v>93575</v>
      </c>
      <c r="G1820" s="297">
        <v>61948505</v>
      </c>
      <c r="H1820" s="400">
        <v>1382.6906126948199</v>
      </c>
      <c r="I1820" s="401"/>
    </row>
    <row r="1821" spans="1:9" ht="25.15" customHeight="1">
      <c r="A1821" s="299">
        <v>43404</v>
      </c>
      <c r="B1821" s="298">
        <v>22.360001</v>
      </c>
      <c r="C1821" s="298">
        <v>22.68</v>
      </c>
      <c r="D1821" s="298">
        <v>22.120000999999998</v>
      </c>
      <c r="E1821" s="298">
        <v>22.139999</v>
      </c>
      <c r="F1821" s="297">
        <v>79950</v>
      </c>
      <c r="G1821" s="297">
        <v>61948505</v>
      </c>
      <c r="H1821" s="400">
        <v>1371.5398628896301</v>
      </c>
      <c r="I1821" s="401"/>
    </row>
    <row r="1822" spans="1:9" ht="25.15" customHeight="1">
      <c r="A1822" s="299">
        <v>43403</v>
      </c>
      <c r="B1822" s="298">
        <v>22.24</v>
      </c>
      <c r="C1822" s="298">
        <v>22.42</v>
      </c>
      <c r="D1822" s="298">
        <v>21.959999</v>
      </c>
      <c r="E1822" s="298">
        <v>22.16</v>
      </c>
      <c r="F1822" s="297">
        <v>108104</v>
      </c>
      <c r="G1822" s="297">
        <v>61945941</v>
      </c>
      <c r="H1822" s="400">
        <v>1372.7220431077999</v>
      </c>
      <c r="I1822" s="401"/>
    </row>
    <row r="1823" spans="1:9" ht="25.15" customHeight="1">
      <c r="A1823" s="299">
        <v>43402</v>
      </c>
      <c r="B1823" s="298">
        <v>22.299999</v>
      </c>
      <c r="C1823" s="298">
        <v>22.74</v>
      </c>
      <c r="D1823" s="298">
        <v>22.200001</v>
      </c>
      <c r="E1823" s="298">
        <v>22.32</v>
      </c>
      <c r="F1823" s="297">
        <v>85547</v>
      </c>
      <c r="G1823" s="297">
        <v>61945941</v>
      </c>
      <c r="H1823" s="400">
        <v>1382.6333842156</v>
      </c>
      <c r="I1823" s="401"/>
    </row>
    <row r="1824" spans="1:9" ht="25.15" customHeight="1">
      <c r="A1824" s="299">
        <v>43399</v>
      </c>
      <c r="B1824" s="298">
        <v>21.940000999999999</v>
      </c>
      <c r="C1824" s="298">
        <v>22.360001</v>
      </c>
      <c r="D1824" s="298">
        <v>21.5</v>
      </c>
      <c r="E1824" s="298">
        <v>22.040001</v>
      </c>
      <c r="F1824" s="297">
        <v>71871</v>
      </c>
      <c r="G1824" s="297">
        <v>61945941</v>
      </c>
      <c r="H1824" s="400">
        <v>1365.2885963532001</v>
      </c>
      <c r="I1824" s="401"/>
    </row>
    <row r="1825" spans="1:9" ht="25.15" customHeight="1">
      <c r="A1825" s="299">
        <v>43398</v>
      </c>
      <c r="B1825" s="298">
        <v>21.620000999999998</v>
      </c>
      <c r="C1825" s="298">
        <v>22.18</v>
      </c>
      <c r="D1825" s="298">
        <v>21.219999000000001</v>
      </c>
      <c r="E1825" s="298">
        <v>21.92</v>
      </c>
      <c r="F1825" s="297">
        <v>91506</v>
      </c>
      <c r="G1825" s="297">
        <v>61945941</v>
      </c>
      <c r="H1825" s="400">
        <v>1357.8550314460999</v>
      </c>
      <c r="I1825" s="401"/>
    </row>
    <row r="1826" spans="1:9" ht="25.15" customHeight="1">
      <c r="A1826" s="299">
        <v>43397</v>
      </c>
      <c r="B1826" s="298">
        <v>22.040001</v>
      </c>
      <c r="C1826" s="298">
        <v>22.040001</v>
      </c>
      <c r="D1826" s="298">
        <v>21.540001</v>
      </c>
      <c r="E1826" s="298">
        <v>21.66</v>
      </c>
      <c r="F1826" s="297">
        <v>50144</v>
      </c>
      <c r="G1826" s="297">
        <v>61945941</v>
      </c>
      <c r="H1826" s="400">
        <v>1341.7490726077999</v>
      </c>
      <c r="I1826" s="401"/>
    </row>
    <row r="1827" spans="1:9" ht="25.15" customHeight="1">
      <c r="A1827" s="299">
        <v>43396</v>
      </c>
      <c r="B1827" s="298">
        <v>22.5</v>
      </c>
      <c r="C1827" s="298">
        <v>22.5</v>
      </c>
      <c r="D1827" s="298">
        <v>21.6</v>
      </c>
      <c r="E1827" s="298">
        <v>21.74</v>
      </c>
      <c r="F1827" s="297">
        <v>98167</v>
      </c>
      <c r="G1827" s="297">
        <v>61945941</v>
      </c>
      <c r="H1827" s="400">
        <v>1346.7047431617</v>
      </c>
      <c r="I1827" s="401"/>
    </row>
    <row r="1828" spans="1:9" ht="25.15" customHeight="1">
      <c r="A1828" s="299">
        <v>43395</v>
      </c>
      <c r="B1828" s="298">
        <v>23.040001</v>
      </c>
      <c r="C1828" s="298">
        <v>23.040001</v>
      </c>
      <c r="D1828" s="298">
        <v>22.66</v>
      </c>
      <c r="E1828" s="298">
        <v>22.76</v>
      </c>
      <c r="F1828" s="297">
        <v>137546</v>
      </c>
      <c r="G1828" s="297">
        <v>61945941</v>
      </c>
      <c r="H1828" s="400">
        <v>1409.8896313383</v>
      </c>
      <c r="I1828" s="401"/>
    </row>
    <row r="1829" spans="1:9" ht="25.15" customHeight="1">
      <c r="A1829" s="299">
        <v>43392</v>
      </c>
      <c r="B1829" s="298">
        <v>22.860001</v>
      </c>
      <c r="C1829" s="298">
        <v>23.200001</v>
      </c>
      <c r="D1829" s="298">
        <v>22.860001</v>
      </c>
      <c r="E1829" s="298">
        <v>23</v>
      </c>
      <c r="F1829" s="297">
        <v>81450</v>
      </c>
      <c r="G1829" s="297">
        <v>61945941</v>
      </c>
      <c r="H1829" s="400">
        <v>1424.7566429999999</v>
      </c>
      <c r="I1829" s="401"/>
    </row>
    <row r="1830" spans="1:9" ht="25.15" customHeight="1">
      <c r="A1830" s="299">
        <v>43391</v>
      </c>
      <c r="B1830" s="298">
        <v>22.74</v>
      </c>
      <c r="C1830" s="298">
        <v>23.26</v>
      </c>
      <c r="D1830" s="298">
        <v>22.58</v>
      </c>
      <c r="E1830" s="298">
        <v>23.1</v>
      </c>
      <c r="F1830" s="297">
        <v>93350</v>
      </c>
      <c r="G1830" s="297">
        <v>61945941</v>
      </c>
      <c r="H1830" s="400">
        <v>1430.9512607305001</v>
      </c>
      <c r="I1830" s="401"/>
    </row>
    <row r="1831" spans="1:9" ht="25.15" customHeight="1">
      <c r="A1831" s="299">
        <v>43390</v>
      </c>
      <c r="B1831" s="298">
        <v>23.34</v>
      </c>
      <c r="C1831" s="298">
        <v>23.459999</v>
      </c>
      <c r="D1831" s="298">
        <v>22.34</v>
      </c>
      <c r="E1831" s="298">
        <v>22.559999000000001</v>
      </c>
      <c r="F1831" s="297">
        <v>108187</v>
      </c>
      <c r="G1831" s="297">
        <v>61945941</v>
      </c>
      <c r="H1831" s="400">
        <v>1397.5003958773</v>
      </c>
      <c r="I1831" s="401"/>
    </row>
    <row r="1832" spans="1:9" ht="25.15" customHeight="1">
      <c r="A1832" s="299">
        <v>43389</v>
      </c>
      <c r="B1832" s="298">
        <v>22.6</v>
      </c>
      <c r="C1832" s="298">
        <v>23.42</v>
      </c>
      <c r="D1832" s="298">
        <v>22.32</v>
      </c>
      <c r="E1832" s="298">
        <v>23.34</v>
      </c>
      <c r="F1832" s="297">
        <v>124392</v>
      </c>
      <c r="G1832" s="297">
        <v>61945941</v>
      </c>
      <c r="H1832" s="400">
        <v>1445.8182723922</v>
      </c>
      <c r="I1832" s="401"/>
    </row>
    <row r="1833" spans="1:9" ht="25.15" customHeight="1">
      <c r="A1833" s="299">
        <v>43388</v>
      </c>
      <c r="B1833" s="298">
        <v>22.34</v>
      </c>
      <c r="C1833" s="298">
        <v>22.52</v>
      </c>
      <c r="D1833" s="298">
        <v>21.84</v>
      </c>
      <c r="E1833" s="298">
        <v>22.360001</v>
      </c>
      <c r="F1833" s="297">
        <v>101272</v>
      </c>
      <c r="G1833" s="297">
        <v>61945941</v>
      </c>
      <c r="H1833" s="400">
        <v>1385.1112785687999</v>
      </c>
      <c r="I1833" s="401"/>
    </row>
    <row r="1834" spans="1:9" ht="25.15" customHeight="1">
      <c r="A1834" s="299">
        <v>43385</v>
      </c>
      <c r="B1834" s="298">
        <v>21.120000999999998</v>
      </c>
      <c r="C1834" s="298">
        <v>22.5</v>
      </c>
      <c r="D1834" s="298">
        <v>21.120000999999998</v>
      </c>
      <c r="E1834" s="298">
        <v>22.34</v>
      </c>
      <c r="F1834" s="297">
        <v>210029</v>
      </c>
      <c r="G1834" s="297">
        <v>61945941</v>
      </c>
      <c r="H1834" s="400">
        <v>1383.8723313922001</v>
      </c>
      <c r="I1834" s="401"/>
    </row>
    <row r="1835" spans="1:9" ht="25.15" customHeight="1">
      <c r="A1835" s="299">
        <v>43384</v>
      </c>
      <c r="B1835" s="298">
        <v>21.440000999999999</v>
      </c>
      <c r="C1835" s="298">
        <v>21.620000999999998</v>
      </c>
      <c r="D1835" s="298">
        <v>20.98</v>
      </c>
      <c r="E1835" s="298">
        <v>20.98</v>
      </c>
      <c r="F1835" s="297">
        <v>199831</v>
      </c>
      <c r="G1835" s="297">
        <v>61945941</v>
      </c>
      <c r="H1835" s="400">
        <v>1299.6258138234</v>
      </c>
      <c r="I1835" s="401"/>
    </row>
    <row r="1836" spans="1:9" ht="25.15" customHeight="1">
      <c r="A1836" s="299">
        <v>43383</v>
      </c>
      <c r="B1836" s="298">
        <v>22.32</v>
      </c>
      <c r="C1836" s="298">
        <v>22.440000999999999</v>
      </c>
      <c r="D1836" s="298">
        <v>21.719999000000001</v>
      </c>
      <c r="E1836" s="298">
        <v>21.719999000000001</v>
      </c>
      <c r="F1836" s="297">
        <v>92780</v>
      </c>
      <c r="G1836" s="297">
        <v>61945941</v>
      </c>
      <c r="H1836" s="400">
        <v>1345.4657959850999</v>
      </c>
      <c r="I1836" s="401"/>
    </row>
    <row r="1837" spans="1:9" ht="25.15" customHeight="1">
      <c r="A1837" s="299">
        <v>43382</v>
      </c>
      <c r="B1837" s="298">
        <v>22.68</v>
      </c>
      <c r="C1837" s="298">
        <v>22.68</v>
      </c>
      <c r="D1837" s="298">
        <v>22.18</v>
      </c>
      <c r="E1837" s="298">
        <v>22.26</v>
      </c>
      <c r="F1837" s="297">
        <v>70665</v>
      </c>
      <c r="G1837" s="297">
        <v>61945941</v>
      </c>
      <c r="H1837" s="400">
        <v>1378.9166608383</v>
      </c>
      <c r="I1837" s="401"/>
    </row>
    <row r="1838" spans="1:9" ht="25.15" customHeight="1">
      <c r="A1838" s="299">
        <v>43381</v>
      </c>
      <c r="B1838" s="298">
        <v>23.219999000000001</v>
      </c>
      <c r="C1838" s="298">
        <v>23.280000999999999</v>
      </c>
      <c r="D1838" s="298">
        <v>22.52</v>
      </c>
      <c r="E1838" s="298">
        <v>22.6</v>
      </c>
      <c r="F1838" s="297">
        <v>92642</v>
      </c>
      <c r="G1838" s="297">
        <v>61945941</v>
      </c>
      <c r="H1838" s="400">
        <v>1399.9782902305001</v>
      </c>
      <c r="I1838" s="401"/>
    </row>
    <row r="1839" spans="1:9" ht="25.15" customHeight="1">
      <c r="A1839" s="299">
        <v>43378</v>
      </c>
      <c r="B1839" s="298">
        <v>23.52</v>
      </c>
      <c r="C1839" s="298">
        <v>23.620000999999998</v>
      </c>
      <c r="D1839" s="298">
        <v>22.959999</v>
      </c>
      <c r="E1839" s="298">
        <v>23.280000999999999</v>
      </c>
      <c r="F1839" s="297">
        <v>149958</v>
      </c>
      <c r="G1839" s="297">
        <v>61945941</v>
      </c>
      <c r="H1839" s="400">
        <v>1442.1015490149</v>
      </c>
      <c r="I1839" s="401"/>
    </row>
    <row r="1840" spans="1:9" ht="25.15" customHeight="1">
      <c r="A1840" s="299">
        <v>43377</v>
      </c>
      <c r="B1840" s="298">
        <v>24.68</v>
      </c>
      <c r="C1840" s="298">
        <v>24.68</v>
      </c>
      <c r="D1840" s="298">
        <v>23.620000999999998</v>
      </c>
      <c r="E1840" s="298">
        <v>23.620000999999998</v>
      </c>
      <c r="F1840" s="297">
        <v>119392</v>
      </c>
      <c r="G1840" s="297">
        <v>61945941</v>
      </c>
      <c r="H1840" s="400">
        <v>1463.1631784071001</v>
      </c>
      <c r="I1840" s="401"/>
    </row>
    <row r="1841" spans="1:9" ht="25.15" customHeight="1">
      <c r="A1841" s="299">
        <v>43376</v>
      </c>
      <c r="B1841" s="298">
        <v>24.48</v>
      </c>
      <c r="C1841" s="298">
        <v>25.48</v>
      </c>
      <c r="D1841" s="298">
        <v>24.280000999999999</v>
      </c>
      <c r="E1841" s="298">
        <v>24.68</v>
      </c>
      <c r="F1841" s="297">
        <v>141880</v>
      </c>
      <c r="G1841" s="297">
        <v>61945941</v>
      </c>
      <c r="H1841" s="400">
        <v>1528.8258427844</v>
      </c>
      <c r="I1841" s="401"/>
    </row>
    <row r="1842" spans="1:9" ht="25.15" customHeight="1">
      <c r="A1842" s="299">
        <v>43375</v>
      </c>
      <c r="B1842" s="298">
        <v>24.719999000000001</v>
      </c>
      <c r="C1842" s="298">
        <v>24.719999000000001</v>
      </c>
      <c r="D1842" s="298">
        <v>24.08</v>
      </c>
      <c r="E1842" s="298">
        <v>24.200001</v>
      </c>
      <c r="F1842" s="297">
        <v>91123</v>
      </c>
      <c r="G1842" s="297">
        <v>61945941</v>
      </c>
      <c r="H1842" s="400">
        <v>1499.0918194609999</v>
      </c>
      <c r="I1842" s="401"/>
    </row>
    <row r="1843" spans="1:9" ht="25.15" customHeight="1">
      <c r="A1843" s="299">
        <v>43374</v>
      </c>
      <c r="B1843" s="298">
        <v>24.040001</v>
      </c>
      <c r="C1843" s="298">
        <v>24.459999</v>
      </c>
      <c r="D1843" s="298">
        <v>23.98</v>
      </c>
      <c r="E1843" s="298">
        <v>24.26</v>
      </c>
      <c r="F1843" s="297">
        <v>98993</v>
      </c>
      <c r="G1843" s="297">
        <v>61945941</v>
      </c>
      <c r="H1843" s="400">
        <v>1502.8085428382999</v>
      </c>
      <c r="I1843" s="401"/>
    </row>
    <row r="1844" spans="1:9" ht="25.15" customHeight="1">
      <c r="A1844" s="299">
        <v>43371</v>
      </c>
      <c r="B1844" s="298">
        <v>23.940000999999999</v>
      </c>
      <c r="C1844" s="298">
        <v>24.139999</v>
      </c>
      <c r="D1844" s="298">
        <v>23.780000999999999</v>
      </c>
      <c r="E1844" s="298">
        <v>23.9</v>
      </c>
      <c r="F1844" s="297">
        <v>206859</v>
      </c>
      <c r="G1844" s="297">
        <v>61942467</v>
      </c>
      <c r="H1844" s="400">
        <v>1480.4249376708201</v>
      </c>
      <c r="I1844" s="401"/>
    </row>
    <row r="1845" spans="1:9" ht="25.15" customHeight="1">
      <c r="A1845" s="299">
        <v>43370</v>
      </c>
      <c r="B1845" s="298">
        <v>23.76</v>
      </c>
      <c r="C1845" s="298">
        <v>23.98</v>
      </c>
      <c r="D1845" s="298">
        <v>23.26</v>
      </c>
      <c r="E1845" s="298">
        <v>23.98</v>
      </c>
      <c r="F1845" s="297">
        <v>98389</v>
      </c>
      <c r="G1845" s="297">
        <v>61542467</v>
      </c>
      <c r="H1845" s="400">
        <v>1475.78833048809</v>
      </c>
      <c r="I1845" s="401"/>
    </row>
    <row r="1846" spans="1:9" ht="25.15" customHeight="1">
      <c r="A1846" s="299">
        <v>43369</v>
      </c>
      <c r="B1846" s="298">
        <v>23.780000999999999</v>
      </c>
      <c r="C1846" s="298">
        <v>23.780000999999999</v>
      </c>
      <c r="D1846" s="298">
        <v>23.42</v>
      </c>
      <c r="E1846" s="298">
        <v>23.700001</v>
      </c>
      <c r="F1846" s="297">
        <v>99547</v>
      </c>
      <c r="G1846" s="297">
        <v>61542467</v>
      </c>
      <c r="H1846" s="400">
        <v>1458.55651485318</v>
      </c>
      <c r="I1846" s="401"/>
    </row>
    <row r="1847" spans="1:9" ht="25.15" customHeight="1">
      <c r="A1847" s="299">
        <v>43368</v>
      </c>
      <c r="B1847" s="298">
        <v>24.68</v>
      </c>
      <c r="C1847" s="298">
        <v>24.68</v>
      </c>
      <c r="D1847" s="298">
        <v>23.24</v>
      </c>
      <c r="E1847" s="298">
        <v>23.6</v>
      </c>
      <c r="F1847" s="297">
        <v>187385</v>
      </c>
      <c r="G1847" s="297">
        <v>61542467</v>
      </c>
      <c r="H1847" s="400">
        <v>1452.40224467659</v>
      </c>
      <c r="I1847" s="401"/>
    </row>
    <row r="1848" spans="1:9" ht="25.15" customHeight="1">
      <c r="A1848" s="299">
        <v>43367</v>
      </c>
      <c r="B1848" s="298">
        <v>24.48</v>
      </c>
      <c r="C1848" s="298">
        <v>24.74</v>
      </c>
      <c r="D1848" s="298">
        <v>24.26</v>
      </c>
      <c r="E1848" s="298">
        <v>24.48</v>
      </c>
      <c r="F1848" s="297">
        <v>83598</v>
      </c>
      <c r="G1848" s="297">
        <v>61542467</v>
      </c>
      <c r="H1848" s="400">
        <v>1506.5595639880901</v>
      </c>
      <c r="I1848" s="401"/>
    </row>
    <row r="1849" spans="1:9" ht="25.15" customHeight="1">
      <c r="A1849" s="299">
        <v>43364</v>
      </c>
      <c r="B1849" s="298">
        <v>25.4</v>
      </c>
      <c r="C1849" s="298">
        <v>25.620000999999998</v>
      </c>
      <c r="D1849" s="298">
        <v>24.200001</v>
      </c>
      <c r="E1849" s="298">
        <v>24.42</v>
      </c>
      <c r="F1849" s="297">
        <v>349918</v>
      </c>
      <c r="G1849" s="297">
        <v>61542467</v>
      </c>
      <c r="H1849" s="400">
        <v>1502.86704883532</v>
      </c>
      <c r="I1849" s="401"/>
    </row>
    <row r="1850" spans="1:9" ht="25.15" customHeight="1">
      <c r="A1850" s="299">
        <v>43363</v>
      </c>
      <c r="B1850" s="298">
        <v>25.48</v>
      </c>
      <c r="C1850" s="298">
        <v>25.620000999999998</v>
      </c>
      <c r="D1850" s="298">
        <v>25.32</v>
      </c>
      <c r="E1850" s="298">
        <v>25.58</v>
      </c>
      <c r="F1850" s="297">
        <v>192609</v>
      </c>
      <c r="G1850" s="297">
        <v>61542467</v>
      </c>
      <c r="H1850" s="400">
        <v>1574.2563011646801</v>
      </c>
      <c r="I1850" s="401"/>
    </row>
    <row r="1851" spans="1:9" ht="25.15" customHeight="1">
      <c r="A1851" s="299">
        <v>43362</v>
      </c>
      <c r="B1851" s="298">
        <v>25.440000999999999</v>
      </c>
      <c r="C1851" s="298">
        <v>25.719999000000001</v>
      </c>
      <c r="D1851" s="298">
        <v>25.34</v>
      </c>
      <c r="E1851" s="298">
        <v>25.639999</v>
      </c>
      <c r="F1851" s="297">
        <v>170571</v>
      </c>
      <c r="G1851" s="297">
        <v>61542467</v>
      </c>
      <c r="H1851" s="400">
        <v>1577.9488163174599</v>
      </c>
      <c r="I1851" s="401"/>
    </row>
    <row r="1852" spans="1:9" ht="25.15" customHeight="1">
      <c r="A1852" s="299">
        <v>43361</v>
      </c>
      <c r="B1852" s="298">
        <v>25.440000999999999</v>
      </c>
      <c r="C1852" s="298">
        <v>25.58</v>
      </c>
      <c r="D1852" s="298">
        <v>25.219999000000001</v>
      </c>
      <c r="E1852" s="298">
        <v>25.42</v>
      </c>
      <c r="F1852" s="297">
        <v>134670</v>
      </c>
      <c r="G1852" s="297">
        <v>61542467</v>
      </c>
      <c r="H1852" s="400">
        <v>1564.40951583532</v>
      </c>
      <c r="I1852" s="401"/>
    </row>
    <row r="1853" spans="1:9" ht="25.15" customHeight="1">
      <c r="A1853" s="299">
        <v>43360</v>
      </c>
      <c r="B1853" s="298">
        <v>25.540001</v>
      </c>
      <c r="C1853" s="298">
        <v>25.860001</v>
      </c>
      <c r="D1853" s="298">
        <v>25.26</v>
      </c>
      <c r="E1853" s="298">
        <v>25.5</v>
      </c>
      <c r="F1853" s="297">
        <v>178803</v>
      </c>
      <c r="G1853" s="297">
        <v>61542467</v>
      </c>
      <c r="H1853" s="400">
        <v>1569.3329085</v>
      </c>
      <c r="I1853" s="401"/>
    </row>
    <row r="1854" spans="1:9" ht="25.15" customHeight="1">
      <c r="A1854" s="299">
        <v>43357</v>
      </c>
      <c r="B1854" s="298">
        <v>25.24</v>
      </c>
      <c r="C1854" s="298">
        <v>25.440000999999999</v>
      </c>
      <c r="D1854" s="298">
        <v>24.98</v>
      </c>
      <c r="E1854" s="298">
        <v>25.440000999999999</v>
      </c>
      <c r="F1854" s="297">
        <v>179197</v>
      </c>
      <c r="G1854" s="297">
        <v>61542467</v>
      </c>
      <c r="H1854" s="400">
        <v>1565.64039334722</v>
      </c>
      <c r="I1854" s="401"/>
    </row>
    <row r="1855" spans="1:9" ht="25.15" customHeight="1">
      <c r="A1855" s="299">
        <v>43356</v>
      </c>
      <c r="B1855" s="298">
        <v>25.360001</v>
      </c>
      <c r="C1855" s="298">
        <v>25.379999000000002</v>
      </c>
      <c r="D1855" s="298">
        <v>24.879999000000002</v>
      </c>
      <c r="E1855" s="298">
        <v>25.040001</v>
      </c>
      <c r="F1855" s="297">
        <v>107602</v>
      </c>
      <c r="G1855" s="297">
        <v>61542467</v>
      </c>
      <c r="H1855" s="400">
        <v>1541.0234300238101</v>
      </c>
      <c r="I1855" s="401"/>
    </row>
    <row r="1856" spans="1:9" ht="25.15" customHeight="1">
      <c r="A1856" s="299">
        <v>43355</v>
      </c>
      <c r="B1856" s="298">
        <v>25.459999</v>
      </c>
      <c r="C1856" s="298">
        <v>25.459999</v>
      </c>
      <c r="D1856" s="298">
        <v>24.6</v>
      </c>
      <c r="E1856" s="298">
        <v>24.879999000000002</v>
      </c>
      <c r="F1856" s="297">
        <v>133458</v>
      </c>
      <c r="G1856" s="297">
        <v>61542467</v>
      </c>
      <c r="H1856" s="400">
        <v>1531.17652731151</v>
      </c>
      <c r="I1856" s="401"/>
    </row>
    <row r="1857" spans="1:9" ht="25.15" customHeight="1">
      <c r="A1857" s="299">
        <v>43354</v>
      </c>
      <c r="B1857" s="298">
        <v>25.18</v>
      </c>
      <c r="C1857" s="298">
        <v>25.48</v>
      </c>
      <c r="D1857" s="298">
        <v>24.6</v>
      </c>
      <c r="E1857" s="298">
        <v>24.82</v>
      </c>
      <c r="F1857" s="297">
        <v>175210</v>
      </c>
      <c r="G1857" s="297">
        <v>61542467</v>
      </c>
      <c r="H1857" s="400">
        <v>1527.4840121587299</v>
      </c>
      <c r="I1857" s="401"/>
    </row>
    <row r="1858" spans="1:9" ht="25.15" customHeight="1">
      <c r="A1858" s="299">
        <v>43353</v>
      </c>
      <c r="B1858" s="298">
        <v>24.84</v>
      </c>
      <c r="C1858" s="298">
        <v>25.120000999999998</v>
      </c>
      <c r="D1858" s="298">
        <v>24.02</v>
      </c>
      <c r="E1858" s="298">
        <v>24.98</v>
      </c>
      <c r="F1858" s="297">
        <v>201522</v>
      </c>
      <c r="G1858" s="297">
        <v>61542467</v>
      </c>
      <c r="H1858" s="400">
        <v>1537.33079748809</v>
      </c>
      <c r="I1858" s="401"/>
    </row>
    <row r="1859" spans="1:9" ht="25.15" customHeight="1">
      <c r="A1859" s="299">
        <v>43350</v>
      </c>
      <c r="B1859" s="298">
        <v>25.08</v>
      </c>
      <c r="C1859" s="298">
        <v>25.4</v>
      </c>
      <c r="D1859" s="298">
        <v>24.42</v>
      </c>
      <c r="E1859" s="298">
        <v>24.620000999999998</v>
      </c>
      <c r="F1859" s="297">
        <v>321591</v>
      </c>
      <c r="G1859" s="297">
        <v>61542467</v>
      </c>
      <c r="H1859" s="400">
        <v>1515.17558918849</v>
      </c>
      <c r="I1859" s="401"/>
    </row>
    <row r="1860" spans="1:9" ht="25.15" customHeight="1">
      <c r="A1860" s="299">
        <v>43349</v>
      </c>
      <c r="B1860" s="298">
        <v>22.5</v>
      </c>
      <c r="C1860" s="298">
        <v>26.059999000000001</v>
      </c>
      <c r="D1860" s="298">
        <v>21.58</v>
      </c>
      <c r="E1860" s="298">
        <v>25.42</v>
      </c>
      <c r="F1860" s="297">
        <v>389457</v>
      </c>
      <c r="G1860" s="297">
        <v>61542467</v>
      </c>
      <c r="H1860" s="400">
        <v>1564.40951583532</v>
      </c>
      <c r="I1860" s="401"/>
    </row>
    <row r="1861" spans="1:9" ht="25.15" customHeight="1">
      <c r="A1861" s="299">
        <v>43348</v>
      </c>
      <c r="B1861" s="298">
        <v>28.26</v>
      </c>
      <c r="C1861" s="298">
        <v>28.280000999999999</v>
      </c>
      <c r="D1861" s="298">
        <v>27.219999000000001</v>
      </c>
      <c r="E1861" s="298">
        <v>27.219999000000001</v>
      </c>
      <c r="F1861" s="297">
        <v>134780</v>
      </c>
      <c r="G1861" s="297">
        <v>61542467</v>
      </c>
      <c r="H1861" s="400">
        <v>1675.18590948214</v>
      </c>
      <c r="I1861" s="401"/>
    </row>
    <row r="1862" spans="1:9" ht="25.15" customHeight="1">
      <c r="A1862" s="299">
        <v>43347</v>
      </c>
      <c r="B1862" s="298">
        <v>28.92</v>
      </c>
      <c r="C1862" s="298">
        <v>28.92</v>
      </c>
      <c r="D1862" s="298">
        <v>28.18</v>
      </c>
      <c r="E1862" s="298">
        <v>28.32</v>
      </c>
      <c r="F1862" s="297">
        <v>107314</v>
      </c>
      <c r="G1862" s="297">
        <v>61542467</v>
      </c>
      <c r="H1862" s="400">
        <v>1742.88264665873</v>
      </c>
      <c r="I1862" s="401"/>
    </row>
    <row r="1863" spans="1:9" ht="25.15" customHeight="1">
      <c r="A1863" s="299">
        <v>43346</v>
      </c>
      <c r="B1863" s="298">
        <v>28.799999</v>
      </c>
      <c r="C1863" s="298">
        <v>28.799999</v>
      </c>
      <c r="D1863" s="298">
        <v>28.18</v>
      </c>
      <c r="E1863" s="298">
        <v>28.280000999999999</v>
      </c>
      <c r="F1863" s="297">
        <v>103791</v>
      </c>
      <c r="G1863" s="297">
        <v>61542467</v>
      </c>
      <c r="H1863" s="400">
        <v>1740.4210090178599</v>
      </c>
      <c r="I1863" s="401"/>
    </row>
    <row r="1864" spans="1:9" ht="25.15" customHeight="1">
      <c r="A1864" s="299">
        <v>43343</v>
      </c>
      <c r="B1864" s="298">
        <v>28.879999000000002</v>
      </c>
      <c r="C1864" s="298">
        <v>28.879999000000002</v>
      </c>
      <c r="D1864" s="298">
        <v>28.5</v>
      </c>
      <c r="E1864" s="298">
        <v>28.5</v>
      </c>
      <c r="F1864" s="297">
        <v>101343</v>
      </c>
      <c r="G1864" s="297">
        <v>61542467</v>
      </c>
      <c r="H1864" s="400">
        <v>1753.9603095</v>
      </c>
      <c r="I1864" s="401"/>
    </row>
    <row r="1865" spans="1:9" ht="25.15" customHeight="1">
      <c r="A1865" s="299">
        <v>43342</v>
      </c>
      <c r="B1865" s="298">
        <v>28.200001</v>
      </c>
      <c r="C1865" s="298">
        <v>28.620000999999998</v>
      </c>
      <c r="D1865" s="298">
        <v>28.200001</v>
      </c>
      <c r="E1865" s="298">
        <v>28.6</v>
      </c>
      <c r="F1865" s="297">
        <v>150359</v>
      </c>
      <c r="G1865" s="297">
        <v>61542467</v>
      </c>
      <c r="H1865" s="400">
        <v>1760.11457967659</v>
      </c>
      <c r="I1865" s="401"/>
    </row>
    <row r="1866" spans="1:9" ht="25.15" customHeight="1">
      <c r="A1866" s="299">
        <v>43341</v>
      </c>
      <c r="B1866" s="298">
        <v>28.32</v>
      </c>
      <c r="C1866" s="298">
        <v>28.52</v>
      </c>
      <c r="D1866" s="298">
        <v>28.24</v>
      </c>
      <c r="E1866" s="298">
        <v>28.34</v>
      </c>
      <c r="F1866" s="297">
        <v>70922</v>
      </c>
      <c r="G1866" s="297">
        <v>61542467</v>
      </c>
      <c r="H1866" s="400">
        <v>1744.1135241706299</v>
      </c>
      <c r="I1866" s="401"/>
    </row>
    <row r="1867" spans="1:9" ht="25.15" customHeight="1">
      <c r="A1867" s="299">
        <v>43340</v>
      </c>
      <c r="B1867" s="298">
        <v>28.219999000000001</v>
      </c>
      <c r="C1867" s="298">
        <v>28.540001</v>
      </c>
      <c r="D1867" s="298">
        <v>28.1</v>
      </c>
      <c r="E1867" s="298">
        <v>28.4</v>
      </c>
      <c r="F1867" s="297">
        <v>72849</v>
      </c>
      <c r="G1867" s="297">
        <v>61542467</v>
      </c>
      <c r="H1867" s="400">
        <v>1747.80603932341</v>
      </c>
      <c r="I1867" s="401"/>
    </row>
    <row r="1868" spans="1:9" ht="25.15" customHeight="1">
      <c r="A1868" s="299">
        <v>43336</v>
      </c>
      <c r="B1868" s="298">
        <v>27.940000999999999</v>
      </c>
      <c r="C1868" s="298">
        <v>28.120000999999998</v>
      </c>
      <c r="D1868" s="298">
        <v>27.799999</v>
      </c>
      <c r="E1868" s="298">
        <v>27.940000999999999</v>
      </c>
      <c r="F1868" s="297">
        <v>54057</v>
      </c>
      <c r="G1868" s="297">
        <v>61542467</v>
      </c>
      <c r="H1868" s="400">
        <v>1719.4965608472201</v>
      </c>
      <c r="I1868" s="401"/>
    </row>
    <row r="1869" spans="1:9" ht="25.15" customHeight="1">
      <c r="A1869" s="299">
        <v>43335</v>
      </c>
      <c r="B1869" s="298">
        <v>27.16</v>
      </c>
      <c r="C1869" s="298">
        <v>28.280000999999999</v>
      </c>
      <c r="D1869" s="298">
        <v>27.16</v>
      </c>
      <c r="E1869" s="298">
        <v>27.940000999999999</v>
      </c>
      <c r="F1869" s="297">
        <v>78323</v>
      </c>
      <c r="G1869" s="297">
        <v>61542467</v>
      </c>
      <c r="H1869" s="400">
        <v>1719.4965608472201</v>
      </c>
      <c r="I1869" s="401"/>
    </row>
    <row r="1870" spans="1:9" ht="25.15" customHeight="1">
      <c r="A1870" s="299">
        <v>43334</v>
      </c>
      <c r="B1870" s="298">
        <v>27.860001</v>
      </c>
      <c r="C1870" s="298">
        <v>28.120000999999998</v>
      </c>
      <c r="D1870" s="298">
        <v>27.6</v>
      </c>
      <c r="E1870" s="298">
        <v>28.08</v>
      </c>
      <c r="F1870" s="297">
        <v>130261</v>
      </c>
      <c r="G1870" s="297">
        <v>61542467</v>
      </c>
      <c r="H1870" s="400">
        <v>1728.1124686646799</v>
      </c>
      <c r="I1870" s="401"/>
    </row>
    <row r="1871" spans="1:9" ht="25.15" customHeight="1">
      <c r="A1871" s="299">
        <v>43333</v>
      </c>
      <c r="B1871" s="298">
        <v>28.48</v>
      </c>
      <c r="C1871" s="298">
        <v>28.559999000000001</v>
      </c>
      <c r="D1871" s="298">
        <v>27.58</v>
      </c>
      <c r="E1871" s="298">
        <v>27.879999000000002</v>
      </c>
      <c r="F1871" s="297">
        <v>194147</v>
      </c>
      <c r="G1871" s="297">
        <v>61542467</v>
      </c>
      <c r="H1871" s="400">
        <v>1715.8039283115099</v>
      </c>
      <c r="I1871" s="401"/>
    </row>
    <row r="1872" spans="1:9" ht="25.15" customHeight="1">
      <c r="A1872" s="299">
        <v>43332</v>
      </c>
      <c r="B1872" s="298">
        <v>28.879999000000002</v>
      </c>
      <c r="C1872" s="298">
        <v>28.879999000000002</v>
      </c>
      <c r="D1872" s="298">
        <v>28.459999</v>
      </c>
      <c r="E1872" s="298">
        <v>28.459999</v>
      </c>
      <c r="F1872" s="297">
        <v>100045</v>
      </c>
      <c r="G1872" s="297">
        <v>61542467</v>
      </c>
      <c r="H1872" s="400">
        <v>1751.4985544761901</v>
      </c>
      <c r="I1872" s="401"/>
    </row>
    <row r="1873" spans="1:9" ht="25.15" customHeight="1">
      <c r="A1873" s="299">
        <v>43329</v>
      </c>
      <c r="B1873" s="298">
        <v>28.799999</v>
      </c>
      <c r="C1873" s="298">
        <v>28.799999</v>
      </c>
      <c r="D1873" s="298">
        <v>28.299999</v>
      </c>
      <c r="E1873" s="298">
        <v>28.559999000000001</v>
      </c>
      <c r="F1873" s="297">
        <v>58654</v>
      </c>
      <c r="G1873" s="297">
        <v>61542467</v>
      </c>
      <c r="H1873" s="400">
        <v>1757.6528246527801</v>
      </c>
      <c r="I1873" s="401"/>
    </row>
    <row r="1874" spans="1:9" ht="25.15" customHeight="1">
      <c r="A1874" s="299">
        <v>43328</v>
      </c>
      <c r="B1874" s="298">
        <v>28.68</v>
      </c>
      <c r="C1874" s="298">
        <v>28.719999000000001</v>
      </c>
      <c r="D1874" s="298">
        <v>28.4</v>
      </c>
      <c r="E1874" s="298">
        <v>28.6</v>
      </c>
      <c r="F1874" s="297">
        <v>31915</v>
      </c>
      <c r="G1874" s="297">
        <v>61542467</v>
      </c>
      <c r="H1874" s="400">
        <v>1760.11457967659</v>
      </c>
      <c r="I1874" s="401"/>
    </row>
    <row r="1875" spans="1:9" ht="25.15" customHeight="1">
      <c r="A1875" s="299">
        <v>43327</v>
      </c>
      <c r="B1875" s="298">
        <v>28.68</v>
      </c>
      <c r="C1875" s="298">
        <v>28.780000999999999</v>
      </c>
      <c r="D1875" s="298">
        <v>28.299999</v>
      </c>
      <c r="E1875" s="298">
        <v>28.48</v>
      </c>
      <c r="F1875" s="297">
        <v>47019</v>
      </c>
      <c r="G1875" s="297">
        <v>61542467</v>
      </c>
      <c r="H1875" s="400">
        <v>1752.72943198809</v>
      </c>
      <c r="I1875" s="401"/>
    </row>
    <row r="1876" spans="1:9" ht="25.15" customHeight="1">
      <c r="A1876" s="299">
        <v>43326</v>
      </c>
      <c r="B1876" s="298">
        <v>28.780000999999999</v>
      </c>
      <c r="C1876" s="298">
        <v>28.98</v>
      </c>
      <c r="D1876" s="298">
        <v>28.58</v>
      </c>
      <c r="E1876" s="298">
        <v>28.68</v>
      </c>
      <c r="F1876" s="297">
        <v>57478</v>
      </c>
      <c r="G1876" s="297">
        <v>61542467</v>
      </c>
      <c r="H1876" s="400">
        <v>1765.03797234127</v>
      </c>
      <c r="I1876" s="401"/>
    </row>
    <row r="1877" spans="1:9" ht="25.15" customHeight="1">
      <c r="A1877" s="299">
        <v>43325</v>
      </c>
      <c r="B1877" s="298">
        <v>28.74</v>
      </c>
      <c r="C1877" s="298">
        <v>28.98</v>
      </c>
      <c r="D1877" s="298">
        <v>28.26</v>
      </c>
      <c r="E1877" s="298">
        <v>28.780000999999999</v>
      </c>
      <c r="F1877" s="297">
        <v>68552</v>
      </c>
      <c r="G1877" s="297">
        <v>61542467</v>
      </c>
      <c r="H1877" s="400">
        <v>1771.19224251786</v>
      </c>
      <c r="I1877" s="401"/>
    </row>
    <row r="1878" spans="1:9" ht="25.15" customHeight="1">
      <c r="A1878" s="299">
        <v>43322</v>
      </c>
      <c r="B1878" s="298">
        <v>28.6</v>
      </c>
      <c r="C1878" s="298">
        <v>29</v>
      </c>
      <c r="D1878" s="298">
        <v>28.6</v>
      </c>
      <c r="E1878" s="298">
        <v>28.66</v>
      </c>
      <c r="F1878" s="297">
        <v>110617</v>
      </c>
      <c r="G1878" s="297">
        <v>61542467</v>
      </c>
      <c r="H1878" s="400">
        <v>1763.80709482937</v>
      </c>
      <c r="I1878" s="401"/>
    </row>
    <row r="1879" spans="1:9" ht="25.15" customHeight="1">
      <c r="A1879" s="299">
        <v>43321</v>
      </c>
      <c r="B1879" s="298">
        <v>28.84</v>
      </c>
      <c r="C1879" s="298">
        <v>29.059999000000001</v>
      </c>
      <c r="D1879" s="298">
        <v>28.82</v>
      </c>
      <c r="E1879" s="298">
        <v>28.9</v>
      </c>
      <c r="F1879" s="297">
        <v>132454</v>
      </c>
      <c r="G1879" s="297">
        <v>61542467</v>
      </c>
      <c r="H1879" s="400">
        <v>1778.5772728234101</v>
      </c>
      <c r="I1879" s="401"/>
    </row>
    <row r="1880" spans="1:9" ht="25.15" customHeight="1">
      <c r="A1880" s="299">
        <v>43320</v>
      </c>
      <c r="B1880" s="298">
        <v>28.799999</v>
      </c>
      <c r="C1880" s="298">
        <v>28.98</v>
      </c>
      <c r="D1880" s="298">
        <v>28.559999000000001</v>
      </c>
      <c r="E1880" s="298">
        <v>28.860001</v>
      </c>
      <c r="F1880" s="297">
        <v>86406</v>
      </c>
      <c r="G1880" s="297">
        <v>61542467</v>
      </c>
      <c r="H1880" s="400">
        <v>1776.11563518254</v>
      </c>
      <c r="I1880" s="401"/>
    </row>
    <row r="1881" spans="1:9" ht="25.15" customHeight="1">
      <c r="A1881" s="299">
        <v>43319</v>
      </c>
      <c r="B1881" s="298">
        <v>28.48</v>
      </c>
      <c r="C1881" s="298">
        <v>28.74</v>
      </c>
      <c r="D1881" s="298">
        <v>28.4</v>
      </c>
      <c r="E1881" s="298">
        <v>28.639999</v>
      </c>
      <c r="F1881" s="297">
        <v>148014</v>
      </c>
      <c r="G1881" s="297">
        <v>61542467</v>
      </c>
      <c r="H1881" s="400">
        <v>1762.5762173174601</v>
      </c>
      <c r="I1881" s="401"/>
    </row>
    <row r="1882" spans="1:9" ht="25.15" customHeight="1">
      <c r="A1882" s="299">
        <v>43318</v>
      </c>
      <c r="B1882" s="298">
        <v>28.360001</v>
      </c>
      <c r="C1882" s="298">
        <v>28.700001</v>
      </c>
      <c r="D1882" s="298">
        <v>28.360001</v>
      </c>
      <c r="E1882" s="298">
        <v>28.5</v>
      </c>
      <c r="F1882" s="297">
        <v>141222</v>
      </c>
      <c r="G1882" s="297">
        <v>61542467</v>
      </c>
      <c r="H1882" s="400">
        <v>1753.9603095</v>
      </c>
      <c r="I1882" s="401"/>
    </row>
    <row r="1883" spans="1:9" ht="25.15" customHeight="1">
      <c r="A1883" s="299">
        <v>43315</v>
      </c>
      <c r="B1883" s="298">
        <v>28.959999</v>
      </c>
      <c r="C1883" s="298">
        <v>28.959999</v>
      </c>
      <c r="D1883" s="298">
        <v>28.32</v>
      </c>
      <c r="E1883" s="298">
        <v>28.459999</v>
      </c>
      <c r="F1883" s="297">
        <v>166149</v>
      </c>
      <c r="G1883" s="297">
        <v>61542467</v>
      </c>
      <c r="H1883" s="400">
        <v>1751.4985544761901</v>
      </c>
      <c r="I1883" s="401"/>
    </row>
    <row r="1884" spans="1:9" ht="25.15" customHeight="1">
      <c r="A1884" s="299">
        <v>43314</v>
      </c>
      <c r="B1884" s="298">
        <v>28.58</v>
      </c>
      <c r="C1884" s="298">
        <v>28.719999000000001</v>
      </c>
      <c r="D1884" s="298">
        <v>28.280000999999999</v>
      </c>
      <c r="E1884" s="298">
        <v>28.4</v>
      </c>
      <c r="F1884" s="297">
        <v>118152</v>
      </c>
      <c r="G1884" s="297">
        <v>61542467</v>
      </c>
      <c r="H1884" s="400">
        <v>1747.80603932341</v>
      </c>
      <c r="I1884" s="401"/>
    </row>
    <row r="1885" spans="1:9" ht="25.15" customHeight="1">
      <c r="A1885" s="299">
        <v>43313</v>
      </c>
      <c r="B1885" s="298">
        <v>28.620000999999998</v>
      </c>
      <c r="C1885" s="298">
        <v>28.84</v>
      </c>
      <c r="D1885" s="298">
        <v>28.379999000000002</v>
      </c>
      <c r="E1885" s="298">
        <v>28.48</v>
      </c>
      <c r="F1885" s="297">
        <v>174941</v>
      </c>
      <c r="G1885" s="297">
        <v>61542467</v>
      </c>
      <c r="H1885" s="400">
        <v>1752.72943198809</v>
      </c>
      <c r="I1885" s="401"/>
    </row>
    <row r="1886" spans="1:9" ht="25.15" customHeight="1">
      <c r="A1886" s="299">
        <v>43312</v>
      </c>
      <c r="B1886" s="298">
        <v>29.08</v>
      </c>
      <c r="C1886" s="298">
        <v>29.08</v>
      </c>
      <c r="D1886" s="298">
        <v>28.66</v>
      </c>
      <c r="E1886" s="298">
        <v>28.68</v>
      </c>
      <c r="F1886" s="297">
        <v>162792</v>
      </c>
      <c r="G1886" s="297">
        <v>61542467</v>
      </c>
      <c r="H1886" s="400">
        <v>1765.03797234127</v>
      </c>
      <c r="I1886" s="401"/>
    </row>
    <row r="1887" spans="1:9" ht="25.15" customHeight="1">
      <c r="A1887" s="299">
        <v>43311</v>
      </c>
      <c r="B1887" s="298">
        <v>28.52</v>
      </c>
      <c r="C1887" s="298">
        <v>29.42</v>
      </c>
      <c r="D1887" s="298">
        <v>28.52</v>
      </c>
      <c r="E1887" s="298">
        <v>29.059999000000001</v>
      </c>
      <c r="F1887" s="297">
        <v>86601</v>
      </c>
      <c r="G1887" s="297">
        <v>61542467</v>
      </c>
      <c r="H1887" s="400">
        <v>1788.4240581527799</v>
      </c>
      <c r="I1887" s="401"/>
    </row>
    <row r="1888" spans="1:9" ht="25.15" customHeight="1">
      <c r="A1888" s="299">
        <v>43308</v>
      </c>
      <c r="B1888" s="298">
        <v>28.540001</v>
      </c>
      <c r="C1888" s="298">
        <v>29.32</v>
      </c>
      <c r="D1888" s="298">
        <v>28.540001</v>
      </c>
      <c r="E1888" s="298">
        <v>29.08</v>
      </c>
      <c r="F1888" s="297">
        <v>121760</v>
      </c>
      <c r="G1888" s="297">
        <v>61542467</v>
      </c>
      <c r="H1888" s="400">
        <v>1789.6549356646799</v>
      </c>
      <c r="I1888" s="401"/>
    </row>
    <row r="1889" spans="1:9" ht="25.15" customHeight="1">
      <c r="A1889" s="299">
        <v>43307</v>
      </c>
      <c r="B1889" s="298">
        <v>29.4</v>
      </c>
      <c r="C1889" s="298">
        <v>29.719999000000001</v>
      </c>
      <c r="D1889" s="298">
        <v>28.68</v>
      </c>
      <c r="E1889" s="298">
        <v>28.799999</v>
      </c>
      <c r="F1889" s="297">
        <v>157938</v>
      </c>
      <c r="G1889" s="297">
        <v>61542467</v>
      </c>
      <c r="H1889" s="400">
        <v>1772.4230026468199</v>
      </c>
      <c r="I1889" s="401"/>
    </row>
    <row r="1890" spans="1:9" ht="25.15" customHeight="1">
      <c r="A1890" s="299">
        <v>43306</v>
      </c>
      <c r="B1890" s="298">
        <v>29.98</v>
      </c>
      <c r="C1890" s="298">
        <v>29.98</v>
      </c>
      <c r="D1890" s="298">
        <v>28.780000999999999</v>
      </c>
      <c r="E1890" s="298">
        <v>28.98</v>
      </c>
      <c r="F1890" s="297">
        <v>117759</v>
      </c>
      <c r="G1890" s="297">
        <v>61542467</v>
      </c>
      <c r="H1890" s="400">
        <v>1783.5006654880899</v>
      </c>
      <c r="I1890" s="401"/>
    </row>
    <row r="1891" spans="1:9" ht="25.15" customHeight="1">
      <c r="A1891" s="299">
        <v>43305</v>
      </c>
      <c r="B1891" s="298">
        <v>29.98</v>
      </c>
      <c r="C1891" s="298">
        <v>29.98</v>
      </c>
      <c r="D1891" s="298">
        <v>29.18</v>
      </c>
      <c r="E1891" s="298">
        <v>29.200001</v>
      </c>
      <c r="F1891" s="297">
        <v>91277</v>
      </c>
      <c r="G1891" s="297">
        <v>61542467</v>
      </c>
      <c r="H1891" s="400">
        <v>1797.0400833531801</v>
      </c>
      <c r="I1891" s="401"/>
    </row>
    <row r="1892" spans="1:9" ht="25.15" customHeight="1">
      <c r="A1892" s="299">
        <v>43304</v>
      </c>
      <c r="B1892" s="298">
        <v>29.860001</v>
      </c>
      <c r="C1892" s="298">
        <v>29.860001</v>
      </c>
      <c r="D1892" s="298">
        <v>29.280000999999999</v>
      </c>
      <c r="E1892" s="298">
        <v>29.440000999999999</v>
      </c>
      <c r="F1892" s="297">
        <v>95583</v>
      </c>
      <c r="G1892" s="297">
        <v>61542467</v>
      </c>
      <c r="H1892" s="400">
        <v>1811.8102613472199</v>
      </c>
      <c r="I1892" s="401"/>
    </row>
    <row r="1893" spans="1:9" ht="25.15" customHeight="1">
      <c r="A1893" s="299">
        <v>43301</v>
      </c>
      <c r="B1893" s="298">
        <v>29.18</v>
      </c>
      <c r="C1893" s="298">
        <v>29.959999</v>
      </c>
      <c r="D1893" s="298">
        <v>29.08</v>
      </c>
      <c r="E1893" s="298">
        <v>29.92</v>
      </c>
      <c r="F1893" s="297">
        <v>98990</v>
      </c>
      <c r="G1893" s="297">
        <v>61542467</v>
      </c>
      <c r="H1893" s="400">
        <v>1841.3506173353201</v>
      </c>
      <c r="I1893" s="401"/>
    </row>
    <row r="1894" spans="1:9" ht="25.15" customHeight="1">
      <c r="A1894" s="299">
        <v>43300</v>
      </c>
      <c r="B1894" s="298">
        <v>29.280000999999999</v>
      </c>
      <c r="C1894" s="298">
        <v>29.42</v>
      </c>
      <c r="D1894" s="298">
        <v>29.02</v>
      </c>
      <c r="E1894" s="298">
        <v>29.18</v>
      </c>
      <c r="F1894" s="297">
        <v>62715</v>
      </c>
      <c r="G1894" s="297">
        <v>61542467</v>
      </c>
      <c r="H1894" s="400">
        <v>1795.8092058412701</v>
      </c>
      <c r="I1894" s="401"/>
    </row>
    <row r="1895" spans="1:9" ht="25.15" customHeight="1">
      <c r="A1895" s="299">
        <v>43299</v>
      </c>
      <c r="B1895" s="298">
        <v>28.66</v>
      </c>
      <c r="C1895" s="298">
        <v>29.280000999999999</v>
      </c>
      <c r="D1895" s="298">
        <v>28.66</v>
      </c>
      <c r="E1895" s="298">
        <v>29.26</v>
      </c>
      <c r="F1895" s="297">
        <v>368793</v>
      </c>
      <c r="G1895" s="297">
        <v>61542467</v>
      </c>
      <c r="H1895" s="400">
        <v>1800.7325985059499</v>
      </c>
      <c r="I1895" s="401"/>
    </row>
    <row r="1896" spans="1:9" ht="25.15" customHeight="1">
      <c r="A1896" s="299">
        <v>43298</v>
      </c>
      <c r="B1896" s="298">
        <v>28.639999</v>
      </c>
      <c r="C1896" s="298">
        <v>28.959999</v>
      </c>
      <c r="D1896" s="298">
        <v>28.120000999999998</v>
      </c>
      <c r="E1896" s="298">
        <v>28.52</v>
      </c>
      <c r="F1896" s="297">
        <v>318902</v>
      </c>
      <c r="G1896" s="297">
        <v>61542467</v>
      </c>
      <c r="H1896" s="400">
        <v>1755.19118701191</v>
      </c>
      <c r="I1896" s="401"/>
    </row>
    <row r="1897" spans="1:9" ht="25.15" customHeight="1">
      <c r="A1897" s="299">
        <v>43297</v>
      </c>
      <c r="B1897" s="298">
        <v>28.299999</v>
      </c>
      <c r="C1897" s="298">
        <v>28.82</v>
      </c>
      <c r="D1897" s="298">
        <v>28.299999</v>
      </c>
      <c r="E1897" s="298">
        <v>28.620000999999998</v>
      </c>
      <c r="F1897" s="297">
        <v>63041</v>
      </c>
      <c r="G1897" s="297">
        <v>61542467</v>
      </c>
      <c r="H1897" s="400">
        <v>1761.3454571884899</v>
      </c>
      <c r="I1897" s="401"/>
    </row>
    <row r="1898" spans="1:9" ht="25.15" customHeight="1">
      <c r="A1898" s="299">
        <v>43294</v>
      </c>
      <c r="B1898" s="298">
        <v>28.059999000000001</v>
      </c>
      <c r="C1898" s="298">
        <v>28.42</v>
      </c>
      <c r="D1898" s="298">
        <v>27.92</v>
      </c>
      <c r="E1898" s="298">
        <v>28.26</v>
      </c>
      <c r="F1898" s="297">
        <v>55915</v>
      </c>
      <c r="G1898" s="297">
        <v>61542467</v>
      </c>
      <c r="H1898" s="400">
        <v>1739.1901315059499</v>
      </c>
      <c r="I1898" s="401"/>
    </row>
    <row r="1899" spans="1:9" ht="25.15" customHeight="1">
      <c r="A1899" s="299">
        <v>43293</v>
      </c>
      <c r="B1899" s="298">
        <v>27.719999000000001</v>
      </c>
      <c r="C1899" s="298">
        <v>28.219999000000001</v>
      </c>
      <c r="D1899" s="298">
        <v>27.58</v>
      </c>
      <c r="E1899" s="298">
        <v>27.9</v>
      </c>
      <c r="F1899" s="297">
        <v>45922</v>
      </c>
      <c r="G1899" s="297">
        <v>61542467</v>
      </c>
      <c r="H1899" s="400">
        <v>1717.0348058234099</v>
      </c>
      <c r="I1899" s="401"/>
    </row>
    <row r="1900" spans="1:9" ht="25.15" customHeight="1">
      <c r="A1900" s="299">
        <v>43292</v>
      </c>
      <c r="B1900" s="298">
        <v>27.540001</v>
      </c>
      <c r="C1900" s="298">
        <v>27.74</v>
      </c>
      <c r="D1900" s="298">
        <v>27.16</v>
      </c>
      <c r="E1900" s="298">
        <v>27.58</v>
      </c>
      <c r="F1900" s="297">
        <v>50354</v>
      </c>
      <c r="G1900" s="297">
        <v>61542467</v>
      </c>
      <c r="H1900" s="400">
        <v>1697.34123516468</v>
      </c>
      <c r="I1900" s="401"/>
    </row>
    <row r="1901" spans="1:9" ht="25.15" customHeight="1">
      <c r="A1901" s="299">
        <v>43291</v>
      </c>
      <c r="B1901" s="298">
        <v>27.6</v>
      </c>
      <c r="C1901" s="298">
        <v>27.700001</v>
      </c>
      <c r="D1901" s="298">
        <v>27.379999000000002</v>
      </c>
      <c r="E1901" s="298">
        <v>27.6</v>
      </c>
      <c r="F1901" s="297">
        <v>81042</v>
      </c>
      <c r="G1901" s="297">
        <v>61542467</v>
      </c>
      <c r="H1901" s="400">
        <v>1698.57211267659</v>
      </c>
      <c r="I1901" s="401"/>
    </row>
    <row r="1902" spans="1:9" ht="25.15" customHeight="1">
      <c r="A1902" s="299">
        <v>43290</v>
      </c>
      <c r="B1902" s="298">
        <v>27.360001</v>
      </c>
      <c r="C1902" s="298">
        <v>27.719999000000001</v>
      </c>
      <c r="D1902" s="298">
        <v>27.219999000000001</v>
      </c>
      <c r="E1902" s="298">
        <v>27.639999</v>
      </c>
      <c r="F1902" s="297">
        <v>51323</v>
      </c>
      <c r="G1902" s="297">
        <v>61542467</v>
      </c>
      <c r="H1902" s="400">
        <v>1701.0337503174601</v>
      </c>
      <c r="I1902" s="401"/>
    </row>
    <row r="1903" spans="1:9" ht="25.15" customHeight="1">
      <c r="A1903" s="299">
        <v>43287</v>
      </c>
      <c r="B1903" s="298">
        <v>27.26</v>
      </c>
      <c r="C1903" s="298">
        <v>27.459999</v>
      </c>
      <c r="D1903" s="298">
        <v>26.879999000000002</v>
      </c>
      <c r="E1903" s="298">
        <v>27.18</v>
      </c>
      <c r="F1903" s="297">
        <v>163690</v>
      </c>
      <c r="G1903" s="297">
        <v>61542467</v>
      </c>
      <c r="H1903" s="400">
        <v>1672.7242718412699</v>
      </c>
      <c r="I1903" s="401"/>
    </row>
    <row r="1904" spans="1:9" ht="25.15" customHeight="1">
      <c r="A1904" s="299">
        <v>43286</v>
      </c>
      <c r="B1904" s="298">
        <v>26.92</v>
      </c>
      <c r="C1904" s="298">
        <v>27.82</v>
      </c>
      <c r="D1904" s="298">
        <v>26.92</v>
      </c>
      <c r="E1904" s="298">
        <v>27.16</v>
      </c>
      <c r="F1904" s="297">
        <v>125226</v>
      </c>
      <c r="G1904" s="297">
        <v>61542467</v>
      </c>
      <c r="H1904" s="400">
        <v>1671.4933943293699</v>
      </c>
      <c r="I1904" s="401"/>
    </row>
    <row r="1905" spans="1:9" ht="25.15" customHeight="1">
      <c r="A1905" s="299">
        <v>43285</v>
      </c>
      <c r="B1905" s="298">
        <v>26.959999</v>
      </c>
      <c r="C1905" s="298">
        <v>27.040001</v>
      </c>
      <c r="D1905" s="298">
        <v>26.540001</v>
      </c>
      <c r="E1905" s="298">
        <v>26.9</v>
      </c>
      <c r="F1905" s="297">
        <v>86492</v>
      </c>
      <c r="G1905" s="297">
        <v>61542467</v>
      </c>
      <c r="H1905" s="400">
        <v>1655.4923388234099</v>
      </c>
      <c r="I1905" s="401"/>
    </row>
    <row r="1906" spans="1:9" ht="25.15" customHeight="1">
      <c r="A1906" s="299">
        <v>43284</v>
      </c>
      <c r="B1906" s="298">
        <v>26.34</v>
      </c>
      <c r="C1906" s="298">
        <v>26.940000999999999</v>
      </c>
      <c r="D1906" s="298">
        <v>26.16</v>
      </c>
      <c r="E1906" s="298">
        <v>26.82</v>
      </c>
      <c r="F1906" s="297">
        <v>111922</v>
      </c>
      <c r="G1906" s="297">
        <v>61542467</v>
      </c>
      <c r="H1906" s="400">
        <v>1650.5689461587299</v>
      </c>
      <c r="I1906" s="401"/>
    </row>
    <row r="1907" spans="1:9" ht="25.15" customHeight="1">
      <c r="A1907" s="299">
        <v>43283</v>
      </c>
      <c r="B1907" s="298">
        <v>26.219999000000001</v>
      </c>
      <c r="C1907" s="298">
        <v>26.58</v>
      </c>
      <c r="D1907" s="298">
        <v>26.139999</v>
      </c>
      <c r="E1907" s="298">
        <v>26.299999</v>
      </c>
      <c r="F1907" s="297">
        <v>102964</v>
      </c>
      <c r="G1907" s="297">
        <v>61542467</v>
      </c>
      <c r="H1907" s="400">
        <v>1618.56683514682</v>
      </c>
      <c r="I1907" s="401"/>
    </row>
    <row r="1908" spans="1:9" ht="25.15" customHeight="1">
      <c r="A1908" s="299">
        <v>43280</v>
      </c>
      <c r="B1908" s="298">
        <v>25.48</v>
      </c>
      <c r="C1908" s="298">
        <v>26.5</v>
      </c>
      <c r="D1908" s="298">
        <v>25.34</v>
      </c>
      <c r="E1908" s="298">
        <v>26.360001</v>
      </c>
      <c r="F1908" s="297">
        <v>132752</v>
      </c>
      <c r="G1908" s="297">
        <v>61542467</v>
      </c>
      <c r="H1908" s="400">
        <v>1622.2594676825399</v>
      </c>
      <c r="I1908" s="401"/>
    </row>
    <row r="1909" spans="1:9" ht="25.15" customHeight="1">
      <c r="A1909" s="299">
        <v>43279</v>
      </c>
      <c r="B1909" s="298">
        <v>25.299999</v>
      </c>
      <c r="C1909" s="298">
        <v>25.540001</v>
      </c>
      <c r="D1909" s="298">
        <v>24.959999</v>
      </c>
      <c r="E1909" s="298">
        <v>25.26</v>
      </c>
      <c r="F1909" s="297">
        <v>62289</v>
      </c>
      <c r="G1909" s="297">
        <v>61542467</v>
      </c>
      <c r="H1909" s="400">
        <v>1554.56273050595</v>
      </c>
      <c r="I1909" s="401"/>
    </row>
    <row r="1910" spans="1:9" ht="25.15" customHeight="1">
      <c r="A1910" s="299">
        <v>43278</v>
      </c>
      <c r="B1910" s="298">
        <v>25.1</v>
      </c>
      <c r="C1910" s="298">
        <v>25.52</v>
      </c>
      <c r="D1910" s="298">
        <v>24.719999000000001</v>
      </c>
      <c r="E1910" s="298">
        <v>25.52</v>
      </c>
      <c r="F1910" s="297">
        <v>79284</v>
      </c>
      <c r="G1910" s="297">
        <v>61542467</v>
      </c>
      <c r="H1910" s="400">
        <v>1570.56378601191</v>
      </c>
      <c r="I1910" s="401"/>
    </row>
    <row r="1911" spans="1:9" ht="25.15" customHeight="1">
      <c r="A1911" s="299">
        <v>43277</v>
      </c>
      <c r="B1911" s="298">
        <v>25.42</v>
      </c>
      <c r="C1911" s="298">
        <v>25.42</v>
      </c>
      <c r="D1911" s="298">
        <v>24.68</v>
      </c>
      <c r="E1911" s="298">
        <v>24.9</v>
      </c>
      <c r="F1911" s="297">
        <v>82118</v>
      </c>
      <c r="G1911" s="297">
        <v>61542467</v>
      </c>
      <c r="H1911" s="400">
        <v>1532.4074048234099</v>
      </c>
      <c r="I1911" s="401"/>
    </row>
    <row r="1912" spans="1:9" ht="25.15" customHeight="1">
      <c r="A1912" s="299">
        <v>43276</v>
      </c>
      <c r="B1912" s="298">
        <v>25.219999000000001</v>
      </c>
      <c r="C1912" s="298">
        <v>25.74</v>
      </c>
      <c r="D1912" s="298">
        <v>25.08</v>
      </c>
      <c r="E1912" s="298">
        <v>25.08</v>
      </c>
      <c r="F1912" s="297">
        <v>84362</v>
      </c>
      <c r="G1912" s="297">
        <v>61542467</v>
      </c>
      <c r="H1912" s="400">
        <v>1543.4850676646799</v>
      </c>
      <c r="I1912" s="401"/>
    </row>
    <row r="1913" spans="1:9" ht="25.15" customHeight="1">
      <c r="A1913" s="299">
        <v>43273</v>
      </c>
      <c r="B1913" s="298">
        <v>24.700001</v>
      </c>
      <c r="C1913" s="298">
        <v>25.42</v>
      </c>
      <c r="D1913" s="298">
        <v>24.700001</v>
      </c>
      <c r="E1913" s="298">
        <v>25.42</v>
      </c>
      <c r="F1913" s="297">
        <v>128693</v>
      </c>
      <c r="G1913" s="297">
        <v>61542467</v>
      </c>
      <c r="H1913" s="400">
        <v>1564.40951583532</v>
      </c>
      <c r="I1913" s="401"/>
    </row>
    <row r="1914" spans="1:9" ht="25.15" customHeight="1">
      <c r="A1914" s="299">
        <v>43272</v>
      </c>
      <c r="B1914" s="298">
        <v>24.18</v>
      </c>
      <c r="C1914" s="298">
        <v>24.860001</v>
      </c>
      <c r="D1914" s="298">
        <v>24.18</v>
      </c>
      <c r="E1914" s="298">
        <v>24.74</v>
      </c>
      <c r="F1914" s="297">
        <v>85471</v>
      </c>
      <c r="G1914" s="297">
        <v>61542467</v>
      </c>
      <c r="H1914" s="400">
        <v>1522.5606194940499</v>
      </c>
      <c r="I1914" s="401"/>
    </row>
    <row r="1915" spans="1:9" ht="25.15" customHeight="1">
      <c r="A1915" s="299">
        <v>43271</v>
      </c>
      <c r="B1915" s="298">
        <v>24.799999</v>
      </c>
      <c r="C1915" s="298">
        <v>24.799999</v>
      </c>
      <c r="D1915" s="298">
        <v>24.200001</v>
      </c>
      <c r="E1915" s="298">
        <v>24.459999</v>
      </c>
      <c r="F1915" s="297">
        <v>81513</v>
      </c>
      <c r="G1915" s="297">
        <v>61542467</v>
      </c>
      <c r="H1915" s="400">
        <v>1505.3286864761899</v>
      </c>
      <c r="I1915" s="401"/>
    </row>
    <row r="1916" spans="1:9" ht="25.15" customHeight="1">
      <c r="A1916" s="299">
        <v>43270</v>
      </c>
      <c r="B1916" s="298">
        <v>24.58</v>
      </c>
      <c r="C1916" s="298">
        <v>24.58</v>
      </c>
      <c r="D1916" s="298">
        <v>23.860001</v>
      </c>
      <c r="E1916" s="298">
        <v>24.26</v>
      </c>
      <c r="F1916" s="297">
        <v>106400</v>
      </c>
      <c r="G1916" s="297">
        <v>61542467</v>
      </c>
      <c r="H1916" s="400">
        <v>1493.02026350595</v>
      </c>
      <c r="I1916" s="401"/>
    </row>
    <row r="1917" spans="1:9" ht="25.15" customHeight="1">
      <c r="A1917" s="299">
        <v>43269</v>
      </c>
      <c r="B1917" s="298">
        <v>24.540001</v>
      </c>
      <c r="C1917" s="298">
        <v>24.540001</v>
      </c>
      <c r="D1917" s="298">
        <v>23.959999</v>
      </c>
      <c r="E1917" s="298">
        <v>24.459999</v>
      </c>
      <c r="F1917" s="297">
        <v>102789</v>
      </c>
      <c r="G1917" s="297">
        <v>61542467</v>
      </c>
      <c r="H1917" s="400">
        <v>1505.3286864761899</v>
      </c>
      <c r="I1917" s="401"/>
    </row>
    <row r="1918" spans="1:9" ht="25.15" customHeight="1">
      <c r="A1918" s="299">
        <v>43266</v>
      </c>
      <c r="B1918" s="298">
        <v>26.360001</v>
      </c>
      <c r="C1918" s="298">
        <v>26.360001</v>
      </c>
      <c r="D1918" s="298">
        <v>24.42</v>
      </c>
      <c r="E1918" s="298">
        <v>24.42</v>
      </c>
      <c r="F1918" s="297">
        <v>354212</v>
      </c>
      <c r="G1918" s="297">
        <v>61542467</v>
      </c>
      <c r="H1918" s="400">
        <v>1502.86704883532</v>
      </c>
      <c r="I1918" s="401"/>
    </row>
    <row r="1919" spans="1:9" ht="25.15" customHeight="1">
      <c r="A1919" s="299">
        <v>43265</v>
      </c>
      <c r="B1919" s="298">
        <v>27.059999000000001</v>
      </c>
      <c r="C1919" s="298">
        <v>27.059999000000001</v>
      </c>
      <c r="D1919" s="298">
        <v>26.219999000000001</v>
      </c>
      <c r="E1919" s="298">
        <v>26.5</v>
      </c>
      <c r="F1919" s="297">
        <v>183696</v>
      </c>
      <c r="G1919" s="297">
        <v>61542467</v>
      </c>
      <c r="H1919" s="400">
        <v>1630.8753755</v>
      </c>
      <c r="I1919" s="401"/>
    </row>
    <row r="1920" spans="1:9" ht="25.15" customHeight="1">
      <c r="A1920" s="299">
        <v>43264</v>
      </c>
      <c r="B1920" s="298">
        <v>26.32</v>
      </c>
      <c r="C1920" s="298">
        <v>26.799999</v>
      </c>
      <c r="D1920" s="298">
        <v>26.32</v>
      </c>
      <c r="E1920" s="298">
        <v>26.5</v>
      </c>
      <c r="F1920" s="297">
        <v>125610</v>
      </c>
      <c r="G1920" s="297">
        <v>61542467</v>
      </c>
      <c r="H1920" s="400">
        <v>1630.8753755</v>
      </c>
      <c r="I1920" s="401"/>
    </row>
    <row r="1921" spans="1:9" ht="25.15" customHeight="1">
      <c r="A1921" s="299">
        <v>43263</v>
      </c>
      <c r="B1921" s="298">
        <v>27.200001</v>
      </c>
      <c r="C1921" s="298">
        <v>27.200001</v>
      </c>
      <c r="D1921" s="298">
        <v>26.280000999999999</v>
      </c>
      <c r="E1921" s="298">
        <v>26.459999</v>
      </c>
      <c r="F1921" s="297">
        <v>119750</v>
      </c>
      <c r="G1921" s="297">
        <v>61542467</v>
      </c>
      <c r="H1921" s="400">
        <v>1628.4136204761901</v>
      </c>
      <c r="I1921" s="401"/>
    </row>
    <row r="1922" spans="1:9" ht="25.15" customHeight="1">
      <c r="A1922" s="299">
        <v>43262</v>
      </c>
      <c r="B1922" s="298">
        <v>26.58</v>
      </c>
      <c r="C1922" s="298">
        <v>26.799999</v>
      </c>
      <c r="D1922" s="298">
        <v>26.26</v>
      </c>
      <c r="E1922" s="298">
        <v>26.68</v>
      </c>
      <c r="F1922" s="297">
        <v>110441</v>
      </c>
      <c r="G1922" s="297">
        <v>61542467</v>
      </c>
      <c r="H1922" s="400">
        <v>1641.95303834127</v>
      </c>
      <c r="I1922" s="401"/>
    </row>
    <row r="1923" spans="1:9" ht="25.15" customHeight="1">
      <c r="A1923" s="299">
        <v>43259</v>
      </c>
      <c r="B1923" s="298">
        <v>26.4</v>
      </c>
      <c r="C1923" s="298">
        <v>26.559999000000001</v>
      </c>
      <c r="D1923" s="298">
        <v>25.9</v>
      </c>
      <c r="E1923" s="298">
        <v>26.280000999999999</v>
      </c>
      <c r="F1923" s="297">
        <v>27737</v>
      </c>
      <c r="G1923" s="297">
        <v>61542467</v>
      </c>
      <c r="H1923" s="400">
        <v>1617.3360750178599</v>
      </c>
      <c r="I1923" s="401"/>
    </row>
    <row r="1924" spans="1:9" ht="25.15" customHeight="1">
      <c r="A1924" s="299">
        <v>43258</v>
      </c>
      <c r="B1924" s="298">
        <v>26.1</v>
      </c>
      <c r="C1924" s="298">
        <v>27.24</v>
      </c>
      <c r="D1924" s="298">
        <v>26.1</v>
      </c>
      <c r="E1924" s="298">
        <v>26.219999000000001</v>
      </c>
      <c r="F1924" s="297">
        <v>80199</v>
      </c>
      <c r="G1924" s="297">
        <v>61542467</v>
      </c>
      <c r="H1924" s="400">
        <v>1613.64344248214</v>
      </c>
      <c r="I1924" s="401"/>
    </row>
    <row r="1925" spans="1:9" ht="25.15" customHeight="1">
      <c r="A1925" s="299">
        <v>43257</v>
      </c>
      <c r="B1925" s="298">
        <v>26.700001</v>
      </c>
      <c r="C1925" s="298">
        <v>26.9</v>
      </c>
      <c r="D1925" s="298">
        <v>26.540001</v>
      </c>
      <c r="E1925" s="298">
        <v>26.719999000000001</v>
      </c>
      <c r="F1925" s="297">
        <v>30919</v>
      </c>
      <c r="G1925" s="297">
        <v>61542467</v>
      </c>
      <c r="H1925" s="400">
        <v>1644.4146759821399</v>
      </c>
      <c r="I1925" s="401"/>
    </row>
    <row r="1926" spans="1:9" ht="25.15" customHeight="1">
      <c r="A1926" s="299">
        <v>43256</v>
      </c>
      <c r="B1926" s="298">
        <v>26.799999</v>
      </c>
      <c r="C1926" s="298">
        <v>27.360001</v>
      </c>
      <c r="D1926" s="298">
        <v>26.459999</v>
      </c>
      <c r="E1926" s="298">
        <v>26.879999000000002</v>
      </c>
      <c r="F1926" s="297">
        <v>69447</v>
      </c>
      <c r="G1926" s="297">
        <v>61542467</v>
      </c>
      <c r="H1926" s="400">
        <v>1654.2614613115099</v>
      </c>
      <c r="I1926" s="401"/>
    </row>
    <row r="1927" spans="1:9" ht="25.15" customHeight="1">
      <c r="A1927" s="299">
        <v>43255</v>
      </c>
      <c r="B1927" s="298">
        <v>26.120000999999998</v>
      </c>
      <c r="C1927" s="298">
        <v>26.42</v>
      </c>
      <c r="D1927" s="298">
        <v>25.879999000000002</v>
      </c>
      <c r="E1927" s="298">
        <v>26.4</v>
      </c>
      <c r="F1927" s="297">
        <v>53653</v>
      </c>
      <c r="G1927" s="297">
        <v>61542467</v>
      </c>
      <c r="H1927" s="400">
        <v>1624.72110532341</v>
      </c>
      <c r="I1927" s="401"/>
    </row>
    <row r="1928" spans="1:9" ht="25.15" customHeight="1">
      <c r="A1928" s="299">
        <v>43252</v>
      </c>
      <c r="B1928" s="298">
        <v>25.459999</v>
      </c>
      <c r="C1928" s="298">
        <v>26</v>
      </c>
      <c r="D1928" s="298">
        <v>25.459999</v>
      </c>
      <c r="E1928" s="298">
        <v>25.879999000000002</v>
      </c>
      <c r="F1928" s="297">
        <v>410896</v>
      </c>
      <c r="G1928" s="297">
        <v>61542467</v>
      </c>
      <c r="H1928" s="400">
        <v>1592.71899431151</v>
      </c>
      <c r="I1928" s="401"/>
    </row>
    <row r="1929" spans="1:9" ht="25.15" customHeight="1">
      <c r="A1929" s="299">
        <v>43251</v>
      </c>
      <c r="B1929" s="298">
        <v>25.799999</v>
      </c>
      <c r="C1929" s="298">
        <v>26.200001</v>
      </c>
      <c r="D1929" s="298">
        <v>25.559999000000001</v>
      </c>
      <c r="E1929" s="298">
        <v>25.76</v>
      </c>
      <c r="F1929" s="297">
        <v>74589</v>
      </c>
      <c r="G1929" s="297">
        <v>61542467</v>
      </c>
      <c r="H1929" s="400">
        <v>1585.3339640059501</v>
      </c>
      <c r="I1929" s="401"/>
    </row>
    <row r="1930" spans="1:9" ht="25.15" customHeight="1">
      <c r="A1930" s="299">
        <v>43250</v>
      </c>
      <c r="B1930" s="298">
        <v>25.719999000000001</v>
      </c>
      <c r="C1930" s="298">
        <v>25.719999000000001</v>
      </c>
      <c r="D1930" s="298">
        <v>25.4</v>
      </c>
      <c r="E1930" s="298">
        <v>25.620000999999998</v>
      </c>
      <c r="F1930" s="297">
        <v>89429</v>
      </c>
      <c r="G1930" s="297">
        <v>61542467</v>
      </c>
      <c r="H1930" s="400">
        <v>1576.71805618849</v>
      </c>
      <c r="I1930" s="401"/>
    </row>
    <row r="1931" spans="1:9" ht="25.15" customHeight="1">
      <c r="A1931" s="299">
        <v>43249</v>
      </c>
      <c r="B1931" s="298">
        <v>26.200001</v>
      </c>
      <c r="C1931" s="298">
        <v>26.200001</v>
      </c>
      <c r="D1931" s="298">
        <v>25.440000999999999</v>
      </c>
      <c r="E1931" s="298">
        <v>25.440000999999999</v>
      </c>
      <c r="F1931" s="297">
        <v>70091</v>
      </c>
      <c r="G1931" s="297">
        <v>61542467</v>
      </c>
      <c r="H1931" s="400">
        <v>1565.64039334722</v>
      </c>
      <c r="I1931" s="401"/>
    </row>
    <row r="1932" spans="1:9" ht="25.15" customHeight="1">
      <c r="A1932" s="299">
        <v>43245</v>
      </c>
      <c r="B1932" s="298">
        <v>26</v>
      </c>
      <c r="C1932" s="298">
        <v>26.139999</v>
      </c>
      <c r="D1932" s="298">
        <v>25.440000999999999</v>
      </c>
      <c r="E1932" s="298">
        <v>25.959999</v>
      </c>
      <c r="F1932" s="297">
        <v>59683</v>
      </c>
      <c r="G1932" s="297">
        <v>61542467</v>
      </c>
      <c r="H1932" s="400">
        <v>1597.64238697619</v>
      </c>
      <c r="I1932" s="401"/>
    </row>
    <row r="1933" spans="1:9" ht="25.15" customHeight="1">
      <c r="A1933" s="299">
        <v>43244</v>
      </c>
      <c r="B1933" s="298">
        <v>25.959999</v>
      </c>
      <c r="C1933" s="298">
        <v>26.1</v>
      </c>
      <c r="D1933" s="298">
        <v>25.639999</v>
      </c>
      <c r="E1933" s="298">
        <v>25.68</v>
      </c>
      <c r="F1933" s="297">
        <v>121205</v>
      </c>
      <c r="G1933" s="297">
        <v>61542467</v>
      </c>
      <c r="H1933" s="400">
        <v>1580.41057134127</v>
      </c>
      <c r="I1933" s="401"/>
    </row>
    <row r="1934" spans="1:9" ht="25.15" customHeight="1">
      <c r="A1934" s="299">
        <v>43243</v>
      </c>
      <c r="B1934" s="298">
        <v>25.98</v>
      </c>
      <c r="C1934" s="298">
        <v>26</v>
      </c>
      <c r="D1934" s="298">
        <v>25.620000999999998</v>
      </c>
      <c r="E1934" s="298">
        <v>25.719999000000001</v>
      </c>
      <c r="F1934" s="297">
        <v>179132</v>
      </c>
      <c r="G1934" s="297">
        <v>61542467</v>
      </c>
      <c r="H1934" s="400">
        <v>1582.8722089821399</v>
      </c>
      <c r="I1934" s="401"/>
    </row>
    <row r="1935" spans="1:9" ht="25.15" customHeight="1">
      <c r="A1935" s="299">
        <v>43242</v>
      </c>
      <c r="B1935" s="298">
        <v>25.42</v>
      </c>
      <c r="C1935" s="298">
        <v>25.860001</v>
      </c>
      <c r="D1935" s="298">
        <v>25.42</v>
      </c>
      <c r="E1935" s="298">
        <v>25.799999</v>
      </c>
      <c r="F1935" s="297">
        <v>306881</v>
      </c>
      <c r="G1935" s="297">
        <v>61542467</v>
      </c>
      <c r="H1935" s="400">
        <v>1587.7956016468199</v>
      </c>
      <c r="I1935" s="401"/>
    </row>
    <row r="1936" spans="1:9" ht="25.15" customHeight="1">
      <c r="A1936" s="299">
        <v>43241</v>
      </c>
      <c r="B1936" s="298">
        <v>25.66</v>
      </c>
      <c r="C1936" s="298">
        <v>25.719999000000001</v>
      </c>
      <c r="D1936" s="298">
        <v>25.379999000000002</v>
      </c>
      <c r="E1936" s="298">
        <v>25.42</v>
      </c>
      <c r="F1936" s="297">
        <v>192645</v>
      </c>
      <c r="G1936" s="297">
        <v>61542467</v>
      </c>
      <c r="H1936" s="400">
        <v>1564.40951583532</v>
      </c>
      <c r="I1936" s="401"/>
    </row>
    <row r="1937" spans="1:9" ht="25.15" customHeight="1">
      <c r="A1937" s="299">
        <v>43238</v>
      </c>
      <c r="B1937" s="298">
        <v>25.6</v>
      </c>
      <c r="C1937" s="298">
        <v>25.76</v>
      </c>
      <c r="D1937" s="298">
        <v>25.34</v>
      </c>
      <c r="E1937" s="298">
        <v>25.540001</v>
      </c>
      <c r="F1937" s="297">
        <v>41015</v>
      </c>
      <c r="G1937" s="297">
        <v>61542467</v>
      </c>
      <c r="H1937" s="400">
        <v>1571.79466352381</v>
      </c>
      <c r="I1937" s="401"/>
    </row>
    <row r="1938" spans="1:9" ht="25.15" customHeight="1">
      <c r="A1938" s="299">
        <v>43237</v>
      </c>
      <c r="B1938" s="298">
        <v>25.68</v>
      </c>
      <c r="C1938" s="298">
        <v>25.860001</v>
      </c>
      <c r="D1938" s="298">
        <v>25.559999000000001</v>
      </c>
      <c r="E1938" s="298">
        <v>25.58</v>
      </c>
      <c r="F1938" s="297">
        <v>73551</v>
      </c>
      <c r="G1938" s="297">
        <v>61542467</v>
      </c>
      <c r="H1938" s="400">
        <v>1574.2563011646801</v>
      </c>
      <c r="I1938" s="401"/>
    </row>
    <row r="1939" spans="1:9" ht="25.15" customHeight="1">
      <c r="A1939" s="299">
        <v>43236</v>
      </c>
      <c r="B1939" s="298">
        <v>25.6</v>
      </c>
      <c r="C1939" s="298">
        <v>26</v>
      </c>
      <c r="D1939" s="298">
        <v>25.200001</v>
      </c>
      <c r="E1939" s="298">
        <v>25.719999000000001</v>
      </c>
      <c r="F1939" s="297">
        <v>75395</v>
      </c>
      <c r="G1939" s="297">
        <v>61542467</v>
      </c>
      <c r="H1939" s="400">
        <v>1582.8722089821399</v>
      </c>
      <c r="I1939" s="401"/>
    </row>
    <row r="1940" spans="1:9" ht="25.15" customHeight="1">
      <c r="A1940" s="299">
        <v>43235</v>
      </c>
      <c r="B1940" s="298">
        <v>25.08</v>
      </c>
      <c r="C1940" s="298">
        <v>25.42</v>
      </c>
      <c r="D1940" s="298">
        <v>25.02</v>
      </c>
      <c r="E1940" s="298">
        <v>25.379999000000002</v>
      </c>
      <c r="F1940" s="297">
        <v>476255</v>
      </c>
      <c r="G1940" s="297">
        <v>61542467</v>
      </c>
      <c r="H1940" s="400">
        <v>1561.9477608115101</v>
      </c>
      <c r="I1940" s="401"/>
    </row>
    <row r="1941" spans="1:9" ht="25.15" customHeight="1">
      <c r="A1941" s="299">
        <v>43234</v>
      </c>
      <c r="B1941" s="298">
        <v>25.379999000000002</v>
      </c>
      <c r="C1941" s="298">
        <v>25.540001</v>
      </c>
      <c r="D1941" s="298">
        <v>25.1</v>
      </c>
      <c r="E1941" s="298">
        <v>25.1</v>
      </c>
      <c r="F1941" s="297">
        <v>70651</v>
      </c>
      <c r="G1941" s="297">
        <v>61542467</v>
      </c>
      <c r="H1941" s="400">
        <v>1544.7159451765899</v>
      </c>
      <c r="I1941" s="401"/>
    </row>
    <row r="1942" spans="1:9" ht="25.15" customHeight="1">
      <c r="A1942" s="299">
        <v>43231</v>
      </c>
      <c r="B1942" s="298">
        <v>25.200001</v>
      </c>
      <c r="C1942" s="298">
        <v>25.48</v>
      </c>
      <c r="D1942" s="298">
        <v>24.9</v>
      </c>
      <c r="E1942" s="298">
        <v>25.48</v>
      </c>
      <c r="F1942" s="297">
        <v>54848</v>
      </c>
      <c r="G1942" s="297">
        <v>61542467</v>
      </c>
      <c r="H1942" s="400">
        <v>1568.1020309880901</v>
      </c>
      <c r="I1942" s="401"/>
    </row>
    <row r="1943" spans="1:9" ht="25.15" customHeight="1">
      <c r="A1943" s="299">
        <v>43230</v>
      </c>
      <c r="B1943" s="298">
        <v>25.940000999999999</v>
      </c>
      <c r="C1943" s="298">
        <v>26.08</v>
      </c>
      <c r="D1943" s="298">
        <v>25</v>
      </c>
      <c r="E1943" s="298">
        <v>25.16</v>
      </c>
      <c r="F1943" s="297">
        <v>53574</v>
      </c>
      <c r="G1943" s="297">
        <v>61542467</v>
      </c>
      <c r="H1943" s="400">
        <v>1548.40846032937</v>
      </c>
      <c r="I1943" s="401"/>
    </row>
    <row r="1944" spans="1:9" ht="25.15" customHeight="1">
      <c r="A1944" s="299">
        <v>43229</v>
      </c>
      <c r="B1944" s="298">
        <v>26.139999</v>
      </c>
      <c r="C1944" s="298">
        <v>26.139999</v>
      </c>
      <c r="D1944" s="298">
        <v>25.6</v>
      </c>
      <c r="E1944" s="298">
        <v>25.799999</v>
      </c>
      <c r="F1944" s="297">
        <v>72240</v>
      </c>
      <c r="G1944" s="297">
        <v>61542467</v>
      </c>
      <c r="H1944" s="400">
        <v>1587.7956016468199</v>
      </c>
      <c r="I1944" s="401"/>
    </row>
    <row r="1945" spans="1:9" ht="25.15" customHeight="1">
      <c r="A1945" s="299">
        <v>43228</v>
      </c>
      <c r="B1945" s="298">
        <v>25.700001</v>
      </c>
      <c r="C1945" s="298">
        <v>26.26</v>
      </c>
      <c r="D1945" s="298">
        <v>25.66</v>
      </c>
      <c r="E1945" s="298">
        <v>26.139999</v>
      </c>
      <c r="F1945" s="297">
        <v>48818</v>
      </c>
      <c r="G1945" s="297">
        <v>61542467</v>
      </c>
      <c r="H1945" s="400">
        <v>1608.72004981746</v>
      </c>
      <c r="I1945" s="401"/>
    </row>
    <row r="1946" spans="1:9" ht="25.15" customHeight="1">
      <c r="A1946" s="299">
        <v>43224</v>
      </c>
      <c r="B1946" s="298">
        <v>26.040001</v>
      </c>
      <c r="C1946" s="298">
        <v>26.040001</v>
      </c>
      <c r="D1946" s="298">
        <v>25.42</v>
      </c>
      <c r="E1946" s="298">
        <v>25.52</v>
      </c>
      <c r="F1946" s="297">
        <v>198216</v>
      </c>
      <c r="G1946" s="297">
        <v>61542467</v>
      </c>
      <c r="H1946" s="400">
        <v>1570.56378601191</v>
      </c>
      <c r="I1946" s="401"/>
    </row>
    <row r="1947" spans="1:9" ht="25.15" customHeight="1">
      <c r="A1947" s="299">
        <v>43223</v>
      </c>
      <c r="B1947" s="298">
        <v>25.719999000000001</v>
      </c>
      <c r="C1947" s="298">
        <v>25.780000999999999</v>
      </c>
      <c r="D1947" s="298">
        <v>25.48</v>
      </c>
      <c r="E1947" s="298">
        <v>25.719999000000001</v>
      </c>
      <c r="F1947" s="297">
        <v>75323</v>
      </c>
      <c r="G1947" s="297">
        <v>61542467</v>
      </c>
      <c r="H1947" s="400">
        <v>1582.8722089821399</v>
      </c>
      <c r="I1947" s="401"/>
    </row>
    <row r="1948" spans="1:9" ht="25.15" customHeight="1">
      <c r="A1948" s="299">
        <v>43222</v>
      </c>
      <c r="B1948" s="298">
        <v>25.26</v>
      </c>
      <c r="C1948" s="298">
        <v>25.84</v>
      </c>
      <c r="D1948" s="298">
        <v>25.24</v>
      </c>
      <c r="E1948" s="298">
        <v>25.719999000000001</v>
      </c>
      <c r="F1948" s="297">
        <v>84968</v>
      </c>
      <c r="G1948" s="297">
        <v>61542467</v>
      </c>
      <c r="H1948" s="400">
        <v>1582.8722089821399</v>
      </c>
      <c r="I1948" s="401"/>
    </row>
    <row r="1949" spans="1:9" ht="25.15" customHeight="1">
      <c r="A1949" s="299">
        <v>43221</v>
      </c>
      <c r="B1949" s="298">
        <v>25.24</v>
      </c>
      <c r="C1949" s="298">
        <v>25.299999</v>
      </c>
      <c r="D1949" s="298">
        <v>24.74</v>
      </c>
      <c r="E1949" s="298">
        <v>25.139999</v>
      </c>
      <c r="F1949" s="297">
        <v>135259</v>
      </c>
      <c r="G1949" s="297">
        <v>61542467</v>
      </c>
      <c r="H1949" s="400">
        <v>1547.17758281746</v>
      </c>
      <c r="I1949" s="401"/>
    </row>
    <row r="1950" spans="1:9" ht="25.15" customHeight="1">
      <c r="A1950" s="299">
        <v>43220</v>
      </c>
      <c r="B1950" s="298">
        <v>25.66</v>
      </c>
      <c r="C1950" s="298">
        <v>25.74</v>
      </c>
      <c r="D1950" s="298">
        <v>25.200001</v>
      </c>
      <c r="E1950" s="298">
        <v>25.299999</v>
      </c>
      <c r="F1950" s="297">
        <v>73879</v>
      </c>
      <c r="G1950" s="297">
        <v>61542467</v>
      </c>
      <c r="H1950" s="400">
        <v>1557.0243681468201</v>
      </c>
      <c r="I1950" s="401"/>
    </row>
    <row r="1951" spans="1:9" ht="25.15" customHeight="1">
      <c r="A1951" s="299">
        <v>43217</v>
      </c>
      <c r="B1951" s="298">
        <v>25.58</v>
      </c>
      <c r="C1951" s="298">
        <v>25.74</v>
      </c>
      <c r="D1951" s="298">
        <v>25.32</v>
      </c>
      <c r="E1951" s="298">
        <v>25.58</v>
      </c>
      <c r="F1951" s="297">
        <v>67505</v>
      </c>
      <c r="G1951" s="297">
        <v>61535098</v>
      </c>
      <c r="H1951" s="400">
        <v>1574.06780214525</v>
      </c>
      <c r="I1951" s="401"/>
    </row>
    <row r="1952" spans="1:9" ht="25.15" customHeight="1">
      <c r="A1952" s="299">
        <v>43216</v>
      </c>
      <c r="B1952" s="298">
        <v>25.6</v>
      </c>
      <c r="C1952" s="298">
        <v>25.639999</v>
      </c>
      <c r="D1952" s="298">
        <v>25.42</v>
      </c>
      <c r="E1952" s="298">
        <v>25.52</v>
      </c>
      <c r="F1952" s="297">
        <v>351610</v>
      </c>
      <c r="G1952" s="297">
        <v>61535098</v>
      </c>
      <c r="H1952" s="400">
        <v>1570.3757291285301</v>
      </c>
      <c r="I1952" s="401"/>
    </row>
    <row r="1953" spans="1:9" ht="25.15" customHeight="1">
      <c r="A1953" s="299">
        <v>43215</v>
      </c>
      <c r="B1953" s="298">
        <v>26.08</v>
      </c>
      <c r="C1953" s="298">
        <v>26.459999</v>
      </c>
      <c r="D1953" s="298">
        <v>25.280000999999999</v>
      </c>
      <c r="E1953" s="298">
        <v>25.42</v>
      </c>
      <c r="F1953" s="297">
        <v>285771</v>
      </c>
      <c r="G1953" s="297">
        <v>61535098</v>
      </c>
      <c r="H1953" s="400">
        <v>1564.22219585475</v>
      </c>
      <c r="I1953" s="401"/>
    </row>
    <row r="1954" spans="1:9" ht="25.15" customHeight="1">
      <c r="A1954" s="299">
        <v>43214</v>
      </c>
      <c r="B1954" s="298">
        <v>26.280000999999999</v>
      </c>
      <c r="C1954" s="298">
        <v>26.48</v>
      </c>
      <c r="D1954" s="298">
        <v>26.16</v>
      </c>
      <c r="E1954" s="298">
        <v>26.16</v>
      </c>
      <c r="F1954" s="297">
        <v>116252</v>
      </c>
      <c r="G1954" s="297">
        <v>61535098</v>
      </c>
      <c r="H1954" s="400">
        <v>1609.75815429049</v>
      </c>
      <c r="I1954" s="401"/>
    </row>
    <row r="1955" spans="1:9" ht="25.15" customHeight="1">
      <c r="A1955" s="299">
        <v>43213</v>
      </c>
      <c r="B1955" s="298">
        <v>25.639999</v>
      </c>
      <c r="C1955" s="298">
        <v>26.219999000000001</v>
      </c>
      <c r="D1955" s="298">
        <v>25.6</v>
      </c>
      <c r="E1955" s="298">
        <v>26.08</v>
      </c>
      <c r="F1955" s="297">
        <v>95906</v>
      </c>
      <c r="G1955" s="297">
        <v>61535098</v>
      </c>
      <c r="H1955" s="400">
        <v>1604.8353511452499</v>
      </c>
      <c r="I1955" s="401"/>
    </row>
    <row r="1956" spans="1:9" ht="25.15" customHeight="1">
      <c r="A1956" s="299">
        <v>43210</v>
      </c>
      <c r="B1956" s="298">
        <v>25.219999000000001</v>
      </c>
      <c r="C1956" s="298">
        <v>25.620000999999998</v>
      </c>
      <c r="D1956" s="298">
        <v>25.059999000000001</v>
      </c>
      <c r="E1956" s="298">
        <v>25.4</v>
      </c>
      <c r="F1956" s="297">
        <v>107214</v>
      </c>
      <c r="G1956" s="297">
        <v>61535098</v>
      </c>
      <c r="H1956" s="400">
        <v>1562.99146572622</v>
      </c>
      <c r="I1956" s="401"/>
    </row>
    <row r="1957" spans="1:9" ht="25.15" customHeight="1">
      <c r="A1957" s="299">
        <v>43209</v>
      </c>
      <c r="B1957" s="298">
        <v>24.66</v>
      </c>
      <c r="C1957" s="298">
        <v>25.299999</v>
      </c>
      <c r="D1957" s="298">
        <v>24.52</v>
      </c>
      <c r="E1957" s="298">
        <v>25.18</v>
      </c>
      <c r="F1957" s="297">
        <v>46225</v>
      </c>
      <c r="G1957" s="297">
        <v>61535098</v>
      </c>
      <c r="H1957" s="400">
        <v>1549.4537864190199</v>
      </c>
      <c r="I1957" s="401"/>
    </row>
    <row r="1958" spans="1:9" ht="25.15" customHeight="1">
      <c r="A1958" s="299">
        <v>43208</v>
      </c>
      <c r="B1958" s="298">
        <v>24.98</v>
      </c>
      <c r="C1958" s="298">
        <v>24.98</v>
      </c>
      <c r="D1958" s="298">
        <v>24.5</v>
      </c>
      <c r="E1958" s="298">
        <v>24.6</v>
      </c>
      <c r="F1958" s="297">
        <v>76310</v>
      </c>
      <c r="G1958" s="297">
        <v>61535098</v>
      </c>
      <c r="H1958" s="400">
        <v>1513.7634342737799</v>
      </c>
      <c r="I1958" s="401"/>
    </row>
    <row r="1959" spans="1:9" ht="25.15" customHeight="1">
      <c r="A1959" s="299">
        <v>43207</v>
      </c>
      <c r="B1959" s="298">
        <v>24.42</v>
      </c>
      <c r="C1959" s="298">
        <v>24.74</v>
      </c>
      <c r="D1959" s="298">
        <v>24.32</v>
      </c>
      <c r="E1959" s="298">
        <v>24.559999000000001</v>
      </c>
      <c r="F1959" s="297">
        <v>386806</v>
      </c>
      <c r="G1959" s="297">
        <v>61535098</v>
      </c>
      <c r="H1959" s="400">
        <v>1511.3019740167099</v>
      </c>
      <c r="I1959" s="401"/>
    </row>
    <row r="1960" spans="1:9" ht="25.15" customHeight="1">
      <c r="A1960" s="299">
        <v>43206</v>
      </c>
      <c r="B1960" s="298">
        <v>24.32</v>
      </c>
      <c r="C1960" s="298">
        <v>24.379999000000002</v>
      </c>
      <c r="D1960" s="298">
        <v>24.059999000000001</v>
      </c>
      <c r="E1960" s="298">
        <v>24.299999</v>
      </c>
      <c r="F1960" s="297">
        <v>68533</v>
      </c>
      <c r="G1960" s="297">
        <v>61535098</v>
      </c>
      <c r="H1960" s="400">
        <v>1495.30283445245</v>
      </c>
      <c r="I1960" s="401"/>
    </row>
    <row r="1961" spans="1:9" ht="25.15" customHeight="1">
      <c r="A1961" s="299">
        <v>43203</v>
      </c>
      <c r="B1961" s="298">
        <v>23.18</v>
      </c>
      <c r="C1961" s="298">
        <v>24.280000999999999</v>
      </c>
      <c r="D1961" s="298">
        <v>23.18</v>
      </c>
      <c r="E1961" s="298">
        <v>24.26</v>
      </c>
      <c r="F1961" s="297">
        <v>82834</v>
      </c>
      <c r="G1961" s="297">
        <v>61535098</v>
      </c>
      <c r="H1961" s="400">
        <v>1492.84149156427</v>
      </c>
      <c r="I1961" s="401"/>
    </row>
    <row r="1962" spans="1:9" ht="25.15" customHeight="1">
      <c r="A1962" s="299">
        <v>43202</v>
      </c>
      <c r="B1962" s="298">
        <v>23.370000999999998</v>
      </c>
      <c r="C1962" s="298">
        <v>23.700001</v>
      </c>
      <c r="D1962" s="298">
        <v>23.24</v>
      </c>
      <c r="E1962" s="298">
        <v>23.6</v>
      </c>
      <c r="F1962" s="297">
        <v>28648</v>
      </c>
      <c r="G1962" s="297">
        <v>61535098</v>
      </c>
      <c r="H1962" s="400">
        <v>1452.2283362737801</v>
      </c>
      <c r="I1962" s="401"/>
    </row>
    <row r="1963" spans="1:9" ht="25.15" customHeight="1">
      <c r="A1963" s="299">
        <v>43201</v>
      </c>
      <c r="B1963" s="298">
        <v>23.08</v>
      </c>
      <c r="C1963" s="298">
        <v>23.379999000000002</v>
      </c>
      <c r="D1963" s="298">
        <v>23.059999000000001</v>
      </c>
      <c r="E1963" s="298">
        <v>23.299999</v>
      </c>
      <c r="F1963" s="297">
        <v>45560</v>
      </c>
      <c r="G1963" s="297">
        <v>61535098</v>
      </c>
      <c r="H1963" s="400">
        <v>1433.76773645245</v>
      </c>
      <c r="I1963" s="401"/>
    </row>
    <row r="1964" spans="1:9" ht="25.15" customHeight="1">
      <c r="A1964" s="299">
        <v>43200</v>
      </c>
      <c r="B1964" s="298">
        <v>23.26</v>
      </c>
      <c r="C1964" s="298">
        <v>23.26</v>
      </c>
      <c r="D1964" s="298">
        <v>22.98</v>
      </c>
      <c r="E1964" s="298">
        <v>23.1</v>
      </c>
      <c r="F1964" s="297">
        <v>38493</v>
      </c>
      <c r="G1964" s="297">
        <v>61535098</v>
      </c>
      <c r="H1964" s="400">
        <v>1421.4607872737799</v>
      </c>
      <c r="I1964" s="401"/>
    </row>
    <row r="1965" spans="1:9" ht="25.15" customHeight="1">
      <c r="A1965" s="299">
        <v>43199</v>
      </c>
      <c r="B1965" s="298">
        <v>22.52</v>
      </c>
      <c r="C1965" s="298">
        <v>23.42</v>
      </c>
      <c r="D1965" s="298">
        <v>22.52</v>
      </c>
      <c r="E1965" s="298">
        <v>23.139999</v>
      </c>
      <c r="F1965" s="297">
        <v>79568</v>
      </c>
      <c r="G1965" s="297">
        <v>61535098</v>
      </c>
      <c r="H1965" s="400">
        <v>1423.92213016196</v>
      </c>
      <c r="I1965" s="401"/>
    </row>
    <row r="1966" spans="1:9" ht="25.15" customHeight="1">
      <c r="A1966" s="299">
        <v>43196</v>
      </c>
      <c r="B1966" s="298">
        <v>22.5</v>
      </c>
      <c r="C1966" s="298">
        <v>23.360001</v>
      </c>
      <c r="D1966" s="298">
        <v>22.5</v>
      </c>
      <c r="E1966" s="298">
        <v>23.120000999999998</v>
      </c>
      <c r="F1966" s="297">
        <v>30269</v>
      </c>
      <c r="G1966" s="297">
        <v>61535098</v>
      </c>
      <c r="H1966" s="400">
        <v>1422.69151740231</v>
      </c>
      <c r="I1966" s="401"/>
    </row>
    <row r="1967" spans="1:9" ht="25.15" customHeight="1">
      <c r="A1967" s="299">
        <v>43195</v>
      </c>
      <c r="B1967" s="298">
        <v>22.700001</v>
      </c>
      <c r="C1967" s="298">
        <v>23.16</v>
      </c>
      <c r="D1967" s="298">
        <v>22.620000999999998</v>
      </c>
      <c r="E1967" s="298">
        <v>23.120000999999998</v>
      </c>
      <c r="F1967" s="297">
        <v>79278</v>
      </c>
      <c r="G1967" s="297">
        <v>61535098</v>
      </c>
      <c r="H1967" s="400">
        <v>1422.69151740231</v>
      </c>
      <c r="I1967" s="401"/>
    </row>
    <row r="1968" spans="1:9" ht="25.15" customHeight="1">
      <c r="A1968" s="299">
        <v>43194</v>
      </c>
      <c r="B1968" s="298">
        <v>22.860001</v>
      </c>
      <c r="C1968" s="298">
        <v>22.860001</v>
      </c>
      <c r="D1968" s="298">
        <v>22.42</v>
      </c>
      <c r="E1968" s="298">
        <v>22.559999000000001</v>
      </c>
      <c r="F1968" s="297">
        <v>86738</v>
      </c>
      <c r="G1968" s="297">
        <v>61535098</v>
      </c>
      <c r="H1968" s="400">
        <v>1388.23177801671</v>
      </c>
      <c r="I1968" s="401"/>
    </row>
    <row r="1969" spans="1:9" ht="25.15" customHeight="1">
      <c r="A1969" s="299">
        <v>43193</v>
      </c>
      <c r="B1969" s="298">
        <v>23.02</v>
      </c>
      <c r="C1969" s="298">
        <v>23.24</v>
      </c>
      <c r="D1969" s="298">
        <v>22.780000999999999</v>
      </c>
      <c r="E1969" s="298">
        <v>22.92</v>
      </c>
      <c r="F1969" s="297">
        <v>134793</v>
      </c>
      <c r="G1969" s="297">
        <v>61535098</v>
      </c>
      <c r="H1969" s="400">
        <v>1410.38445085475</v>
      </c>
      <c r="I1969" s="401"/>
    </row>
    <row r="1970" spans="1:9" ht="25.15" customHeight="1">
      <c r="A1970" s="299">
        <v>43188</v>
      </c>
      <c r="B1970" s="298">
        <v>23.5</v>
      </c>
      <c r="C1970" s="298">
        <v>23.68</v>
      </c>
      <c r="D1970" s="298">
        <v>23.18</v>
      </c>
      <c r="E1970" s="298">
        <v>23.299999</v>
      </c>
      <c r="F1970" s="297">
        <v>59308</v>
      </c>
      <c r="G1970" s="297">
        <v>61535098</v>
      </c>
      <c r="H1970" s="400">
        <v>1433.76773645245</v>
      </c>
      <c r="I1970" s="401"/>
    </row>
    <row r="1971" spans="1:9" ht="25.15" customHeight="1">
      <c r="A1971" s="299">
        <v>43187</v>
      </c>
      <c r="B1971" s="298">
        <v>23.360001</v>
      </c>
      <c r="C1971" s="298">
        <v>23.66</v>
      </c>
      <c r="D1971" s="298">
        <v>23</v>
      </c>
      <c r="E1971" s="298">
        <v>23.52</v>
      </c>
      <c r="F1971" s="297">
        <v>57419</v>
      </c>
      <c r="G1971" s="297">
        <v>61535098</v>
      </c>
      <c r="H1971" s="400">
        <v>1447.30553312853</v>
      </c>
      <c r="I1971" s="401"/>
    </row>
    <row r="1972" spans="1:9" ht="25.15" customHeight="1">
      <c r="A1972" s="299">
        <v>43186</v>
      </c>
      <c r="B1972" s="298">
        <v>23.219999000000001</v>
      </c>
      <c r="C1972" s="298">
        <v>23.540001</v>
      </c>
      <c r="D1972" s="298">
        <v>23.139999</v>
      </c>
      <c r="E1972" s="298">
        <v>23.219999000000001</v>
      </c>
      <c r="F1972" s="297">
        <v>64564</v>
      </c>
      <c r="G1972" s="297">
        <v>61535098</v>
      </c>
      <c r="H1972" s="400">
        <v>1428.8449333072001</v>
      </c>
      <c r="I1972" s="401"/>
    </row>
    <row r="1973" spans="1:9" ht="25.15" customHeight="1">
      <c r="A1973" s="299">
        <v>43185</v>
      </c>
      <c r="B1973" s="298">
        <v>23.26</v>
      </c>
      <c r="C1973" s="298">
        <v>23.42</v>
      </c>
      <c r="D1973" s="298">
        <v>22.940000999999999</v>
      </c>
      <c r="E1973" s="298">
        <v>23.139999</v>
      </c>
      <c r="F1973" s="297">
        <v>66255</v>
      </c>
      <c r="G1973" s="297">
        <v>61535098</v>
      </c>
      <c r="H1973" s="400">
        <v>1423.92213016196</v>
      </c>
      <c r="I1973" s="401"/>
    </row>
    <row r="1974" spans="1:9" ht="25.15" customHeight="1">
      <c r="A1974" s="299">
        <v>43182</v>
      </c>
      <c r="B1974" s="298">
        <v>23.24</v>
      </c>
      <c r="C1974" s="298">
        <v>23.459999</v>
      </c>
      <c r="D1974" s="298">
        <v>23.120000999999998</v>
      </c>
      <c r="E1974" s="298">
        <v>23.379999000000002</v>
      </c>
      <c r="F1974" s="297">
        <v>76552</v>
      </c>
      <c r="G1974" s="297">
        <v>61535098</v>
      </c>
      <c r="H1974" s="400">
        <v>1438.6905395976901</v>
      </c>
      <c r="I1974" s="401"/>
    </row>
    <row r="1975" spans="1:9" ht="25.15" customHeight="1">
      <c r="A1975" s="299">
        <v>43181</v>
      </c>
      <c r="B1975" s="298">
        <v>23.32</v>
      </c>
      <c r="C1975" s="298">
        <v>23.540001</v>
      </c>
      <c r="D1975" s="298">
        <v>23.200001</v>
      </c>
      <c r="E1975" s="298">
        <v>23.299999</v>
      </c>
      <c r="F1975" s="297">
        <v>157244</v>
      </c>
      <c r="G1975" s="297">
        <v>61535098</v>
      </c>
      <c r="H1975" s="400">
        <v>1433.76773645245</v>
      </c>
      <c r="I1975" s="401"/>
    </row>
    <row r="1976" spans="1:9" ht="25.15" customHeight="1">
      <c r="A1976" s="299">
        <v>43180</v>
      </c>
      <c r="B1976" s="298">
        <v>23.299999</v>
      </c>
      <c r="C1976" s="298">
        <v>23.58</v>
      </c>
      <c r="D1976" s="298">
        <v>23.299999</v>
      </c>
      <c r="E1976" s="298">
        <v>23.299999</v>
      </c>
      <c r="F1976" s="297">
        <v>75029</v>
      </c>
      <c r="G1976" s="297">
        <v>61535098</v>
      </c>
      <c r="H1976" s="400">
        <v>1433.76773645245</v>
      </c>
      <c r="I1976" s="401"/>
    </row>
    <row r="1977" spans="1:9" ht="25.15" customHeight="1">
      <c r="A1977" s="299">
        <v>43179</v>
      </c>
      <c r="B1977" s="298">
        <v>23.120000999999998</v>
      </c>
      <c r="C1977" s="298">
        <v>23.459999</v>
      </c>
      <c r="D1977" s="298">
        <v>23.08</v>
      </c>
      <c r="E1977" s="298">
        <v>23.299999</v>
      </c>
      <c r="F1977" s="297">
        <v>45774</v>
      </c>
      <c r="G1977" s="297">
        <v>61535098</v>
      </c>
      <c r="H1977" s="400">
        <v>1433.76773645245</v>
      </c>
      <c r="I1977" s="401"/>
    </row>
    <row r="1978" spans="1:9" ht="25.15" customHeight="1">
      <c r="A1978" s="299">
        <v>43178</v>
      </c>
      <c r="B1978" s="298">
        <v>23.26</v>
      </c>
      <c r="C1978" s="298">
        <v>23.32</v>
      </c>
      <c r="D1978" s="298">
        <v>23</v>
      </c>
      <c r="E1978" s="298">
        <v>23.16</v>
      </c>
      <c r="F1978" s="297">
        <v>80730</v>
      </c>
      <c r="G1978" s="297">
        <v>61535098</v>
      </c>
      <c r="H1978" s="400">
        <v>1425.15286029049</v>
      </c>
      <c r="I1978" s="401"/>
    </row>
    <row r="1979" spans="1:9" ht="25.15" customHeight="1">
      <c r="A1979" s="299">
        <v>43175</v>
      </c>
      <c r="B1979" s="298">
        <v>23.42</v>
      </c>
      <c r="C1979" s="298">
        <v>23.42</v>
      </c>
      <c r="D1979" s="298">
        <v>23.02</v>
      </c>
      <c r="E1979" s="298">
        <v>23.24</v>
      </c>
      <c r="F1979" s="297">
        <v>239958</v>
      </c>
      <c r="G1979" s="297">
        <v>61535098</v>
      </c>
      <c r="H1979" s="400">
        <v>1430.0756634357299</v>
      </c>
      <c r="I1979" s="401"/>
    </row>
    <row r="1980" spans="1:9" ht="25.15" customHeight="1">
      <c r="A1980" s="299">
        <v>43174</v>
      </c>
      <c r="B1980" s="298">
        <v>23.299999</v>
      </c>
      <c r="C1980" s="298">
        <v>23.459999</v>
      </c>
      <c r="D1980" s="298">
        <v>23.299999</v>
      </c>
      <c r="E1980" s="298">
        <v>23.299999</v>
      </c>
      <c r="F1980" s="297">
        <v>62718</v>
      </c>
      <c r="G1980" s="297">
        <v>61535098</v>
      </c>
      <c r="H1980" s="400">
        <v>1433.76773645245</v>
      </c>
      <c r="I1980" s="401"/>
    </row>
    <row r="1981" spans="1:9" ht="25.15" customHeight="1">
      <c r="A1981" s="299">
        <v>43173</v>
      </c>
      <c r="B1981" s="298">
        <v>23.719999000000001</v>
      </c>
      <c r="C1981" s="298">
        <v>23.719999000000001</v>
      </c>
      <c r="D1981" s="298">
        <v>23.24</v>
      </c>
      <c r="E1981" s="298">
        <v>23.379999000000002</v>
      </c>
      <c r="F1981" s="297">
        <v>50082</v>
      </c>
      <c r="G1981" s="297">
        <v>61535098</v>
      </c>
      <c r="H1981" s="400">
        <v>1438.6905395976901</v>
      </c>
      <c r="I1981" s="401"/>
    </row>
    <row r="1982" spans="1:9" ht="25.15" customHeight="1">
      <c r="A1982" s="299">
        <v>43172</v>
      </c>
      <c r="B1982" s="298">
        <v>23.84</v>
      </c>
      <c r="C1982" s="298">
        <v>23.84</v>
      </c>
      <c r="D1982" s="298">
        <v>23.200001</v>
      </c>
      <c r="E1982" s="298">
        <v>23.459999</v>
      </c>
      <c r="F1982" s="297">
        <v>84960</v>
      </c>
      <c r="G1982" s="297">
        <v>61535098</v>
      </c>
      <c r="H1982" s="400">
        <v>1443.6133427429399</v>
      </c>
      <c r="I1982" s="401"/>
    </row>
    <row r="1983" spans="1:9" ht="25.15" customHeight="1">
      <c r="A1983" s="299">
        <v>43171</v>
      </c>
      <c r="B1983" s="298">
        <v>23.52</v>
      </c>
      <c r="C1983" s="298">
        <v>23.799999</v>
      </c>
      <c r="D1983" s="298">
        <v>23.26</v>
      </c>
      <c r="E1983" s="298">
        <v>23.360001</v>
      </c>
      <c r="F1983" s="297">
        <v>78149</v>
      </c>
      <c r="G1983" s="297">
        <v>61535098</v>
      </c>
      <c r="H1983" s="400">
        <v>1437.45992683804</v>
      </c>
      <c r="I1983" s="401"/>
    </row>
    <row r="1984" spans="1:9" ht="25.15" customHeight="1">
      <c r="A1984" s="299">
        <v>43168</v>
      </c>
      <c r="B1984" s="298">
        <v>23.459999</v>
      </c>
      <c r="C1984" s="298">
        <v>23.620000999999998</v>
      </c>
      <c r="D1984" s="298">
        <v>23.299999</v>
      </c>
      <c r="E1984" s="298">
        <v>23.559999000000001</v>
      </c>
      <c r="F1984" s="297">
        <v>38755</v>
      </c>
      <c r="G1984" s="297">
        <v>61535098</v>
      </c>
      <c r="H1984" s="400">
        <v>1449.7668760167101</v>
      </c>
      <c r="I1984" s="401"/>
    </row>
    <row r="1985" spans="1:9" ht="25.15" customHeight="1">
      <c r="A1985" s="299">
        <v>43167</v>
      </c>
      <c r="B1985" s="298">
        <v>23.24</v>
      </c>
      <c r="C1985" s="298">
        <v>23.6</v>
      </c>
      <c r="D1985" s="298">
        <v>22.84</v>
      </c>
      <c r="E1985" s="298">
        <v>23.459999</v>
      </c>
      <c r="F1985" s="297">
        <v>62269</v>
      </c>
      <c r="G1985" s="297">
        <v>61535098</v>
      </c>
      <c r="H1985" s="400">
        <v>1443.6133427429399</v>
      </c>
      <c r="I1985" s="401"/>
    </row>
    <row r="1986" spans="1:9" ht="25.15" customHeight="1">
      <c r="A1986" s="299">
        <v>43166</v>
      </c>
      <c r="B1986" s="298">
        <v>22.6</v>
      </c>
      <c r="C1986" s="298">
        <v>22.940000999999999</v>
      </c>
      <c r="D1986" s="298">
        <v>22.32</v>
      </c>
      <c r="E1986" s="298">
        <v>22.940000999999999</v>
      </c>
      <c r="F1986" s="297">
        <v>177711</v>
      </c>
      <c r="G1986" s="297">
        <v>61535098</v>
      </c>
      <c r="H1986" s="400">
        <v>1411.61518098329</v>
      </c>
      <c r="I1986" s="401"/>
    </row>
    <row r="1987" spans="1:9" ht="25.15" customHeight="1">
      <c r="A1987" s="299">
        <v>43165</v>
      </c>
      <c r="B1987" s="298">
        <v>22.4</v>
      </c>
      <c r="C1987" s="298">
        <v>22.6</v>
      </c>
      <c r="D1987" s="298">
        <v>22.1</v>
      </c>
      <c r="E1987" s="298">
        <v>22.6</v>
      </c>
      <c r="F1987" s="297">
        <v>320074</v>
      </c>
      <c r="G1987" s="297">
        <v>61535098</v>
      </c>
      <c r="H1987" s="400">
        <v>1390.69323827378</v>
      </c>
      <c r="I1987" s="401"/>
    </row>
    <row r="1988" spans="1:9" ht="25.15" customHeight="1">
      <c r="A1988" s="299">
        <v>43164</v>
      </c>
      <c r="B1988" s="298">
        <v>22.02</v>
      </c>
      <c r="C1988" s="298">
        <v>22.34</v>
      </c>
      <c r="D1988" s="298">
        <v>21.799999</v>
      </c>
      <c r="E1988" s="298">
        <v>22</v>
      </c>
      <c r="F1988" s="297">
        <v>74415</v>
      </c>
      <c r="G1988" s="297">
        <v>61535098</v>
      </c>
      <c r="H1988" s="400">
        <v>1353.772156</v>
      </c>
      <c r="I1988" s="401"/>
    </row>
    <row r="1989" spans="1:9" ht="25.15" customHeight="1">
      <c r="A1989" s="299">
        <v>43161</v>
      </c>
      <c r="B1989" s="298">
        <v>21.9</v>
      </c>
      <c r="C1989" s="298">
        <v>22.219999000000001</v>
      </c>
      <c r="D1989" s="298">
        <v>21.780000999999999</v>
      </c>
      <c r="E1989" s="298">
        <v>22.219999000000001</v>
      </c>
      <c r="F1989" s="297">
        <v>75772</v>
      </c>
      <c r="G1989" s="297">
        <v>61535098</v>
      </c>
      <c r="H1989" s="400">
        <v>1367.3098353072</v>
      </c>
      <c r="I1989" s="401"/>
    </row>
    <row r="1990" spans="1:9" ht="25.15" customHeight="1">
      <c r="A1990" s="299">
        <v>43160</v>
      </c>
      <c r="B1990" s="298">
        <v>22.18</v>
      </c>
      <c r="C1990" s="298">
        <v>22.219999000000001</v>
      </c>
      <c r="D1990" s="298">
        <v>21.700001</v>
      </c>
      <c r="E1990" s="298">
        <v>22</v>
      </c>
      <c r="F1990" s="297">
        <v>100527</v>
      </c>
      <c r="G1990" s="297">
        <v>61535098</v>
      </c>
      <c r="H1990" s="400">
        <v>1353.772156</v>
      </c>
      <c r="I1990" s="401"/>
    </row>
    <row r="1991" spans="1:9" ht="25.15" customHeight="1">
      <c r="A1991" s="299">
        <v>43159</v>
      </c>
      <c r="B1991" s="298">
        <v>23.32</v>
      </c>
      <c r="C1991" s="298">
        <v>23.32</v>
      </c>
      <c r="D1991" s="298">
        <v>21.82</v>
      </c>
      <c r="E1991" s="298">
        <v>21.82</v>
      </c>
      <c r="F1991" s="297">
        <v>233838</v>
      </c>
      <c r="G1991" s="297">
        <v>61535098</v>
      </c>
      <c r="H1991" s="400">
        <v>1342.69581958098</v>
      </c>
      <c r="I1991" s="401"/>
    </row>
    <row r="1992" spans="1:9" ht="25.15" customHeight="1">
      <c r="A1992" s="299">
        <v>43158</v>
      </c>
      <c r="B1992" s="298">
        <v>23.219999000000001</v>
      </c>
      <c r="C1992" s="298">
        <v>23.379999000000002</v>
      </c>
      <c r="D1992" s="298">
        <v>22.84</v>
      </c>
      <c r="E1992" s="298">
        <v>23.360001</v>
      </c>
      <c r="F1992" s="297">
        <v>50853</v>
      </c>
      <c r="G1992" s="297">
        <v>61535098</v>
      </c>
      <c r="H1992" s="400">
        <v>1437.45992683804</v>
      </c>
      <c r="I1992" s="401"/>
    </row>
    <row r="1993" spans="1:9" ht="25.15" customHeight="1">
      <c r="A1993" s="299">
        <v>43157</v>
      </c>
      <c r="B1993" s="298">
        <v>22.84</v>
      </c>
      <c r="C1993" s="298">
        <v>23.18</v>
      </c>
      <c r="D1993" s="298">
        <v>22.48</v>
      </c>
      <c r="E1993" s="298">
        <v>23.16</v>
      </c>
      <c r="F1993" s="297">
        <v>46437</v>
      </c>
      <c r="G1993" s="297">
        <v>61535098</v>
      </c>
      <c r="H1993" s="400">
        <v>1425.15286029049</v>
      </c>
      <c r="I1993" s="401"/>
    </row>
    <row r="1994" spans="1:9" ht="25.15" customHeight="1">
      <c r="A1994" s="299">
        <v>43154</v>
      </c>
      <c r="B1994" s="298">
        <v>22.32</v>
      </c>
      <c r="C1994" s="298">
        <v>22.379999000000002</v>
      </c>
      <c r="D1994" s="298">
        <v>22.02</v>
      </c>
      <c r="E1994" s="298">
        <v>22.360001</v>
      </c>
      <c r="F1994" s="297">
        <v>43881</v>
      </c>
      <c r="G1994" s="297">
        <v>61535098</v>
      </c>
      <c r="H1994" s="400">
        <v>1375.92482883804</v>
      </c>
      <c r="I1994" s="401"/>
    </row>
    <row r="1995" spans="1:9" ht="25.15" customHeight="1">
      <c r="A1995" s="299">
        <v>43153</v>
      </c>
      <c r="B1995" s="298">
        <v>22.32</v>
      </c>
      <c r="C1995" s="298">
        <v>22.52</v>
      </c>
      <c r="D1995" s="298">
        <v>22</v>
      </c>
      <c r="E1995" s="298">
        <v>22.34</v>
      </c>
      <c r="F1995" s="297">
        <v>89575</v>
      </c>
      <c r="G1995" s="297">
        <v>61535098</v>
      </c>
      <c r="H1995" s="400">
        <v>1374.6940987095099</v>
      </c>
      <c r="I1995" s="401"/>
    </row>
    <row r="1996" spans="1:9" ht="25.15" customHeight="1">
      <c r="A1996" s="299">
        <v>43152</v>
      </c>
      <c r="B1996" s="298">
        <v>23.08</v>
      </c>
      <c r="C1996" s="298">
        <v>23.18</v>
      </c>
      <c r="D1996" s="298">
        <v>22.540001</v>
      </c>
      <c r="E1996" s="298">
        <v>22.639999</v>
      </c>
      <c r="F1996" s="297">
        <v>56943</v>
      </c>
      <c r="G1996" s="297">
        <v>61535098</v>
      </c>
      <c r="H1996" s="400">
        <v>1393.1545811619601</v>
      </c>
      <c r="I1996" s="401"/>
    </row>
    <row r="1997" spans="1:9" ht="25.15" customHeight="1">
      <c r="A1997" s="299">
        <v>43151</v>
      </c>
      <c r="B1997" s="298">
        <v>22</v>
      </c>
      <c r="C1997" s="298">
        <v>23.120000999999998</v>
      </c>
      <c r="D1997" s="298">
        <v>22</v>
      </c>
      <c r="E1997" s="298">
        <v>22.879999000000002</v>
      </c>
      <c r="F1997" s="297">
        <v>42039</v>
      </c>
      <c r="G1997" s="297">
        <v>61535098</v>
      </c>
      <c r="H1997" s="400">
        <v>1407.9229905976899</v>
      </c>
      <c r="I1997" s="401"/>
    </row>
    <row r="1998" spans="1:9" ht="25.15" customHeight="1">
      <c r="A1998" s="299">
        <v>43150</v>
      </c>
      <c r="B1998" s="298">
        <v>22.700001</v>
      </c>
      <c r="C1998" s="298">
        <v>23.040001</v>
      </c>
      <c r="D1998" s="298">
        <v>22.48</v>
      </c>
      <c r="E1998" s="298">
        <v>22.52</v>
      </c>
      <c r="F1998" s="297">
        <v>34071</v>
      </c>
      <c r="G1998" s="297">
        <v>61535098</v>
      </c>
      <c r="H1998" s="400">
        <v>1385.7704351285299</v>
      </c>
      <c r="I1998" s="401"/>
    </row>
    <row r="1999" spans="1:9" ht="25.15" customHeight="1">
      <c r="A1999" s="299">
        <v>43147</v>
      </c>
      <c r="B1999" s="298">
        <v>23.68</v>
      </c>
      <c r="C1999" s="298">
        <v>23.68</v>
      </c>
      <c r="D1999" s="298">
        <v>22.780000999999999</v>
      </c>
      <c r="E1999" s="298">
        <v>22.98</v>
      </c>
      <c r="F1999" s="297">
        <v>48902</v>
      </c>
      <c r="G1999" s="297">
        <v>61535098</v>
      </c>
      <c r="H1999" s="400">
        <v>1414.07652387147</v>
      </c>
      <c r="I1999" s="401"/>
    </row>
    <row r="2000" spans="1:9" ht="25.15" customHeight="1">
      <c r="A2000" s="299">
        <v>43146</v>
      </c>
      <c r="B2000" s="298">
        <v>22.639999</v>
      </c>
      <c r="C2000" s="298">
        <v>23.52</v>
      </c>
      <c r="D2000" s="298">
        <v>22.639999</v>
      </c>
      <c r="E2000" s="298">
        <v>23.52</v>
      </c>
      <c r="F2000" s="297">
        <v>52044</v>
      </c>
      <c r="G2000" s="297">
        <v>61535098</v>
      </c>
      <c r="H2000" s="400">
        <v>1447.30553312853</v>
      </c>
      <c r="I2000" s="401"/>
    </row>
    <row r="2001" spans="1:9" ht="25.15" customHeight="1">
      <c r="A2001" s="299">
        <v>43145</v>
      </c>
      <c r="B2001" s="298">
        <v>23.200001</v>
      </c>
      <c r="C2001" s="298">
        <v>23.26</v>
      </c>
      <c r="D2001" s="298">
        <v>22.799999</v>
      </c>
      <c r="E2001" s="298">
        <v>23.16</v>
      </c>
      <c r="F2001" s="297">
        <v>70888</v>
      </c>
      <c r="G2001" s="297">
        <v>61535098</v>
      </c>
      <c r="H2001" s="400">
        <v>1425.15286029049</v>
      </c>
      <c r="I2001" s="401"/>
    </row>
    <row r="2002" spans="1:9" ht="25.15" customHeight="1">
      <c r="A2002" s="299">
        <v>43144</v>
      </c>
      <c r="B2002" s="298">
        <v>22.719999000000001</v>
      </c>
      <c r="C2002" s="298">
        <v>23.1</v>
      </c>
      <c r="D2002" s="298">
        <v>22.66</v>
      </c>
      <c r="E2002" s="298">
        <v>22.74</v>
      </c>
      <c r="F2002" s="297">
        <v>61166</v>
      </c>
      <c r="G2002" s="297">
        <v>61535098</v>
      </c>
      <c r="H2002" s="400">
        <v>1399.30811443573</v>
      </c>
      <c r="I2002" s="401"/>
    </row>
    <row r="2003" spans="1:9" ht="25.15" customHeight="1">
      <c r="A2003" s="299">
        <v>43143</v>
      </c>
      <c r="B2003" s="298">
        <v>22.74</v>
      </c>
      <c r="C2003" s="298">
        <v>22.74</v>
      </c>
      <c r="D2003" s="298">
        <v>22.42</v>
      </c>
      <c r="E2003" s="298">
        <v>22.700001</v>
      </c>
      <c r="F2003" s="297">
        <v>42076</v>
      </c>
      <c r="G2003" s="297">
        <v>61535098</v>
      </c>
      <c r="H2003" s="400">
        <v>1396.8467715475499</v>
      </c>
      <c r="I2003" s="401"/>
    </row>
    <row r="2004" spans="1:9" ht="25.15" customHeight="1">
      <c r="A2004" s="299">
        <v>43140</v>
      </c>
      <c r="B2004" s="298">
        <v>22.879999000000002</v>
      </c>
      <c r="C2004" s="298">
        <v>22.879999000000002</v>
      </c>
      <c r="D2004" s="298">
        <v>22.16</v>
      </c>
      <c r="E2004" s="298">
        <v>22.42</v>
      </c>
      <c r="F2004" s="297">
        <v>135989</v>
      </c>
      <c r="G2004" s="297">
        <v>61535098</v>
      </c>
      <c r="H2004" s="400">
        <v>1379.61690185475</v>
      </c>
      <c r="I2004" s="401"/>
    </row>
    <row r="2005" spans="1:9" ht="25.15" customHeight="1">
      <c r="A2005" s="299">
        <v>43139</v>
      </c>
      <c r="B2005" s="298">
        <v>23.379999000000002</v>
      </c>
      <c r="C2005" s="298">
        <v>23.379999000000002</v>
      </c>
      <c r="D2005" s="298">
        <v>22.620000999999998</v>
      </c>
      <c r="E2005" s="298">
        <v>22.860001</v>
      </c>
      <c r="F2005" s="297">
        <v>81816</v>
      </c>
      <c r="G2005" s="297">
        <v>61535098</v>
      </c>
      <c r="H2005" s="400">
        <v>1406.6923778380401</v>
      </c>
      <c r="I2005" s="401"/>
    </row>
    <row r="2006" spans="1:9" ht="25.15" customHeight="1">
      <c r="A2006" s="299">
        <v>43138</v>
      </c>
      <c r="B2006" s="298">
        <v>22.92</v>
      </c>
      <c r="C2006" s="298">
        <v>23.219999000000001</v>
      </c>
      <c r="D2006" s="298">
        <v>22.379999000000002</v>
      </c>
      <c r="E2006" s="298">
        <v>23.02</v>
      </c>
      <c r="F2006" s="297">
        <v>86722</v>
      </c>
      <c r="G2006" s="297">
        <v>61535098</v>
      </c>
      <c r="H2006" s="400">
        <v>1416.5379841285301</v>
      </c>
      <c r="I2006" s="401"/>
    </row>
    <row r="2007" spans="1:9" ht="25.15" customHeight="1">
      <c r="A2007" s="299">
        <v>43137</v>
      </c>
      <c r="B2007" s="298">
        <v>23.4</v>
      </c>
      <c r="C2007" s="298">
        <v>23.4</v>
      </c>
      <c r="D2007" s="298">
        <v>22.4</v>
      </c>
      <c r="E2007" s="298">
        <v>22.219000000000001</v>
      </c>
      <c r="F2007" s="297">
        <v>23212</v>
      </c>
      <c r="G2007" s="297">
        <v>61535098</v>
      </c>
      <c r="H2007" s="400">
        <v>1367.24833401144</v>
      </c>
      <c r="I2007" s="401"/>
    </row>
    <row r="2008" spans="1:9" ht="25.15" customHeight="1">
      <c r="A2008" s="299">
        <v>43136</v>
      </c>
      <c r="B2008" s="298">
        <v>23.379999000000002</v>
      </c>
      <c r="C2008" s="298">
        <v>23.559999000000001</v>
      </c>
      <c r="D2008" s="298">
        <v>23.139999</v>
      </c>
      <c r="E2008" s="298">
        <v>23.5</v>
      </c>
      <c r="F2008" s="297">
        <v>45947</v>
      </c>
      <c r="G2008" s="297">
        <v>61535098</v>
      </c>
      <c r="H2008" s="400">
        <v>1446.074803</v>
      </c>
      <c r="I2008" s="401"/>
    </row>
    <row r="2009" spans="1:9" ht="25.15" customHeight="1">
      <c r="A2009" s="299">
        <v>43133</v>
      </c>
      <c r="B2009" s="298">
        <v>23.639999</v>
      </c>
      <c r="C2009" s="298">
        <v>23.879999000000002</v>
      </c>
      <c r="D2009" s="298">
        <v>23.540001</v>
      </c>
      <c r="E2009" s="298">
        <v>23.700001</v>
      </c>
      <c r="F2009" s="297">
        <v>90410</v>
      </c>
      <c r="G2009" s="297">
        <v>61535098</v>
      </c>
      <c r="H2009" s="400">
        <v>1458.38186954755</v>
      </c>
      <c r="I2009" s="401"/>
    </row>
    <row r="2010" spans="1:9" ht="25.15" customHeight="1">
      <c r="A2010" s="299">
        <v>43132</v>
      </c>
      <c r="B2010" s="298">
        <v>24.200001</v>
      </c>
      <c r="C2010" s="298">
        <v>24.280000999999999</v>
      </c>
      <c r="D2010" s="298">
        <v>23.700001</v>
      </c>
      <c r="E2010" s="298">
        <v>23.780000999999999</v>
      </c>
      <c r="F2010" s="297">
        <v>68523</v>
      </c>
      <c r="G2010" s="297">
        <v>61535098</v>
      </c>
      <c r="H2010" s="400">
        <v>1463.3046726928001</v>
      </c>
      <c r="I2010" s="401"/>
    </row>
    <row r="2011" spans="1:9" ht="25.15" customHeight="1">
      <c r="A2011" s="299">
        <v>43131</v>
      </c>
      <c r="B2011" s="298">
        <v>24.540001</v>
      </c>
      <c r="C2011" s="298">
        <v>24.540001</v>
      </c>
      <c r="D2011" s="298">
        <v>23.940000999999999</v>
      </c>
      <c r="E2011" s="298">
        <v>24.200001</v>
      </c>
      <c r="F2011" s="297">
        <v>55039</v>
      </c>
      <c r="G2011" s="297">
        <v>61535098</v>
      </c>
      <c r="H2011" s="400">
        <v>1489.1494185475501</v>
      </c>
      <c r="I2011" s="401"/>
    </row>
    <row r="2012" spans="1:9" ht="25.15" customHeight="1">
      <c r="A2012" s="299">
        <v>43130</v>
      </c>
      <c r="B2012" s="298">
        <v>23.700001</v>
      </c>
      <c r="C2012" s="298">
        <v>24.299999</v>
      </c>
      <c r="D2012" s="298">
        <v>23.700001</v>
      </c>
      <c r="E2012" s="298">
        <v>23.98</v>
      </c>
      <c r="F2012" s="297">
        <v>57632</v>
      </c>
      <c r="G2012" s="297">
        <v>61535098</v>
      </c>
      <c r="H2012" s="400">
        <v>1475.6116218714701</v>
      </c>
      <c r="I2012" s="401"/>
    </row>
    <row r="2013" spans="1:9" ht="25.15" customHeight="1">
      <c r="A2013" s="299">
        <v>43129</v>
      </c>
      <c r="B2013" s="298">
        <v>23.559999000000001</v>
      </c>
      <c r="C2013" s="298">
        <v>24.52</v>
      </c>
      <c r="D2013" s="298">
        <v>23.559999000000001</v>
      </c>
      <c r="E2013" s="298">
        <v>24.200001</v>
      </c>
      <c r="F2013" s="297">
        <v>71752</v>
      </c>
      <c r="G2013" s="297">
        <v>61535098</v>
      </c>
      <c r="H2013" s="400">
        <v>1489.1494185475501</v>
      </c>
      <c r="I2013" s="401"/>
    </row>
    <row r="2014" spans="1:9" ht="25.15" customHeight="1">
      <c r="A2014" s="299">
        <v>43126</v>
      </c>
      <c r="B2014" s="298">
        <v>23.799999</v>
      </c>
      <c r="C2014" s="298">
        <v>24.42</v>
      </c>
      <c r="D2014" s="298">
        <v>23.799999</v>
      </c>
      <c r="E2014" s="298">
        <v>24.139999</v>
      </c>
      <c r="F2014" s="297">
        <v>126213</v>
      </c>
      <c r="G2014" s="297">
        <v>61535098</v>
      </c>
      <c r="H2014" s="400">
        <v>1485.4572281619601</v>
      </c>
      <c r="I2014" s="401"/>
    </row>
    <row r="2015" spans="1:9" ht="25.15" customHeight="1">
      <c r="A2015" s="299">
        <v>43125</v>
      </c>
      <c r="B2015" s="298">
        <v>24.719999000000001</v>
      </c>
      <c r="C2015" s="298">
        <v>24.719999000000001</v>
      </c>
      <c r="D2015" s="298">
        <v>24.08</v>
      </c>
      <c r="E2015" s="298">
        <v>24.299999</v>
      </c>
      <c r="F2015" s="297">
        <v>80677</v>
      </c>
      <c r="G2015" s="297">
        <v>61535098</v>
      </c>
      <c r="H2015" s="400">
        <v>1495.30283445245</v>
      </c>
      <c r="I2015" s="401"/>
    </row>
    <row r="2016" spans="1:9" ht="25.15" customHeight="1">
      <c r="A2016" s="299">
        <v>43124</v>
      </c>
      <c r="B2016" s="298">
        <v>25.299999</v>
      </c>
      <c r="C2016" s="298">
        <v>25.379999000000002</v>
      </c>
      <c r="D2016" s="298">
        <v>24.440000999999999</v>
      </c>
      <c r="E2016" s="298">
        <v>24.5</v>
      </c>
      <c r="F2016" s="297">
        <v>41805</v>
      </c>
      <c r="G2016" s="297">
        <v>61535098</v>
      </c>
      <c r="H2016" s="400">
        <v>1507.609901</v>
      </c>
      <c r="I2016" s="401"/>
    </row>
    <row r="2017" spans="1:9" ht="25.15" customHeight="1">
      <c r="A2017" s="299">
        <v>43123</v>
      </c>
      <c r="B2017" s="298">
        <v>25.4</v>
      </c>
      <c r="C2017" s="298">
        <v>25.4</v>
      </c>
      <c r="D2017" s="298">
        <v>24.98</v>
      </c>
      <c r="E2017" s="298">
        <v>25.299999</v>
      </c>
      <c r="F2017" s="297">
        <v>54708</v>
      </c>
      <c r="G2017" s="297">
        <v>61535098</v>
      </c>
      <c r="H2017" s="400">
        <v>1556.8379324524501</v>
      </c>
      <c r="I2017" s="401"/>
    </row>
    <row r="2018" spans="1:9" ht="25.15" customHeight="1">
      <c r="A2018" s="299">
        <v>43122</v>
      </c>
      <c r="B2018" s="298">
        <v>25.32</v>
      </c>
      <c r="C2018" s="298">
        <v>25.32</v>
      </c>
      <c r="D2018" s="298">
        <v>24.92</v>
      </c>
      <c r="E2018" s="298">
        <v>25.200001</v>
      </c>
      <c r="F2018" s="297">
        <v>80183</v>
      </c>
      <c r="G2018" s="297">
        <v>61535098</v>
      </c>
      <c r="H2018" s="400">
        <v>1550.6845165475499</v>
      </c>
      <c r="I2018" s="401"/>
    </row>
    <row r="2019" spans="1:9" ht="25.15" customHeight="1">
      <c r="A2019" s="299">
        <v>43119</v>
      </c>
      <c r="B2019" s="298">
        <v>25.02</v>
      </c>
      <c r="C2019" s="298">
        <v>25.68</v>
      </c>
      <c r="D2019" s="298">
        <v>24.6</v>
      </c>
      <c r="E2019" s="298">
        <v>24.84</v>
      </c>
      <c r="F2019" s="297">
        <v>137537</v>
      </c>
      <c r="G2019" s="297">
        <v>61535098</v>
      </c>
      <c r="H2019" s="400">
        <v>1528.53184370951</v>
      </c>
      <c r="I2019" s="401"/>
    </row>
    <row r="2020" spans="1:9" ht="25.15" customHeight="1">
      <c r="A2020" s="299">
        <v>43118</v>
      </c>
      <c r="B2020" s="298">
        <v>25.379999000000002</v>
      </c>
      <c r="C2020" s="298">
        <v>25.5</v>
      </c>
      <c r="D2020" s="298">
        <v>25.059999000000001</v>
      </c>
      <c r="E2020" s="298">
        <v>25.280000999999999</v>
      </c>
      <c r="F2020" s="297">
        <v>32274</v>
      </c>
      <c r="G2020" s="297">
        <v>61535098</v>
      </c>
      <c r="H2020" s="400">
        <v>1555.6073196928</v>
      </c>
      <c r="I2020" s="401"/>
    </row>
    <row r="2021" spans="1:9" ht="25.15" customHeight="1">
      <c r="A2021" s="299">
        <v>43117</v>
      </c>
      <c r="B2021" s="298">
        <v>25.34</v>
      </c>
      <c r="C2021" s="298">
        <v>25.4</v>
      </c>
      <c r="D2021" s="298">
        <v>24.66</v>
      </c>
      <c r="E2021" s="298">
        <v>25.4</v>
      </c>
      <c r="F2021" s="297">
        <v>50837</v>
      </c>
      <c r="G2021" s="297">
        <v>61535098</v>
      </c>
      <c r="H2021" s="400">
        <v>1562.99146572622</v>
      </c>
      <c r="I2021" s="401"/>
    </row>
    <row r="2022" spans="1:9" ht="25.15" customHeight="1">
      <c r="A2022" s="299">
        <v>43116</v>
      </c>
      <c r="B2022" s="298">
        <v>25.42</v>
      </c>
      <c r="C2022" s="298">
        <v>25.48</v>
      </c>
      <c r="D2022" s="298">
        <v>24.879999000000002</v>
      </c>
      <c r="E2022" s="298">
        <v>25.18</v>
      </c>
      <c r="F2022" s="297">
        <v>36898</v>
      </c>
      <c r="G2022" s="297">
        <v>61535098</v>
      </c>
      <c r="H2022" s="400">
        <v>1549.4537864190199</v>
      </c>
      <c r="I2022" s="401"/>
    </row>
    <row r="2023" spans="1:9" ht="25.15" customHeight="1">
      <c r="A2023" s="299">
        <v>43115</v>
      </c>
      <c r="B2023" s="298">
        <v>25.42</v>
      </c>
      <c r="C2023" s="298">
        <v>25.799999</v>
      </c>
      <c r="D2023" s="298">
        <v>25.120000999999998</v>
      </c>
      <c r="E2023" s="298">
        <v>25.24</v>
      </c>
      <c r="F2023" s="297">
        <v>42265</v>
      </c>
      <c r="G2023" s="297">
        <v>61535098</v>
      </c>
      <c r="H2023" s="400">
        <v>1553.14585943573</v>
      </c>
      <c r="I2023" s="401"/>
    </row>
    <row r="2024" spans="1:9" ht="25.15" customHeight="1">
      <c r="A2024" s="299">
        <v>43112</v>
      </c>
      <c r="B2024" s="298">
        <v>25.18</v>
      </c>
      <c r="C2024" s="298">
        <v>25.92</v>
      </c>
      <c r="D2024" s="298">
        <v>25.059999000000001</v>
      </c>
      <c r="E2024" s="298">
        <v>25.66</v>
      </c>
      <c r="F2024" s="297">
        <v>62983</v>
      </c>
      <c r="G2024" s="297">
        <v>61535098</v>
      </c>
      <c r="H2024" s="400">
        <v>1578.9906052904901</v>
      </c>
      <c r="I2024" s="401"/>
    </row>
    <row r="2025" spans="1:9" ht="25.15" customHeight="1">
      <c r="A2025" s="299">
        <v>43111</v>
      </c>
      <c r="B2025" s="298">
        <v>24.879999000000002</v>
      </c>
      <c r="C2025" s="298">
        <v>25.120000999999998</v>
      </c>
      <c r="D2025" s="298">
        <v>24.52</v>
      </c>
      <c r="E2025" s="298">
        <v>24.9</v>
      </c>
      <c r="F2025" s="297">
        <v>46947</v>
      </c>
      <c r="G2025" s="297">
        <v>61535098</v>
      </c>
      <c r="H2025" s="400">
        <v>1532.2239167262201</v>
      </c>
      <c r="I2025" s="401"/>
    </row>
    <row r="2026" spans="1:9" ht="25.15" customHeight="1">
      <c r="A2026" s="299">
        <v>43110</v>
      </c>
      <c r="B2026" s="298">
        <v>25.139999</v>
      </c>
      <c r="C2026" s="298">
        <v>25.139999</v>
      </c>
      <c r="D2026" s="298">
        <v>24.639999</v>
      </c>
      <c r="E2026" s="298">
        <v>24.940000999999999</v>
      </c>
      <c r="F2026" s="297">
        <v>26922</v>
      </c>
      <c r="G2026" s="297">
        <v>61535098</v>
      </c>
      <c r="H2026" s="400">
        <v>1534.6853769832901</v>
      </c>
      <c r="I2026" s="401"/>
    </row>
    <row r="2027" spans="1:9" ht="25.15" customHeight="1">
      <c r="A2027" s="299">
        <v>43109</v>
      </c>
      <c r="B2027" s="298">
        <v>25.040001</v>
      </c>
      <c r="C2027" s="298">
        <v>25.139999</v>
      </c>
      <c r="D2027" s="298">
        <v>24.559999000000001</v>
      </c>
      <c r="E2027" s="298">
        <v>24.959999</v>
      </c>
      <c r="F2027" s="297">
        <v>38765</v>
      </c>
      <c r="G2027" s="297">
        <v>61535098</v>
      </c>
      <c r="H2027" s="400">
        <v>1535.9159897429399</v>
      </c>
      <c r="I2027" s="401"/>
    </row>
    <row r="2028" spans="1:9" ht="25.15" customHeight="1">
      <c r="A2028" s="299">
        <v>43108</v>
      </c>
      <c r="B2028" s="298">
        <v>25.040001</v>
      </c>
      <c r="C2028" s="298">
        <v>25.540001</v>
      </c>
      <c r="D2028" s="298">
        <v>24.76</v>
      </c>
      <c r="E2028" s="298">
        <v>24.98</v>
      </c>
      <c r="F2028" s="297">
        <v>59537</v>
      </c>
      <c r="G2028" s="297">
        <v>61535098</v>
      </c>
      <c r="H2028" s="400">
        <v>1537.1467198714699</v>
      </c>
      <c r="I2028" s="401"/>
    </row>
    <row r="2029" spans="1:9" ht="25.15" customHeight="1">
      <c r="A2029" s="299">
        <v>43105</v>
      </c>
      <c r="B2029" s="298">
        <v>24</v>
      </c>
      <c r="C2029" s="298">
        <v>25.6</v>
      </c>
      <c r="D2029" s="298">
        <v>24</v>
      </c>
      <c r="E2029" s="298">
        <v>24.799999</v>
      </c>
      <c r="F2029" s="297">
        <v>87706</v>
      </c>
      <c r="G2029" s="297">
        <v>61535098</v>
      </c>
      <c r="H2029" s="400">
        <v>1526.07038345245</v>
      </c>
      <c r="I2029" s="401"/>
    </row>
    <row r="2030" spans="1:9" ht="25.15" customHeight="1">
      <c r="A2030" s="299">
        <v>43104</v>
      </c>
      <c r="B2030" s="298">
        <v>24.780000999999999</v>
      </c>
      <c r="C2030" s="298">
        <v>24.780000999999999</v>
      </c>
      <c r="D2030" s="298">
        <v>24.32</v>
      </c>
      <c r="E2030" s="298">
        <v>24.360001</v>
      </c>
      <c r="F2030" s="297">
        <v>65132</v>
      </c>
      <c r="G2030" s="297">
        <v>61535098</v>
      </c>
      <c r="H2030" s="400">
        <v>1498.9950248380401</v>
      </c>
      <c r="I2030" s="401"/>
    </row>
    <row r="2031" spans="1:9" ht="25.15" customHeight="1">
      <c r="A2031" s="299">
        <v>43103</v>
      </c>
      <c r="B2031" s="298">
        <v>24.799999</v>
      </c>
      <c r="C2031" s="298">
        <v>24.959999</v>
      </c>
      <c r="D2031" s="298">
        <v>24.440000999999999</v>
      </c>
      <c r="E2031" s="298">
        <v>24.440000999999999</v>
      </c>
      <c r="F2031" s="297">
        <v>30158</v>
      </c>
      <c r="G2031" s="297">
        <v>61535098</v>
      </c>
      <c r="H2031" s="400">
        <v>1503.91782798329</v>
      </c>
      <c r="I2031" s="401"/>
    </row>
    <row r="2032" spans="1:9" ht="25.15" customHeight="1">
      <c r="A2032" s="299">
        <v>43102</v>
      </c>
      <c r="B2032" s="298">
        <v>25.6</v>
      </c>
      <c r="C2032" s="298">
        <v>25.6</v>
      </c>
      <c r="D2032" s="298">
        <v>24.66</v>
      </c>
      <c r="E2032" s="298">
        <v>24.860001</v>
      </c>
      <c r="F2032" s="297">
        <v>23796</v>
      </c>
      <c r="G2032" s="297">
        <v>61535098</v>
      </c>
      <c r="H2032" s="400">
        <v>1529.76257383804</v>
      </c>
      <c r="I2032" s="401"/>
    </row>
    <row r="2033" spans="1:9" ht="25.15" customHeight="1">
      <c r="A2033" s="299">
        <v>43098</v>
      </c>
      <c r="B2033" s="298">
        <v>25</v>
      </c>
      <c r="C2033" s="298">
        <v>25.309999000000001</v>
      </c>
      <c r="D2033" s="298">
        <v>24.870000999999998</v>
      </c>
      <c r="E2033" s="298">
        <v>25.309999000000001</v>
      </c>
      <c r="F2033" s="297">
        <v>15716</v>
      </c>
      <c r="G2033" s="297">
        <v>61535098</v>
      </c>
      <c r="H2033" s="400">
        <v>1557.4532975167101</v>
      </c>
      <c r="I2033" s="401"/>
    </row>
    <row r="2034" spans="1:9" ht="25.15" customHeight="1">
      <c r="A2034" s="299">
        <v>43097</v>
      </c>
      <c r="B2034" s="298">
        <v>24.879999000000002</v>
      </c>
      <c r="C2034" s="298">
        <v>24.92</v>
      </c>
      <c r="D2034" s="298">
        <v>24.309999000000001</v>
      </c>
      <c r="E2034" s="298">
        <v>24.799999</v>
      </c>
      <c r="F2034" s="297">
        <v>40909</v>
      </c>
      <c r="G2034" s="297">
        <v>61535098</v>
      </c>
      <c r="H2034" s="400">
        <v>1526.07038345245</v>
      </c>
      <c r="I2034" s="401"/>
    </row>
    <row r="2035" spans="1:9" ht="25.15" customHeight="1">
      <c r="A2035" s="299">
        <v>43096</v>
      </c>
      <c r="B2035" s="298">
        <v>24.43</v>
      </c>
      <c r="C2035" s="298">
        <v>25</v>
      </c>
      <c r="D2035" s="298">
        <v>24.43</v>
      </c>
      <c r="E2035" s="298">
        <v>24.969999000000001</v>
      </c>
      <c r="F2035" s="297">
        <v>30273</v>
      </c>
      <c r="G2035" s="297">
        <v>61535098</v>
      </c>
      <c r="H2035" s="400">
        <v>1536.5313548071999</v>
      </c>
      <c r="I2035" s="401"/>
    </row>
    <row r="2036" spans="1:9" ht="25.15" customHeight="1">
      <c r="A2036" s="299">
        <v>43091</v>
      </c>
      <c r="B2036" s="298">
        <v>24.950001</v>
      </c>
      <c r="C2036" s="298">
        <v>24.950001</v>
      </c>
      <c r="D2036" s="298">
        <v>24.629999000000002</v>
      </c>
      <c r="E2036" s="298">
        <v>24.629999000000002</v>
      </c>
      <c r="F2036" s="297">
        <v>17207</v>
      </c>
      <c r="G2036" s="297">
        <v>61535098</v>
      </c>
      <c r="H2036" s="400">
        <v>1515.60941209769</v>
      </c>
      <c r="I2036" s="401"/>
    </row>
    <row r="2037" spans="1:9" ht="25.15" customHeight="1">
      <c r="A2037" s="299">
        <v>43090</v>
      </c>
      <c r="B2037" s="298">
        <v>25.059999000000001</v>
      </c>
      <c r="C2037" s="298">
        <v>25.09</v>
      </c>
      <c r="D2037" s="298">
        <v>24.75</v>
      </c>
      <c r="E2037" s="298">
        <v>24.889999</v>
      </c>
      <c r="F2037" s="297">
        <v>47681</v>
      </c>
      <c r="G2037" s="297">
        <v>61535098</v>
      </c>
      <c r="H2037" s="400">
        <v>1531.6085516619601</v>
      </c>
      <c r="I2037" s="401"/>
    </row>
    <row r="2038" spans="1:9" ht="25.15" customHeight="1">
      <c r="A2038" s="299">
        <v>43089</v>
      </c>
      <c r="B2038" s="298">
        <v>25.299999</v>
      </c>
      <c r="C2038" s="298">
        <v>25.91</v>
      </c>
      <c r="D2038" s="298">
        <v>24.92</v>
      </c>
      <c r="E2038" s="298">
        <v>24.92</v>
      </c>
      <c r="F2038" s="297">
        <v>37005</v>
      </c>
      <c r="G2038" s="297">
        <v>61535098</v>
      </c>
      <c r="H2038" s="400">
        <v>1533.4546468547501</v>
      </c>
      <c r="I2038" s="401"/>
    </row>
    <row r="2039" spans="1:9" ht="25.15" customHeight="1">
      <c r="A2039" s="299">
        <v>43088</v>
      </c>
      <c r="B2039" s="298">
        <v>25.950001</v>
      </c>
      <c r="C2039" s="298">
        <v>25.969999000000001</v>
      </c>
      <c r="D2039" s="298">
        <v>25.1</v>
      </c>
      <c r="E2039" s="298">
        <v>25.26</v>
      </c>
      <c r="F2039" s="297">
        <v>130006</v>
      </c>
      <c r="G2039" s="297">
        <v>61535098</v>
      </c>
      <c r="H2039" s="400">
        <v>1554.37658956427</v>
      </c>
      <c r="I2039" s="401"/>
    </row>
    <row r="2040" spans="1:9" ht="25.15" customHeight="1">
      <c r="A2040" s="299">
        <v>43087</v>
      </c>
      <c r="B2040" s="298">
        <v>24.57</v>
      </c>
      <c r="C2040" s="298">
        <v>25.73</v>
      </c>
      <c r="D2040" s="298">
        <v>24.379999000000002</v>
      </c>
      <c r="E2040" s="298">
        <v>25.73</v>
      </c>
      <c r="F2040" s="297">
        <v>256909</v>
      </c>
      <c r="G2040" s="297">
        <v>61535098</v>
      </c>
      <c r="H2040" s="400">
        <v>1583.2980433714699</v>
      </c>
      <c r="I2040" s="401"/>
    </row>
    <row r="2041" spans="1:9" ht="25.15" customHeight="1">
      <c r="A2041" s="299">
        <v>43084</v>
      </c>
      <c r="B2041" s="298">
        <v>24.24</v>
      </c>
      <c r="C2041" s="298">
        <v>24.34</v>
      </c>
      <c r="D2041" s="298">
        <v>23.780000999999999</v>
      </c>
      <c r="E2041" s="298">
        <v>24.34</v>
      </c>
      <c r="F2041" s="297">
        <v>124395</v>
      </c>
      <c r="G2041" s="297">
        <v>61535098</v>
      </c>
      <c r="H2041" s="400">
        <v>1497.7642947095101</v>
      </c>
      <c r="I2041" s="401"/>
    </row>
    <row r="2042" spans="1:9" ht="25.15" customHeight="1">
      <c r="A2042" s="299">
        <v>43083</v>
      </c>
      <c r="B2042" s="298">
        <v>23.6</v>
      </c>
      <c r="C2042" s="298">
        <v>23.969999000000001</v>
      </c>
      <c r="D2042" s="298">
        <v>23.469999000000001</v>
      </c>
      <c r="E2042" s="298">
        <v>23.809999000000001</v>
      </c>
      <c r="F2042" s="297">
        <v>39297</v>
      </c>
      <c r="G2042" s="297">
        <v>61535098</v>
      </c>
      <c r="H2042" s="400">
        <v>1465.1506505167099</v>
      </c>
      <c r="I2042" s="401"/>
    </row>
    <row r="2043" spans="1:9" ht="25.15" customHeight="1">
      <c r="A2043" s="299">
        <v>43082</v>
      </c>
      <c r="B2043" s="298">
        <v>23.51</v>
      </c>
      <c r="C2043" s="298">
        <v>24.02</v>
      </c>
      <c r="D2043" s="298">
        <v>23.5</v>
      </c>
      <c r="E2043" s="298">
        <v>23.860001</v>
      </c>
      <c r="F2043" s="297">
        <v>78144</v>
      </c>
      <c r="G2043" s="297">
        <v>61535098</v>
      </c>
      <c r="H2043" s="400">
        <v>1468.2274758380399</v>
      </c>
      <c r="I2043" s="401"/>
    </row>
    <row r="2044" spans="1:9" ht="25.15" customHeight="1">
      <c r="A2044" s="299">
        <v>43081</v>
      </c>
      <c r="B2044" s="298">
        <v>24</v>
      </c>
      <c r="C2044" s="298">
        <v>24.190000999999999</v>
      </c>
      <c r="D2044" s="298">
        <v>23.790001</v>
      </c>
      <c r="E2044" s="298">
        <v>23.969999000000001</v>
      </c>
      <c r="F2044" s="297">
        <v>57312</v>
      </c>
      <c r="G2044" s="297">
        <v>61535098</v>
      </c>
      <c r="H2044" s="400">
        <v>1474.9962568072001</v>
      </c>
      <c r="I2044" s="401"/>
    </row>
    <row r="2045" spans="1:9" ht="25.15" customHeight="1">
      <c r="A2045" s="299">
        <v>43080</v>
      </c>
      <c r="B2045" s="298">
        <v>24.25</v>
      </c>
      <c r="C2045" s="298">
        <v>24.370000999999998</v>
      </c>
      <c r="D2045" s="298">
        <v>23.799999</v>
      </c>
      <c r="E2045" s="298">
        <v>24.059999000000001</v>
      </c>
      <c r="F2045" s="297">
        <v>33775</v>
      </c>
      <c r="G2045" s="297">
        <v>61535098</v>
      </c>
      <c r="H2045" s="400">
        <v>1480.53442501671</v>
      </c>
      <c r="I2045" s="401"/>
    </row>
    <row r="2046" spans="1:9" ht="25.15" customHeight="1">
      <c r="A2046" s="299">
        <v>43077</v>
      </c>
      <c r="B2046" s="298">
        <v>23.530000999999999</v>
      </c>
      <c r="C2046" s="298">
        <v>24.139999</v>
      </c>
      <c r="D2046" s="298">
        <v>23.530000999999999</v>
      </c>
      <c r="E2046" s="298">
        <v>24.139999</v>
      </c>
      <c r="F2046" s="297">
        <v>66208</v>
      </c>
      <c r="G2046" s="297">
        <v>61535098</v>
      </c>
      <c r="H2046" s="400">
        <v>1485.4572281619601</v>
      </c>
      <c r="I2046" s="401"/>
    </row>
    <row r="2047" spans="1:9" ht="25.15" customHeight="1">
      <c r="A2047" s="299">
        <v>43076</v>
      </c>
      <c r="B2047" s="298">
        <v>23.48</v>
      </c>
      <c r="C2047" s="298">
        <v>23.5</v>
      </c>
      <c r="D2047" s="298">
        <v>23.27</v>
      </c>
      <c r="E2047" s="298">
        <v>23.5</v>
      </c>
      <c r="F2047" s="297">
        <v>64933</v>
      </c>
      <c r="G2047" s="297">
        <v>61535098</v>
      </c>
      <c r="H2047" s="400">
        <v>1446.074803</v>
      </c>
      <c r="I2047" s="401"/>
    </row>
    <row r="2048" spans="1:9" ht="25.15" customHeight="1">
      <c r="A2048" s="299">
        <v>43075</v>
      </c>
      <c r="B2048" s="298">
        <v>23.43</v>
      </c>
      <c r="C2048" s="298">
        <v>23.610001</v>
      </c>
      <c r="D2048" s="298">
        <v>23.190000999999999</v>
      </c>
      <c r="E2048" s="298">
        <v>23.43</v>
      </c>
      <c r="F2048" s="297">
        <v>39144</v>
      </c>
      <c r="G2048" s="297">
        <v>61535098</v>
      </c>
      <c r="H2048" s="400">
        <v>1441.7673649190201</v>
      </c>
      <c r="I2048" s="401"/>
    </row>
    <row r="2049" spans="1:9" ht="25.15" customHeight="1">
      <c r="A2049" s="299">
        <v>43074</v>
      </c>
      <c r="B2049" s="298">
        <v>23.75</v>
      </c>
      <c r="C2049" s="298">
        <v>23.75</v>
      </c>
      <c r="D2049" s="298">
        <v>23.219999000000001</v>
      </c>
      <c r="E2049" s="298">
        <v>23.540001</v>
      </c>
      <c r="F2049" s="297">
        <v>63565</v>
      </c>
      <c r="G2049" s="297">
        <v>61535098</v>
      </c>
      <c r="H2049" s="400">
        <v>1448.53626325707</v>
      </c>
      <c r="I2049" s="401"/>
    </row>
    <row r="2050" spans="1:9" ht="25.15" customHeight="1">
      <c r="A2050" s="299">
        <v>43073</v>
      </c>
      <c r="B2050" s="298">
        <v>23.23</v>
      </c>
      <c r="C2050" s="298">
        <v>23.559999000000001</v>
      </c>
      <c r="D2050" s="298">
        <v>23.219999000000001</v>
      </c>
      <c r="E2050" s="298">
        <v>23.389999</v>
      </c>
      <c r="F2050" s="297">
        <v>40418</v>
      </c>
      <c r="G2050" s="297">
        <v>61535098</v>
      </c>
      <c r="H2050" s="400">
        <v>1439.3059046619601</v>
      </c>
      <c r="I2050" s="401"/>
    </row>
    <row r="2051" spans="1:9" ht="25.15" customHeight="1">
      <c r="A2051" s="299">
        <v>43070</v>
      </c>
      <c r="B2051" s="298">
        <v>23.1</v>
      </c>
      <c r="C2051" s="298">
        <v>23.459999</v>
      </c>
      <c r="D2051" s="298">
        <v>22.98</v>
      </c>
      <c r="E2051" s="298">
        <v>23.280000999999999</v>
      </c>
      <c r="F2051" s="297">
        <v>58479</v>
      </c>
      <c r="G2051" s="297">
        <v>61535098</v>
      </c>
      <c r="H2051" s="400">
        <v>1432.5371236927999</v>
      </c>
      <c r="I2051" s="401"/>
    </row>
    <row r="2052" spans="1:9" ht="25.15" customHeight="1">
      <c r="A2052" s="299">
        <v>43069</v>
      </c>
      <c r="B2052" s="298">
        <v>23.799999</v>
      </c>
      <c r="C2052" s="298">
        <v>23.799999</v>
      </c>
      <c r="D2052" s="298">
        <v>22.51</v>
      </c>
      <c r="E2052" s="298">
        <v>23.33</v>
      </c>
      <c r="F2052" s="297">
        <v>104665</v>
      </c>
      <c r="G2052" s="297">
        <v>61535098</v>
      </c>
      <c r="H2052" s="400">
        <v>1435.61383164525</v>
      </c>
      <c r="I2052" s="401"/>
    </row>
    <row r="2053" spans="1:9" ht="25.15" customHeight="1">
      <c r="A2053" s="299">
        <v>43068</v>
      </c>
      <c r="B2053" s="298">
        <v>23.24</v>
      </c>
      <c r="C2053" s="298">
        <v>23.690000999999999</v>
      </c>
      <c r="D2053" s="298">
        <v>22.92</v>
      </c>
      <c r="E2053" s="298">
        <v>23.690000999999999</v>
      </c>
      <c r="F2053" s="297">
        <v>78422</v>
      </c>
      <c r="G2053" s="297">
        <v>62460418</v>
      </c>
      <c r="H2053" s="400">
        <v>1479.68733577746</v>
      </c>
      <c r="I2053" s="401"/>
    </row>
    <row r="2054" spans="1:9" ht="25.15" customHeight="1">
      <c r="A2054" s="299">
        <v>43067</v>
      </c>
      <c r="B2054" s="298">
        <v>22.780000999999999</v>
      </c>
      <c r="C2054" s="298">
        <v>23.33</v>
      </c>
      <c r="D2054" s="298">
        <v>22.41</v>
      </c>
      <c r="E2054" s="298">
        <v>23.26</v>
      </c>
      <c r="F2054" s="297">
        <v>58397</v>
      </c>
      <c r="G2054" s="297">
        <v>62460418</v>
      </c>
      <c r="H2054" s="400">
        <v>1452.8293369760599</v>
      </c>
      <c r="I2054" s="401"/>
    </row>
    <row r="2055" spans="1:9" ht="25.15" customHeight="1">
      <c r="A2055" s="299">
        <v>43066</v>
      </c>
      <c r="B2055" s="298">
        <v>22.280000999999999</v>
      </c>
      <c r="C2055" s="298">
        <v>22.559999000000001</v>
      </c>
      <c r="D2055" s="298">
        <v>22.110001</v>
      </c>
      <c r="E2055" s="298">
        <v>22.110001</v>
      </c>
      <c r="F2055" s="297">
        <v>25814</v>
      </c>
      <c r="G2055" s="297">
        <v>62460418</v>
      </c>
      <c r="H2055" s="400">
        <v>1380.99988010281</v>
      </c>
      <c r="I2055" s="401"/>
    </row>
    <row r="2056" spans="1:9" ht="25.15" customHeight="1">
      <c r="A2056" s="299">
        <v>43063</v>
      </c>
      <c r="B2056" s="298">
        <v>22.879999000000002</v>
      </c>
      <c r="C2056" s="298">
        <v>22.879999000000002</v>
      </c>
      <c r="D2056" s="298">
        <v>22.07</v>
      </c>
      <c r="E2056" s="298">
        <v>22.32</v>
      </c>
      <c r="F2056" s="297">
        <v>23624</v>
      </c>
      <c r="G2056" s="297">
        <v>62460418</v>
      </c>
      <c r="H2056" s="400">
        <v>1394.11651069859</v>
      </c>
      <c r="I2056" s="401"/>
    </row>
    <row r="2057" spans="1:9" ht="25.15" customHeight="1">
      <c r="A2057" s="299">
        <v>43062</v>
      </c>
      <c r="B2057" s="298">
        <v>21.65</v>
      </c>
      <c r="C2057" s="298">
        <v>22.68</v>
      </c>
      <c r="D2057" s="298">
        <v>21.65</v>
      </c>
      <c r="E2057" s="298">
        <v>22.41</v>
      </c>
      <c r="F2057" s="297">
        <v>25820</v>
      </c>
      <c r="G2057" s="297">
        <v>62460418</v>
      </c>
      <c r="H2057" s="400">
        <v>1399.7379578493001</v>
      </c>
      <c r="I2057" s="401"/>
    </row>
    <row r="2058" spans="1:9" ht="25.15" customHeight="1">
      <c r="A2058" s="299">
        <v>43061</v>
      </c>
      <c r="B2058" s="298">
        <v>21.83</v>
      </c>
      <c r="C2058" s="298">
        <v>22.219999000000001</v>
      </c>
      <c r="D2058" s="298">
        <v>21.799999</v>
      </c>
      <c r="E2058" s="298">
        <v>22.18</v>
      </c>
      <c r="F2058" s="297">
        <v>73735</v>
      </c>
      <c r="G2058" s="297">
        <v>62460418</v>
      </c>
      <c r="H2058" s="400">
        <v>1385.37209030141</v>
      </c>
      <c r="I2058" s="401"/>
    </row>
    <row r="2059" spans="1:9" ht="25.15" customHeight="1">
      <c r="A2059" s="299">
        <v>43060</v>
      </c>
      <c r="B2059" s="298">
        <v>21.959999</v>
      </c>
      <c r="C2059" s="298">
        <v>22</v>
      </c>
      <c r="D2059" s="298">
        <v>21.719999000000001</v>
      </c>
      <c r="E2059" s="298">
        <v>21.83</v>
      </c>
      <c r="F2059" s="297">
        <v>56857</v>
      </c>
      <c r="G2059" s="297">
        <v>62460418</v>
      </c>
      <c r="H2059" s="400">
        <v>1363.51092017465</v>
      </c>
      <c r="I2059" s="401"/>
    </row>
    <row r="2060" spans="1:9" ht="25.15" customHeight="1">
      <c r="A2060" s="299">
        <v>43059</v>
      </c>
      <c r="B2060" s="298">
        <v>22.09</v>
      </c>
      <c r="C2060" s="298">
        <v>22.1</v>
      </c>
      <c r="D2060" s="298">
        <v>21.860001</v>
      </c>
      <c r="E2060" s="298">
        <v>22</v>
      </c>
      <c r="F2060" s="297">
        <v>47238</v>
      </c>
      <c r="G2060" s="297">
        <v>62460418</v>
      </c>
      <c r="H2060" s="400">
        <v>1374.1291960000001</v>
      </c>
      <c r="I2060" s="401"/>
    </row>
    <row r="2061" spans="1:9" ht="25.15" customHeight="1">
      <c r="A2061" s="299">
        <v>43056</v>
      </c>
      <c r="B2061" s="298">
        <v>22.370000999999998</v>
      </c>
      <c r="C2061" s="298">
        <v>22.370000999999998</v>
      </c>
      <c r="D2061" s="298">
        <v>21.9</v>
      </c>
      <c r="E2061" s="298">
        <v>21.92</v>
      </c>
      <c r="F2061" s="297">
        <v>26320</v>
      </c>
      <c r="G2061" s="297">
        <v>61535098</v>
      </c>
      <c r="H2061" s="400">
        <v>1348.8493528547499</v>
      </c>
      <c r="I2061" s="401"/>
    </row>
    <row r="2062" spans="1:9" ht="25.15" customHeight="1">
      <c r="A2062" s="299">
        <v>43055</v>
      </c>
      <c r="B2062" s="298">
        <v>22.24</v>
      </c>
      <c r="C2062" s="298">
        <v>22.450001</v>
      </c>
      <c r="D2062" s="298">
        <v>21.83</v>
      </c>
      <c r="E2062" s="298">
        <v>22.110001</v>
      </c>
      <c r="F2062" s="297">
        <v>92669</v>
      </c>
      <c r="G2062" s="297">
        <v>61535098</v>
      </c>
      <c r="H2062" s="400">
        <v>1360.5410543380401</v>
      </c>
      <c r="I2062" s="401"/>
    </row>
    <row r="2063" spans="1:9" ht="25.15" customHeight="1">
      <c r="A2063" s="299">
        <v>43054</v>
      </c>
      <c r="B2063" s="298">
        <v>22.959999</v>
      </c>
      <c r="C2063" s="298">
        <v>22.959999</v>
      </c>
      <c r="D2063" s="298">
        <v>22.09</v>
      </c>
      <c r="E2063" s="298">
        <v>22.17</v>
      </c>
      <c r="F2063" s="297">
        <v>60375</v>
      </c>
      <c r="G2063" s="297">
        <v>61535098</v>
      </c>
      <c r="H2063" s="400">
        <v>1364.23312735475</v>
      </c>
      <c r="I2063" s="401"/>
    </row>
    <row r="2064" spans="1:9" ht="25.15" customHeight="1">
      <c r="A2064" s="299">
        <v>43053</v>
      </c>
      <c r="B2064" s="298">
        <v>22.93</v>
      </c>
      <c r="C2064" s="298">
        <v>22.93</v>
      </c>
      <c r="D2064" s="298">
        <v>22.25</v>
      </c>
      <c r="E2064" s="298">
        <v>22.25</v>
      </c>
      <c r="F2064" s="297">
        <v>103361</v>
      </c>
      <c r="G2064" s="297">
        <v>61535098</v>
      </c>
      <c r="H2064" s="400">
        <v>1369.1559305000001</v>
      </c>
      <c r="I2064" s="401"/>
    </row>
    <row r="2065" spans="1:9" ht="25.15" customHeight="1">
      <c r="A2065" s="299">
        <v>43052</v>
      </c>
      <c r="B2065" s="298">
        <v>23.27</v>
      </c>
      <c r="C2065" s="298">
        <v>23.43</v>
      </c>
      <c r="D2065" s="298">
        <v>22.6</v>
      </c>
      <c r="E2065" s="298">
        <v>22.719999000000001</v>
      </c>
      <c r="F2065" s="297">
        <v>84341</v>
      </c>
      <c r="G2065" s="297">
        <v>61533120</v>
      </c>
      <c r="H2065" s="400">
        <v>1398.03244414856</v>
      </c>
      <c r="I2065" s="401"/>
    </row>
    <row r="2066" spans="1:9" ht="25.15" customHeight="1">
      <c r="A2066" s="299">
        <v>43049</v>
      </c>
      <c r="B2066" s="298">
        <v>23.23</v>
      </c>
      <c r="C2066" s="298">
        <v>23.65</v>
      </c>
      <c r="D2066" s="298">
        <v>23.16</v>
      </c>
      <c r="E2066" s="298">
        <v>23.24</v>
      </c>
      <c r="F2066" s="297">
        <v>52036</v>
      </c>
      <c r="G2066" s="297">
        <v>61533120</v>
      </c>
      <c r="H2066" s="400">
        <v>1430.0296947161901</v>
      </c>
      <c r="I2066" s="401"/>
    </row>
    <row r="2067" spans="1:9" ht="25.15" customHeight="1">
      <c r="A2067" s="299">
        <v>43048</v>
      </c>
      <c r="B2067" s="298">
        <v>24.049999</v>
      </c>
      <c r="C2067" s="298">
        <v>24.1</v>
      </c>
      <c r="D2067" s="298">
        <v>23.309999000000001</v>
      </c>
      <c r="E2067" s="298">
        <v>23.309999000000001</v>
      </c>
      <c r="F2067" s="297">
        <v>53675</v>
      </c>
      <c r="G2067" s="297">
        <v>61533120</v>
      </c>
      <c r="H2067" s="400">
        <v>1434.33699433777</v>
      </c>
      <c r="I2067" s="401"/>
    </row>
    <row r="2068" spans="1:9" ht="25.15" customHeight="1">
      <c r="A2068" s="299">
        <v>43047</v>
      </c>
      <c r="B2068" s="298">
        <v>23.75</v>
      </c>
      <c r="C2068" s="298">
        <v>24.280000999999999</v>
      </c>
      <c r="D2068" s="298">
        <v>23.75</v>
      </c>
      <c r="E2068" s="298">
        <v>24</v>
      </c>
      <c r="F2068" s="297">
        <v>58036</v>
      </c>
      <c r="G2068" s="297">
        <v>61533120</v>
      </c>
      <c r="H2068" s="400">
        <v>1476.7948799999999</v>
      </c>
      <c r="I2068" s="401"/>
    </row>
    <row r="2069" spans="1:9" ht="25.15" customHeight="1">
      <c r="A2069" s="299">
        <v>43046</v>
      </c>
      <c r="B2069" s="298">
        <v>25</v>
      </c>
      <c r="C2069" s="298">
        <v>25</v>
      </c>
      <c r="D2069" s="298">
        <v>24.09</v>
      </c>
      <c r="E2069" s="298">
        <v>24.25</v>
      </c>
      <c r="F2069" s="297">
        <v>51111</v>
      </c>
      <c r="G2069" s="297">
        <v>61533120</v>
      </c>
      <c r="H2069" s="400">
        <v>1492.1781599999999</v>
      </c>
      <c r="I2069" s="401"/>
    </row>
    <row r="2070" spans="1:9" ht="25.15" customHeight="1">
      <c r="A2070" s="299">
        <v>43045</v>
      </c>
      <c r="B2070" s="298">
        <v>24.1</v>
      </c>
      <c r="C2070" s="298">
        <v>24.959999</v>
      </c>
      <c r="D2070" s="298">
        <v>23.9</v>
      </c>
      <c r="E2070" s="298">
        <v>24.870000999999998</v>
      </c>
      <c r="F2070" s="297">
        <v>69238</v>
      </c>
      <c r="G2070" s="297">
        <v>61533120</v>
      </c>
      <c r="H2070" s="400">
        <v>1530.32874604065</v>
      </c>
      <c r="I2070" s="401"/>
    </row>
    <row r="2071" spans="1:9" ht="25.15" customHeight="1">
      <c r="A2071" s="299">
        <v>43042</v>
      </c>
      <c r="B2071" s="298">
        <v>23.51</v>
      </c>
      <c r="C2071" s="298">
        <v>24.26</v>
      </c>
      <c r="D2071" s="298">
        <v>23.51</v>
      </c>
      <c r="E2071" s="298">
        <v>24.120000999999998</v>
      </c>
      <c r="F2071" s="297">
        <v>65262</v>
      </c>
      <c r="G2071" s="297">
        <v>61533120</v>
      </c>
      <c r="H2071" s="400">
        <v>1484.17890604065</v>
      </c>
      <c r="I2071" s="401"/>
    </row>
    <row r="2072" spans="1:9" ht="25.15" customHeight="1">
      <c r="A2072" s="299">
        <v>43041</v>
      </c>
      <c r="B2072" s="298">
        <v>24.030000999999999</v>
      </c>
      <c r="C2072" s="298">
        <v>24.059999000000001</v>
      </c>
      <c r="D2072" s="298">
        <v>23.690000999999999</v>
      </c>
      <c r="E2072" s="298">
        <v>23.82</v>
      </c>
      <c r="F2072" s="297">
        <v>66550</v>
      </c>
      <c r="G2072" s="297">
        <v>61183120</v>
      </c>
      <c r="H2072" s="400">
        <v>1457.38189972839</v>
      </c>
      <c r="I2072" s="401"/>
    </row>
    <row r="2073" spans="1:9" ht="25.15" customHeight="1">
      <c r="A2073" s="299">
        <v>43040</v>
      </c>
      <c r="B2073" s="298">
        <v>23.35</v>
      </c>
      <c r="C2073" s="298">
        <v>24.280000999999999</v>
      </c>
      <c r="D2073" s="298">
        <v>23.280000999999999</v>
      </c>
      <c r="E2073" s="298">
        <v>23.91</v>
      </c>
      <c r="F2073" s="297">
        <v>78884</v>
      </c>
      <c r="G2073" s="297">
        <v>61183120</v>
      </c>
      <c r="H2073" s="400">
        <v>1462.8883898642</v>
      </c>
      <c r="I2073" s="401"/>
    </row>
    <row r="2074" spans="1:9" ht="25.15" customHeight="1">
      <c r="A2074" s="299">
        <v>43039</v>
      </c>
      <c r="B2074" s="298">
        <v>24.440000999999999</v>
      </c>
      <c r="C2074" s="298">
        <v>24.440000999999999</v>
      </c>
      <c r="D2074" s="298">
        <v>23.440000999999999</v>
      </c>
      <c r="E2074" s="298">
        <v>23.51</v>
      </c>
      <c r="F2074" s="297">
        <v>79592</v>
      </c>
      <c r="G2074" s="297">
        <v>61183120</v>
      </c>
      <c r="H2074" s="400">
        <v>1438.4151652037101</v>
      </c>
      <c r="I2074" s="401"/>
    </row>
    <row r="2075" spans="1:9" ht="25.15" customHeight="1">
      <c r="A2075" s="299">
        <v>43038</v>
      </c>
      <c r="B2075" s="298">
        <v>22.98</v>
      </c>
      <c r="C2075" s="298">
        <v>24.299999</v>
      </c>
      <c r="D2075" s="298">
        <v>22.48</v>
      </c>
      <c r="E2075" s="298">
        <v>24.299999</v>
      </c>
      <c r="F2075" s="297">
        <v>85884</v>
      </c>
      <c r="G2075" s="297">
        <v>61174556</v>
      </c>
      <c r="H2075" s="400">
        <v>1486.5416641275201</v>
      </c>
      <c r="I2075" s="401"/>
    </row>
    <row r="2076" spans="1:9" ht="25.15" customHeight="1">
      <c r="A2076" s="299">
        <v>43035</v>
      </c>
      <c r="B2076" s="298">
        <v>22.24</v>
      </c>
      <c r="C2076" s="298">
        <v>22.540001</v>
      </c>
      <c r="D2076" s="298">
        <v>22.23</v>
      </c>
      <c r="E2076" s="298">
        <v>22.35</v>
      </c>
      <c r="F2076" s="297">
        <v>20047</v>
      </c>
      <c r="G2076" s="297">
        <v>61174556</v>
      </c>
      <c r="H2076" s="400">
        <v>1367.2513499362401</v>
      </c>
      <c r="I2076" s="401"/>
    </row>
    <row r="2077" spans="1:9" ht="25.15" customHeight="1">
      <c r="A2077" s="299">
        <v>43034</v>
      </c>
      <c r="B2077" s="298">
        <v>22.15</v>
      </c>
      <c r="C2077" s="298">
        <v>22.280000999999999</v>
      </c>
      <c r="D2077" s="298">
        <v>22.07</v>
      </c>
      <c r="E2077" s="298">
        <v>22.219999000000001</v>
      </c>
      <c r="F2077" s="297">
        <v>28827</v>
      </c>
      <c r="G2077" s="297">
        <v>61174556</v>
      </c>
      <c r="H2077" s="400">
        <v>1359.2985923147701</v>
      </c>
      <c r="I2077" s="401"/>
    </row>
    <row r="2078" spans="1:9" ht="25.15" customHeight="1">
      <c r="A2078" s="299">
        <v>43033</v>
      </c>
      <c r="B2078" s="298">
        <v>22.190000999999999</v>
      </c>
      <c r="C2078" s="298">
        <v>22.459999</v>
      </c>
      <c r="D2078" s="298">
        <v>22.120000999999998</v>
      </c>
      <c r="E2078" s="298">
        <v>22.299999</v>
      </c>
      <c r="F2078" s="297">
        <v>85974</v>
      </c>
      <c r="G2078" s="297">
        <v>61174556</v>
      </c>
      <c r="H2078" s="400">
        <v>1364.19255212752</v>
      </c>
      <c r="I2078" s="401"/>
    </row>
    <row r="2079" spans="1:9" ht="25.15" customHeight="1">
      <c r="A2079" s="299">
        <v>43032</v>
      </c>
      <c r="B2079" s="298">
        <v>22.17</v>
      </c>
      <c r="C2079" s="298">
        <v>22.4</v>
      </c>
      <c r="D2079" s="298">
        <v>22.040001</v>
      </c>
      <c r="E2079" s="298">
        <v>22.120000999999998</v>
      </c>
      <c r="F2079" s="297">
        <v>40324</v>
      </c>
      <c r="G2079" s="297">
        <v>61174556</v>
      </c>
      <c r="H2079" s="400">
        <v>1353.1812300597301</v>
      </c>
      <c r="I2079" s="401"/>
    </row>
    <row r="2080" spans="1:9" ht="25.15" customHeight="1">
      <c r="A2080" s="299">
        <v>43031</v>
      </c>
      <c r="B2080" s="298">
        <v>21.950001</v>
      </c>
      <c r="C2080" s="298">
        <v>22.309999000000001</v>
      </c>
      <c r="D2080" s="298">
        <v>21.950001</v>
      </c>
      <c r="E2080" s="298">
        <v>22.209999</v>
      </c>
      <c r="F2080" s="297">
        <v>25867</v>
      </c>
      <c r="G2080" s="297">
        <v>61174556</v>
      </c>
      <c r="H2080" s="400">
        <v>1358.6868327530201</v>
      </c>
      <c r="I2080" s="401"/>
    </row>
    <row r="2081" spans="1:9" ht="25.15" customHeight="1">
      <c r="A2081" s="299">
        <v>43028</v>
      </c>
      <c r="B2081" s="298">
        <v>21.940000999999999</v>
      </c>
      <c r="C2081" s="298">
        <v>22.23</v>
      </c>
      <c r="D2081" s="298">
        <v>21.940000999999999</v>
      </c>
      <c r="E2081" s="298">
        <v>22.120000999999998</v>
      </c>
      <c r="F2081" s="297">
        <v>21436</v>
      </c>
      <c r="G2081" s="297">
        <v>61174556</v>
      </c>
      <c r="H2081" s="400">
        <v>1353.1812300597301</v>
      </c>
      <c r="I2081" s="401"/>
    </row>
    <row r="2082" spans="1:9" ht="25.15" customHeight="1">
      <c r="A2082" s="299">
        <v>43027</v>
      </c>
      <c r="B2082" s="298">
        <v>21.99</v>
      </c>
      <c r="C2082" s="298">
        <v>22.35</v>
      </c>
      <c r="D2082" s="298">
        <v>21.799999</v>
      </c>
      <c r="E2082" s="298">
        <v>22.110001</v>
      </c>
      <c r="F2082" s="297">
        <v>56925</v>
      </c>
      <c r="G2082" s="297">
        <v>61174556</v>
      </c>
      <c r="H2082" s="400">
        <v>1352.5694704979901</v>
      </c>
      <c r="I2082" s="401"/>
    </row>
    <row r="2083" spans="1:9" ht="25.15" customHeight="1">
      <c r="A2083" s="299">
        <v>43026</v>
      </c>
      <c r="B2083" s="298">
        <v>22.620000999999998</v>
      </c>
      <c r="C2083" s="298">
        <v>22.620000999999998</v>
      </c>
      <c r="D2083" s="298">
        <v>21.76</v>
      </c>
      <c r="E2083" s="298">
        <v>21.799999</v>
      </c>
      <c r="F2083" s="297">
        <v>52417</v>
      </c>
      <c r="G2083" s="297">
        <v>61174556</v>
      </c>
      <c r="H2083" s="400">
        <v>1333.60527412752</v>
      </c>
      <c r="I2083" s="401"/>
    </row>
    <row r="2084" spans="1:9" ht="25.15" customHeight="1">
      <c r="A2084" s="299">
        <v>43025</v>
      </c>
      <c r="B2084" s="298">
        <v>22.120000999999998</v>
      </c>
      <c r="C2084" s="298">
        <v>22.23</v>
      </c>
      <c r="D2084" s="298">
        <v>22.030000999999999</v>
      </c>
      <c r="E2084" s="298">
        <v>22.049999</v>
      </c>
      <c r="F2084" s="297">
        <v>30304</v>
      </c>
      <c r="G2084" s="297">
        <v>61174556</v>
      </c>
      <c r="H2084" s="400">
        <v>1348.89891312752</v>
      </c>
      <c r="I2084" s="401"/>
    </row>
    <row r="2085" spans="1:9" ht="25.15" customHeight="1">
      <c r="A2085" s="299">
        <v>43024</v>
      </c>
      <c r="B2085" s="298">
        <v>22.16</v>
      </c>
      <c r="C2085" s="298">
        <v>22.4</v>
      </c>
      <c r="D2085" s="298">
        <v>22.059999000000001</v>
      </c>
      <c r="E2085" s="298">
        <v>22.309999000000001</v>
      </c>
      <c r="F2085" s="297">
        <v>36088</v>
      </c>
      <c r="G2085" s="297">
        <v>61174556</v>
      </c>
      <c r="H2085" s="400">
        <v>1364.80431168926</v>
      </c>
      <c r="I2085" s="401"/>
    </row>
    <row r="2086" spans="1:9" ht="25.15" customHeight="1">
      <c r="A2086" s="299">
        <v>43021</v>
      </c>
      <c r="B2086" s="298">
        <v>22.370000999999998</v>
      </c>
      <c r="C2086" s="298">
        <v>22.370000999999998</v>
      </c>
      <c r="D2086" s="298">
        <v>21.959999</v>
      </c>
      <c r="E2086" s="298">
        <v>22</v>
      </c>
      <c r="F2086" s="297">
        <v>40031</v>
      </c>
      <c r="G2086" s="297">
        <v>61174556</v>
      </c>
      <c r="H2086" s="400">
        <v>1345.840232</v>
      </c>
      <c r="I2086" s="401"/>
    </row>
    <row r="2087" spans="1:9" ht="25.15" customHeight="1">
      <c r="A2087" s="299">
        <v>43020</v>
      </c>
      <c r="B2087" s="298">
        <v>22.67</v>
      </c>
      <c r="C2087" s="298">
        <v>22.67</v>
      </c>
      <c r="D2087" s="298">
        <v>22.049999</v>
      </c>
      <c r="E2087" s="298">
        <v>22.139999</v>
      </c>
      <c r="F2087" s="297">
        <v>28275</v>
      </c>
      <c r="G2087" s="297">
        <v>61174556</v>
      </c>
      <c r="H2087" s="400">
        <v>1354.4046325020099</v>
      </c>
      <c r="I2087" s="401"/>
    </row>
    <row r="2088" spans="1:9" ht="25.15" customHeight="1">
      <c r="A2088" s="299">
        <v>43019</v>
      </c>
      <c r="B2088" s="298">
        <v>22.110001</v>
      </c>
      <c r="C2088" s="298">
        <v>22.34</v>
      </c>
      <c r="D2088" s="298">
        <v>21.889999</v>
      </c>
      <c r="E2088" s="298">
        <v>22.23</v>
      </c>
      <c r="F2088" s="297">
        <v>30312</v>
      </c>
      <c r="G2088" s="297">
        <v>61174556</v>
      </c>
      <c r="H2088" s="400">
        <v>1359.91035187651</v>
      </c>
      <c r="I2088" s="401"/>
    </row>
    <row r="2089" spans="1:9" ht="25.15" customHeight="1">
      <c r="A2089" s="299">
        <v>43018</v>
      </c>
      <c r="B2089" s="298">
        <v>22.450001</v>
      </c>
      <c r="C2089" s="298">
        <v>22.450001</v>
      </c>
      <c r="D2089" s="298">
        <v>21.85</v>
      </c>
      <c r="E2089" s="298">
        <v>22.01</v>
      </c>
      <c r="F2089" s="297">
        <v>192516</v>
      </c>
      <c r="G2089" s="297">
        <v>61174556</v>
      </c>
      <c r="H2089" s="400">
        <v>1346.45199156174</v>
      </c>
      <c r="I2089" s="401"/>
    </row>
    <row r="2090" spans="1:9" ht="25.15" customHeight="1">
      <c r="A2090" s="299">
        <v>43017</v>
      </c>
      <c r="B2090" s="298">
        <v>22.450001</v>
      </c>
      <c r="C2090" s="298">
        <v>22.469999000000001</v>
      </c>
      <c r="D2090" s="298">
        <v>21.860001</v>
      </c>
      <c r="E2090" s="298">
        <v>22.040001</v>
      </c>
      <c r="F2090" s="297">
        <v>31629</v>
      </c>
      <c r="G2090" s="297">
        <v>61174556</v>
      </c>
      <c r="H2090" s="400">
        <v>1348.2872702469799</v>
      </c>
      <c r="I2090" s="401"/>
    </row>
    <row r="2091" spans="1:9" ht="25.15" customHeight="1">
      <c r="A2091" s="299">
        <v>43014</v>
      </c>
      <c r="B2091" s="298">
        <v>22.08</v>
      </c>
      <c r="C2091" s="298">
        <v>22.41</v>
      </c>
      <c r="D2091" s="298">
        <v>21.809999000000001</v>
      </c>
      <c r="E2091" s="298">
        <v>22.41</v>
      </c>
      <c r="F2091" s="297">
        <v>45773</v>
      </c>
      <c r="G2091" s="297">
        <v>61174556</v>
      </c>
      <c r="H2091" s="400">
        <v>1370.9217906255001</v>
      </c>
      <c r="I2091" s="401"/>
    </row>
    <row r="2092" spans="1:9" ht="25.15" customHeight="1">
      <c r="A2092" s="299">
        <v>43013</v>
      </c>
      <c r="B2092" s="298">
        <v>21.780000999999999</v>
      </c>
      <c r="C2092" s="298">
        <v>22.16</v>
      </c>
      <c r="D2092" s="298">
        <v>21.68</v>
      </c>
      <c r="E2092" s="298">
        <v>21.99</v>
      </c>
      <c r="F2092" s="297">
        <v>37551</v>
      </c>
      <c r="G2092" s="297">
        <v>61174556</v>
      </c>
      <c r="H2092" s="400">
        <v>1345.22847243826</v>
      </c>
      <c r="I2092" s="401"/>
    </row>
    <row r="2093" spans="1:9" ht="25.15" customHeight="1">
      <c r="A2093" s="299">
        <v>43012</v>
      </c>
      <c r="B2093" s="298">
        <v>21.5</v>
      </c>
      <c r="C2093" s="298">
        <v>21.940000999999999</v>
      </c>
      <c r="D2093" s="298">
        <v>21.4</v>
      </c>
      <c r="E2093" s="298">
        <v>21.700001</v>
      </c>
      <c r="F2093" s="297">
        <v>80260</v>
      </c>
      <c r="G2093" s="297">
        <v>61174556</v>
      </c>
      <c r="H2093" s="400">
        <v>1327.48791187248</v>
      </c>
      <c r="I2093" s="401"/>
    </row>
    <row r="2094" spans="1:9" ht="25.15" customHeight="1">
      <c r="A2094" s="299">
        <v>43011</v>
      </c>
      <c r="B2094" s="298">
        <v>21.67</v>
      </c>
      <c r="C2094" s="298">
        <v>21.67</v>
      </c>
      <c r="D2094" s="298">
        <v>21.33</v>
      </c>
      <c r="E2094" s="298">
        <v>21.4</v>
      </c>
      <c r="F2094" s="297">
        <v>44908</v>
      </c>
      <c r="G2094" s="297">
        <v>61174556</v>
      </c>
      <c r="H2094" s="400">
        <v>1309.1354750637599</v>
      </c>
      <c r="I2094" s="401"/>
    </row>
    <row r="2095" spans="1:9" ht="25.15" customHeight="1">
      <c r="A2095" s="299">
        <v>43010</v>
      </c>
      <c r="B2095" s="298">
        <v>20.99</v>
      </c>
      <c r="C2095" s="298">
        <v>21.309999000000001</v>
      </c>
      <c r="D2095" s="298">
        <v>20.940000999999999</v>
      </c>
      <c r="E2095" s="298">
        <v>21.200001</v>
      </c>
      <c r="F2095" s="297">
        <v>32092</v>
      </c>
      <c r="G2095" s="297">
        <v>61174556</v>
      </c>
      <c r="H2095" s="400">
        <v>1296.9006338724801</v>
      </c>
      <c r="I2095" s="401"/>
    </row>
    <row r="2096" spans="1:9" ht="25.15" customHeight="1">
      <c r="A2096" s="299">
        <v>43007</v>
      </c>
      <c r="B2096" s="298">
        <v>20.469999000000001</v>
      </c>
      <c r="C2096" s="298">
        <v>20.98</v>
      </c>
      <c r="D2096" s="298">
        <v>20.469999000000001</v>
      </c>
      <c r="E2096" s="298">
        <v>20.98</v>
      </c>
      <c r="F2096" s="297">
        <v>53547</v>
      </c>
      <c r="G2096" s="297">
        <v>61173092</v>
      </c>
      <c r="H2096" s="400">
        <v>1283.4114421571801</v>
      </c>
      <c r="I2096" s="401"/>
    </row>
    <row r="2097" spans="1:9" ht="25.15" customHeight="1">
      <c r="A2097" s="299">
        <v>43006</v>
      </c>
      <c r="B2097" s="298">
        <v>20</v>
      </c>
      <c r="C2097" s="298">
        <v>20.709999</v>
      </c>
      <c r="D2097" s="298">
        <v>20</v>
      </c>
      <c r="E2097" s="298">
        <v>20.559999000000001</v>
      </c>
      <c r="F2097" s="297">
        <v>22348</v>
      </c>
      <c r="G2097" s="297">
        <v>61173092</v>
      </c>
      <c r="H2097" s="400">
        <v>1257.7187388500399</v>
      </c>
      <c r="I2097" s="401"/>
    </row>
    <row r="2098" spans="1:9" ht="25.15" customHeight="1">
      <c r="A2098" s="299">
        <v>43005</v>
      </c>
      <c r="B2098" s="298">
        <v>20.870000999999998</v>
      </c>
      <c r="C2098" s="298">
        <v>20.870000999999998</v>
      </c>
      <c r="D2098" s="298">
        <v>20.200001</v>
      </c>
      <c r="E2098" s="298">
        <v>20.370000999999998</v>
      </c>
      <c r="F2098" s="297">
        <v>27714</v>
      </c>
      <c r="G2098" s="297">
        <v>61173092</v>
      </c>
      <c r="H2098" s="400">
        <v>1246.0959353784999</v>
      </c>
      <c r="I2098" s="401"/>
    </row>
    <row r="2099" spans="1:9" ht="25.15" customHeight="1">
      <c r="A2099" s="299">
        <v>43004</v>
      </c>
      <c r="B2099" s="298">
        <v>20.65</v>
      </c>
      <c r="C2099" s="298">
        <v>20.77</v>
      </c>
      <c r="D2099" s="298">
        <v>20.440000999999999</v>
      </c>
      <c r="E2099" s="298">
        <v>20.459999</v>
      </c>
      <c r="F2099" s="297">
        <v>22703</v>
      </c>
      <c r="G2099" s="297">
        <v>61173092</v>
      </c>
      <c r="H2099" s="400">
        <v>1251.60140631436</v>
      </c>
      <c r="I2099" s="401"/>
    </row>
    <row r="2100" spans="1:9" ht="25.15" customHeight="1">
      <c r="A2100" s="299">
        <v>43003</v>
      </c>
      <c r="B2100" s="298">
        <v>20.32</v>
      </c>
      <c r="C2100" s="298">
        <v>20.799999</v>
      </c>
      <c r="D2100" s="298">
        <v>20.260000000000002</v>
      </c>
      <c r="E2100" s="298">
        <v>20.6</v>
      </c>
      <c r="F2100" s="297">
        <v>24994</v>
      </c>
      <c r="G2100" s="297">
        <v>61173092</v>
      </c>
      <c r="H2100" s="400">
        <v>1260.1657185356801</v>
      </c>
      <c r="I2100" s="401"/>
    </row>
    <row r="2101" spans="1:9" ht="25.15" customHeight="1">
      <c r="A2101" s="299">
        <v>43000</v>
      </c>
      <c r="B2101" s="298">
        <v>20.5</v>
      </c>
      <c r="C2101" s="298">
        <v>20.5</v>
      </c>
      <c r="D2101" s="298">
        <v>20.16</v>
      </c>
      <c r="E2101" s="298">
        <v>20.370000999999998</v>
      </c>
      <c r="F2101" s="297">
        <v>33864</v>
      </c>
      <c r="G2101" s="297">
        <v>61173092</v>
      </c>
      <c r="H2101" s="400">
        <v>1246.0959353784999</v>
      </c>
      <c r="I2101" s="401"/>
    </row>
    <row r="2102" spans="1:9" ht="25.15" customHeight="1">
      <c r="A2102" s="299">
        <v>42999</v>
      </c>
      <c r="B2102" s="298">
        <v>20.299999</v>
      </c>
      <c r="C2102" s="298">
        <v>20.309999000000001</v>
      </c>
      <c r="D2102" s="298">
        <v>20.079999999999998</v>
      </c>
      <c r="E2102" s="298">
        <v>20.260000000000002</v>
      </c>
      <c r="F2102" s="297">
        <v>33026</v>
      </c>
      <c r="G2102" s="297">
        <v>61173092</v>
      </c>
      <c r="H2102" s="400">
        <v>1239.36685792141</v>
      </c>
      <c r="I2102" s="401"/>
    </row>
    <row r="2103" spans="1:9" ht="25.15" customHeight="1">
      <c r="A2103" s="299">
        <v>42998</v>
      </c>
      <c r="B2103" s="298">
        <v>20.5</v>
      </c>
      <c r="C2103" s="298">
        <v>20.5</v>
      </c>
      <c r="D2103" s="298">
        <v>20.239999999999998</v>
      </c>
      <c r="E2103" s="298">
        <v>20.329999999999998</v>
      </c>
      <c r="F2103" s="297">
        <v>42454</v>
      </c>
      <c r="G2103" s="297">
        <v>61173092</v>
      </c>
      <c r="H2103" s="400">
        <v>1243.64895569286</v>
      </c>
      <c r="I2103" s="401"/>
    </row>
    <row r="2104" spans="1:9" ht="25.15" customHeight="1">
      <c r="A2104" s="299">
        <v>42997</v>
      </c>
      <c r="B2104" s="298">
        <v>20.399999999999999</v>
      </c>
      <c r="C2104" s="298">
        <v>20.469999000000001</v>
      </c>
      <c r="D2104" s="298">
        <v>20.23</v>
      </c>
      <c r="E2104" s="298">
        <v>20.260000000000002</v>
      </c>
      <c r="F2104" s="297">
        <v>32445</v>
      </c>
      <c r="G2104" s="297">
        <v>61173092</v>
      </c>
      <c r="H2104" s="400">
        <v>1239.36685792141</v>
      </c>
      <c r="I2104" s="401"/>
    </row>
    <row r="2105" spans="1:9" ht="25.15" customHeight="1">
      <c r="A2105" s="299">
        <v>42996</v>
      </c>
      <c r="B2105" s="298">
        <v>20.059999000000001</v>
      </c>
      <c r="C2105" s="298">
        <v>20.32</v>
      </c>
      <c r="D2105" s="298">
        <v>20.02</v>
      </c>
      <c r="E2105" s="298">
        <v>20.23</v>
      </c>
      <c r="F2105" s="297">
        <v>39342</v>
      </c>
      <c r="G2105" s="297">
        <v>61173092</v>
      </c>
      <c r="H2105" s="400">
        <v>1237.5316231571801</v>
      </c>
      <c r="I2105" s="401"/>
    </row>
    <row r="2106" spans="1:9" ht="25.15" customHeight="1">
      <c r="A2106" s="299">
        <v>42993</v>
      </c>
      <c r="B2106" s="298">
        <v>20.280000999999999</v>
      </c>
      <c r="C2106" s="298">
        <v>20.459999</v>
      </c>
      <c r="D2106" s="298">
        <v>19.690000999999999</v>
      </c>
      <c r="E2106" s="298">
        <v>20.32</v>
      </c>
      <c r="F2106" s="297">
        <v>100090</v>
      </c>
      <c r="G2106" s="297">
        <v>61173092</v>
      </c>
      <c r="H2106" s="400">
        <v>1243.03721077145</v>
      </c>
      <c r="I2106" s="401"/>
    </row>
    <row r="2107" spans="1:9" ht="25.15" customHeight="1">
      <c r="A2107" s="299">
        <v>42992</v>
      </c>
      <c r="B2107" s="298">
        <v>19.950001</v>
      </c>
      <c r="C2107" s="298">
        <v>20.360001</v>
      </c>
      <c r="D2107" s="298">
        <v>19.950001</v>
      </c>
      <c r="E2107" s="298">
        <v>20.200001</v>
      </c>
      <c r="F2107" s="297">
        <v>89485</v>
      </c>
      <c r="G2107" s="297">
        <v>61173092</v>
      </c>
      <c r="H2107" s="400">
        <v>1235.69650507136</v>
      </c>
      <c r="I2107" s="401"/>
    </row>
    <row r="2108" spans="1:9" ht="25.15" customHeight="1">
      <c r="A2108" s="299">
        <v>42991</v>
      </c>
      <c r="B2108" s="298">
        <v>19.559999000000001</v>
      </c>
      <c r="C2108" s="298">
        <v>20.07</v>
      </c>
      <c r="D2108" s="298">
        <v>19.059999000000001</v>
      </c>
      <c r="E2108" s="298">
        <v>20.07</v>
      </c>
      <c r="F2108" s="297">
        <v>113346</v>
      </c>
      <c r="G2108" s="297">
        <v>61173092</v>
      </c>
      <c r="H2108" s="400">
        <v>1227.74393777145</v>
      </c>
      <c r="I2108" s="401"/>
    </row>
    <row r="2109" spans="1:9" ht="25.15" customHeight="1">
      <c r="A2109" s="299">
        <v>42990</v>
      </c>
      <c r="B2109" s="298">
        <v>19.950001</v>
      </c>
      <c r="C2109" s="298">
        <v>19.950001</v>
      </c>
      <c r="D2109" s="298">
        <v>19.399999999999999</v>
      </c>
      <c r="E2109" s="298">
        <v>19.790001</v>
      </c>
      <c r="F2109" s="297">
        <v>82740</v>
      </c>
      <c r="G2109" s="297">
        <v>61173092</v>
      </c>
      <c r="H2109" s="400">
        <v>1210.6155466856401</v>
      </c>
      <c r="I2109" s="401"/>
    </row>
    <row r="2110" spans="1:9" ht="25.15" customHeight="1">
      <c r="A2110" s="299">
        <v>42989</v>
      </c>
      <c r="B2110" s="298">
        <v>19.52</v>
      </c>
      <c r="C2110" s="298">
        <v>19.879999000000002</v>
      </c>
      <c r="D2110" s="298">
        <v>19.52</v>
      </c>
      <c r="E2110" s="298">
        <v>19.84</v>
      </c>
      <c r="F2110" s="297">
        <v>61867</v>
      </c>
      <c r="G2110" s="297">
        <v>61173092</v>
      </c>
      <c r="H2110" s="400">
        <v>1213.67415461427</v>
      </c>
      <c r="I2110" s="401"/>
    </row>
    <row r="2111" spans="1:9" ht="25.15" customHeight="1">
      <c r="A2111" s="299">
        <v>42986</v>
      </c>
      <c r="B2111" s="298">
        <v>19.43</v>
      </c>
      <c r="C2111" s="298">
        <v>19.629999000000002</v>
      </c>
      <c r="D2111" s="298">
        <v>19.360001</v>
      </c>
      <c r="E2111" s="298">
        <v>19.549999</v>
      </c>
      <c r="F2111" s="297">
        <v>48032</v>
      </c>
      <c r="G2111" s="297">
        <v>61173092</v>
      </c>
      <c r="H2111" s="400">
        <v>1195.9339019286399</v>
      </c>
      <c r="I2111" s="401"/>
    </row>
    <row r="2112" spans="1:9" ht="25.15" customHeight="1">
      <c r="A2112" s="299">
        <v>42985</v>
      </c>
      <c r="B2112" s="298">
        <v>18.870000999999998</v>
      </c>
      <c r="C2112" s="298">
        <v>19.760000000000002</v>
      </c>
      <c r="D2112" s="298">
        <v>18.870000999999998</v>
      </c>
      <c r="E2112" s="298">
        <v>19.629999000000002</v>
      </c>
      <c r="F2112" s="297">
        <v>105063</v>
      </c>
      <c r="G2112" s="297">
        <v>61173092</v>
      </c>
      <c r="H2112" s="400">
        <v>1200.8277446215</v>
      </c>
      <c r="I2112" s="401"/>
    </row>
    <row r="2113" spans="1:9" ht="25.15" customHeight="1">
      <c r="A2113" s="299">
        <v>42984</v>
      </c>
      <c r="B2113" s="298">
        <v>18.799999</v>
      </c>
      <c r="C2113" s="298">
        <v>19.120000999999998</v>
      </c>
      <c r="D2113" s="298">
        <v>18.639999</v>
      </c>
      <c r="E2113" s="298">
        <v>19.120000999999998</v>
      </c>
      <c r="F2113" s="297">
        <v>28771</v>
      </c>
      <c r="G2113" s="297">
        <v>61173092</v>
      </c>
      <c r="H2113" s="400">
        <v>1169.6295703784999</v>
      </c>
      <c r="I2113" s="401"/>
    </row>
    <row r="2114" spans="1:9" ht="25.15" customHeight="1">
      <c r="A2114" s="299">
        <v>42983</v>
      </c>
      <c r="B2114" s="298">
        <v>19</v>
      </c>
      <c r="C2114" s="298">
        <v>19.09</v>
      </c>
      <c r="D2114" s="298">
        <v>18.66</v>
      </c>
      <c r="E2114" s="298">
        <v>18.969999000000001</v>
      </c>
      <c r="F2114" s="297">
        <v>24953</v>
      </c>
      <c r="G2114" s="297">
        <v>61173092</v>
      </c>
      <c r="H2114" s="400">
        <v>1160.4535132357701</v>
      </c>
      <c r="I2114" s="401"/>
    </row>
    <row r="2115" spans="1:9" ht="25.15" customHeight="1">
      <c r="A2115" s="299">
        <v>42982</v>
      </c>
      <c r="B2115" s="298">
        <v>18.600000000000001</v>
      </c>
      <c r="C2115" s="298">
        <v>19.149999999999999</v>
      </c>
      <c r="D2115" s="298">
        <v>18.600000000000001</v>
      </c>
      <c r="E2115" s="298">
        <v>18.91</v>
      </c>
      <c r="F2115" s="297">
        <v>105237</v>
      </c>
      <c r="G2115" s="297">
        <v>61173092</v>
      </c>
      <c r="H2115" s="400">
        <v>1156.7831603857301</v>
      </c>
      <c r="I2115" s="401"/>
    </row>
    <row r="2116" spans="1:9" ht="25.15" customHeight="1">
      <c r="A2116" s="299">
        <v>42979</v>
      </c>
      <c r="B2116" s="298">
        <v>18.700001</v>
      </c>
      <c r="C2116" s="298">
        <v>18.969999000000001</v>
      </c>
      <c r="D2116" s="298">
        <v>18.440000999999999</v>
      </c>
      <c r="E2116" s="298">
        <v>18.969999000000001</v>
      </c>
      <c r="F2116" s="297">
        <v>25617</v>
      </c>
      <c r="G2116" s="297">
        <v>61173092</v>
      </c>
      <c r="H2116" s="400">
        <v>1160.4535132357701</v>
      </c>
      <c r="I2116" s="401"/>
    </row>
    <row r="2117" spans="1:9" ht="25.15" customHeight="1">
      <c r="A2117" s="299">
        <v>42978</v>
      </c>
      <c r="B2117" s="298">
        <v>18.700001</v>
      </c>
      <c r="C2117" s="298">
        <v>18.700001</v>
      </c>
      <c r="D2117" s="298">
        <v>18.329999999999998</v>
      </c>
      <c r="E2117" s="298">
        <v>18.629999000000002</v>
      </c>
      <c r="F2117" s="297">
        <v>26520</v>
      </c>
      <c r="G2117" s="297">
        <v>61167915</v>
      </c>
      <c r="H2117" s="400">
        <v>1139.5582051158401</v>
      </c>
      <c r="I2117" s="401"/>
    </row>
    <row r="2118" spans="1:9" ht="25.15" customHeight="1">
      <c r="A2118" s="299">
        <v>42977</v>
      </c>
      <c r="B2118" s="298">
        <v>18.379999000000002</v>
      </c>
      <c r="C2118" s="298">
        <v>18.489999999999998</v>
      </c>
      <c r="D2118" s="298">
        <v>18.190000999999999</v>
      </c>
      <c r="E2118" s="298">
        <v>18.25</v>
      </c>
      <c r="F2118" s="297">
        <v>39126</v>
      </c>
      <c r="G2118" s="297">
        <v>61167915</v>
      </c>
      <c r="H2118" s="400">
        <v>1116.3144487500001</v>
      </c>
      <c r="I2118" s="401"/>
    </row>
    <row r="2119" spans="1:9" ht="25.15" customHeight="1">
      <c r="A2119" s="299">
        <v>42976</v>
      </c>
      <c r="B2119" s="298">
        <v>18.860001</v>
      </c>
      <c r="C2119" s="298">
        <v>18.860001</v>
      </c>
      <c r="D2119" s="298">
        <v>18.16</v>
      </c>
      <c r="E2119" s="298">
        <v>18.350000000000001</v>
      </c>
      <c r="F2119" s="297">
        <v>27915</v>
      </c>
      <c r="G2119" s="297">
        <v>61167915</v>
      </c>
      <c r="H2119" s="400">
        <v>1122.43126358371</v>
      </c>
      <c r="I2119" s="401"/>
    </row>
    <row r="2120" spans="1:9" ht="25.15" customHeight="1">
      <c r="A2120" s="299">
        <v>42972</v>
      </c>
      <c r="B2120" s="298">
        <v>18.41</v>
      </c>
      <c r="C2120" s="298">
        <v>18.5</v>
      </c>
      <c r="D2120" s="298">
        <v>18.280000999999999</v>
      </c>
      <c r="E2120" s="298">
        <v>18.350000000000001</v>
      </c>
      <c r="F2120" s="297">
        <v>35554</v>
      </c>
      <c r="G2120" s="297">
        <v>61167915</v>
      </c>
      <c r="H2120" s="400">
        <v>1122.43126358371</v>
      </c>
      <c r="I2120" s="401"/>
    </row>
    <row r="2121" spans="1:9" ht="25.15" customHeight="1">
      <c r="A2121" s="299">
        <v>42971</v>
      </c>
      <c r="B2121" s="298">
        <v>17.959999</v>
      </c>
      <c r="C2121" s="298">
        <v>18.469999000000001</v>
      </c>
      <c r="D2121" s="298">
        <v>17.959999</v>
      </c>
      <c r="E2121" s="298">
        <v>18.370000999999998</v>
      </c>
      <c r="F2121" s="297">
        <v>61188</v>
      </c>
      <c r="G2121" s="297">
        <v>61167915</v>
      </c>
      <c r="H2121" s="400">
        <v>1123.6546498841601</v>
      </c>
      <c r="I2121" s="401"/>
    </row>
    <row r="2122" spans="1:9" ht="25.15" customHeight="1">
      <c r="A2122" s="299">
        <v>42970</v>
      </c>
      <c r="B2122" s="298">
        <v>17.690000999999999</v>
      </c>
      <c r="C2122" s="298">
        <v>18.510000000000002</v>
      </c>
      <c r="D2122" s="298">
        <v>17.690000999999999</v>
      </c>
      <c r="E2122" s="298">
        <v>18.459999</v>
      </c>
      <c r="F2122" s="297">
        <v>80143</v>
      </c>
      <c r="G2122" s="297">
        <v>61167915</v>
      </c>
      <c r="H2122" s="400">
        <v>1129.1596548990999</v>
      </c>
      <c r="I2122" s="401"/>
    </row>
    <row r="2123" spans="1:9" ht="25.15" customHeight="1">
      <c r="A2123" s="299">
        <v>42969</v>
      </c>
      <c r="B2123" s="298">
        <v>17.940000999999999</v>
      </c>
      <c r="C2123" s="298">
        <v>18.079999999999998</v>
      </c>
      <c r="D2123" s="298">
        <v>17.780000999999999</v>
      </c>
      <c r="E2123" s="298">
        <v>18.059999000000001</v>
      </c>
      <c r="F2123" s="297">
        <v>28160</v>
      </c>
      <c r="G2123" s="297">
        <v>61167915</v>
      </c>
      <c r="H2123" s="400">
        <v>1104.69251223281</v>
      </c>
      <c r="I2123" s="401"/>
    </row>
    <row r="2124" spans="1:9" ht="25.15" customHeight="1">
      <c r="A2124" s="299">
        <v>42968</v>
      </c>
      <c r="B2124" s="298">
        <v>18.5</v>
      </c>
      <c r="C2124" s="298">
        <v>18.5</v>
      </c>
      <c r="D2124" s="298">
        <v>17.899999999999999</v>
      </c>
      <c r="E2124" s="298">
        <v>17.950001</v>
      </c>
      <c r="F2124" s="297">
        <v>16573</v>
      </c>
      <c r="G2124" s="297">
        <v>61167915</v>
      </c>
      <c r="H2124" s="400">
        <v>1097.9641209174199</v>
      </c>
      <c r="I2124" s="401"/>
    </row>
    <row r="2125" spans="1:9" ht="25.15" customHeight="1">
      <c r="A2125" s="299">
        <v>42965</v>
      </c>
      <c r="B2125" s="298">
        <v>17.690000999999999</v>
      </c>
      <c r="C2125" s="298">
        <v>18.120000999999998</v>
      </c>
      <c r="D2125" s="298">
        <v>17.690000999999999</v>
      </c>
      <c r="E2125" s="298">
        <v>18</v>
      </c>
      <c r="F2125" s="297">
        <v>55913</v>
      </c>
      <c r="G2125" s="297">
        <v>61167915</v>
      </c>
      <c r="H2125" s="400">
        <v>1101.0224700000001</v>
      </c>
      <c r="I2125" s="401"/>
    </row>
    <row r="2126" spans="1:9" ht="25.15" customHeight="1">
      <c r="A2126" s="299">
        <v>42964</v>
      </c>
      <c r="B2126" s="298">
        <v>18.149999999999999</v>
      </c>
      <c r="C2126" s="298">
        <v>18.18</v>
      </c>
      <c r="D2126" s="298">
        <v>17.950001</v>
      </c>
      <c r="E2126" s="298">
        <v>18.09</v>
      </c>
      <c r="F2126" s="297">
        <v>37688</v>
      </c>
      <c r="G2126" s="297">
        <v>61167915</v>
      </c>
      <c r="H2126" s="400">
        <v>1106.5275916834801</v>
      </c>
      <c r="I2126" s="401"/>
    </row>
    <row r="2127" spans="1:9" ht="25.15" customHeight="1">
      <c r="A2127" s="299">
        <v>42963</v>
      </c>
      <c r="B2127" s="298">
        <v>18.02</v>
      </c>
      <c r="C2127" s="298">
        <v>18.170000000000002</v>
      </c>
      <c r="D2127" s="298">
        <v>17.959999</v>
      </c>
      <c r="E2127" s="298">
        <v>18.02</v>
      </c>
      <c r="F2127" s="297">
        <v>24208</v>
      </c>
      <c r="G2127" s="297">
        <v>61167915</v>
      </c>
      <c r="H2127" s="400">
        <v>1102.24585630045</v>
      </c>
      <c r="I2127" s="401"/>
    </row>
    <row r="2128" spans="1:9" ht="25.15" customHeight="1">
      <c r="A2128" s="299">
        <v>42962</v>
      </c>
      <c r="B2128" s="298">
        <v>17.91</v>
      </c>
      <c r="C2128" s="298">
        <v>18.07</v>
      </c>
      <c r="D2128" s="298">
        <v>17.780000999999999</v>
      </c>
      <c r="E2128" s="298">
        <v>17.959999</v>
      </c>
      <c r="F2128" s="297">
        <v>27164</v>
      </c>
      <c r="G2128" s="297">
        <v>61167915</v>
      </c>
      <c r="H2128" s="400">
        <v>1098.5756973990999</v>
      </c>
      <c r="I2128" s="401"/>
    </row>
    <row r="2129" spans="1:9" ht="25.15" customHeight="1">
      <c r="A2129" s="299">
        <v>42961</v>
      </c>
      <c r="B2129" s="298">
        <v>17.870000999999998</v>
      </c>
      <c r="C2129" s="298">
        <v>17.959999</v>
      </c>
      <c r="D2129" s="298">
        <v>17.59</v>
      </c>
      <c r="E2129" s="298">
        <v>17.790001</v>
      </c>
      <c r="F2129" s="297">
        <v>28258</v>
      </c>
      <c r="G2129" s="297">
        <v>61167915</v>
      </c>
      <c r="H2129" s="400">
        <v>1088.1772638509001</v>
      </c>
      <c r="I2129" s="401"/>
    </row>
    <row r="2130" spans="1:9" ht="25.15" customHeight="1">
      <c r="A2130" s="299">
        <v>42958</v>
      </c>
      <c r="B2130" s="298">
        <v>17.5</v>
      </c>
      <c r="C2130" s="298">
        <v>17.700001</v>
      </c>
      <c r="D2130" s="298">
        <v>17.379999000000002</v>
      </c>
      <c r="E2130" s="298">
        <v>17.620000999999998</v>
      </c>
      <c r="F2130" s="297">
        <v>28669</v>
      </c>
      <c r="G2130" s="297">
        <v>61167915</v>
      </c>
      <c r="H2130" s="400">
        <v>1077.7787136341601</v>
      </c>
      <c r="I2130" s="401"/>
    </row>
    <row r="2131" spans="1:9" ht="25.15" customHeight="1">
      <c r="A2131" s="299">
        <v>42957</v>
      </c>
      <c r="B2131" s="298">
        <v>17.850000000000001</v>
      </c>
      <c r="C2131" s="298">
        <v>17.93</v>
      </c>
      <c r="D2131" s="298">
        <v>17.530000999999999</v>
      </c>
      <c r="E2131" s="298">
        <v>17.620000999999998</v>
      </c>
      <c r="F2131" s="297">
        <v>32725</v>
      </c>
      <c r="G2131" s="297">
        <v>61167915</v>
      </c>
      <c r="H2131" s="400">
        <v>1077.7787136341601</v>
      </c>
      <c r="I2131" s="401"/>
    </row>
    <row r="2132" spans="1:9" ht="25.15" customHeight="1">
      <c r="A2132" s="299">
        <v>42956</v>
      </c>
      <c r="B2132" s="298">
        <v>17.739999999999998</v>
      </c>
      <c r="C2132" s="298">
        <v>17.77</v>
      </c>
      <c r="D2132" s="298">
        <v>17.459999</v>
      </c>
      <c r="E2132" s="298">
        <v>17.670000000000002</v>
      </c>
      <c r="F2132" s="297">
        <v>33343</v>
      </c>
      <c r="G2132" s="297">
        <v>61167915</v>
      </c>
      <c r="H2132" s="400">
        <v>1080.8370627167401</v>
      </c>
      <c r="I2132" s="401"/>
    </row>
    <row r="2133" spans="1:9" ht="25.15" customHeight="1">
      <c r="A2133" s="299">
        <v>42955</v>
      </c>
      <c r="B2133" s="298">
        <v>17.959999</v>
      </c>
      <c r="C2133" s="298">
        <v>17.959999</v>
      </c>
      <c r="D2133" s="298">
        <v>17.420000000000002</v>
      </c>
      <c r="E2133" s="298">
        <v>17.77</v>
      </c>
      <c r="F2133" s="297">
        <v>24896</v>
      </c>
      <c r="G2133" s="297">
        <v>61167915</v>
      </c>
      <c r="H2133" s="400">
        <v>1086.95387755045</v>
      </c>
      <c r="I2133" s="401"/>
    </row>
    <row r="2134" spans="1:9" ht="25.15" customHeight="1">
      <c r="A2134" s="299">
        <v>42954</v>
      </c>
      <c r="B2134" s="298">
        <v>17.84</v>
      </c>
      <c r="C2134" s="298">
        <v>17.84</v>
      </c>
      <c r="D2134" s="298">
        <v>17.459999</v>
      </c>
      <c r="E2134" s="298">
        <v>17.52</v>
      </c>
      <c r="F2134" s="297">
        <v>17098</v>
      </c>
      <c r="G2134" s="297">
        <v>61167915</v>
      </c>
      <c r="H2134" s="400">
        <v>1071.66189880045</v>
      </c>
      <c r="I2134" s="401"/>
    </row>
    <row r="2135" spans="1:9" ht="25.15" customHeight="1">
      <c r="A2135" s="299">
        <v>42951</v>
      </c>
      <c r="B2135" s="298">
        <v>17.370000999999998</v>
      </c>
      <c r="C2135" s="298">
        <v>17.579999999999998</v>
      </c>
      <c r="D2135" s="298">
        <v>17.329999999999998</v>
      </c>
      <c r="E2135" s="298">
        <v>17.579999999999998</v>
      </c>
      <c r="F2135" s="297">
        <v>10650</v>
      </c>
      <c r="G2135" s="297">
        <v>61167915</v>
      </c>
      <c r="H2135" s="400">
        <v>1075.3319410332599</v>
      </c>
      <c r="I2135" s="401"/>
    </row>
    <row r="2136" spans="1:9" ht="25.15" customHeight="1">
      <c r="A2136" s="299">
        <v>42950</v>
      </c>
      <c r="B2136" s="298">
        <v>16.91</v>
      </c>
      <c r="C2136" s="298">
        <v>17.670000000000002</v>
      </c>
      <c r="D2136" s="298">
        <v>16.91</v>
      </c>
      <c r="E2136" s="298">
        <v>17.389999</v>
      </c>
      <c r="F2136" s="297">
        <v>26860</v>
      </c>
      <c r="G2136" s="297">
        <v>61167915</v>
      </c>
      <c r="H2136" s="400">
        <v>1063.7100045160701</v>
      </c>
      <c r="I2136" s="401"/>
    </row>
    <row r="2137" spans="1:9" ht="25.15" customHeight="1">
      <c r="A2137" s="299">
        <v>42949</v>
      </c>
      <c r="B2137" s="298">
        <v>17.610001</v>
      </c>
      <c r="C2137" s="298">
        <v>17.610001</v>
      </c>
      <c r="D2137" s="298">
        <v>17.209999</v>
      </c>
      <c r="E2137" s="298">
        <v>17.399999999999999</v>
      </c>
      <c r="F2137" s="297">
        <v>40176</v>
      </c>
      <c r="G2137" s="297">
        <v>61167915</v>
      </c>
      <c r="H2137" s="400">
        <v>1064.32169766629</v>
      </c>
      <c r="I2137" s="401"/>
    </row>
    <row r="2138" spans="1:9" ht="25.15" customHeight="1">
      <c r="A2138" s="299">
        <v>42948</v>
      </c>
      <c r="B2138" s="298">
        <v>17.309999000000001</v>
      </c>
      <c r="C2138" s="298">
        <v>17.489999999999998</v>
      </c>
      <c r="D2138" s="298">
        <v>16.93</v>
      </c>
      <c r="E2138" s="298">
        <v>17.239999999999998</v>
      </c>
      <c r="F2138" s="297">
        <v>34761</v>
      </c>
      <c r="G2138" s="297">
        <v>61167915</v>
      </c>
      <c r="H2138" s="400">
        <v>1054.53484059977</v>
      </c>
      <c r="I2138" s="401"/>
    </row>
    <row r="2139" spans="1:9" ht="25.15" customHeight="1">
      <c r="A2139" s="299">
        <v>42947</v>
      </c>
      <c r="B2139" s="298">
        <v>17.399999999999999</v>
      </c>
      <c r="C2139" s="298">
        <v>17.41</v>
      </c>
      <c r="D2139" s="298">
        <v>17.16</v>
      </c>
      <c r="E2139" s="298">
        <v>17.290001</v>
      </c>
      <c r="F2139" s="297">
        <v>53330</v>
      </c>
      <c r="G2139" s="297">
        <v>61167915</v>
      </c>
      <c r="H2139" s="400">
        <v>1057.5933063509001</v>
      </c>
      <c r="I2139" s="401"/>
    </row>
    <row r="2140" spans="1:9" ht="25.15" customHeight="1">
      <c r="A2140" s="299">
        <v>42944</v>
      </c>
      <c r="B2140" s="298">
        <v>17.18</v>
      </c>
      <c r="C2140" s="298">
        <v>17.850000000000001</v>
      </c>
      <c r="D2140" s="298">
        <v>17.18</v>
      </c>
      <c r="E2140" s="298">
        <v>17.34</v>
      </c>
      <c r="F2140" s="297">
        <v>34434</v>
      </c>
      <c r="G2140" s="297">
        <v>61161622</v>
      </c>
      <c r="H2140" s="400">
        <v>1060.54253481252</v>
      </c>
      <c r="I2140" s="401"/>
    </row>
    <row r="2141" spans="1:9" ht="25.15" customHeight="1">
      <c r="A2141" s="299">
        <v>42943</v>
      </c>
      <c r="B2141" s="298">
        <v>17.049999</v>
      </c>
      <c r="C2141" s="298">
        <v>17.600000000000001</v>
      </c>
      <c r="D2141" s="298">
        <v>17.030000999999999</v>
      </c>
      <c r="E2141" s="298">
        <v>17.549999</v>
      </c>
      <c r="F2141" s="297">
        <v>37604</v>
      </c>
      <c r="G2141" s="297">
        <v>61161622</v>
      </c>
      <c r="H2141" s="400">
        <v>1073.38641943739</v>
      </c>
      <c r="I2141" s="401"/>
    </row>
    <row r="2142" spans="1:9" ht="25.15" customHeight="1">
      <c r="A2142" s="299">
        <v>42942</v>
      </c>
      <c r="B2142" s="298">
        <v>17.559999000000001</v>
      </c>
      <c r="C2142" s="298">
        <v>17.559999000000001</v>
      </c>
      <c r="D2142" s="298">
        <v>16.860001</v>
      </c>
      <c r="E2142" s="298">
        <v>16.950001</v>
      </c>
      <c r="F2142" s="297">
        <v>55009</v>
      </c>
      <c r="G2142" s="297">
        <v>61161622</v>
      </c>
      <c r="H2142" s="400">
        <v>1036.68953956261</v>
      </c>
      <c r="I2142" s="401"/>
    </row>
    <row r="2143" spans="1:9" ht="25.15" customHeight="1">
      <c r="A2143" s="299">
        <v>42941</v>
      </c>
      <c r="B2143" s="298">
        <v>16.52</v>
      </c>
      <c r="C2143" s="298">
        <v>17.329999999999998</v>
      </c>
      <c r="D2143" s="298">
        <v>16.52</v>
      </c>
      <c r="E2143" s="298">
        <v>17.110001</v>
      </c>
      <c r="F2143" s="297">
        <v>42401</v>
      </c>
      <c r="G2143" s="297">
        <v>61161622</v>
      </c>
      <c r="H2143" s="400">
        <v>1046.47538975009</v>
      </c>
      <c r="I2143" s="401"/>
    </row>
    <row r="2144" spans="1:9" ht="25.15" customHeight="1">
      <c r="A2144" s="299">
        <v>42940</v>
      </c>
      <c r="B2144" s="298">
        <v>17.559999000000001</v>
      </c>
      <c r="C2144" s="298">
        <v>17.59</v>
      </c>
      <c r="D2144" s="298">
        <v>16.920000000000002</v>
      </c>
      <c r="E2144" s="298">
        <v>17.110001</v>
      </c>
      <c r="F2144" s="297">
        <v>82191</v>
      </c>
      <c r="G2144" s="297">
        <v>61161622</v>
      </c>
      <c r="H2144" s="400">
        <v>1046.47538975009</v>
      </c>
      <c r="I2144" s="401"/>
    </row>
    <row r="2145" spans="1:9" ht="25.15" customHeight="1">
      <c r="A2145" s="299">
        <v>42937</v>
      </c>
      <c r="B2145" s="298">
        <v>17.309999000000001</v>
      </c>
      <c r="C2145" s="298">
        <v>17.59</v>
      </c>
      <c r="D2145" s="298">
        <v>17.260000000000002</v>
      </c>
      <c r="E2145" s="298">
        <v>17.59</v>
      </c>
      <c r="F2145" s="297">
        <v>61474</v>
      </c>
      <c r="G2145" s="297">
        <v>61161622</v>
      </c>
      <c r="H2145" s="400">
        <v>1075.8329403125199</v>
      </c>
      <c r="I2145" s="401"/>
    </row>
    <row r="2146" spans="1:9" ht="25.15" customHeight="1">
      <c r="A2146" s="299">
        <v>42936</v>
      </c>
      <c r="B2146" s="298">
        <v>16.98</v>
      </c>
      <c r="C2146" s="298">
        <v>17.52</v>
      </c>
      <c r="D2146" s="298">
        <v>16.98</v>
      </c>
      <c r="E2146" s="298">
        <v>17.34</v>
      </c>
      <c r="F2146" s="297">
        <v>70047</v>
      </c>
      <c r="G2146" s="297">
        <v>61161622</v>
      </c>
      <c r="H2146" s="400">
        <v>1060.54253481252</v>
      </c>
      <c r="I2146" s="401"/>
    </row>
    <row r="2147" spans="1:9" ht="25.15" customHeight="1">
      <c r="A2147" s="299">
        <v>42935</v>
      </c>
      <c r="B2147" s="298">
        <v>17.170000000000002</v>
      </c>
      <c r="C2147" s="298">
        <v>17.489999999999998</v>
      </c>
      <c r="D2147" s="298">
        <v>17.030000999999999</v>
      </c>
      <c r="E2147" s="298">
        <v>17.100000000000001</v>
      </c>
      <c r="F2147" s="297">
        <v>62702</v>
      </c>
      <c r="G2147" s="297">
        <v>61161622</v>
      </c>
      <c r="H2147" s="400">
        <v>1045.8637595313101</v>
      </c>
      <c r="I2147" s="401"/>
    </row>
    <row r="2148" spans="1:9" ht="25.15" customHeight="1">
      <c r="A2148" s="299">
        <v>42934</v>
      </c>
      <c r="B2148" s="298">
        <v>18.139999</v>
      </c>
      <c r="C2148" s="298">
        <v>18.190000999999999</v>
      </c>
      <c r="D2148" s="298">
        <v>17.27</v>
      </c>
      <c r="E2148" s="298">
        <v>17.370000999999998</v>
      </c>
      <c r="F2148" s="297">
        <v>45364</v>
      </c>
      <c r="G2148" s="297">
        <v>61161622</v>
      </c>
      <c r="H2148" s="400">
        <v>1062.3774254688799</v>
      </c>
      <c r="I2148" s="401"/>
    </row>
    <row r="2149" spans="1:9" ht="25.15" customHeight="1">
      <c r="A2149" s="299">
        <v>42933</v>
      </c>
      <c r="B2149" s="298">
        <v>17.860001</v>
      </c>
      <c r="C2149" s="298">
        <v>17.899999999999999</v>
      </c>
      <c r="D2149" s="298">
        <v>17.600000000000001</v>
      </c>
      <c r="E2149" s="298">
        <v>17.700001</v>
      </c>
      <c r="F2149" s="297">
        <v>41026</v>
      </c>
      <c r="G2149" s="297">
        <v>61161622</v>
      </c>
      <c r="H2149" s="400">
        <v>1082.5607560626099</v>
      </c>
      <c r="I2149" s="401"/>
    </row>
    <row r="2150" spans="1:9" ht="25.15" customHeight="1">
      <c r="A2150" s="299">
        <v>42930</v>
      </c>
      <c r="B2150" s="298">
        <v>16.93</v>
      </c>
      <c r="C2150" s="298">
        <v>17.889999</v>
      </c>
      <c r="D2150" s="298">
        <v>16.93</v>
      </c>
      <c r="E2150" s="298">
        <v>17.739999999999998</v>
      </c>
      <c r="F2150" s="297">
        <v>73605</v>
      </c>
      <c r="G2150" s="297">
        <v>61161622</v>
      </c>
      <c r="H2150" s="400">
        <v>1085.00716028122</v>
      </c>
      <c r="I2150" s="401"/>
    </row>
    <row r="2151" spans="1:9" ht="25.15" customHeight="1">
      <c r="A2151" s="299">
        <v>42929</v>
      </c>
      <c r="B2151" s="298">
        <v>17.48</v>
      </c>
      <c r="C2151" s="298">
        <v>17.48</v>
      </c>
      <c r="D2151" s="298">
        <v>17.149999999999999</v>
      </c>
      <c r="E2151" s="298">
        <v>17.290001</v>
      </c>
      <c r="F2151" s="297">
        <v>61154</v>
      </c>
      <c r="G2151" s="297">
        <v>61161622</v>
      </c>
      <c r="H2151" s="400">
        <v>1057.48450037514</v>
      </c>
      <c r="I2151" s="401"/>
    </row>
    <row r="2152" spans="1:9" ht="25.15" customHeight="1">
      <c r="A2152" s="299">
        <v>42928</v>
      </c>
      <c r="B2152" s="298">
        <v>17.129999000000002</v>
      </c>
      <c r="C2152" s="298">
        <v>17.209999</v>
      </c>
      <c r="D2152" s="298">
        <v>16.860001</v>
      </c>
      <c r="E2152" s="298">
        <v>17.209999</v>
      </c>
      <c r="F2152" s="297">
        <v>58613</v>
      </c>
      <c r="G2152" s="297">
        <v>61161622</v>
      </c>
      <c r="H2152" s="400">
        <v>1052.59145862486</v>
      </c>
      <c r="I2152" s="401"/>
    </row>
    <row r="2153" spans="1:9" ht="25.15" customHeight="1">
      <c r="A2153" s="299">
        <v>42927</v>
      </c>
      <c r="B2153" s="298">
        <v>16.940000999999999</v>
      </c>
      <c r="C2153" s="298">
        <v>17.360001</v>
      </c>
      <c r="D2153" s="298">
        <v>16.940000999999999</v>
      </c>
      <c r="E2153" s="298">
        <v>17.129999000000002</v>
      </c>
      <c r="F2153" s="297">
        <v>38411</v>
      </c>
      <c r="G2153" s="297">
        <v>61161622</v>
      </c>
      <c r="H2153" s="400">
        <v>1047.6985335311199</v>
      </c>
      <c r="I2153" s="401"/>
    </row>
    <row r="2154" spans="1:9" ht="25.15" customHeight="1">
      <c r="A2154" s="299">
        <v>42926</v>
      </c>
      <c r="B2154" s="298">
        <v>17.709999</v>
      </c>
      <c r="C2154" s="298">
        <v>17.73</v>
      </c>
      <c r="D2154" s="298">
        <v>17.27</v>
      </c>
      <c r="E2154" s="298">
        <v>17.27</v>
      </c>
      <c r="F2154" s="297">
        <v>34140</v>
      </c>
      <c r="G2154" s="297">
        <v>61161622</v>
      </c>
      <c r="H2154" s="400">
        <v>1056.2612399375701</v>
      </c>
      <c r="I2154" s="401"/>
    </row>
    <row r="2155" spans="1:9" ht="25.15" customHeight="1">
      <c r="A2155" s="299">
        <v>42923</v>
      </c>
      <c r="B2155" s="298">
        <v>17.280000999999999</v>
      </c>
      <c r="C2155" s="298">
        <v>17.739999999999998</v>
      </c>
      <c r="D2155" s="298">
        <v>17.27</v>
      </c>
      <c r="E2155" s="298">
        <v>17.649999999999999</v>
      </c>
      <c r="F2155" s="297">
        <v>53767</v>
      </c>
      <c r="G2155" s="297">
        <v>61161622</v>
      </c>
      <c r="H2155" s="400">
        <v>1079.5026049686901</v>
      </c>
      <c r="I2155" s="401"/>
    </row>
    <row r="2156" spans="1:9" ht="25.15" customHeight="1">
      <c r="A2156" s="299">
        <v>42922</v>
      </c>
      <c r="B2156" s="298">
        <v>17.370000999999998</v>
      </c>
      <c r="C2156" s="298">
        <v>17.440000999999999</v>
      </c>
      <c r="D2156" s="298">
        <v>17.149999999999999</v>
      </c>
      <c r="E2156" s="298">
        <v>17.27</v>
      </c>
      <c r="F2156" s="297">
        <v>233629</v>
      </c>
      <c r="G2156" s="297">
        <v>61161622</v>
      </c>
      <c r="H2156" s="400">
        <v>1056.2612399375701</v>
      </c>
      <c r="I2156" s="401"/>
    </row>
    <row r="2157" spans="1:9" ht="25.15" customHeight="1">
      <c r="A2157" s="299">
        <v>42921</v>
      </c>
      <c r="B2157" s="298">
        <v>16.98</v>
      </c>
      <c r="C2157" s="298">
        <v>17.48</v>
      </c>
      <c r="D2157" s="298">
        <v>16.98</v>
      </c>
      <c r="E2157" s="298">
        <v>17.420000000000002</v>
      </c>
      <c r="F2157" s="297">
        <v>67752</v>
      </c>
      <c r="G2157" s="297">
        <v>61161622</v>
      </c>
      <c r="H2157" s="400">
        <v>1065.4354599062599</v>
      </c>
      <c r="I2157" s="401"/>
    </row>
    <row r="2158" spans="1:9" ht="25.15" customHeight="1">
      <c r="A2158" s="299">
        <v>42920</v>
      </c>
      <c r="B2158" s="298">
        <v>17.030000999999999</v>
      </c>
      <c r="C2158" s="298">
        <v>17.440000999999999</v>
      </c>
      <c r="D2158" s="298">
        <v>17.030000999999999</v>
      </c>
      <c r="E2158" s="298">
        <v>17.18</v>
      </c>
      <c r="F2158" s="297">
        <v>99497</v>
      </c>
      <c r="G2158" s="297">
        <v>61161622</v>
      </c>
      <c r="H2158" s="400">
        <v>1050.75668462505</v>
      </c>
      <c r="I2158" s="401"/>
    </row>
    <row r="2159" spans="1:9" ht="25.15" customHeight="1">
      <c r="A2159" s="299">
        <v>42919</v>
      </c>
      <c r="B2159" s="298">
        <v>17.329999999999998</v>
      </c>
      <c r="C2159" s="298">
        <v>17.91</v>
      </c>
      <c r="D2159" s="298">
        <v>17.329999999999998</v>
      </c>
      <c r="E2159" s="298">
        <v>17.450001</v>
      </c>
      <c r="F2159" s="297">
        <v>46351</v>
      </c>
      <c r="G2159" s="297">
        <v>61161622</v>
      </c>
      <c r="H2159" s="400">
        <v>1067.27035056261</v>
      </c>
      <c r="I2159" s="401"/>
    </row>
    <row r="2160" spans="1:9" ht="25.15" customHeight="1">
      <c r="A2160" s="299">
        <v>42916</v>
      </c>
      <c r="B2160" s="298">
        <v>17.370000999999998</v>
      </c>
      <c r="C2160" s="298">
        <v>17.93</v>
      </c>
      <c r="D2160" s="298">
        <v>17.370000999999998</v>
      </c>
      <c r="E2160" s="298">
        <v>17.799999</v>
      </c>
      <c r="F2160" s="297">
        <v>64870</v>
      </c>
      <c r="G2160" s="297">
        <v>61141004</v>
      </c>
      <c r="H2160" s="400">
        <v>1088.3098245531201</v>
      </c>
      <c r="I2160" s="401"/>
    </row>
    <row r="2161" spans="1:9" ht="25.15" customHeight="1">
      <c r="A2161" s="299">
        <v>42915</v>
      </c>
      <c r="B2161" s="298">
        <v>17.899999999999999</v>
      </c>
      <c r="C2161" s="298">
        <v>18.139999</v>
      </c>
      <c r="D2161" s="298">
        <v>17.670000000000002</v>
      </c>
      <c r="E2161" s="298">
        <v>17.739999999999998</v>
      </c>
      <c r="F2161" s="297">
        <v>91202</v>
      </c>
      <c r="G2161" s="297">
        <v>61141004</v>
      </c>
      <c r="H2161" s="400">
        <v>1084.64139696594</v>
      </c>
      <c r="I2161" s="401"/>
    </row>
    <row r="2162" spans="1:9" ht="25.15" customHeight="1">
      <c r="A2162" s="299">
        <v>42914</v>
      </c>
      <c r="B2162" s="298">
        <v>17.889999</v>
      </c>
      <c r="C2162" s="298">
        <v>18.34</v>
      </c>
      <c r="D2162" s="298">
        <v>17.889999</v>
      </c>
      <c r="E2162" s="298">
        <v>18.100000000000001</v>
      </c>
      <c r="F2162" s="297">
        <v>31942</v>
      </c>
      <c r="G2162" s="297">
        <v>61141004</v>
      </c>
      <c r="H2162" s="400">
        <v>1106.6521957234399</v>
      </c>
      <c r="I2162" s="401"/>
    </row>
    <row r="2163" spans="1:9" ht="25.15" customHeight="1">
      <c r="A2163" s="299">
        <v>42913</v>
      </c>
      <c r="B2163" s="298">
        <v>18.82</v>
      </c>
      <c r="C2163" s="298">
        <v>18.82</v>
      </c>
      <c r="D2163" s="298">
        <v>18.120000999999998</v>
      </c>
      <c r="E2163" s="298">
        <v>18.18</v>
      </c>
      <c r="F2163" s="297">
        <v>36977</v>
      </c>
      <c r="G2163" s="297">
        <v>61141004</v>
      </c>
      <c r="H2163" s="400">
        <v>1111.5434713787499</v>
      </c>
      <c r="I2163" s="401"/>
    </row>
    <row r="2164" spans="1:9" ht="25.15" customHeight="1">
      <c r="A2164" s="299">
        <v>42912</v>
      </c>
      <c r="B2164" s="298">
        <v>18.799999</v>
      </c>
      <c r="C2164" s="298">
        <v>18.98</v>
      </c>
      <c r="D2164" s="298">
        <v>18.649999999999999</v>
      </c>
      <c r="E2164" s="298">
        <v>18.649999999999999</v>
      </c>
      <c r="F2164" s="297">
        <v>38616</v>
      </c>
      <c r="G2164" s="297">
        <v>61141004</v>
      </c>
      <c r="H2164" s="400">
        <v>1140.27970127656</v>
      </c>
      <c r="I2164" s="401"/>
    </row>
    <row r="2165" spans="1:9" ht="25.15" customHeight="1">
      <c r="A2165" s="299">
        <v>42909</v>
      </c>
      <c r="B2165" s="298">
        <v>18.450001</v>
      </c>
      <c r="C2165" s="298">
        <v>18.84</v>
      </c>
      <c r="D2165" s="298">
        <v>18.450001</v>
      </c>
      <c r="E2165" s="298">
        <v>18.649999999999999</v>
      </c>
      <c r="F2165" s="297">
        <v>32633</v>
      </c>
      <c r="G2165" s="297">
        <v>61141004</v>
      </c>
      <c r="H2165" s="400">
        <v>1140.27970127656</v>
      </c>
      <c r="I2165" s="401"/>
    </row>
    <row r="2166" spans="1:9" ht="25.15" customHeight="1">
      <c r="A2166" s="299">
        <v>42908</v>
      </c>
      <c r="B2166" s="298">
        <v>18.690000999999999</v>
      </c>
      <c r="C2166" s="298">
        <v>18.920000000000002</v>
      </c>
      <c r="D2166" s="298">
        <v>18.649999999999999</v>
      </c>
      <c r="E2166" s="298">
        <v>18.860001</v>
      </c>
      <c r="F2166" s="297">
        <v>105984</v>
      </c>
      <c r="G2166" s="297">
        <v>61141004</v>
      </c>
      <c r="H2166" s="400">
        <v>1153.1193727575101</v>
      </c>
      <c r="I2166" s="401"/>
    </row>
    <row r="2167" spans="1:9" ht="25.15" customHeight="1">
      <c r="A2167" s="299">
        <v>42907</v>
      </c>
      <c r="B2167" s="298">
        <v>18.73</v>
      </c>
      <c r="C2167" s="298">
        <v>19.129999000000002</v>
      </c>
      <c r="D2167" s="298">
        <v>18.649999999999999</v>
      </c>
      <c r="E2167" s="298">
        <v>18.649999999999999</v>
      </c>
      <c r="F2167" s="297">
        <v>43498</v>
      </c>
      <c r="G2167" s="297">
        <v>61141004</v>
      </c>
      <c r="H2167" s="400">
        <v>1140.27970127656</v>
      </c>
      <c r="I2167" s="401"/>
    </row>
    <row r="2168" spans="1:9" ht="25.15" customHeight="1">
      <c r="A2168" s="299">
        <v>42906</v>
      </c>
      <c r="B2168" s="298">
        <v>18.709999</v>
      </c>
      <c r="C2168" s="298">
        <v>19.290001</v>
      </c>
      <c r="D2168" s="298">
        <v>18.709999</v>
      </c>
      <c r="E2168" s="298">
        <v>19.209999</v>
      </c>
      <c r="F2168" s="297">
        <v>29268</v>
      </c>
      <c r="G2168" s="297">
        <v>61141004</v>
      </c>
      <c r="H2168" s="400">
        <v>1174.5186308637401</v>
      </c>
      <c r="I2168" s="401"/>
    </row>
    <row r="2169" spans="1:9" ht="25.15" customHeight="1">
      <c r="A2169" s="299">
        <v>42905</v>
      </c>
      <c r="B2169" s="298">
        <v>18.549999</v>
      </c>
      <c r="C2169" s="298">
        <v>19.209999</v>
      </c>
      <c r="D2169" s="298">
        <v>18.549999</v>
      </c>
      <c r="E2169" s="298">
        <v>19.16</v>
      </c>
      <c r="F2169" s="297">
        <v>31748</v>
      </c>
      <c r="G2169" s="297">
        <v>61141004</v>
      </c>
      <c r="H2169" s="400">
        <v>1171.4616273106201</v>
      </c>
      <c r="I2169" s="401"/>
    </row>
    <row r="2170" spans="1:9" ht="25.15" customHeight="1">
      <c r="A2170" s="299">
        <v>42902</v>
      </c>
      <c r="B2170" s="298">
        <v>19.09</v>
      </c>
      <c r="C2170" s="298">
        <v>19.16</v>
      </c>
      <c r="D2170" s="298">
        <v>18.799999</v>
      </c>
      <c r="E2170" s="298">
        <v>18.799999</v>
      </c>
      <c r="F2170" s="297">
        <v>268388</v>
      </c>
      <c r="G2170" s="297">
        <v>61141004</v>
      </c>
      <c r="H2170" s="400">
        <v>1149.4508285531199</v>
      </c>
      <c r="I2170" s="401"/>
    </row>
    <row r="2171" spans="1:9" ht="25.15" customHeight="1">
      <c r="A2171" s="299">
        <v>42901</v>
      </c>
      <c r="B2171" s="298">
        <v>19.16</v>
      </c>
      <c r="C2171" s="298">
        <v>19.25</v>
      </c>
      <c r="D2171" s="298">
        <v>18.879999000000002</v>
      </c>
      <c r="E2171" s="298">
        <v>18.98</v>
      </c>
      <c r="F2171" s="297">
        <v>80878</v>
      </c>
      <c r="G2171" s="297">
        <v>61141004</v>
      </c>
      <c r="H2171" s="400">
        <v>1160.45622793187</v>
      </c>
      <c r="I2171" s="401"/>
    </row>
    <row r="2172" spans="1:9" ht="25.15" customHeight="1">
      <c r="A2172" s="299">
        <v>42900</v>
      </c>
      <c r="B2172" s="298">
        <v>19.030000999999999</v>
      </c>
      <c r="C2172" s="298">
        <v>19.370000999999998</v>
      </c>
      <c r="D2172" s="298">
        <v>18.920000000000002</v>
      </c>
      <c r="E2172" s="298">
        <v>19.200001</v>
      </c>
      <c r="F2172" s="297">
        <v>39153</v>
      </c>
      <c r="G2172" s="297">
        <v>61141004</v>
      </c>
      <c r="H2172" s="400">
        <v>1173.9073234468799</v>
      </c>
      <c r="I2172" s="401"/>
    </row>
    <row r="2173" spans="1:9" ht="25.15" customHeight="1">
      <c r="A2173" s="299">
        <v>42899</v>
      </c>
      <c r="B2173" s="298">
        <v>19.379999000000002</v>
      </c>
      <c r="C2173" s="298">
        <v>19.379999000000002</v>
      </c>
      <c r="D2173" s="298">
        <v>18.77</v>
      </c>
      <c r="E2173" s="298">
        <v>18.920000000000002</v>
      </c>
      <c r="F2173" s="297">
        <v>32819</v>
      </c>
      <c r="G2173" s="297">
        <v>61141004</v>
      </c>
      <c r="H2173" s="400">
        <v>1156.7878003446899</v>
      </c>
      <c r="I2173" s="401"/>
    </row>
    <row r="2174" spans="1:9" ht="25.15" customHeight="1">
      <c r="A2174" s="299">
        <v>42898</v>
      </c>
      <c r="B2174" s="298">
        <v>18.84</v>
      </c>
      <c r="C2174" s="298">
        <v>18.950001</v>
      </c>
      <c r="D2174" s="298">
        <v>18.73</v>
      </c>
      <c r="E2174" s="298">
        <v>18.899999999999999</v>
      </c>
      <c r="F2174" s="297">
        <v>40149</v>
      </c>
      <c r="G2174" s="297">
        <v>61141004</v>
      </c>
      <c r="H2174" s="400">
        <v>1155.56495227656</v>
      </c>
      <c r="I2174" s="401"/>
    </row>
    <row r="2175" spans="1:9" ht="25.15" customHeight="1">
      <c r="A2175" s="299">
        <v>42895</v>
      </c>
      <c r="B2175" s="298">
        <v>18.18</v>
      </c>
      <c r="C2175" s="298">
        <v>18.98</v>
      </c>
      <c r="D2175" s="298">
        <v>18.18</v>
      </c>
      <c r="E2175" s="298">
        <v>18.870000999999998</v>
      </c>
      <c r="F2175" s="297">
        <v>109989</v>
      </c>
      <c r="G2175" s="297">
        <v>61141004</v>
      </c>
      <c r="H2175" s="400">
        <v>1153.7307967915699</v>
      </c>
      <c r="I2175" s="401"/>
    </row>
    <row r="2176" spans="1:9" ht="25.15" customHeight="1">
      <c r="A2176" s="299">
        <v>42894</v>
      </c>
      <c r="B2176" s="298">
        <v>18.879999000000002</v>
      </c>
      <c r="C2176" s="298">
        <v>18.920000000000002</v>
      </c>
      <c r="D2176" s="298">
        <v>18.649999999999999</v>
      </c>
      <c r="E2176" s="298">
        <v>18.780000999999999</v>
      </c>
      <c r="F2176" s="297">
        <v>84172</v>
      </c>
      <c r="G2176" s="297">
        <v>61141004</v>
      </c>
      <c r="H2176" s="400">
        <v>1148.2280971022001</v>
      </c>
      <c r="I2176" s="401"/>
    </row>
    <row r="2177" spans="1:9" ht="25.15" customHeight="1">
      <c r="A2177" s="299">
        <v>42893</v>
      </c>
      <c r="B2177" s="298">
        <v>19.030000999999999</v>
      </c>
      <c r="C2177" s="298">
        <v>19.16</v>
      </c>
      <c r="D2177" s="298">
        <v>18.739999999999998</v>
      </c>
      <c r="E2177" s="298">
        <v>18.84</v>
      </c>
      <c r="F2177" s="297">
        <v>47309</v>
      </c>
      <c r="G2177" s="297">
        <v>61141004</v>
      </c>
      <c r="H2177" s="400">
        <v>1151.8965246893799</v>
      </c>
      <c r="I2177" s="401"/>
    </row>
    <row r="2178" spans="1:9" ht="25.15" customHeight="1">
      <c r="A2178" s="299">
        <v>42892</v>
      </c>
      <c r="B2178" s="298">
        <v>18.540001</v>
      </c>
      <c r="C2178" s="298">
        <v>19.040001</v>
      </c>
      <c r="D2178" s="298">
        <v>18.540001</v>
      </c>
      <c r="E2178" s="298">
        <v>19</v>
      </c>
      <c r="F2178" s="297">
        <v>61323</v>
      </c>
      <c r="G2178" s="297">
        <v>61141004</v>
      </c>
      <c r="H2178" s="400">
        <v>1161.6790759999999</v>
      </c>
      <c r="I2178" s="401"/>
    </row>
    <row r="2179" spans="1:9" ht="25.15" customHeight="1">
      <c r="A2179" s="299">
        <v>42891</v>
      </c>
      <c r="B2179" s="298">
        <v>19.200001</v>
      </c>
      <c r="C2179" s="298">
        <v>19.200001</v>
      </c>
      <c r="D2179" s="298">
        <v>18.950001</v>
      </c>
      <c r="E2179" s="298">
        <v>19</v>
      </c>
      <c r="F2179" s="297">
        <v>22443</v>
      </c>
      <c r="G2179" s="297">
        <v>61141004</v>
      </c>
      <c r="H2179" s="400">
        <v>1161.6790759999999</v>
      </c>
      <c r="I2179" s="401"/>
    </row>
    <row r="2180" spans="1:9" ht="25.15" customHeight="1">
      <c r="A2180" s="299">
        <v>42888</v>
      </c>
      <c r="B2180" s="298">
        <v>18.489999999999998</v>
      </c>
      <c r="C2180" s="298">
        <v>19.079999999999998</v>
      </c>
      <c r="D2180" s="298">
        <v>18.489999999999998</v>
      </c>
      <c r="E2180" s="298">
        <v>19</v>
      </c>
      <c r="F2180" s="297">
        <v>46012</v>
      </c>
      <c r="G2180" s="297">
        <v>61141004</v>
      </c>
      <c r="H2180" s="400">
        <v>1161.6790759999999</v>
      </c>
      <c r="I2180" s="401"/>
    </row>
    <row r="2181" spans="1:9" ht="25.15" customHeight="1">
      <c r="A2181" s="299">
        <v>42887</v>
      </c>
      <c r="B2181" s="298">
        <v>18.790001</v>
      </c>
      <c r="C2181" s="298">
        <v>18.959999</v>
      </c>
      <c r="D2181" s="298">
        <v>18.66</v>
      </c>
      <c r="E2181" s="298">
        <v>18.93</v>
      </c>
      <c r="F2181" s="297">
        <v>41848</v>
      </c>
      <c r="G2181" s="297">
        <v>61136458</v>
      </c>
      <c r="H2181" s="400">
        <v>1157.3131685973699</v>
      </c>
      <c r="I2181" s="401"/>
    </row>
    <row r="2182" spans="1:9" ht="25.15" customHeight="1">
      <c r="A2182" s="299">
        <v>42886</v>
      </c>
      <c r="B2182" s="298">
        <v>18.639999</v>
      </c>
      <c r="C2182" s="298">
        <v>18.860001</v>
      </c>
      <c r="D2182" s="298">
        <v>18.629999000000002</v>
      </c>
      <c r="E2182" s="298">
        <v>18.73</v>
      </c>
      <c r="F2182" s="297">
        <v>84892</v>
      </c>
      <c r="G2182" s="297">
        <v>61136458</v>
      </c>
      <c r="H2182" s="400">
        <v>1145.0858303539501</v>
      </c>
      <c r="I2182" s="401"/>
    </row>
    <row r="2183" spans="1:9" ht="25.15" customHeight="1">
      <c r="A2183" s="299">
        <v>42885</v>
      </c>
      <c r="B2183" s="298">
        <v>18.610001</v>
      </c>
      <c r="C2183" s="298">
        <v>18.690000999999999</v>
      </c>
      <c r="D2183" s="298">
        <v>18.52</v>
      </c>
      <c r="E2183" s="298">
        <v>18.610001</v>
      </c>
      <c r="F2183" s="297">
        <v>48532</v>
      </c>
      <c r="G2183" s="297">
        <v>61136458</v>
      </c>
      <c r="H2183" s="400">
        <v>1137.7495206947301</v>
      </c>
      <c r="I2183" s="401"/>
    </row>
    <row r="2184" spans="1:9" ht="25.15" customHeight="1">
      <c r="A2184" s="299">
        <v>42881</v>
      </c>
      <c r="B2184" s="298">
        <v>18.540001</v>
      </c>
      <c r="C2184" s="298">
        <v>18.709999</v>
      </c>
      <c r="D2184" s="298">
        <v>18.48</v>
      </c>
      <c r="E2184" s="298">
        <v>18.610001</v>
      </c>
      <c r="F2184" s="297">
        <v>48202</v>
      </c>
      <c r="G2184" s="297">
        <v>61136458</v>
      </c>
      <c r="H2184" s="400">
        <v>1137.7495206947301</v>
      </c>
      <c r="I2184" s="401"/>
    </row>
    <row r="2185" spans="1:9" ht="25.15" customHeight="1">
      <c r="A2185" s="299">
        <v>42880</v>
      </c>
      <c r="B2185" s="298">
        <v>18.68</v>
      </c>
      <c r="C2185" s="298">
        <v>18.829999999999998</v>
      </c>
      <c r="D2185" s="298">
        <v>18.489999999999998</v>
      </c>
      <c r="E2185" s="298">
        <v>18.549999</v>
      </c>
      <c r="F2185" s="297">
        <v>50726</v>
      </c>
      <c r="G2185" s="297">
        <v>61136458</v>
      </c>
      <c r="H2185" s="400">
        <v>1134.0812492565799</v>
      </c>
      <c r="I2185" s="401"/>
    </row>
    <row r="2186" spans="1:9" ht="25.15" customHeight="1">
      <c r="A2186" s="299">
        <v>42879</v>
      </c>
      <c r="B2186" s="298">
        <v>18.600000000000001</v>
      </c>
      <c r="C2186" s="298">
        <v>18.649999999999999</v>
      </c>
      <c r="D2186" s="298">
        <v>18.549999</v>
      </c>
      <c r="E2186" s="298">
        <v>18.649999999999999</v>
      </c>
      <c r="F2186" s="297">
        <v>49006</v>
      </c>
      <c r="G2186" s="297">
        <v>61136458</v>
      </c>
      <c r="H2186" s="400">
        <v>1140.1949183782899</v>
      </c>
      <c r="I2186" s="401"/>
    </row>
    <row r="2187" spans="1:9" ht="25.15" customHeight="1">
      <c r="A2187" s="299">
        <v>42878</v>
      </c>
      <c r="B2187" s="298">
        <v>18.540001</v>
      </c>
      <c r="C2187" s="298">
        <v>18.629999000000002</v>
      </c>
      <c r="D2187" s="298">
        <v>18.469999000000001</v>
      </c>
      <c r="E2187" s="298">
        <v>18.59</v>
      </c>
      <c r="F2187" s="297">
        <v>36442</v>
      </c>
      <c r="G2187" s="297">
        <v>61136458</v>
      </c>
      <c r="H2187" s="400">
        <v>1136.52676354868</v>
      </c>
      <c r="I2187" s="401"/>
    </row>
    <row r="2188" spans="1:9" ht="25.15" customHeight="1">
      <c r="A2188" s="299">
        <v>42877</v>
      </c>
      <c r="B2188" s="298">
        <v>18.16</v>
      </c>
      <c r="C2188" s="298">
        <v>18.629999000000002</v>
      </c>
      <c r="D2188" s="298">
        <v>18.16</v>
      </c>
      <c r="E2188" s="298">
        <v>18.510000000000002</v>
      </c>
      <c r="F2188" s="297">
        <v>42513</v>
      </c>
      <c r="G2188" s="297">
        <v>61136458</v>
      </c>
      <c r="H2188" s="400">
        <v>1131.6358515730201</v>
      </c>
      <c r="I2188" s="401"/>
    </row>
    <row r="2189" spans="1:9" ht="25.15" customHeight="1">
      <c r="A2189" s="299">
        <v>42874</v>
      </c>
      <c r="B2189" s="298">
        <v>18.739999999999998</v>
      </c>
      <c r="C2189" s="298">
        <v>18.84</v>
      </c>
      <c r="D2189" s="298">
        <v>18.43</v>
      </c>
      <c r="E2189" s="298">
        <v>18.5</v>
      </c>
      <c r="F2189" s="297">
        <v>148762</v>
      </c>
      <c r="G2189" s="297">
        <v>61136458</v>
      </c>
      <c r="H2189" s="400">
        <v>1131.0244729999999</v>
      </c>
      <c r="I2189" s="401"/>
    </row>
    <row r="2190" spans="1:9" ht="25.15" customHeight="1">
      <c r="A2190" s="299">
        <v>42873</v>
      </c>
      <c r="B2190" s="298">
        <v>19</v>
      </c>
      <c r="C2190" s="298">
        <v>19</v>
      </c>
      <c r="D2190" s="298">
        <v>18.530000999999999</v>
      </c>
      <c r="E2190" s="298">
        <v>18.719999000000001</v>
      </c>
      <c r="F2190" s="297">
        <v>85982</v>
      </c>
      <c r="G2190" s="297">
        <v>61136458</v>
      </c>
      <c r="H2190" s="400">
        <v>1144.4744517809299</v>
      </c>
      <c r="I2190" s="401"/>
    </row>
    <row r="2191" spans="1:9" ht="25.15" customHeight="1">
      <c r="A2191" s="299">
        <v>42872</v>
      </c>
      <c r="B2191" s="298">
        <v>18.649999999999999</v>
      </c>
      <c r="C2191" s="298">
        <v>18.829999999999998</v>
      </c>
      <c r="D2191" s="298">
        <v>18.579999999999998</v>
      </c>
      <c r="E2191" s="298">
        <v>18.75</v>
      </c>
      <c r="F2191" s="297">
        <v>108335</v>
      </c>
      <c r="G2191" s="297">
        <v>61136458</v>
      </c>
      <c r="H2191" s="400">
        <v>1146.3085874999999</v>
      </c>
      <c r="I2191" s="401"/>
    </row>
    <row r="2192" spans="1:9" ht="25.15" customHeight="1">
      <c r="A2192" s="299">
        <v>42871</v>
      </c>
      <c r="B2192" s="298">
        <v>17.950001</v>
      </c>
      <c r="C2192" s="298">
        <v>18.68</v>
      </c>
      <c r="D2192" s="298">
        <v>17.950001</v>
      </c>
      <c r="E2192" s="298">
        <v>18.68</v>
      </c>
      <c r="F2192" s="297">
        <v>66436</v>
      </c>
      <c r="G2192" s="297">
        <v>61136458</v>
      </c>
      <c r="H2192" s="400">
        <v>1142.0290540973699</v>
      </c>
      <c r="I2192" s="401"/>
    </row>
    <row r="2193" spans="1:9" ht="25.15" customHeight="1">
      <c r="A2193" s="299">
        <v>42870</v>
      </c>
      <c r="B2193" s="298">
        <v>18</v>
      </c>
      <c r="C2193" s="298">
        <v>18.469999000000001</v>
      </c>
      <c r="D2193" s="298">
        <v>18</v>
      </c>
      <c r="E2193" s="298">
        <v>18.399999999999999</v>
      </c>
      <c r="F2193" s="297">
        <v>100396</v>
      </c>
      <c r="G2193" s="297">
        <v>61136458</v>
      </c>
      <c r="H2193" s="400">
        <v>1124.9108038782899</v>
      </c>
      <c r="I2193" s="401"/>
    </row>
    <row r="2194" spans="1:9" ht="25.15" customHeight="1">
      <c r="A2194" s="299">
        <v>42867</v>
      </c>
      <c r="B2194" s="298">
        <v>17.879999000000002</v>
      </c>
      <c r="C2194" s="298">
        <v>18.489999999999998</v>
      </c>
      <c r="D2194" s="298">
        <v>17.879999000000002</v>
      </c>
      <c r="E2194" s="298">
        <v>18.469999000000001</v>
      </c>
      <c r="F2194" s="297">
        <v>59685</v>
      </c>
      <c r="G2194" s="297">
        <v>61136458</v>
      </c>
      <c r="H2194" s="400">
        <v>1129.19033728093</v>
      </c>
      <c r="I2194" s="401"/>
    </row>
    <row r="2195" spans="1:9" ht="25.15" customHeight="1">
      <c r="A2195" s="299">
        <v>42866</v>
      </c>
      <c r="B2195" s="298">
        <v>18.34</v>
      </c>
      <c r="C2195" s="298">
        <v>18.360001</v>
      </c>
      <c r="D2195" s="298">
        <v>18.170000000000002</v>
      </c>
      <c r="E2195" s="298">
        <v>18.350000000000001</v>
      </c>
      <c r="F2195" s="297">
        <v>55414</v>
      </c>
      <c r="G2195" s="297">
        <v>61136458</v>
      </c>
      <c r="H2195" s="400">
        <v>1121.85402762171</v>
      </c>
      <c r="I2195" s="401"/>
    </row>
    <row r="2196" spans="1:9" ht="25.15" customHeight="1">
      <c r="A2196" s="299">
        <v>42865</v>
      </c>
      <c r="B2196" s="298">
        <v>18.209999</v>
      </c>
      <c r="C2196" s="298">
        <v>18.370000999999998</v>
      </c>
      <c r="D2196" s="298">
        <v>18.030000999999999</v>
      </c>
      <c r="E2196" s="298">
        <v>18.299999</v>
      </c>
      <c r="F2196" s="297">
        <v>85094</v>
      </c>
      <c r="G2196" s="297">
        <v>61136458</v>
      </c>
      <c r="H2196" s="400">
        <v>1118.7971347565799</v>
      </c>
      <c r="I2196" s="401"/>
    </row>
    <row r="2197" spans="1:9" ht="25.15" customHeight="1">
      <c r="A2197" s="299">
        <v>42864</v>
      </c>
      <c r="B2197" s="298">
        <v>17.739999999999998</v>
      </c>
      <c r="C2197" s="298">
        <v>18.120000999999998</v>
      </c>
      <c r="D2197" s="298">
        <v>17.700001</v>
      </c>
      <c r="E2197" s="298">
        <v>18.110001</v>
      </c>
      <c r="F2197" s="297">
        <v>77905</v>
      </c>
      <c r="G2197" s="297">
        <v>61136458</v>
      </c>
      <c r="H2197" s="400">
        <v>1107.1812916947299</v>
      </c>
      <c r="I2197" s="401"/>
    </row>
    <row r="2198" spans="1:9" ht="25.15" customHeight="1">
      <c r="A2198" s="299">
        <v>42863</v>
      </c>
      <c r="B2198" s="298">
        <v>17.66</v>
      </c>
      <c r="C2198" s="298">
        <v>17.780000999999999</v>
      </c>
      <c r="D2198" s="298">
        <v>17.48</v>
      </c>
      <c r="E2198" s="298">
        <v>17.73</v>
      </c>
      <c r="F2198" s="297">
        <v>64547</v>
      </c>
      <c r="G2198" s="297">
        <v>61136458</v>
      </c>
      <c r="H2198" s="400">
        <v>1083.9493723539499</v>
      </c>
      <c r="I2198" s="401"/>
    </row>
    <row r="2199" spans="1:9" ht="25.15" customHeight="1">
      <c r="A2199" s="299">
        <v>42860</v>
      </c>
      <c r="B2199" s="298">
        <v>17.450001</v>
      </c>
      <c r="C2199" s="298">
        <v>17.59</v>
      </c>
      <c r="D2199" s="298">
        <v>17.309999000000001</v>
      </c>
      <c r="E2199" s="298">
        <v>17.469999000000001</v>
      </c>
      <c r="F2199" s="297">
        <v>46983</v>
      </c>
      <c r="G2199" s="297">
        <v>61136458</v>
      </c>
      <c r="H2199" s="400">
        <v>1068.05387928093</v>
      </c>
      <c r="I2199" s="401"/>
    </row>
    <row r="2200" spans="1:9" ht="25.15" customHeight="1">
      <c r="A2200" s="299">
        <v>42859</v>
      </c>
      <c r="B2200" s="298">
        <v>17.48</v>
      </c>
      <c r="C2200" s="298">
        <v>17.639999</v>
      </c>
      <c r="D2200" s="298">
        <v>17.41</v>
      </c>
      <c r="E2200" s="298">
        <v>17.52</v>
      </c>
      <c r="F2200" s="297">
        <v>66430</v>
      </c>
      <c r="G2200" s="297">
        <v>61136458</v>
      </c>
      <c r="H2200" s="400">
        <v>1071.1107721460501</v>
      </c>
      <c r="I2200" s="401"/>
    </row>
    <row r="2201" spans="1:9" ht="25.15" customHeight="1">
      <c r="A2201" s="299">
        <v>42858</v>
      </c>
      <c r="B2201" s="298">
        <v>17.510000000000002</v>
      </c>
      <c r="C2201" s="298">
        <v>17.52</v>
      </c>
      <c r="D2201" s="298">
        <v>17.02</v>
      </c>
      <c r="E2201" s="298">
        <v>17.52</v>
      </c>
      <c r="F2201" s="297">
        <v>111253</v>
      </c>
      <c r="G2201" s="297">
        <v>61136458</v>
      </c>
      <c r="H2201" s="400">
        <v>1071.1107721460501</v>
      </c>
      <c r="I2201" s="401"/>
    </row>
    <row r="2202" spans="1:9" ht="25.15" customHeight="1">
      <c r="A2202" s="299">
        <v>42857</v>
      </c>
      <c r="B2202" s="298">
        <v>17.170000000000002</v>
      </c>
      <c r="C2202" s="298">
        <v>17.559999000000001</v>
      </c>
      <c r="D2202" s="298">
        <v>17.170000000000002</v>
      </c>
      <c r="E2202" s="298">
        <v>17.5</v>
      </c>
      <c r="F2202" s="297">
        <v>51845</v>
      </c>
      <c r="G2202" s="297">
        <v>61136458</v>
      </c>
      <c r="H2202" s="400">
        <v>1069.888015</v>
      </c>
      <c r="I2202" s="401"/>
    </row>
    <row r="2203" spans="1:9" ht="25.15" customHeight="1">
      <c r="A2203" s="299">
        <v>42853</v>
      </c>
      <c r="B2203" s="298">
        <v>17.280000999999999</v>
      </c>
      <c r="C2203" s="298">
        <v>17.350000000000001</v>
      </c>
      <c r="D2203" s="298">
        <v>16.98</v>
      </c>
      <c r="E2203" s="298">
        <v>17.149999999999999</v>
      </c>
      <c r="F2203" s="297">
        <v>61250</v>
      </c>
      <c r="G2203" s="297">
        <v>61133099</v>
      </c>
      <c r="H2203" s="400">
        <v>1048.4326245295699</v>
      </c>
      <c r="I2203" s="401"/>
    </row>
    <row r="2204" spans="1:9" ht="25.15" customHeight="1">
      <c r="A2204" s="299">
        <v>42852</v>
      </c>
      <c r="B2204" s="298">
        <v>17.219999000000001</v>
      </c>
      <c r="C2204" s="298">
        <v>17.420000000000002</v>
      </c>
      <c r="D2204" s="298">
        <v>17.110001</v>
      </c>
      <c r="E2204" s="298">
        <v>17.41</v>
      </c>
      <c r="F2204" s="297">
        <v>46252</v>
      </c>
      <c r="G2204" s="297">
        <v>61133099</v>
      </c>
      <c r="H2204" s="400">
        <v>1064.3272442618299</v>
      </c>
      <c r="I2204" s="401"/>
    </row>
    <row r="2205" spans="1:9" ht="25.15" customHeight="1">
      <c r="A2205" s="299">
        <v>42851</v>
      </c>
      <c r="B2205" s="298">
        <v>17.079999999999998</v>
      </c>
      <c r="C2205" s="298">
        <v>17.290001</v>
      </c>
      <c r="D2205" s="298">
        <v>17.079999999999998</v>
      </c>
      <c r="E2205" s="298">
        <v>17.23</v>
      </c>
      <c r="F2205" s="297">
        <v>54607</v>
      </c>
      <c r="G2205" s="297">
        <v>61133099</v>
      </c>
      <c r="H2205" s="400">
        <v>1053.3232677854901</v>
      </c>
      <c r="I2205" s="401"/>
    </row>
    <row r="2206" spans="1:9" ht="25.15" customHeight="1">
      <c r="A2206" s="299">
        <v>42850</v>
      </c>
      <c r="B2206" s="298">
        <v>16.989999999999998</v>
      </c>
      <c r="C2206" s="298">
        <v>17.360001</v>
      </c>
      <c r="D2206" s="298">
        <v>16.950001</v>
      </c>
      <c r="E2206" s="298">
        <v>17.200001</v>
      </c>
      <c r="F2206" s="297">
        <v>67554</v>
      </c>
      <c r="G2206" s="297">
        <v>61133099</v>
      </c>
      <c r="H2206" s="400">
        <v>1051.48934944085</v>
      </c>
      <c r="I2206" s="401"/>
    </row>
    <row r="2207" spans="1:9" ht="25.15" customHeight="1">
      <c r="A2207" s="299">
        <v>42849</v>
      </c>
      <c r="B2207" s="298">
        <v>17.34</v>
      </c>
      <c r="C2207" s="298">
        <v>17.34</v>
      </c>
      <c r="D2207" s="298">
        <v>16.91</v>
      </c>
      <c r="E2207" s="298">
        <v>16.98</v>
      </c>
      <c r="F2207" s="297">
        <v>50345</v>
      </c>
      <c r="G2207" s="297">
        <v>61133099</v>
      </c>
      <c r="H2207" s="400">
        <v>1038.0399930354899</v>
      </c>
      <c r="I2207" s="401"/>
    </row>
    <row r="2208" spans="1:9" ht="25.15" customHeight="1">
      <c r="A2208" s="299">
        <v>42846</v>
      </c>
      <c r="B2208" s="298">
        <v>17.239999999999998</v>
      </c>
      <c r="C2208" s="298">
        <v>17.309999000000001</v>
      </c>
      <c r="D2208" s="298">
        <v>16.950001</v>
      </c>
      <c r="E2208" s="298">
        <v>17</v>
      </c>
      <c r="F2208" s="297">
        <v>65252</v>
      </c>
      <c r="G2208" s="297">
        <v>61133099</v>
      </c>
      <c r="H2208" s="400">
        <v>1039.2626829999999</v>
      </c>
      <c r="I2208" s="401"/>
    </row>
    <row r="2209" spans="1:9" ht="25.15" customHeight="1">
      <c r="A2209" s="299">
        <v>42845</v>
      </c>
      <c r="B2209" s="298">
        <v>17.620000999999998</v>
      </c>
      <c r="C2209" s="298">
        <v>18.100000000000001</v>
      </c>
      <c r="D2209" s="298">
        <v>17.290001</v>
      </c>
      <c r="E2209" s="298">
        <v>17.290001</v>
      </c>
      <c r="F2209" s="297">
        <v>78074</v>
      </c>
      <c r="G2209" s="297">
        <v>61133099</v>
      </c>
      <c r="H2209" s="400">
        <v>1056.99133767902</v>
      </c>
      <c r="I2209" s="401"/>
    </row>
    <row r="2210" spans="1:9" ht="25.15" customHeight="1">
      <c r="A2210" s="299">
        <v>42844</v>
      </c>
      <c r="B2210" s="298">
        <v>17.559999000000001</v>
      </c>
      <c r="C2210" s="298">
        <v>17.629999000000002</v>
      </c>
      <c r="D2210" s="298">
        <v>17.399999999999999</v>
      </c>
      <c r="E2210" s="298">
        <v>17.48</v>
      </c>
      <c r="F2210" s="297">
        <v>66586</v>
      </c>
      <c r="G2210" s="297">
        <v>61133099</v>
      </c>
      <c r="H2210" s="400">
        <v>1068.60654253549</v>
      </c>
      <c r="I2210" s="401"/>
    </row>
    <row r="2211" spans="1:9" ht="25.15" customHeight="1">
      <c r="A2211" s="299">
        <v>42843</v>
      </c>
      <c r="B2211" s="298">
        <v>18.209999</v>
      </c>
      <c r="C2211" s="298">
        <v>18.25</v>
      </c>
      <c r="D2211" s="298">
        <v>17.469999000000001</v>
      </c>
      <c r="E2211" s="298">
        <v>17.469999000000001</v>
      </c>
      <c r="F2211" s="297">
        <v>105910</v>
      </c>
      <c r="G2211" s="297">
        <v>61133099</v>
      </c>
      <c r="H2211" s="400">
        <v>1067.9951975532299</v>
      </c>
      <c r="I2211" s="401"/>
    </row>
    <row r="2212" spans="1:9" ht="25.15" customHeight="1">
      <c r="A2212" s="299">
        <v>42838</v>
      </c>
      <c r="B2212" s="298">
        <v>17.969999000000001</v>
      </c>
      <c r="C2212" s="298">
        <v>18.18</v>
      </c>
      <c r="D2212" s="298">
        <v>17.950001</v>
      </c>
      <c r="E2212" s="298">
        <v>18.139999</v>
      </c>
      <c r="F2212" s="297">
        <v>157415</v>
      </c>
      <c r="G2212" s="297">
        <v>61133099</v>
      </c>
      <c r="H2212" s="400">
        <v>1108.9543785473199</v>
      </c>
      <c r="I2212" s="401"/>
    </row>
    <row r="2213" spans="1:9" ht="25.15" customHeight="1">
      <c r="A2213" s="299">
        <v>42837</v>
      </c>
      <c r="B2213" s="298">
        <v>17.870000999999998</v>
      </c>
      <c r="C2213" s="298">
        <v>18.100000000000001</v>
      </c>
      <c r="D2213" s="298">
        <v>17.82</v>
      </c>
      <c r="E2213" s="298">
        <v>18.040001</v>
      </c>
      <c r="F2213" s="297">
        <v>61009</v>
      </c>
      <c r="G2213" s="297">
        <v>61133099</v>
      </c>
      <c r="H2213" s="400">
        <v>1102.84116192902</v>
      </c>
      <c r="I2213" s="401"/>
    </row>
    <row r="2214" spans="1:9" ht="25.15" customHeight="1">
      <c r="A2214" s="299">
        <v>42836</v>
      </c>
      <c r="B2214" s="298">
        <v>17.879999000000002</v>
      </c>
      <c r="C2214" s="298">
        <v>17.879999000000002</v>
      </c>
      <c r="D2214" s="298">
        <v>17.719999000000001</v>
      </c>
      <c r="E2214" s="298">
        <v>17.799999</v>
      </c>
      <c r="F2214" s="297">
        <v>53707</v>
      </c>
      <c r="G2214" s="297">
        <v>61133099</v>
      </c>
      <c r="H2214" s="400">
        <v>1088.16911555915</v>
      </c>
      <c r="I2214" s="401"/>
    </row>
    <row r="2215" spans="1:9" ht="25.15" customHeight="1">
      <c r="A2215" s="299">
        <v>42835</v>
      </c>
      <c r="B2215" s="298">
        <v>17.649999999999999</v>
      </c>
      <c r="C2215" s="298">
        <v>17.850000000000001</v>
      </c>
      <c r="D2215" s="298">
        <v>17.649999999999999</v>
      </c>
      <c r="E2215" s="298">
        <v>17.82</v>
      </c>
      <c r="F2215" s="297">
        <v>34643</v>
      </c>
      <c r="G2215" s="297">
        <v>61133099</v>
      </c>
      <c r="H2215" s="400">
        <v>1089.39180552366</v>
      </c>
      <c r="I2215" s="401"/>
    </row>
    <row r="2216" spans="1:9" ht="25.15" customHeight="1">
      <c r="A2216" s="299">
        <v>42832</v>
      </c>
      <c r="B2216" s="298">
        <v>17.670000000000002</v>
      </c>
      <c r="C2216" s="298">
        <v>17.82</v>
      </c>
      <c r="D2216" s="298">
        <v>17.489999999999998</v>
      </c>
      <c r="E2216" s="298">
        <v>17.610001</v>
      </c>
      <c r="F2216" s="297">
        <v>46684</v>
      </c>
      <c r="G2216" s="297">
        <v>61133099</v>
      </c>
      <c r="H2216" s="400">
        <v>1076.55391070268</v>
      </c>
      <c r="I2216" s="401"/>
    </row>
    <row r="2217" spans="1:9" ht="25.15" customHeight="1">
      <c r="A2217" s="299">
        <v>42831</v>
      </c>
      <c r="B2217" s="298">
        <v>17.5</v>
      </c>
      <c r="C2217" s="298">
        <v>17.68</v>
      </c>
      <c r="D2217" s="298">
        <v>17.239999999999998</v>
      </c>
      <c r="E2217" s="298">
        <v>17.600000000000001</v>
      </c>
      <c r="F2217" s="297">
        <v>82426</v>
      </c>
      <c r="G2217" s="297">
        <v>61133099</v>
      </c>
      <c r="H2217" s="400">
        <v>1075.9425657204299</v>
      </c>
      <c r="I2217" s="401"/>
    </row>
    <row r="2218" spans="1:9" ht="25.15" customHeight="1">
      <c r="A2218" s="299">
        <v>42830</v>
      </c>
      <c r="B2218" s="298">
        <v>17.670000000000002</v>
      </c>
      <c r="C2218" s="298">
        <v>17.670000000000002</v>
      </c>
      <c r="D2218" s="298">
        <v>17.360001</v>
      </c>
      <c r="E2218" s="298">
        <v>17.559999000000001</v>
      </c>
      <c r="F2218" s="297">
        <v>44125</v>
      </c>
      <c r="G2218" s="297">
        <v>61133099</v>
      </c>
      <c r="H2218" s="400">
        <v>1073.4971857913999</v>
      </c>
      <c r="I2218" s="401"/>
    </row>
    <row r="2219" spans="1:9" ht="25.15" customHeight="1">
      <c r="A2219" s="299">
        <v>42829</v>
      </c>
      <c r="B2219" s="298">
        <v>17.620000999999998</v>
      </c>
      <c r="C2219" s="298">
        <v>17.68</v>
      </c>
      <c r="D2219" s="298">
        <v>17.459999</v>
      </c>
      <c r="E2219" s="298">
        <v>17.600000000000001</v>
      </c>
      <c r="F2219" s="297">
        <v>109305</v>
      </c>
      <c r="G2219" s="297">
        <v>61133099</v>
      </c>
      <c r="H2219" s="400">
        <v>1075.9425657204299</v>
      </c>
      <c r="I2219" s="401"/>
    </row>
    <row r="2220" spans="1:9" ht="25.15" customHeight="1">
      <c r="A2220" s="299">
        <v>42828</v>
      </c>
      <c r="B2220" s="298">
        <v>17.280000999999999</v>
      </c>
      <c r="C2220" s="298">
        <v>17.540001</v>
      </c>
      <c r="D2220" s="298">
        <v>17.280000999999999</v>
      </c>
      <c r="E2220" s="298">
        <v>17.52</v>
      </c>
      <c r="F2220" s="297">
        <v>84983</v>
      </c>
      <c r="G2220" s="297">
        <v>61133099</v>
      </c>
      <c r="H2220" s="400">
        <v>1071.05192246451</v>
      </c>
      <c r="I2220" s="401"/>
    </row>
    <row r="2221" spans="1:9" ht="25.15" customHeight="1">
      <c r="A2221" s="299">
        <v>42825</v>
      </c>
      <c r="B2221" s="298">
        <v>17.48</v>
      </c>
      <c r="C2221" s="298">
        <v>17.809999000000001</v>
      </c>
      <c r="D2221" s="298">
        <v>17.25</v>
      </c>
      <c r="E2221" s="298">
        <v>17.25</v>
      </c>
      <c r="F2221" s="297">
        <v>77518</v>
      </c>
      <c r="G2221" s="297">
        <v>61132556</v>
      </c>
      <c r="H2221" s="400">
        <v>1054.536591</v>
      </c>
      <c r="I2221" s="401"/>
    </row>
    <row r="2222" spans="1:9" ht="25.15" customHeight="1">
      <c r="A2222" s="299">
        <v>42824</v>
      </c>
      <c r="B2222" s="298">
        <v>17.549999</v>
      </c>
      <c r="C2222" s="298">
        <v>17.57</v>
      </c>
      <c r="D2222" s="298">
        <v>17.32</v>
      </c>
      <c r="E2222" s="298">
        <v>17.399999999999999</v>
      </c>
      <c r="F2222" s="297">
        <v>53893</v>
      </c>
      <c r="G2222" s="297">
        <v>61132556</v>
      </c>
      <c r="H2222" s="400">
        <v>1063.70645107978</v>
      </c>
      <c r="I2222" s="401"/>
    </row>
    <row r="2223" spans="1:9" ht="25.15" customHeight="1">
      <c r="A2223" s="299">
        <v>42823</v>
      </c>
      <c r="B2223" s="298">
        <v>17.309999000000001</v>
      </c>
      <c r="C2223" s="298">
        <v>17.5</v>
      </c>
      <c r="D2223" s="298">
        <v>17.23</v>
      </c>
      <c r="E2223" s="298">
        <v>17.34</v>
      </c>
      <c r="F2223" s="297">
        <v>83291</v>
      </c>
      <c r="G2223" s="297">
        <v>61132556</v>
      </c>
      <c r="H2223" s="400">
        <v>1060.0385303680901</v>
      </c>
      <c r="I2223" s="401"/>
    </row>
    <row r="2224" spans="1:9" ht="25.15" customHeight="1">
      <c r="A2224" s="299">
        <v>42822</v>
      </c>
      <c r="B2224" s="298">
        <v>17.059999000000001</v>
      </c>
      <c r="C2224" s="298">
        <v>17.5</v>
      </c>
      <c r="D2224" s="298">
        <v>17.059999000000001</v>
      </c>
      <c r="E2224" s="298">
        <v>17.329999999999998</v>
      </c>
      <c r="F2224" s="297">
        <v>42426</v>
      </c>
      <c r="G2224" s="297">
        <v>61132556</v>
      </c>
      <c r="H2224" s="400">
        <v>1059.4271908159601</v>
      </c>
      <c r="I2224" s="401"/>
    </row>
    <row r="2225" spans="1:9" ht="25.15" customHeight="1">
      <c r="A2225" s="299">
        <v>42821</v>
      </c>
      <c r="B2225" s="298">
        <v>17.309999000000001</v>
      </c>
      <c r="C2225" s="298">
        <v>17.549999</v>
      </c>
      <c r="D2225" s="298">
        <v>17.309999000000001</v>
      </c>
      <c r="E2225" s="298">
        <v>17.459999</v>
      </c>
      <c r="F2225" s="297">
        <v>49022</v>
      </c>
      <c r="G2225" s="297">
        <v>61132556</v>
      </c>
      <c r="H2225" s="400">
        <v>1067.3743717914699</v>
      </c>
      <c r="I2225" s="401"/>
    </row>
    <row r="2226" spans="1:9" ht="25.15" customHeight="1">
      <c r="A2226" s="299">
        <v>42818</v>
      </c>
      <c r="B2226" s="298">
        <v>17.690000999999999</v>
      </c>
      <c r="C2226" s="298">
        <v>17.899999999999999</v>
      </c>
      <c r="D2226" s="298">
        <v>17.23</v>
      </c>
      <c r="E2226" s="298">
        <v>17.350000000000001</v>
      </c>
      <c r="F2226" s="297">
        <v>80725</v>
      </c>
      <c r="G2226" s="297">
        <v>61132556</v>
      </c>
      <c r="H2226" s="400">
        <v>1060.64986992022</v>
      </c>
      <c r="I2226" s="401"/>
    </row>
    <row r="2227" spans="1:9" ht="25.15" customHeight="1">
      <c r="A2227" s="299">
        <v>42817</v>
      </c>
      <c r="B2227" s="298">
        <v>17.68</v>
      </c>
      <c r="C2227" s="298">
        <v>17.989999999999998</v>
      </c>
      <c r="D2227" s="298">
        <v>17.670000000000002</v>
      </c>
      <c r="E2227" s="298">
        <v>17.93</v>
      </c>
      <c r="F2227" s="297">
        <v>57771</v>
      </c>
      <c r="G2227" s="297">
        <v>61132556</v>
      </c>
      <c r="H2227" s="400">
        <v>1096.1067477361801</v>
      </c>
      <c r="I2227" s="401"/>
    </row>
    <row r="2228" spans="1:9" ht="25.15" customHeight="1">
      <c r="A2228" s="299">
        <v>42816</v>
      </c>
      <c r="B2228" s="298">
        <v>17.850000000000001</v>
      </c>
      <c r="C2228" s="298">
        <v>17.879999000000002</v>
      </c>
      <c r="D2228" s="298">
        <v>17.690000999999999</v>
      </c>
      <c r="E2228" s="298">
        <v>17.809999000000001</v>
      </c>
      <c r="F2228" s="297">
        <v>71516</v>
      </c>
      <c r="G2228" s="297">
        <v>61132556</v>
      </c>
      <c r="H2228" s="400">
        <v>1088.77078971169</v>
      </c>
      <c r="I2228" s="401"/>
    </row>
    <row r="2229" spans="1:9" ht="25.15" customHeight="1">
      <c r="A2229" s="299">
        <v>42815</v>
      </c>
      <c r="B2229" s="298">
        <v>18.190000999999999</v>
      </c>
      <c r="C2229" s="298">
        <v>18.25</v>
      </c>
      <c r="D2229" s="298">
        <v>17.940000999999999</v>
      </c>
      <c r="E2229" s="298">
        <v>17.940000999999999</v>
      </c>
      <c r="F2229" s="297">
        <v>108324</v>
      </c>
      <c r="G2229" s="297">
        <v>61132556</v>
      </c>
      <c r="H2229" s="400">
        <v>1096.71808728831</v>
      </c>
      <c r="I2229" s="401"/>
    </row>
    <row r="2230" spans="1:9" ht="25.15" customHeight="1">
      <c r="A2230" s="299">
        <v>42814</v>
      </c>
      <c r="B2230" s="298">
        <v>17.68</v>
      </c>
      <c r="C2230" s="298">
        <v>18.25</v>
      </c>
      <c r="D2230" s="298">
        <v>17.68</v>
      </c>
      <c r="E2230" s="298">
        <v>18.25</v>
      </c>
      <c r="F2230" s="297">
        <v>55905</v>
      </c>
      <c r="G2230" s="297">
        <v>61132556</v>
      </c>
      <c r="H2230" s="400">
        <v>1115.6691470000001</v>
      </c>
      <c r="I2230" s="401"/>
    </row>
    <row r="2231" spans="1:9" ht="25.15" customHeight="1">
      <c r="A2231" s="299">
        <v>42811</v>
      </c>
      <c r="B2231" s="298">
        <v>17.700001</v>
      </c>
      <c r="C2231" s="298">
        <v>18.260000000000002</v>
      </c>
      <c r="D2231" s="298">
        <v>17.700001</v>
      </c>
      <c r="E2231" s="298">
        <v>18.049999</v>
      </c>
      <c r="F2231" s="297">
        <v>86941</v>
      </c>
      <c r="G2231" s="297">
        <v>61132556</v>
      </c>
      <c r="H2231" s="400">
        <v>1103.4425891595599</v>
      </c>
      <c r="I2231" s="401"/>
    </row>
    <row r="2232" spans="1:9" ht="25.15" customHeight="1">
      <c r="A2232" s="299">
        <v>42810</v>
      </c>
      <c r="B2232" s="298">
        <v>17.68</v>
      </c>
      <c r="C2232" s="298">
        <v>18.149999999999999</v>
      </c>
      <c r="D2232" s="298">
        <v>17.68</v>
      </c>
      <c r="E2232" s="298">
        <v>18.049999</v>
      </c>
      <c r="F2232" s="297">
        <v>62272</v>
      </c>
      <c r="G2232" s="297">
        <v>61132556</v>
      </c>
      <c r="H2232" s="400">
        <v>1103.4425891595599</v>
      </c>
      <c r="I2232" s="401"/>
    </row>
    <row r="2233" spans="1:9" ht="25.15" customHeight="1">
      <c r="A2233" s="299">
        <v>42809</v>
      </c>
      <c r="B2233" s="298">
        <v>18.719999000000001</v>
      </c>
      <c r="C2233" s="298">
        <v>18.719999000000001</v>
      </c>
      <c r="D2233" s="298">
        <v>17.850000000000001</v>
      </c>
      <c r="E2233" s="298">
        <v>18.059999000000001</v>
      </c>
      <c r="F2233" s="297">
        <v>92322</v>
      </c>
      <c r="G2233" s="297">
        <v>61132556</v>
      </c>
      <c r="H2233" s="400">
        <v>1104.0539287116901</v>
      </c>
      <c r="I2233" s="401"/>
    </row>
    <row r="2234" spans="1:9" ht="25.15" customHeight="1">
      <c r="A2234" s="299">
        <v>42808</v>
      </c>
      <c r="B2234" s="298">
        <v>17.610001</v>
      </c>
      <c r="C2234" s="298">
        <v>18.360001</v>
      </c>
      <c r="D2234" s="298">
        <v>17.610001</v>
      </c>
      <c r="E2234" s="298">
        <v>18.350000000000001</v>
      </c>
      <c r="F2234" s="297">
        <v>71404</v>
      </c>
      <c r="G2234" s="297">
        <v>61132556</v>
      </c>
      <c r="H2234" s="400">
        <v>1121.78242592022</v>
      </c>
      <c r="I2234" s="401"/>
    </row>
    <row r="2235" spans="1:9" ht="25.15" customHeight="1">
      <c r="A2235" s="299">
        <v>42807</v>
      </c>
      <c r="B2235" s="298">
        <v>18.23</v>
      </c>
      <c r="C2235" s="298">
        <v>18.23</v>
      </c>
      <c r="D2235" s="298">
        <v>17.969999000000001</v>
      </c>
      <c r="E2235" s="298">
        <v>18.030000999999999</v>
      </c>
      <c r="F2235" s="297">
        <v>47704</v>
      </c>
      <c r="G2235" s="297">
        <v>61132556</v>
      </c>
      <c r="H2235" s="400">
        <v>1102.22002665639</v>
      </c>
      <c r="I2235" s="401"/>
    </row>
    <row r="2236" spans="1:9" ht="25.15" customHeight="1">
      <c r="A2236" s="299">
        <v>42804</v>
      </c>
      <c r="B2236" s="298">
        <v>18.049999</v>
      </c>
      <c r="C2236" s="298">
        <v>18.170000000000002</v>
      </c>
      <c r="D2236" s="298">
        <v>17.739999999999998</v>
      </c>
      <c r="E2236" s="298">
        <v>18.079999999999998</v>
      </c>
      <c r="F2236" s="297">
        <v>81508</v>
      </c>
      <c r="G2236" s="297">
        <v>61132556</v>
      </c>
      <c r="H2236" s="400">
        <v>1105.27660781596</v>
      </c>
      <c r="I2236" s="401"/>
    </row>
    <row r="2237" spans="1:9" ht="25.15" customHeight="1">
      <c r="A2237" s="299">
        <v>42803</v>
      </c>
      <c r="B2237" s="298">
        <v>17.82</v>
      </c>
      <c r="C2237" s="298">
        <v>17.829999999999998</v>
      </c>
      <c r="D2237" s="298">
        <v>17.450001</v>
      </c>
      <c r="E2237" s="298">
        <v>17.620000999999998</v>
      </c>
      <c r="F2237" s="297">
        <v>51314</v>
      </c>
      <c r="G2237" s="297">
        <v>61132556</v>
      </c>
      <c r="H2237" s="400">
        <v>1077.15568802448</v>
      </c>
      <c r="I2237" s="401"/>
    </row>
    <row r="2238" spans="1:9" ht="25.15" customHeight="1">
      <c r="A2238" s="299">
        <v>42802</v>
      </c>
      <c r="B2238" s="298">
        <v>17.399999999999999</v>
      </c>
      <c r="C2238" s="298">
        <v>17.700001</v>
      </c>
      <c r="D2238" s="298">
        <v>17.399999999999999</v>
      </c>
      <c r="E2238" s="298">
        <v>17.649999999999999</v>
      </c>
      <c r="F2238" s="297">
        <v>47022</v>
      </c>
      <c r="G2238" s="297">
        <v>61132556</v>
      </c>
      <c r="H2238" s="400">
        <v>1078.9895900797801</v>
      </c>
      <c r="I2238" s="401"/>
    </row>
    <row r="2239" spans="1:9" ht="25.15" customHeight="1">
      <c r="A2239" s="299">
        <v>42801</v>
      </c>
      <c r="B2239" s="298">
        <v>17.690000999999999</v>
      </c>
      <c r="C2239" s="298">
        <v>17.77</v>
      </c>
      <c r="D2239" s="298">
        <v>17.459999</v>
      </c>
      <c r="E2239" s="298">
        <v>17.5</v>
      </c>
      <c r="F2239" s="297">
        <v>70154</v>
      </c>
      <c r="G2239" s="297">
        <v>61132556</v>
      </c>
      <c r="H2239" s="400">
        <v>1069.8197299999999</v>
      </c>
      <c r="I2239" s="401"/>
    </row>
    <row r="2240" spans="1:9" ht="25.15" customHeight="1">
      <c r="A2240" s="299">
        <v>42800</v>
      </c>
      <c r="B2240" s="298">
        <v>17.829999999999998</v>
      </c>
      <c r="C2240" s="298">
        <v>17.940000999999999</v>
      </c>
      <c r="D2240" s="298">
        <v>17.510000000000002</v>
      </c>
      <c r="E2240" s="298">
        <v>17.709999</v>
      </c>
      <c r="F2240" s="297">
        <v>69484</v>
      </c>
      <c r="G2240" s="297">
        <v>61132556</v>
      </c>
      <c r="H2240" s="400">
        <v>1082.65751079147</v>
      </c>
      <c r="I2240" s="401"/>
    </row>
    <row r="2241" spans="1:9" ht="25.15" customHeight="1">
      <c r="A2241" s="299">
        <v>42797</v>
      </c>
      <c r="B2241" s="298">
        <v>17.5</v>
      </c>
      <c r="C2241" s="298">
        <v>17.829999999999998</v>
      </c>
      <c r="D2241" s="298">
        <v>17.5</v>
      </c>
      <c r="E2241" s="298">
        <v>17.700001</v>
      </c>
      <c r="F2241" s="297">
        <v>74325</v>
      </c>
      <c r="G2241" s="297">
        <v>61132556</v>
      </c>
      <c r="H2241" s="400">
        <v>1082.0462878404401</v>
      </c>
      <c r="I2241" s="401"/>
    </row>
    <row r="2242" spans="1:9" ht="25.15" customHeight="1">
      <c r="A2242" s="299">
        <v>42796</v>
      </c>
      <c r="B2242" s="298">
        <v>17.75</v>
      </c>
      <c r="C2242" s="298">
        <v>18.239999999999998</v>
      </c>
      <c r="D2242" s="298">
        <v>17.57</v>
      </c>
      <c r="E2242" s="298">
        <v>17.75</v>
      </c>
      <c r="F2242" s="297">
        <v>127361</v>
      </c>
      <c r="G2242" s="297">
        <v>61132556</v>
      </c>
      <c r="H2242" s="400">
        <v>1085.1028690000001</v>
      </c>
      <c r="I2242" s="401"/>
    </row>
    <row r="2243" spans="1:9" ht="25.15" customHeight="1">
      <c r="A2243" s="299">
        <v>42795</v>
      </c>
      <c r="B2243" s="298">
        <v>17.360001</v>
      </c>
      <c r="C2243" s="298">
        <v>17.629999000000002</v>
      </c>
      <c r="D2243" s="298">
        <v>17.299999</v>
      </c>
      <c r="E2243" s="298">
        <v>17.57</v>
      </c>
      <c r="F2243" s="297">
        <v>50908</v>
      </c>
      <c r="G2243" s="297">
        <v>61132556</v>
      </c>
      <c r="H2243" s="400">
        <v>1074.09899026382</v>
      </c>
      <c r="I2243" s="401"/>
    </row>
    <row r="2244" spans="1:9" ht="25.15" customHeight="1">
      <c r="A2244" s="299">
        <v>42794</v>
      </c>
      <c r="B2244" s="298">
        <v>17.420000000000002</v>
      </c>
      <c r="C2244" s="298">
        <v>17.530000999999999</v>
      </c>
      <c r="D2244" s="298">
        <v>17.34</v>
      </c>
      <c r="E2244" s="298">
        <v>17.34</v>
      </c>
      <c r="F2244" s="297">
        <v>83370</v>
      </c>
      <c r="G2244" s="297">
        <v>61132556</v>
      </c>
      <c r="H2244" s="400">
        <v>1060.0385303680901</v>
      </c>
      <c r="I2244" s="401"/>
    </row>
    <row r="2245" spans="1:9" ht="25.15" customHeight="1">
      <c r="A2245" s="299">
        <v>42793</v>
      </c>
      <c r="B2245" s="298">
        <v>17.739999999999998</v>
      </c>
      <c r="C2245" s="298">
        <v>17.739999999999998</v>
      </c>
      <c r="D2245" s="298">
        <v>17.139999</v>
      </c>
      <c r="E2245" s="298">
        <v>17.290001</v>
      </c>
      <c r="F2245" s="297">
        <v>76484</v>
      </c>
      <c r="G2245" s="297">
        <v>61132556</v>
      </c>
      <c r="H2245" s="400">
        <v>1056.9819492085301</v>
      </c>
      <c r="I2245" s="401"/>
    </row>
    <row r="2246" spans="1:9" ht="25.15" customHeight="1">
      <c r="A2246" s="299">
        <v>42790</v>
      </c>
      <c r="B2246" s="298">
        <v>17.530000999999999</v>
      </c>
      <c r="C2246" s="298">
        <v>17.639999</v>
      </c>
      <c r="D2246" s="298">
        <v>17.280000999999999</v>
      </c>
      <c r="E2246" s="298">
        <v>17.34</v>
      </c>
      <c r="F2246" s="297">
        <v>101839</v>
      </c>
      <c r="G2246" s="297">
        <v>61132556</v>
      </c>
      <c r="H2246" s="400">
        <v>1060.0385303680901</v>
      </c>
      <c r="I2246" s="401"/>
    </row>
    <row r="2247" spans="1:9" ht="25.15" customHeight="1">
      <c r="A2247" s="299">
        <v>42789</v>
      </c>
      <c r="B2247" s="298">
        <v>17.540001</v>
      </c>
      <c r="C2247" s="298">
        <v>17.860001</v>
      </c>
      <c r="D2247" s="298">
        <v>17.239999999999998</v>
      </c>
      <c r="E2247" s="298">
        <v>17.280000999999999</v>
      </c>
      <c r="F2247" s="297">
        <v>99050</v>
      </c>
      <c r="G2247" s="297">
        <v>61132556</v>
      </c>
      <c r="H2247" s="400">
        <v>1056.3706096563999</v>
      </c>
      <c r="I2247" s="401"/>
    </row>
    <row r="2248" spans="1:9" ht="25.15" customHeight="1">
      <c r="A2248" s="299">
        <v>42788</v>
      </c>
      <c r="B2248" s="298">
        <v>18.16</v>
      </c>
      <c r="C2248" s="298">
        <v>18.190000999999999</v>
      </c>
      <c r="D2248" s="298">
        <v>17.579999999999998</v>
      </c>
      <c r="E2248" s="298">
        <v>17.579999999999998</v>
      </c>
      <c r="F2248" s="297">
        <v>70408</v>
      </c>
      <c r="G2248" s="297">
        <v>61132556</v>
      </c>
      <c r="H2248" s="400">
        <v>1074.71032981596</v>
      </c>
      <c r="I2248" s="401"/>
    </row>
    <row r="2249" spans="1:9" ht="25.15" customHeight="1">
      <c r="A2249" s="299">
        <v>42787</v>
      </c>
      <c r="B2249" s="298">
        <v>18.079999999999998</v>
      </c>
      <c r="C2249" s="298">
        <v>18.190000999999999</v>
      </c>
      <c r="D2249" s="298">
        <v>18.059999000000001</v>
      </c>
      <c r="E2249" s="298">
        <v>18.129999000000002</v>
      </c>
      <c r="F2249" s="297">
        <v>37870</v>
      </c>
      <c r="G2249" s="297">
        <v>61132556</v>
      </c>
      <c r="H2249" s="400">
        <v>1108.33318897552</v>
      </c>
      <c r="I2249" s="401"/>
    </row>
    <row r="2250" spans="1:9" ht="25.15" customHeight="1">
      <c r="A2250" s="299">
        <v>42786</v>
      </c>
      <c r="B2250" s="298">
        <v>18.149999999999999</v>
      </c>
      <c r="C2250" s="298">
        <v>18.18</v>
      </c>
      <c r="D2250" s="298">
        <v>18.010000000000002</v>
      </c>
      <c r="E2250" s="298">
        <v>18.149999999999999</v>
      </c>
      <c r="F2250" s="297">
        <v>24870</v>
      </c>
      <c r="G2250" s="297">
        <v>61132556</v>
      </c>
      <c r="H2250" s="400">
        <v>1109.5558680797801</v>
      </c>
      <c r="I2250" s="401"/>
    </row>
    <row r="2251" spans="1:9" ht="25.15" customHeight="1">
      <c r="A2251" s="299">
        <v>42783</v>
      </c>
      <c r="B2251" s="298">
        <v>18</v>
      </c>
      <c r="C2251" s="298">
        <v>18.209999</v>
      </c>
      <c r="D2251" s="298">
        <v>18</v>
      </c>
      <c r="E2251" s="298">
        <v>18.149999999999999</v>
      </c>
      <c r="F2251" s="297">
        <v>43963</v>
      </c>
      <c r="G2251" s="297">
        <v>61132556</v>
      </c>
      <c r="H2251" s="400">
        <v>1109.5558680797801</v>
      </c>
      <c r="I2251" s="401"/>
    </row>
    <row r="2252" spans="1:9" ht="25.15" customHeight="1">
      <c r="A2252" s="299">
        <v>42782</v>
      </c>
      <c r="B2252" s="298">
        <v>18.350000000000001</v>
      </c>
      <c r="C2252" s="298">
        <v>18.350000000000001</v>
      </c>
      <c r="D2252" s="298">
        <v>17.969999000000001</v>
      </c>
      <c r="E2252" s="298">
        <v>18.010000000000002</v>
      </c>
      <c r="F2252" s="297">
        <v>75111</v>
      </c>
      <c r="G2252" s="297">
        <v>61132556</v>
      </c>
      <c r="H2252" s="400">
        <v>1100.9973475521299</v>
      </c>
      <c r="I2252" s="401"/>
    </row>
    <row r="2253" spans="1:9" ht="25.15" customHeight="1">
      <c r="A2253" s="299">
        <v>42781</v>
      </c>
      <c r="B2253" s="298">
        <v>18.139999</v>
      </c>
      <c r="C2253" s="298">
        <v>18.27</v>
      </c>
      <c r="D2253" s="298">
        <v>18.059999000000001</v>
      </c>
      <c r="E2253" s="298">
        <v>18.239999999999998</v>
      </c>
      <c r="F2253" s="297">
        <v>42425</v>
      </c>
      <c r="G2253" s="297">
        <v>61132556</v>
      </c>
      <c r="H2253" s="400">
        <v>1115.0578074478699</v>
      </c>
      <c r="I2253" s="401"/>
    </row>
    <row r="2254" spans="1:9" ht="25.15" customHeight="1">
      <c r="A2254" s="299">
        <v>42780</v>
      </c>
      <c r="B2254" s="298">
        <v>17.579999999999998</v>
      </c>
      <c r="C2254" s="298">
        <v>18.149999999999999</v>
      </c>
      <c r="D2254" s="298">
        <v>17.579999999999998</v>
      </c>
      <c r="E2254" s="298">
        <v>18.149999999999999</v>
      </c>
      <c r="F2254" s="297">
        <v>63122</v>
      </c>
      <c r="G2254" s="297">
        <v>61132556</v>
      </c>
      <c r="H2254" s="400">
        <v>1109.5558680797801</v>
      </c>
      <c r="I2254" s="401"/>
    </row>
    <row r="2255" spans="1:9" ht="25.15" customHeight="1">
      <c r="A2255" s="299">
        <v>42779</v>
      </c>
      <c r="B2255" s="298">
        <v>18.040001</v>
      </c>
      <c r="C2255" s="298">
        <v>18.129999000000002</v>
      </c>
      <c r="D2255" s="298">
        <v>17.98</v>
      </c>
      <c r="E2255" s="298">
        <v>18.059999000000001</v>
      </c>
      <c r="F2255" s="297">
        <v>61909</v>
      </c>
      <c r="G2255" s="297">
        <v>61132556</v>
      </c>
      <c r="H2255" s="400">
        <v>1104.0539287116901</v>
      </c>
      <c r="I2255" s="401"/>
    </row>
    <row r="2256" spans="1:9" ht="25.15" customHeight="1">
      <c r="A2256" s="299">
        <v>42776</v>
      </c>
      <c r="B2256" s="298">
        <v>18.010000000000002</v>
      </c>
      <c r="C2256" s="298">
        <v>18.139999</v>
      </c>
      <c r="D2256" s="298">
        <v>17.57</v>
      </c>
      <c r="E2256" s="298">
        <v>18.059999000000001</v>
      </c>
      <c r="F2256" s="297">
        <v>43742</v>
      </c>
      <c r="G2256" s="297">
        <v>61132556</v>
      </c>
      <c r="H2256" s="400">
        <v>1104.0539287116901</v>
      </c>
      <c r="I2256" s="401"/>
    </row>
    <row r="2257" spans="1:9" ht="25.15" customHeight="1">
      <c r="A2257" s="299">
        <v>42775</v>
      </c>
      <c r="B2257" s="298">
        <v>18.170000000000002</v>
      </c>
      <c r="C2257" s="298">
        <v>18.170000000000002</v>
      </c>
      <c r="D2257" s="298">
        <v>17.790001</v>
      </c>
      <c r="E2257" s="298">
        <v>18.059999000000001</v>
      </c>
      <c r="F2257" s="297">
        <v>84776</v>
      </c>
      <c r="G2257" s="297">
        <v>61132556</v>
      </c>
      <c r="H2257" s="400">
        <v>1104.0539287116901</v>
      </c>
      <c r="I2257" s="401"/>
    </row>
    <row r="2258" spans="1:9" ht="25.15" customHeight="1">
      <c r="A2258" s="299">
        <v>42774</v>
      </c>
      <c r="B2258" s="298">
        <v>18.079999999999998</v>
      </c>
      <c r="C2258" s="298">
        <v>18.079999999999998</v>
      </c>
      <c r="D2258" s="298">
        <v>17.66</v>
      </c>
      <c r="E2258" s="298">
        <v>17.790001</v>
      </c>
      <c r="F2258" s="297">
        <v>51405</v>
      </c>
      <c r="G2258" s="297">
        <v>61132556</v>
      </c>
      <c r="H2258" s="400">
        <v>1087.5482272085301</v>
      </c>
      <c r="I2258" s="401"/>
    </row>
    <row r="2259" spans="1:9" ht="25.15" customHeight="1">
      <c r="A2259" s="299">
        <v>42773</v>
      </c>
      <c r="B2259" s="298">
        <v>17.780000999999999</v>
      </c>
      <c r="C2259" s="298">
        <v>18.09</v>
      </c>
      <c r="D2259" s="298">
        <v>17.709999</v>
      </c>
      <c r="E2259" s="298">
        <v>17.899999999999999</v>
      </c>
      <c r="F2259" s="297">
        <v>54820</v>
      </c>
      <c r="G2259" s="297">
        <v>61132556</v>
      </c>
      <c r="H2259" s="400">
        <v>1094.27272907978</v>
      </c>
      <c r="I2259" s="401"/>
    </row>
    <row r="2260" spans="1:9" ht="25.15" customHeight="1">
      <c r="A2260" s="299">
        <v>42772</v>
      </c>
      <c r="B2260" s="298">
        <v>17.850000000000001</v>
      </c>
      <c r="C2260" s="298">
        <v>17.850000000000001</v>
      </c>
      <c r="D2260" s="298">
        <v>17.549999</v>
      </c>
      <c r="E2260" s="298">
        <v>17.709999</v>
      </c>
      <c r="F2260" s="297">
        <v>31821</v>
      </c>
      <c r="G2260" s="297">
        <v>61132556</v>
      </c>
      <c r="H2260" s="400">
        <v>1082.65751079147</v>
      </c>
      <c r="I2260" s="401"/>
    </row>
    <row r="2261" spans="1:9" ht="25.15" customHeight="1">
      <c r="A2261" s="299">
        <v>42769</v>
      </c>
      <c r="B2261" s="298">
        <v>17.639999</v>
      </c>
      <c r="C2261" s="298">
        <v>17.690000999999999</v>
      </c>
      <c r="D2261" s="298">
        <v>17.389999</v>
      </c>
      <c r="E2261" s="298">
        <v>17.66</v>
      </c>
      <c r="F2261" s="297">
        <v>46005</v>
      </c>
      <c r="G2261" s="297">
        <v>61132556</v>
      </c>
      <c r="H2261" s="400">
        <v>1079.60092963191</v>
      </c>
      <c r="I2261" s="401"/>
    </row>
    <row r="2262" spans="1:9" ht="25.15" customHeight="1">
      <c r="A2262" s="299">
        <v>42768</v>
      </c>
      <c r="B2262" s="298">
        <v>17.16</v>
      </c>
      <c r="C2262" s="298">
        <v>17.610001</v>
      </c>
      <c r="D2262" s="298">
        <v>17.16</v>
      </c>
      <c r="E2262" s="298">
        <v>17.420000000000002</v>
      </c>
      <c r="F2262" s="297">
        <v>72393</v>
      </c>
      <c r="G2262" s="297">
        <v>61132556</v>
      </c>
      <c r="H2262" s="400">
        <v>1064.9291301840401</v>
      </c>
      <c r="I2262" s="401"/>
    </row>
    <row r="2263" spans="1:9" ht="25.15" customHeight="1">
      <c r="A2263" s="299">
        <v>42767</v>
      </c>
      <c r="B2263" s="298">
        <v>16.760000000000002</v>
      </c>
      <c r="C2263" s="298">
        <v>17.610001</v>
      </c>
      <c r="D2263" s="298">
        <v>16.760000000000002</v>
      </c>
      <c r="E2263" s="298">
        <v>17.600000000000001</v>
      </c>
      <c r="F2263" s="297">
        <v>75145</v>
      </c>
      <c r="G2263" s="297">
        <v>61132556</v>
      </c>
      <c r="H2263" s="400">
        <v>1075.9330089202199</v>
      </c>
      <c r="I2263" s="401"/>
    </row>
    <row r="2264" spans="1:9" ht="25.15" customHeight="1">
      <c r="A2264" s="299">
        <v>42766</v>
      </c>
      <c r="B2264" s="298">
        <v>16.920000000000002</v>
      </c>
      <c r="C2264" s="298">
        <v>17.219999000000001</v>
      </c>
      <c r="D2264" s="298">
        <v>16.739999999999998</v>
      </c>
      <c r="E2264" s="298">
        <v>17.170000000000002</v>
      </c>
      <c r="F2264" s="297">
        <v>63163</v>
      </c>
      <c r="G2264" s="297">
        <v>61132556</v>
      </c>
      <c r="H2264" s="400">
        <v>1049.64599118404</v>
      </c>
      <c r="I2264" s="401"/>
    </row>
    <row r="2265" spans="1:9" ht="25.15" customHeight="1">
      <c r="A2265" s="299">
        <v>42765</v>
      </c>
      <c r="B2265" s="298">
        <v>16.860001</v>
      </c>
      <c r="C2265" s="298">
        <v>17.399999999999999</v>
      </c>
      <c r="D2265" s="298">
        <v>16.860001</v>
      </c>
      <c r="E2265" s="298">
        <v>16.940000999999999</v>
      </c>
      <c r="F2265" s="297">
        <v>71999</v>
      </c>
      <c r="G2265" s="297">
        <v>61132556</v>
      </c>
      <c r="H2265" s="400">
        <v>1035.58553128831</v>
      </c>
      <c r="I2265" s="401"/>
    </row>
    <row r="2266" spans="1:9" ht="25.15" customHeight="1">
      <c r="A2266" s="299">
        <v>42762</v>
      </c>
      <c r="B2266" s="298">
        <v>16.84</v>
      </c>
      <c r="C2266" s="298">
        <v>17.370000999999998</v>
      </c>
      <c r="D2266" s="298">
        <v>16.84</v>
      </c>
      <c r="E2266" s="298">
        <v>17.290001</v>
      </c>
      <c r="F2266" s="297">
        <v>57446</v>
      </c>
      <c r="G2266" s="297">
        <v>61132556</v>
      </c>
      <c r="H2266" s="400">
        <v>1056.9819492085301</v>
      </c>
      <c r="I2266" s="401"/>
    </row>
    <row r="2267" spans="1:9" ht="25.15" customHeight="1">
      <c r="A2267" s="299">
        <v>42761</v>
      </c>
      <c r="B2267" s="298">
        <v>16.91</v>
      </c>
      <c r="C2267" s="298">
        <v>17.309999000000001</v>
      </c>
      <c r="D2267" s="298">
        <v>16.91</v>
      </c>
      <c r="E2267" s="298">
        <v>17.200001</v>
      </c>
      <c r="F2267" s="297">
        <v>48153</v>
      </c>
      <c r="G2267" s="297">
        <v>61132556</v>
      </c>
      <c r="H2267" s="400">
        <v>1051.4800098404401</v>
      </c>
      <c r="I2267" s="401"/>
    </row>
    <row r="2268" spans="1:9" ht="25.15" customHeight="1">
      <c r="A2268" s="299">
        <v>42760</v>
      </c>
      <c r="B2268" s="298">
        <v>17.209999</v>
      </c>
      <c r="C2268" s="298">
        <v>17.209999</v>
      </c>
      <c r="D2268" s="298">
        <v>16.77</v>
      </c>
      <c r="E2268" s="298">
        <v>16.950001</v>
      </c>
      <c r="F2268" s="297">
        <v>57033</v>
      </c>
      <c r="G2268" s="297">
        <v>61132556</v>
      </c>
      <c r="H2268" s="400">
        <v>1036.1968708404399</v>
      </c>
      <c r="I2268" s="401"/>
    </row>
    <row r="2269" spans="1:9" ht="25.15" customHeight="1">
      <c r="A2269" s="299">
        <v>42759</v>
      </c>
      <c r="B2269" s="298">
        <v>17</v>
      </c>
      <c r="C2269" s="298">
        <v>17.149999999999999</v>
      </c>
      <c r="D2269" s="298">
        <v>16.75</v>
      </c>
      <c r="E2269" s="298">
        <v>16.889999</v>
      </c>
      <c r="F2269" s="297">
        <v>81176</v>
      </c>
      <c r="G2269" s="297">
        <v>61132556</v>
      </c>
      <c r="H2269" s="400">
        <v>1032.52883352765</v>
      </c>
      <c r="I2269" s="401"/>
    </row>
    <row r="2270" spans="1:9" ht="25.15" customHeight="1">
      <c r="A2270" s="299">
        <v>42758</v>
      </c>
      <c r="B2270" s="298">
        <v>17.209999</v>
      </c>
      <c r="C2270" s="298">
        <v>17.27</v>
      </c>
      <c r="D2270" s="298">
        <v>17.02</v>
      </c>
      <c r="E2270" s="298">
        <v>17.200001</v>
      </c>
      <c r="F2270" s="297">
        <v>43828</v>
      </c>
      <c r="G2270" s="297">
        <v>61132556</v>
      </c>
      <c r="H2270" s="400">
        <v>1051.4800098404401</v>
      </c>
      <c r="I2270" s="401"/>
    </row>
    <row r="2271" spans="1:9" ht="25.15" customHeight="1">
      <c r="A2271" s="299">
        <v>42755</v>
      </c>
      <c r="B2271" s="298">
        <v>17.120000999999998</v>
      </c>
      <c r="C2271" s="298">
        <v>17.450001</v>
      </c>
      <c r="D2271" s="298">
        <v>17.110001</v>
      </c>
      <c r="E2271" s="298">
        <v>17.260000000000002</v>
      </c>
      <c r="F2271" s="297">
        <v>38625</v>
      </c>
      <c r="G2271" s="297">
        <v>61132556</v>
      </c>
      <c r="H2271" s="400">
        <v>1055.14793055213</v>
      </c>
      <c r="I2271" s="401"/>
    </row>
    <row r="2272" spans="1:9" ht="25.15" customHeight="1">
      <c r="A2272" s="299">
        <v>42754</v>
      </c>
      <c r="B2272" s="298">
        <v>17.280000999999999</v>
      </c>
      <c r="C2272" s="298">
        <v>17.579999999999998</v>
      </c>
      <c r="D2272" s="298">
        <v>17.149999999999999</v>
      </c>
      <c r="E2272" s="298">
        <v>17.450001</v>
      </c>
      <c r="F2272" s="297">
        <v>53305</v>
      </c>
      <c r="G2272" s="297">
        <v>61132556</v>
      </c>
      <c r="H2272" s="400">
        <v>1066.76314884044</v>
      </c>
      <c r="I2272" s="401"/>
    </row>
    <row r="2273" spans="1:9" ht="25.15" customHeight="1">
      <c r="A2273" s="299">
        <v>42753</v>
      </c>
      <c r="B2273" s="298">
        <v>17.25</v>
      </c>
      <c r="C2273" s="298">
        <v>17.540001</v>
      </c>
      <c r="D2273" s="298">
        <v>17.139999</v>
      </c>
      <c r="E2273" s="298">
        <v>17.399999999999999</v>
      </c>
      <c r="F2273" s="297">
        <v>599041</v>
      </c>
      <c r="G2273" s="297">
        <v>61132556</v>
      </c>
      <c r="H2273" s="400">
        <v>1063.70645107978</v>
      </c>
      <c r="I2273" s="401"/>
    </row>
    <row r="2274" spans="1:9" ht="25.15" customHeight="1">
      <c r="A2274" s="299">
        <v>42752</v>
      </c>
      <c r="B2274" s="298">
        <v>17.450001</v>
      </c>
      <c r="C2274" s="298">
        <v>17.629999000000002</v>
      </c>
      <c r="D2274" s="298">
        <v>17.25</v>
      </c>
      <c r="E2274" s="298">
        <v>17.370000999999998</v>
      </c>
      <c r="F2274" s="297">
        <v>44164</v>
      </c>
      <c r="G2274" s="297">
        <v>61132556</v>
      </c>
      <c r="H2274" s="400">
        <v>1061.8725490244799</v>
      </c>
      <c r="I2274" s="401"/>
    </row>
    <row r="2275" spans="1:9" ht="25.15" customHeight="1">
      <c r="A2275" s="299">
        <v>42751</v>
      </c>
      <c r="B2275" s="298">
        <v>17.309999000000001</v>
      </c>
      <c r="C2275" s="298">
        <v>17.799999</v>
      </c>
      <c r="D2275" s="298">
        <v>17.309999000000001</v>
      </c>
      <c r="E2275" s="298">
        <v>17.600000000000001</v>
      </c>
      <c r="F2275" s="297">
        <v>31451</v>
      </c>
      <c r="G2275" s="297">
        <v>61132556</v>
      </c>
      <c r="H2275" s="400">
        <v>1075.9330089202199</v>
      </c>
      <c r="I2275" s="401"/>
    </row>
    <row r="2276" spans="1:9" ht="25.15" customHeight="1">
      <c r="A2276" s="299">
        <v>42748</v>
      </c>
      <c r="B2276" s="298">
        <v>17.34</v>
      </c>
      <c r="C2276" s="298">
        <v>17.829999999999998</v>
      </c>
      <c r="D2276" s="298">
        <v>17.34</v>
      </c>
      <c r="E2276" s="298">
        <v>17.829999999999998</v>
      </c>
      <c r="F2276" s="297">
        <v>113437</v>
      </c>
      <c r="G2276" s="297">
        <v>61132556</v>
      </c>
      <c r="H2276" s="400">
        <v>1089.9934688159599</v>
      </c>
      <c r="I2276" s="401"/>
    </row>
    <row r="2277" spans="1:9" ht="25.15" customHeight="1">
      <c r="A2277" s="299">
        <v>42747</v>
      </c>
      <c r="B2277" s="298">
        <v>17.280000999999999</v>
      </c>
      <c r="C2277" s="298">
        <v>17.559999000000001</v>
      </c>
      <c r="D2277" s="298">
        <v>17.200001</v>
      </c>
      <c r="E2277" s="298">
        <v>17.299999</v>
      </c>
      <c r="F2277" s="297">
        <v>173287</v>
      </c>
      <c r="G2277" s="297">
        <v>61132556</v>
      </c>
      <c r="H2277" s="400">
        <v>1057.59317215956</v>
      </c>
      <c r="I2277" s="401"/>
    </row>
    <row r="2278" spans="1:9" ht="25.15" customHeight="1">
      <c r="A2278" s="299">
        <v>42746</v>
      </c>
      <c r="B2278" s="298">
        <v>17.860001</v>
      </c>
      <c r="C2278" s="298">
        <v>17.969999000000001</v>
      </c>
      <c r="D2278" s="298">
        <v>17.639999</v>
      </c>
      <c r="E2278" s="298">
        <v>17.639999</v>
      </c>
      <c r="F2278" s="297">
        <v>43337</v>
      </c>
      <c r="G2278" s="297">
        <v>61132556</v>
      </c>
      <c r="H2278" s="400">
        <v>1078.3782505276499</v>
      </c>
      <c r="I2278" s="401"/>
    </row>
    <row r="2279" spans="1:9" ht="25.15" customHeight="1">
      <c r="A2279" s="299">
        <v>42745</v>
      </c>
      <c r="B2279" s="298">
        <v>17.98</v>
      </c>
      <c r="C2279" s="298">
        <v>18.23</v>
      </c>
      <c r="D2279" s="298">
        <v>17.82</v>
      </c>
      <c r="E2279" s="298">
        <v>18.049999</v>
      </c>
      <c r="F2279" s="297">
        <v>38500</v>
      </c>
      <c r="G2279" s="297">
        <v>61132556</v>
      </c>
      <c r="H2279" s="400">
        <v>1103.4425891595599</v>
      </c>
      <c r="I2279" s="401"/>
    </row>
    <row r="2280" spans="1:9" ht="25.15" customHeight="1">
      <c r="A2280" s="299">
        <v>42744</v>
      </c>
      <c r="B2280" s="298">
        <v>17.799999</v>
      </c>
      <c r="C2280" s="298">
        <v>18.239999999999998</v>
      </c>
      <c r="D2280" s="298">
        <v>17.709999</v>
      </c>
      <c r="E2280" s="298">
        <v>18.129999000000002</v>
      </c>
      <c r="F2280" s="297">
        <v>39153</v>
      </c>
      <c r="G2280" s="297">
        <v>61132556</v>
      </c>
      <c r="H2280" s="400">
        <v>1108.33318897552</v>
      </c>
      <c r="I2280" s="401"/>
    </row>
    <row r="2281" spans="1:9" ht="25.15" customHeight="1">
      <c r="A2281" s="299">
        <v>42741</v>
      </c>
      <c r="B2281" s="298">
        <v>18.049999</v>
      </c>
      <c r="C2281" s="298">
        <v>18.049999</v>
      </c>
      <c r="D2281" s="298">
        <v>17.75</v>
      </c>
      <c r="E2281" s="298">
        <v>17.850000000000001</v>
      </c>
      <c r="F2281" s="297">
        <v>39802</v>
      </c>
      <c r="G2281" s="297">
        <v>61132556</v>
      </c>
      <c r="H2281" s="400">
        <v>1091.21614792022</v>
      </c>
      <c r="I2281" s="401"/>
    </row>
    <row r="2282" spans="1:9" ht="25.15" customHeight="1">
      <c r="A2282" s="299">
        <v>42740</v>
      </c>
      <c r="B2282" s="298">
        <v>18.420000000000002</v>
      </c>
      <c r="C2282" s="298">
        <v>18.420000000000002</v>
      </c>
      <c r="D2282" s="298">
        <v>17.940000999999999</v>
      </c>
      <c r="E2282" s="298">
        <v>17.940000999999999</v>
      </c>
      <c r="F2282" s="297">
        <v>28496</v>
      </c>
      <c r="G2282" s="297">
        <v>61132556</v>
      </c>
      <c r="H2282" s="400">
        <v>1096.71808728831</v>
      </c>
      <c r="I2282" s="401"/>
    </row>
    <row r="2283" spans="1:9" ht="25.15" customHeight="1">
      <c r="A2283" s="299">
        <v>42739</v>
      </c>
      <c r="B2283" s="298">
        <v>17.790001</v>
      </c>
      <c r="C2283" s="298">
        <v>18.309999000000001</v>
      </c>
      <c r="D2283" s="298">
        <v>17.760000000000002</v>
      </c>
      <c r="E2283" s="298">
        <v>17.920000000000002</v>
      </c>
      <c r="F2283" s="297">
        <v>31489</v>
      </c>
      <c r="G2283" s="297">
        <v>61132556</v>
      </c>
      <c r="H2283" s="400">
        <v>1095.4954081840399</v>
      </c>
      <c r="I2283" s="401"/>
    </row>
    <row r="2284" spans="1:9" ht="25.15" customHeight="1">
      <c r="A2284" s="299">
        <v>42738</v>
      </c>
      <c r="B2284" s="298">
        <v>18.420000000000002</v>
      </c>
      <c r="C2284" s="298">
        <v>18.610001</v>
      </c>
      <c r="D2284" s="298">
        <v>18.079999999999998</v>
      </c>
      <c r="E2284" s="298">
        <v>18.16</v>
      </c>
      <c r="F2284" s="297">
        <v>59336</v>
      </c>
      <c r="G2284" s="297">
        <v>61132556</v>
      </c>
      <c r="H2284" s="400">
        <v>1110.1672076319101</v>
      </c>
      <c r="I2284" s="401"/>
    </row>
    <row r="2285" spans="1:9" ht="25.15" customHeight="1">
      <c r="A2285" s="299">
        <v>42734</v>
      </c>
      <c r="B2285" s="298">
        <v>0</v>
      </c>
      <c r="C2285" s="298">
        <v>0</v>
      </c>
      <c r="D2285" s="298">
        <v>0</v>
      </c>
      <c r="E2285" s="298">
        <v>17.959999</v>
      </c>
      <c r="F2285" s="297">
        <v>0</v>
      </c>
      <c r="G2285" s="297">
        <v>61132556</v>
      </c>
      <c r="H2285" s="400">
        <v>1097.9406497914699</v>
      </c>
      <c r="I2285" s="401"/>
    </row>
    <row r="2286" spans="1:9" ht="25.15" customHeight="1">
      <c r="A2286" s="299">
        <v>42733</v>
      </c>
      <c r="B2286" s="298">
        <v>18.110001</v>
      </c>
      <c r="C2286" s="298">
        <v>18.120000999999998</v>
      </c>
      <c r="D2286" s="298">
        <v>17.790001</v>
      </c>
      <c r="E2286" s="298">
        <v>17.989999999999998</v>
      </c>
      <c r="F2286" s="297">
        <v>28176</v>
      </c>
      <c r="G2286" s="297">
        <v>61132556</v>
      </c>
      <c r="H2286" s="400">
        <v>1099.77466844787</v>
      </c>
      <c r="I2286" s="401"/>
    </row>
    <row r="2287" spans="1:9" ht="25.15" customHeight="1">
      <c r="A2287" s="299">
        <v>42732</v>
      </c>
      <c r="B2287" s="298">
        <v>18.059999000000001</v>
      </c>
      <c r="C2287" s="298">
        <v>18.139999</v>
      </c>
      <c r="D2287" s="298">
        <v>17.920000000000002</v>
      </c>
      <c r="E2287" s="298">
        <v>18.059999000000001</v>
      </c>
      <c r="F2287" s="297">
        <v>22255</v>
      </c>
      <c r="G2287" s="297">
        <v>61132556</v>
      </c>
      <c r="H2287" s="400">
        <v>1104.0539287116901</v>
      </c>
      <c r="I2287" s="401"/>
    </row>
    <row r="2288" spans="1:9" ht="25.15" customHeight="1">
      <c r="A2288" s="299">
        <v>42727</v>
      </c>
      <c r="B2288" s="298">
        <v>0</v>
      </c>
      <c r="C2288" s="298">
        <v>0</v>
      </c>
      <c r="D2288" s="298">
        <v>0</v>
      </c>
      <c r="E2288" s="298">
        <v>17.899999999999999</v>
      </c>
      <c r="F2288" s="297">
        <v>0</v>
      </c>
      <c r="G2288" s="297">
        <v>61132556</v>
      </c>
      <c r="H2288" s="400">
        <v>1094.27272907978</v>
      </c>
      <c r="I2288" s="401"/>
    </row>
    <row r="2289" spans="1:9" ht="25.15" customHeight="1">
      <c r="A2289" s="299">
        <v>42726</v>
      </c>
      <c r="B2289" s="298">
        <v>17.649999999999999</v>
      </c>
      <c r="C2289" s="298">
        <v>17.91</v>
      </c>
      <c r="D2289" s="298">
        <v>17.649999999999999</v>
      </c>
      <c r="E2289" s="298">
        <v>17.84</v>
      </c>
      <c r="F2289" s="297">
        <v>36874</v>
      </c>
      <c r="G2289" s="297">
        <v>61132556</v>
      </c>
      <c r="H2289" s="400">
        <v>1090.6048083680901</v>
      </c>
      <c r="I2289" s="401"/>
    </row>
    <row r="2290" spans="1:9" ht="25.15" customHeight="1">
      <c r="A2290" s="299">
        <v>42725</v>
      </c>
      <c r="B2290" s="298">
        <v>17.510000000000002</v>
      </c>
      <c r="C2290" s="298">
        <v>17.920000000000002</v>
      </c>
      <c r="D2290" s="298">
        <v>17.510000000000002</v>
      </c>
      <c r="E2290" s="298">
        <v>17.84</v>
      </c>
      <c r="F2290" s="297">
        <v>49311</v>
      </c>
      <c r="G2290" s="297">
        <v>61132556</v>
      </c>
      <c r="H2290" s="400">
        <v>1090.6048083680901</v>
      </c>
      <c r="I2290" s="401"/>
    </row>
    <row r="2291" spans="1:9" ht="25.15" customHeight="1">
      <c r="A2291" s="299">
        <v>42724</v>
      </c>
      <c r="B2291" s="298">
        <v>18.010000000000002</v>
      </c>
      <c r="C2291" s="298">
        <v>18.049999</v>
      </c>
      <c r="D2291" s="298">
        <v>17.799999</v>
      </c>
      <c r="E2291" s="298">
        <v>17.809999000000001</v>
      </c>
      <c r="F2291" s="297">
        <v>75152</v>
      </c>
      <c r="G2291" s="297">
        <v>61132556</v>
      </c>
      <c r="H2291" s="400">
        <v>1088.77078971169</v>
      </c>
      <c r="I2291" s="401"/>
    </row>
    <row r="2292" spans="1:9" ht="25.15" customHeight="1">
      <c r="A2292" s="299">
        <v>42723</v>
      </c>
      <c r="B2292" s="298">
        <v>18.25</v>
      </c>
      <c r="C2292" s="298">
        <v>18.280000999999999</v>
      </c>
      <c r="D2292" s="298">
        <v>18.010000000000002</v>
      </c>
      <c r="E2292" s="298">
        <v>18.049999</v>
      </c>
      <c r="F2292" s="297">
        <v>40576</v>
      </c>
      <c r="G2292" s="297">
        <v>61132556</v>
      </c>
      <c r="H2292" s="400">
        <v>1103.4425891595599</v>
      </c>
      <c r="I2292" s="401"/>
    </row>
    <row r="2293" spans="1:9" ht="25.15" customHeight="1">
      <c r="A2293" s="299">
        <v>42720</v>
      </c>
      <c r="B2293" s="298">
        <v>18.41</v>
      </c>
      <c r="C2293" s="298">
        <v>18.41</v>
      </c>
      <c r="D2293" s="298">
        <v>17.799999</v>
      </c>
      <c r="E2293" s="298">
        <v>18.16</v>
      </c>
      <c r="F2293" s="297">
        <v>109344</v>
      </c>
      <c r="G2293" s="297">
        <v>61132556</v>
      </c>
      <c r="H2293" s="400">
        <v>1110.1672076319101</v>
      </c>
      <c r="I2293" s="401"/>
    </row>
    <row r="2294" spans="1:9" ht="25.15" customHeight="1">
      <c r="A2294" s="299">
        <v>42719</v>
      </c>
      <c r="B2294" s="298">
        <v>18.280000999999999</v>
      </c>
      <c r="C2294" s="298">
        <v>18.280000999999999</v>
      </c>
      <c r="D2294" s="298">
        <v>17.600000000000001</v>
      </c>
      <c r="E2294" s="298">
        <v>17.600000000000001</v>
      </c>
      <c r="F2294" s="297">
        <v>129562</v>
      </c>
      <c r="G2294" s="297">
        <v>61132556</v>
      </c>
      <c r="H2294" s="400">
        <v>1075.9330089202199</v>
      </c>
      <c r="I2294" s="401"/>
    </row>
    <row r="2295" spans="1:9" ht="25.15" customHeight="1">
      <c r="A2295" s="299">
        <v>42718</v>
      </c>
      <c r="B2295" s="298">
        <v>17.91</v>
      </c>
      <c r="C2295" s="298">
        <v>17.989999999999998</v>
      </c>
      <c r="D2295" s="298">
        <v>17.700001</v>
      </c>
      <c r="E2295" s="298">
        <v>17.850000000000001</v>
      </c>
      <c r="F2295" s="297">
        <v>85016</v>
      </c>
      <c r="G2295" s="297">
        <v>61132556</v>
      </c>
      <c r="H2295" s="400">
        <v>1091.21614792022</v>
      </c>
      <c r="I2295" s="401"/>
    </row>
    <row r="2296" spans="1:9" ht="25.15" customHeight="1">
      <c r="A2296" s="299">
        <v>42717</v>
      </c>
      <c r="B2296" s="298">
        <v>17.709999</v>
      </c>
      <c r="C2296" s="298">
        <v>18.170000000000002</v>
      </c>
      <c r="D2296" s="298">
        <v>17.709999</v>
      </c>
      <c r="E2296" s="298">
        <v>17.98</v>
      </c>
      <c r="F2296" s="297">
        <v>33662</v>
      </c>
      <c r="G2296" s="297">
        <v>61132556</v>
      </c>
      <c r="H2296" s="400">
        <v>1099.1633288957401</v>
      </c>
      <c r="I2296" s="401"/>
    </row>
    <row r="2297" spans="1:9" ht="25.15" customHeight="1">
      <c r="A2297" s="299">
        <v>42716</v>
      </c>
      <c r="B2297" s="298">
        <v>18.120000999999998</v>
      </c>
      <c r="C2297" s="298">
        <v>18.120000999999998</v>
      </c>
      <c r="D2297" s="298">
        <v>17.790001</v>
      </c>
      <c r="E2297" s="298">
        <v>17.989999999999998</v>
      </c>
      <c r="F2297" s="297">
        <v>38160</v>
      </c>
      <c r="G2297" s="297">
        <v>61132556</v>
      </c>
      <c r="H2297" s="400">
        <v>1099.77466844787</v>
      </c>
      <c r="I2297" s="401"/>
    </row>
    <row r="2298" spans="1:9" ht="25.15" customHeight="1">
      <c r="A2298" s="299">
        <v>42713</v>
      </c>
      <c r="B2298" s="298">
        <v>17.360001</v>
      </c>
      <c r="C2298" s="298">
        <v>18.049999</v>
      </c>
      <c r="D2298" s="298">
        <v>17.360001</v>
      </c>
      <c r="E2298" s="298">
        <v>17.98</v>
      </c>
      <c r="F2298" s="297">
        <v>133757</v>
      </c>
      <c r="G2298" s="297">
        <v>61132556</v>
      </c>
      <c r="H2298" s="400">
        <v>1099.1633288957401</v>
      </c>
      <c r="I2298" s="401"/>
    </row>
    <row r="2299" spans="1:9" ht="25.15" customHeight="1">
      <c r="A2299" s="299">
        <v>42712</v>
      </c>
      <c r="B2299" s="298">
        <v>17.66</v>
      </c>
      <c r="C2299" s="298">
        <v>17.920000000000002</v>
      </c>
      <c r="D2299" s="298">
        <v>17.66</v>
      </c>
      <c r="E2299" s="298">
        <v>17.790001</v>
      </c>
      <c r="F2299" s="297">
        <v>73297</v>
      </c>
      <c r="G2299" s="297">
        <v>61132556</v>
      </c>
      <c r="H2299" s="400">
        <v>1087.5482272085301</v>
      </c>
      <c r="I2299" s="401"/>
    </row>
    <row r="2300" spans="1:9" ht="25.15" customHeight="1">
      <c r="A2300" s="299">
        <v>42711</v>
      </c>
      <c r="B2300" s="298">
        <v>17.98</v>
      </c>
      <c r="C2300" s="298">
        <v>18.200001</v>
      </c>
      <c r="D2300" s="298">
        <v>17.75</v>
      </c>
      <c r="E2300" s="298">
        <v>17.75</v>
      </c>
      <c r="F2300" s="297">
        <v>46759</v>
      </c>
      <c r="G2300" s="297">
        <v>61132556</v>
      </c>
      <c r="H2300" s="400">
        <v>1085.1028690000001</v>
      </c>
      <c r="I2300" s="401"/>
    </row>
    <row r="2301" spans="1:9" ht="25.15" customHeight="1">
      <c r="A2301" s="299">
        <v>42710</v>
      </c>
      <c r="B2301" s="298">
        <v>17.760000000000002</v>
      </c>
      <c r="C2301" s="298">
        <v>18.23</v>
      </c>
      <c r="D2301" s="298">
        <v>17.760000000000002</v>
      </c>
      <c r="E2301" s="298">
        <v>18.079999999999998</v>
      </c>
      <c r="F2301" s="297">
        <v>32949</v>
      </c>
      <c r="G2301" s="297">
        <v>61132556</v>
      </c>
      <c r="H2301" s="400">
        <v>1105.27660781596</v>
      </c>
      <c r="I2301" s="401"/>
    </row>
    <row r="2302" spans="1:9" ht="25.15" customHeight="1">
      <c r="A2302" s="299">
        <v>42709</v>
      </c>
      <c r="B2302" s="298">
        <v>18.629999000000002</v>
      </c>
      <c r="C2302" s="298">
        <v>18.629999000000002</v>
      </c>
      <c r="D2302" s="298">
        <v>17.84</v>
      </c>
      <c r="E2302" s="298">
        <v>18.110001</v>
      </c>
      <c r="F2302" s="297">
        <v>97661</v>
      </c>
      <c r="G2302" s="297">
        <v>61132556</v>
      </c>
      <c r="H2302" s="400">
        <v>1107.1106264723501</v>
      </c>
      <c r="I2302" s="401"/>
    </row>
    <row r="2303" spans="1:9" ht="25.15" customHeight="1">
      <c r="A2303" s="299">
        <v>42706</v>
      </c>
      <c r="B2303" s="298">
        <v>17.66</v>
      </c>
      <c r="C2303" s="298">
        <v>18.329999999999998</v>
      </c>
      <c r="D2303" s="298">
        <v>17.66</v>
      </c>
      <c r="E2303" s="298">
        <v>18.170000000000002</v>
      </c>
      <c r="F2303" s="297">
        <v>62539</v>
      </c>
      <c r="G2303" s="297">
        <v>61132556</v>
      </c>
      <c r="H2303" s="400">
        <v>1110.77854718404</v>
      </c>
      <c r="I2303" s="401"/>
    </row>
    <row r="2304" spans="1:9" ht="25.15" customHeight="1">
      <c r="A2304" s="299">
        <v>42705</v>
      </c>
      <c r="B2304" s="298">
        <v>18.91</v>
      </c>
      <c r="C2304" s="298">
        <v>18.91</v>
      </c>
      <c r="D2304" s="298">
        <v>17.98</v>
      </c>
      <c r="E2304" s="298">
        <v>18.100000000000001</v>
      </c>
      <c r="F2304" s="297">
        <v>76047</v>
      </c>
      <c r="G2304" s="297">
        <v>61132556</v>
      </c>
      <c r="H2304" s="400">
        <v>1106.4992869202199</v>
      </c>
      <c r="I2304" s="401"/>
    </row>
    <row r="2305" spans="1:9" ht="25.15" customHeight="1">
      <c r="A2305" s="299">
        <v>42704</v>
      </c>
      <c r="B2305" s="298">
        <v>19.100000000000001</v>
      </c>
      <c r="C2305" s="298">
        <v>19.100000000000001</v>
      </c>
      <c r="D2305" s="298">
        <v>18.41</v>
      </c>
      <c r="E2305" s="298">
        <v>18.450001</v>
      </c>
      <c r="F2305" s="297">
        <v>73614</v>
      </c>
      <c r="G2305" s="297">
        <v>61131201</v>
      </c>
      <c r="H2305" s="400">
        <v>1127.87070508941</v>
      </c>
      <c r="I2305" s="401"/>
    </row>
    <row r="2306" spans="1:9" ht="25.15" customHeight="1">
      <c r="A2306" s="299">
        <v>42703</v>
      </c>
      <c r="B2306" s="298">
        <v>18.66</v>
      </c>
      <c r="C2306" s="298">
        <v>18.889999</v>
      </c>
      <c r="D2306" s="298">
        <v>18.579999999999998</v>
      </c>
      <c r="E2306" s="298">
        <v>18.620000999999998</v>
      </c>
      <c r="F2306" s="297">
        <v>36935</v>
      </c>
      <c r="G2306" s="297">
        <v>61131201</v>
      </c>
      <c r="H2306" s="400">
        <v>1138.2630139233499</v>
      </c>
      <c r="I2306" s="401"/>
    </row>
    <row r="2307" spans="1:9" ht="25.15" customHeight="1">
      <c r="A2307" s="299">
        <v>42702</v>
      </c>
      <c r="B2307" s="298">
        <v>18.790001</v>
      </c>
      <c r="C2307" s="298">
        <v>19.049999</v>
      </c>
      <c r="D2307" s="298">
        <v>18.75</v>
      </c>
      <c r="E2307" s="298">
        <v>18.889999</v>
      </c>
      <c r="F2307" s="297">
        <v>40873</v>
      </c>
      <c r="G2307" s="297">
        <v>61131201</v>
      </c>
      <c r="H2307" s="400">
        <v>1154.76834957848</v>
      </c>
      <c r="I2307" s="401"/>
    </row>
    <row r="2308" spans="1:9" ht="25.15" customHeight="1">
      <c r="A2308" s="299">
        <v>42699</v>
      </c>
      <c r="B2308" s="298">
        <v>18.73</v>
      </c>
      <c r="C2308" s="298">
        <v>19.010000000000002</v>
      </c>
      <c r="D2308" s="298">
        <v>18.73</v>
      </c>
      <c r="E2308" s="298">
        <v>18.91</v>
      </c>
      <c r="F2308" s="297">
        <v>48975</v>
      </c>
      <c r="G2308" s="297">
        <v>61131201</v>
      </c>
      <c r="H2308" s="400">
        <v>1155.9910015821199</v>
      </c>
      <c r="I2308" s="401"/>
    </row>
    <row r="2309" spans="1:9" ht="25.15" customHeight="1">
      <c r="A2309" s="299">
        <v>42698</v>
      </c>
      <c r="B2309" s="298">
        <v>19.27</v>
      </c>
      <c r="C2309" s="298">
        <v>19.27</v>
      </c>
      <c r="D2309" s="298">
        <v>18.639999</v>
      </c>
      <c r="E2309" s="298">
        <v>18.75</v>
      </c>
      <c r="F2309" s="297">
        <v>34694</v>
      </c>
      <c r="G2309" s="297">
        <v>61131201</v>
      </c>
      <c r="H2309" s="400">
        <v>1146.21001875</v>
      </c>
      <c r="I2309" s="401"/>
    </row>
    <row r="2310" spans="1:9" ht="25.15" customHeight="1">
      <c r="A2310" s="299">
        <v>42697</v>
      </c>
      <c r="B2310" s="298">
        <v>19.02</v>
      </c>
      <c r="C2310" s="298">
        <v>19.09</v>
      </c>
      <c r="D2310" s="298">
        <v>18.670000000000002</v>
      </c>
      <c r="E2310" s="298">
        <v>18.860001</v>
      </c>
      <c r="F2310" s="297">
        <v>36436</v>
      </c>
      <c r="G2310" s="297">
        <v>61131201</v>
      </c>
      <c r="H2310" s="400">
        <v>1152.9344881715199</v>
      </c>
      <c r="I2310" s="401"/>
    </row>
    <row r="2311" spans="1:9" ht="25.15" customHeight="1">
      <c r="A2311" s="299">
        <v>42696</v>
      </c>
      <c r="B2311" s="298">
        <v>18.850000000000001</v>
      </c>
      <c r="C2311" s="298">
        <v>19.18</v>
      </c>
      <c r="D2311" s="298">
        <v>18.84</v>
      </c>
      <c r="E2311" s="298">
        <v>19</v>
      </c>
      <c r="F2311" s="297">
        <v>45460</v>
      </c>
      <c r="G2311" s="297">
        <v>61131201</v>
      </c>
      <c r="H2311" s="400">
        <v>1161.4928190000001</v>
      </c>
      <c r="I2311" s="401"/>
    </row>
    <row r="2312" spans="1:9" ht="25.15" customHeight="1">
      <c r="A2312" s="299">
        <v>42695</v>
      </c>
      <c r="B2312" s="298">
        <v>19.040001</v>
      </c>
      <c r="C2312" s="298">
        <v>19.350000000000001</v>
      </c>
      <c r="D2312" s="298">
        <v>18.950001</v>
      </c>
      <c r="E2312" s="298">
        <v>19</v>
      </c>
      <c r="F2312" s="297">
        <v>89760</v>
      </c>
      <c r="G2312" s="297">
        <v>61131201</v>
      </c>
      <c r="H2312" s="400">
        <v>1161.4928190000001</v>
      </c>
      <c r="I2312" s="401"/>
    </row>
    <row r="2313" spans="1:9" ht="25.15" customHeight="1">
      <c r="A2313" s="299">
        <v>42692</v>
      </c>
      <c r="B2313" s="298">
        <v>19.73</v>
      </c>
      <c r="C2313" s="298">
        <v>19.73</v>
      </c>
      <c r="D2313" s="298">
        <v>19.09</v>
      </c>
      <c r="E2313" s="298">
        <v>19.389999</v>
      </c>
      <c r="F2313" s="297">
        <v>46974</v>
      </c>
      <c r="G2313" s="297">
        <v>61131201</v>
      </c>
      <c r="H2313" s="400">
        <v>1185.33395007848</v>
      </c>
      <c r="I2313" s="401"/>
    </row>
    <row r="2314" spans="1:9" ht="25.15" customHeight="1">
      <c r="A2314" s="299">
        <v>42691</v>
      </c>
      <c r="B2314" s="298">
        <v>18.889999</v>
      </c>
      <c r="C2314" s="298">
        <v>19.700001</v>
      </c>
      <c r="D2314" s="298">
        <v>18.889999</v>
      </c>
      <c r="E2314" s="298">
        <v>19.260000000000002</v>
      </c>
      <c r="F2314" s="297">
        <v>62830</v>
      </c>
      <c r="G2314" s="297">
        <v>61131201</v>
      </c>
      <c r="H2314" s="400">
        <v>1177.38694525182</v>
      </c>
      <c r="I2314" s="401"/>
    </row>
    <row r="2315" spans="1:9" ht="25.15" customHeight="1">
      <c r="A2315" s="299">
        <v>42690</v>
      </c>
      <c r="B2315" s="298">
        <v>18.879999000000002</v>
      </c>
      <c r="C2315" s="298">
        <v>19.450001</v>
      </c>
      <c r="D2315" s="298">
        <v>18.879999000000002</v>
      </c>
      <c r="E2315" s="298">
        <v>19.43</v>
      </c>
      <c r="F2315" s="297">
        <v>62528</v>
      </c>
      <c r="G2315" s="297">
        <v>61131201</v>
      </c>
      <c r="H2315" s="400">
        <v>1187.7792540857599</v>
      </c>
      <c r="I2315" s="401"/>
    </row>
    <row r="2316" spans="1:9" ht="25.15" customHeight="1">
      <c r="A2316" s="299">
        <v>42689</v>
      </c>
      <c r="B2316" s="298">
        <v>19.510000000000002</v>
      </c>
      <c r="C2316" s="298">
        <v>19.639999</v>
      </c>
      <c r="D2316" s="298">
        <v>19.200001</v>
      </c>
      <c r="E2316" s="298">
        <v>19.350000000000001</v>
      </c>
      <c r="F2316" s="297">
        <v>59577</v>
      </c>
      <c r="G2316" s="297">
        <v>61131201</v>
      </c>
      <c r="H2316" s="400">
        <v>1182.8887626697001</v>
      </c>
      <c r="I2316" s="401"/>
    </row>
    <row r="2317" spans="1:9" ht="25.15" customHeight="1">
      <c r="A2317" s="299">
        <v>42688</v>
      </c>
      <c r="B2317" s="298">
        <v>19.02</v>
      </c>
      <c r="C2317" s="298">
        <v>19.739999999999998</v>
      </c>
      <c r="D2317" s="298">
        <v>19.02</v>
      </c>
      <c r="E2317" s="298">
        <v>19.309999000000001</v>
      </c>
      <c r="F2317" s="297">
        <v>93877</v>
      </c>
      <c r="G2317" s="297">
        <v>61131201</v>
      </c>
      <c r="H2317" s="400">
        <v>1180.44345866242</v>
      </c>
      <c r="I2317" s="401"/>
    </row>
    <row r="2318" spans="1:9" ht="25.15" customHeight="1">
      <c r="A2318" s="299">
        <v>42685</v>
      </c>
      <c r="B2318" s="298">
        <v>19.700001</v>
      </c>
      <c r="C2318" s="298">
        <v>19.700001</v>
      </c>
      <c r="D2318" s="298">
        <v>19.209999</v>
      </c>
      <c r="E2318" s="298">
        <v>19.549999</v>
      </c>
      <c r="F2318" s="297">
        <v>75719</v>
      </c>
      <c r="G2318" s="297">
        <v>61131201</v>
      </c>
      <c r="H2318" s="400">
        <v>1195.1149329105899</v>
      </c>
      <c r="I2318" s="401"/>
    </row>
    <row r="2319" spans="1:9" ht="25.15" customHeight="1">
      <c r="A2319" s="299">
        <v>42684</v>
      </c>
      <c r="B2319" s="298">
        <v>19.219999000000001</v>
      </c>
      <c r="C2319" s="298">
        <v>19.860001</v>
      </c>
      <c r="D2319" s="298">
        <v>19.219999000000001</v>
      </c>
      <c r="E2319" s="298">
        <v>19.549999</v>
      </c>
      <c r="F2319" s="297">
        <v>77449</v>
      </c>
      <c r="G2319" s="297">
        <v>61131201</v>
      </c>
      <c r="H2319" s="400">
        <v>1195.1149329105899</v>
      </c>
      <c r="I2319" s="401"/>
    </row>
    <row r="2320" spans="1:9" ht="25.15" customHeight="1">
      <c r="A2320" s="299">
        <v>42683</v>
      </c>
      <c r="B2320" s="298">
        <v>18.489999999999998</v>
      </c>
      <c r="C2320" s="298">
        <v>19.68</v>
      </c>
      <c r="D2320" s="298">
        <v>18.489999999999998</v>
      </c>
      <c r="E2320" s="298">
        <v>19.5</v>
      </c>
      <c r="F2320" s="297">
        <v>71548</v>
      </c>
      <c r="G2320" s="297">
        <v>61131201</v>
      </c>
      <c r="H2320" s="400">
        <v>1192.0584194999999</v>
      </c>
      <c r="I2320" s="401"/>
    </row>
    <row r="2321" spans="1:9" ht="25.15" customHeight="1">
      <c r="A2321" s="299">
        <v>42682</v>
      </c>
      <c r="B2321" s="298">
        <v>19.129999000000002</v>
      </c>
      <c r="C2321" s="298">
        <v>19.129999000000002</v>
      </c>
      <c r="D2321" s="298">
        <v>18.739999999999998</v>
      </c>
      <c r="E2321" s="298">
        <v>18.940000999999999</v>
      </c>
      <c r="F2321" s="297">
        <v>53148</v>
      </c>
      <c r="G2321" s="297">
        <v>61131201</v>
      </c>
      <c r="H2321" s="400">
        <v>1157.8249795875799</v>
      </c>
      <c r="I2321" s="401"/>
    </row>
    <row r="2322" spans="1:9" ht="25.15" customHeight="1">
      <c r="A2322" s="299">
        <v>42681</v>
      </c>
      <c r="B2322" s="298">
        <v>18.629999000000002</v>
      </c>
      <c r="C2322" s="298">
        <v>18.760000000000002</v>
      </c>
      <c r="D2322" s="298">
        <v>18.469999000000001</v>
      </c>
      <c r="E2322" s="298">
        <v>18.690000999999999</v>
      </c>
      <c r="F2322" s="297">
        <v>52211</v>
      </c>
      <c r="G2322" s="297">
        <v>61131201</v>
      </c>
      <c r="H2322" s="400">
        <v>1142.5421793375799</v>
      </c>
      <c r="I2322" s="401"/>
    </row>
    <row r="2323" spans="1:9" ht="25.15" customHeight="1">
      <c r="A2323" s="299">
        <v>42678</v>
      </c>
      <c r="B2323" s="298">
        <v>18.77</v>
      </c>
      <c r="C2323" s="298">
        <v>18.77</v>
      </c>
      <c r="D2323" s="298">
        <v>18.299999</v>
      </c>
      <c r="E2323" s="298">
        <v>18.540001</v>
      </c>
      <c r="F2323" s="297">
        <v>58186</v>
      </c>
      <c r="G2323" s="297">
        <v>61131201</v>
      </c>
      <c r="H2323" s="400">
        <v>1133.3725225072899</v>
      </c>
      <c r="I2323" s="401"/>
    </row>
    <row r="2324" spans="1:9" ht="25.15" customHeight="1">
      <c r="A2324" s="299">
        <v>42677</v>
      </c>
      <c r="B2324" s="298">
        <v>18.200001</v>
      </c>
      <c r="C2324" s="298">
        <v>18.799999</v>
      </c>
      <c r="D2324" s="298">
        <v>18.16</v>
      </c>
      <c r="E2324" s="298">
        <v>18.549999</v>
      </c>
      <c r="F2324" s="297">
        <v>173230</v>
      </c>
      <c r="G2324" s="297">
        <v>61131201</v>
      </c>
      <c r="H2324" s="400">
        <v>1133.98373191059</v>
      </c>
      <c r="I2324" s="401"/>
    </row>
    <row r="2325" spans="1:9" ht="25.15" customHeight="1">
      <c r="A2325" s="299">
        <v>42676</v>
      </c>
      <c r="B2325" s="298">
        <v>18.200001</v>
      </c>
      <c r="C2325" s="298">
        <v>18.450001</v>
      </c>
      <c r="D2325" s="298">
        <v>18.120000999999998</v>
      </c>
      <c r="E2325" s="298">
        <v>18.27</v>
      </c>
      <c r="F2325" s="297">
        <v>92515</v>
      </c>
      <c r="G2325" s="297">
        <v>61131201</v>
      </c>
      <c r="H2325" s="400">
        <v>1116.8670702536399</v>
      </c>
      <c r="I2325" s="401"/>
    </row>
    <row r="2326" spans="1:9" ht="25.15" customHeight="1">
      <c r="A2326" s="299">
        <v>42675</v>
      </c>
      <c r="B2326" s="298">
        <v>18.610001</v>
      </c>
      <c r="C2326" s="298">
        <v>18.920000000000002</v>
      </c>
      <c r="D2326" s="298">
        <v>18.389999</v>
      </c>
      <c r="E2326" s="298">
        <v>18.389999</v>
      </c>
      <c r="F2326" s="297">
        <v>76980</v>
      </c>
      <c r="G2326" s="297">
        <v>61131201</v>
      </c>
      <c r="H2326" s="400">
        <v>1124.2027490784801</v>
      </c>
      <c r="I2326" s="401"/>
    </row>
    <row r="2327" spans="1:9" ht="25.15" customHeight="1">
      <c r="A2327" s="299">
        <v>42674</v>
      </c>
      <c r="B2327" s="298">
        <v>18.790001</v>
      </c>
      <c r="C2327" s="298">
        <v>19.16</v>
      </c>
      <c r="D2327" s="298">
        <v>18.760000000000002</v>
      </c>
      <c r="E2327" s="298">
        <v>18.760000000000002</v>
      </c>
      <c r="F2327" s="297">
        <v>80280</v>
      </c>
      <c r="G2327" s="297">
        <v>61157977</v>
      </c>
      <c r="H2327" s="400">
        <v>1147.32366251795</v>
      </c>
      <c r="I2327" s="401"/>
    </row>
    <row r="2328" spans="1:9" ht="25.15" customHeight="1">
      <c r="A2328" s="299">
        <v>42671</v>
      </c>
      <c r="B2328" s="298">
        <v>19.579999999999998</v>
      </c>
      <c r="C2328" s="298">
        <v>19.579999999999998</v>
      </c>
      <c r="D2328" s="298">
        <v>18.670000000000002</v>
      </c>
      <c r="E2328" s="298">
        <v>18.950001</v>
      </c>
      <c r="F2328" s="297">
        <v>63127</v>
      </c>
      <c r="G2328" s="297">
        <v>61157977</v>
      </c>
      <c r="H2328" s="400">
        <v>1158.94371080983</v>
      </c>
      <c r="I2328" s="401"/>
    </row>
    <row r="2329" spans="1:9" ht="25.15" customHeight="1">
      <c r="A2329" s="299">
        <v>42670</v>
      </c>
      <c r="B2329" s="298">
        <v>19.27</v>
      </c>
      <c r="C2329" s="298">
        <v>19.440000999999999</v>
      </c>
      <c r="D2329" s="298">
        <v>19.049999</v>
      </c>
      <c r="E2329" s="298">
        <v>19.110001</v>
      </c>
      <c r="F2329" s="297">
        <v>50674</v>
      </c>
      <c r="G2329" s="297">
        <v>61157977</v>
      </c>
      <c r="H2329" s="400">
        <v>1168.7289777978699</v>
      </c>
      <c r="I2329" s="401"/>
    </row>
    <row r="2330" spans="1:9" ht="25.15" customHeight="1">
      <c r="A2330" s="299">
        <v>42669</v>
      </c>
      <c r="B2330" s="298">
        <v>19.079999999999998</v>
      </c>
      <c r="C2330" s="298">
        <v>19.540001</v>
      </c>
      <c r="D2330" s="298">
        <v>19.049999</v>
      </c>
      <c r="E2330" s="298">
        <v>19.190000999999999</v>
      </c>
      <c r="F2330" s="297">
        <v>55443</v>
      </c>
      <c r="G2330" s="297">
        <v>61157977</v>
      </c>
      <c r="H2330" s="400">
        <v>1173.6216112918801</v>
      </c>
      <c r="I2330" s="401"/>
    </row>
    <row r="2331" spans="1:9" ht="25.15" customHeight="1">
      <c r="A2331" s="299">
        <v>42668</v>
      </c>
      <c r="B2331" s="298">
        <v>19.040001</v>
      </c>
      <c r="C2331" s="298">
        <v>19.719999000000001</v>
      </c>
      <c r="D2331" s="298">
        <v>19.040001</v>
      </c>
      <c r="E2331" s="298">
        <v>19.629999000000002</v>
      </c>
      <c r="F2331" s="297">
        <v>50165</v>
      </c>
      <c r="G2331" s="297">
        <v>61157977</v>
      </c>
      <c r="H2331" s="400">
        <v>1200.5310371841799</v>
      </c>
      <c r="I2331" s="401"/>
    </row>
    <row r="2332" spans="1:9" ht="25.15" customHeight="1">
      <c r="A2332" s="299">
        <v>42667</v>
      </c>
      <c r="B2332" s="298">
        <v>19.690000999999999</v>
      </c>
      <c r="C2332" s="298">
        <v>19.950001</v>
      </c>
      <c r="D2332" s="298">
        <v>19.389999</v>
      </c>
      <c r="E2332" s="298">
        <v>19.559999000000001</v>
      </c>
      <c r="F2332" s="297">
        <v>47332</v>
      </c>
      <c r="G2332" s="297">
        <v>61157977</v>
      </c>
      <c r="H2332" s="400">
        <v>1196.2499974581201</v>
      </c>
      <c r="I2332" s="401"/>
    </row>
    <row r="2333" spans="1:9" ht="25.15" customHeight="1">
      <c r="A2333" s="299">
        <v>42664</v>
      </c>
      <c r="B2333" s="298">
        <v>20.43</v>
      </c>
      <c r="C2333" s="298">
        <v>20.43</v>
      </c>
      <c r="D2333" s="298">
        <v>19.48</v>
      </c>
      <c r="E2333" s="298">
        <v>19.75</v>
      </c>
      <c r="F2333" s="297">
        <v>81975</v>
      </c>
      <c r="G2333" s="297">
        <v>61157977</v>
      </c>
      <c r="H2333" s="400">
        <v>1207.8700457499999</v>
      </c>
      <c r="I2333" s="401"/>
    </row>
    <row r="2334" spans="1:9" ht="25.15" customHeight="1">
      <c r="A2334" s="299">
        <v>42663</v>
      </c>
      <c r="B2334" s="298">
        <v>20.049999</v>
      </c>
      <c r="C2334" s="298">
        <v>20.440000999999999</v>
      </c>
      <c r="D2334" s="298">
        <v>19.799999</v>
      </c>
      <c r="E2334" s="298">
        <v>20</v>
      </c>
      <c r="F2334" s="297">
        <v>139019</v>
      </c>
      <c r="G2334" s="297">
        <v>61157977</v>
      </c>
      <c r="H2334" s="400">
        <v>1223.1595400000001</v>
      </c>
      <c r="I2334" s="401"/>
    </row>
    <row r="2335" spans="1:9" ht="25.15" customHeight="1">
      <c r="A2335" s="299">
        <v>42662</v>
      </c>
      <c r="B2335" s="298">
        <v>19.700001</v>
      </c>
      <c r="C2335" s="298">
        <v>20.25</v>
      </c>
      <c r="D2335" s="298">
        <v>19.700001</v>
      </c>
      <c r="E2335" s="298">
        <v>20.25</v>
      </c>
      <c r="F2335" s="297">
        <v>74815</v>
      </c>
      <c r="G2335" s="297">
        <v>61157977</v>
      </c>
      <c r="H2335" s="400">
        <v>1238.4490342500001</v>
      </c>
      <c r="I2335" s="401"/>
    </row>
    <row r="2336" spans="1:9" ht="25.15" customHeight="1">
      <c r="A2336" s="299">
        <v>42661</v>
      </c>
      <c r="B2336" s="298">
        <v>20.549999</v>
      </c>
      <c r="C2336" s="298">
        <v>20.549999</v>
      </c>
      <c r="D2336" s="298">
        <v>19.75</v>
      </c>
      <c r="E2336" s="298">
        <v>20.23</v>
      </c>
      <c r="F2336" s="297">
        <v>51637</v>
      </c>
      <c r="G2336" s="297">
        <v>61157977</v>
      </c>
      <c r="H2336" s="400">
        <v>1237.2258467141</v>
      </c>
      <c r="I2336" s="401"/>
    </row>
    <row r="2337" spans="1:9" ht="25.15" customHeight="1">
      <c r="A2337" s="299">
        <v>42660</v>
      </c>
      <c r="B2337" s="298">
        <v>19.709999</v>
      </c>
      <c r="C2337" s="298">
        <v>19.950001</v>
      </c>
      <c r="D2337" s="298">
        <v>19.620000999999998</v>
      </c>
      <c r="E2337" s="298">
        <v>19.75</v>
      </c>
      <c r="F2337" s="297">
        <v>43388</v>
      </c>
      <c r="G2337" s="297">
        <v>61157977</v>
      </c>
      <c r="H2337" s="400">
        <v>1207.8700457499999</v>
      </c>
      <c r="I2337" s="401"/>
    </row>
    <row r="2338" spans="1:9" ht="25.15" customHeight="1">
      <c r="A2338" s="299">
        <v>42657</v>
      </c>
      <c r="B2338" s="298">
        <v>20.100000000000001</v>
      </c>
      <c r="C2338" s="298">
        <v>20.260000000000002</v>
      </c>
      <c r="D2338" s="298">
        <v>19.629999000000002</v>
      </c>
      <c r="E2338" s="298">
        <v>19.899999999999999</v>
      </c>
      <c r="F2338" s="297">
        <v>60146</v>
      </c>
      <c r="G2338" s="297">
        <v>61157977</v>
      </c>
      <c r="H2338" s="400">
        <v>1217.0437189700799</v>
      </c>
      <c r="I2338" s="401"/>
    </row>
    <row r="2339" spans="1:9" ht="25.15" customHeight="1">
      <c r="A2339" s="299">
        <v>42656</v>
      </c>
      <c r="B2339" s="298">
        <v>19.649999999999999</v>
      </c>
      <c r="C2339" s="298">
        <v>19.870000999999998</v>
      </c>
      <c r="D2339" s="298">
        <v>19.620000999999998</v>
      </c>
      <c r="E2339" s="298">
        <v>19.68</v>
      </c>
      <c r="F2339" s="297">
        <v>37769</v>
      </c>
      <c r="G2339" s="297">
        <v>61157977</v>
      </c>
      <c r="H2339" s="400">
        <v>1203.5890060239301</v>
      </c>
      <c r="I2339" s="401"/>
    </row>
    <row r="2340" spans="1:9" ht="25.15" customHeight="1">
      <c r="A2340" s="299">
        <v>42655</v>
      </c>
      <c r="B2340" s="298">
        <v>19.579999999999998</v>
      </c>
      <c r="C2340" s="298">
        <v>20</v>
      </c>
      <c r="D2340" s="298">
        <v>19.579999999999998</v>
      </c>
      <c r="E2340" s="298">
        <v>19.77</v>
      </c>
      <c r="F2340" s="297">
        <v>43518</v>
      </c>
      <c r="G2340" s="297">
        <v>61157977</v>
      </c>
      <c r="H2340" s="400">
        <v>1209.0932332858999</v>
      </c>
      <c r="I2340" s="401"/>
    </row>
    <row r="2341" spans="1:9" ht="25.15" customHeight="1">
      <c r="A2341" s="299">
        <v>42654</v>
      </c>
      <c r="B2341" s="298">
        <v>19.91</v>
      </c>
      <c r="C2341" s="298">
        <v>20.170000000000002</v>
      </c>
      <c r="D2341" s="298">
        <v>19.379999000000002</v>
      </c>
      <c r="E2341" s="298">
        <v>20.059999000000001</v>
      </c>
      <c r="F2341" s="297">
        <v>122338</v>
      </c>
      <c r="G2341" s="297">
        <v>61157977</v>
      </c>
      <c r="H2341" s="400">
        <v>1226.82898595812</v>
      </c>
      <c r="I2341" s="401"/>
    </row>
    <row r="2342" spans="1:9" ht="25.15" customHeight="1">
      <c r="A2342" s="299">
        <v>42653</v>
      </c>
      <c r="B2342" s="298">
        <v>19.600000000000001</v>
      </c>
      <c r="C2342" s="298">
        <v>19.75</v>
      </c>
      <c r="D2342" s="298">
        <v>19.32</v>
      </c>
      <c r="E2342" s="298">
        <v>19.459999</v>
      </c>
      <c r="F2342" s="297">
        <v>42222</v>
      </c>
      <c r="G2342" s="297">
        <v>61157977</v>
      </c>
      <c r="H2342" s="400">
        <v>1190.1341764281999</v>
      </c>
      <c r="I2342" s="401"/>
    </row>
    <row r="2343" spans="1:9" ht="25.15" customHeight="1">
      <c r="A2343" s="299">
        <v>42650</v>
      </c>
      <c r="B2343" s="298">
        <v>19.989999999999998</v>
      </c>
      <c r="C2343" s="298">
        <v>20.07</v>
      </c>
      <c r="D2343" s="298">
        <v>19.48</v>
      </c>
      <c r="E2343" s="298">
        <v>19.559999000000001</v>
      </c>
      <c r="F2343" s="297">
        <v>67062</v>
      </c>
      <c r="G2343" s="297">
        <v>61157977</v>
      </c>
      <c r="H2343" s="400">
        <v>1196.2499974581201</v>
      </c>
      <c r="I2343" s="401"/>
    </row>
    <row r="2344" spans="1:9" ht="25.15" customHeight="1">
      <c r="A2344" s="299">
        <v>42649</v>
      </c>
      <c r="B2344" s="298">
        <v>20.139999</v>
      </c>
      <c r="C2344" s="298">
        <v>20.190000999999999</v>
      </c>
      <c r="D2344" s="298">
        <v>19.73</v>
      </c>
      <c r="E2344" s="298">
        <v>19.760000000000002</v>
      </c>
      <c r="F2344" s="297">
        <v>50922</v>
      </c>
      <c r="G2344" s="297">
        <v>61097977</v>
      </c>
      <c r="H2344" s="400">
        <v>1207.2960395042201</v>
      </c>
      <c r="I2344" s="401"/>
    </row>
    <row r="2345" spans="1:9" ht="25.15" customHeight="1">
      <c r="A2345" s="299">
        <v>42648</v>
      </c>
      <c r="B2345" s="298">
        <v>20.73</v>
      </c>
      <c r="C2345" s="298">
        <v>21.129999000000002</v>
      </c>
      <c r="D2345" s="298">
        <v>19.959999</v>
      </c>
      <c r="E2345" s="298">
        <v>20.030000999999999</v>
      </c>
      <c r="F2345" s="297">
        <v>39536</v>
      </c>
      <c r="G2345" s="297">
        <v>61097977</v>
      </c>
      <c r="H2345" s="400">
        <v>1223.7925212626501</v>
      </c>
      <c r="I2345" s="401"/>
    </row>
    <row r="2346" spans="1:9" ht="25.15" customHeight="1">
      <c r="A2346" s="299">
        <v>42647</v>
      </c>
      <c r="B2346" s="298">
        <v>20.420000000000002</v>
      </c>
      <c r="C2346" s="298">
        <v>21.09</v>
      </c>
      <c r="D2346" s="298">
        <v>20.16</v>
      </c>
      <c r="E2346" s="298">
        <v>20.420000000000002</v>
      </c>
      <c r="F2346" s="297">
        <v>97430</v>
      </c>
      <c r="G2346" s="297">
        <v>61097977</v>
      </c>
      <c r="H2346" s="400">
        <v>1247.62069500141</v>
      </c>
      <c r="I2346" s="401"/>
    </row>
    <row r="2347" spans="1:9" ht="25.15" customHeight="1">
      <c r="A2347" s="299">
        <v>42646</v>
      </c>
      <c r="B2347" s="298">
        <v>19.139999</v>
      </c>
      <c r="C2347" s="298">
        <v>20.209999</v>
      </c>
      <c r="D2347" s="298">
        <v>19.139999</v>
      </c>
      <c r="E2347" s="298">
        <v>20.16</v>
      </c>
      <c r="F2347" s="297">
        <v>34177</v>
      </c>
      <c r="G2347" s="297">
        <v>61097977</v>
      </c>
      <c r="H2347" s="400">
        <v>1231.7352069971901</v>
      </c>
      <c r="I2347" s="401"/>
    </row>
    <row r="2348" spans="1:9" ht="25.15" customHeight="1">
      <c r="A2348" s="299">
        <v>42643</v>
      </c>
      <c r="B2348" s="298">
        <v>19.360001</v>
      </c>
      <c r="C2348" s="298">
        <v>19.790001</v>
      </c>
      <c r="D2348" s="298">
        <v>19.360001</v>
      </c>
      <c r="E2348" s="298">
        <v>19.48</v>
      </c>
      <c r="F2348" s="297">
        <v>36831</v>
      </c>
      <c r="G2348" s="297">
        <v>61016768</v>
      </c>
      <c r="H2348" s="400">
        <v>1188.6066127087399</v>
      </c>
      <c r="I2348" s="401"/>
    </row>
    <row r="2349" spans="1:9" ht="25.15" customHeight="1">
      <c r="A2349" s="299">
        <v>42642</v>
      </c>
      <c r="B2349" s="298">
        <v>20.239999999999998</v>
      </c>
      <c r="C2349" s="298">
        <v>20.379999000000002</v>
      </c>
      <c r="D2349" s="298">
        <v>19.66</v>
      </c>
      <c r="E2349" s="298">
        <v>19.829999999999998</v>
      </c>
      <c r="F2349" s="297">
        <v>35920</v>
      </c>
      <c r="G2349" s="297">
        <v>61016768</v>
      </c>
      <c r="H2349" s="400">
        <v>1209.9625047847901</v>
      </c>
      <c r="I2349" s="401"/>
    </row>
    <row r="2350" spans="1:9" ht="25.15" customHeight="1">
      <c r="A2350" s="299">
        <v>42641</v>
      </c>
      <c r="B2350" s="298">
        <v>18.93</v>
      </c>
      <c r="C2350" s="298">
        <v>19.82</v>
      </c>
      <c r="D2350" s="298">
        <v>18.93</v>
      </c>
      <c r="E2350" s="298">
        <v>19.77</v>
      </c>
      <c r="F2350" s="297">
        <v>25494</v>
      </c>
      <c r="G2350" s="297">
        <v>61016768</v>
      </c>
      <c r="H2350" s="400">
        <v>1206.3015312912601</v>
      </c>
      <c r="I2350" s="401"/>
    </row>
    <row r="2351" spans="1:9" ht="25.15" customHeight="1">
      <c r="A2351" s="299">
        <v>42640</v>
      </c>
      <c r="B2351" s="298">
        <v>19.540001</v>
      </c>
      <c r="C2351" s="298">
        <v>19.639999</v>
      </c>
      <c r="D2351" s="298">
        <v>19.190000999999999</v>
      </c>
      <c r="E2351" s="298">
        <v>19.260000000000002</v>
      </c>
      <c r="F2351" s="297">
        <v>65225</v>
      </c>
      <c r="G2351" s="297">
        <v>61016768</v>
      </c>
      <c r="H2351" s="400">
        <v>1175.18296564563</v>
      </c>
      <c r="I2351" s="401"/>
    </row>
    <row r="2352" spans="1:9" ht="25.15" customHeight="1">
      <c r="A2352" s="299">
        <v>42639</v>
      </c>
      <c r="B2352" s="298">
        <v>19.34</v>
      </c>
      <c r="C2352" s="298">
        <v>19.620000999999998</v>
      </c>
      <c r="D2352" s="298">
        <v>19.23</v>
      </c>
      <c r="E2352" s="298">
        <v>19.469999000000001</v>
      </c>
      <c r="F2352" s="297">
        <v>29878</v>
      </c>
      <c r="G2352" s="297">
        <v>61016768</v>
      </c>
      <c r="H2352" s="400">
        <v>1187.9964310631101</v>
      </c>
      <c r="I2352" s="401"/>
    </row>
    <row r="2353" spans="1:9" ht="25.15" customHeight="1">
      <c r="A2353" s="299">
        <v>42636</v>
      </c>
      <c r="B2353" s="298">
        <v>20.190000999999999</v>
      </c>
      <c r="C2353" s="298">
        <v>20.190000999999999</v>
      </c>
      <c r="D2353" s="298">
        <v>19.52</v>
      </c>
      <c r="E2353" s="298">
        <v>19.709999</v>
      </c>
      <c r="F2353" s="297">
        <v>26948</v>
      </c>
      <c r="G2353" s="297">
        <v>61016768</v>
      </c>
      <c r="H2353" s="400">
        <v>1202.6404414174799</v>
      </c>
      <c r="I2353" s="401"/>
    </row>
    <row r="2354" spans="1:9" ht="25.15" customHeight="1">
      <c r="A2354" s="299">
        <v>42635</v>
      </c>
      <c r="B2354" s="298">
        <v>20.170000000000002</v>
      </c>
      <c r="C2354" s="298">
        <v>20.170000000000002</v>
      </c>
      <c r="D2354" s="298">
        <v>19.649999999999999</v>
      </c>
      <c r="E2354" s="298">
        <v>19.790001</v>
      </c>
      <c r="F2354" s="297">
        <v>34581</v>
      </c>
      <c r="G2354" s="297">
        <v>61016768</v>
      </c>
      <c r="H2354" s="400">
        <v>1207.52189458252</v>
      </c>
      <c r="I2354" s="401"/>
    </row>
    <row r="2355" spans="1:9" ht="25.15" customHeight="1">
      <c r="A2355" s="299">
        <v>42634</v>
      </c>
      <c r="B2355" s="298">
        <v>20.149999999999999</v>
      </c>
      <c r="C2355" s="298">
        <v>20.149999999999999</v>
      </c>
      <c r="D2355" s="298">
        <v>19.68</v>
      </c>
      <c r="E2355" s="298">
        <v>19.709999</v>
      </c>
      <c r="F2355" s="297">
        <v>32559</v>
      </c>
      <c r="G2355" s="297">
        <v>61016768</v>
      </c>
      <c r="H2355" s="400">
        <v>1202.6404414174799</v>
      </c>
      <c r="I2355" s="401"/>
    </row>
    <row r="2356" spans="1:9" ht="25.15" customHeight="1">
      <c r="A2356" s="299">
        <v>42633</v>
      </c>
      <c r="B2356" s="298">
        <v>20.219999000000001</v>
      </c>
      <c r="C2356" s="298">
        <v>20.219999000000001</v>
      </c>
      <c r="D2356" s="298">
        <v>19.879999000000002</v>
      </c>
      <c r="E2356" s="298">
        <v>19.950001</v>
      </c>
      <c r="F2356" s="297">
        <v>102206</v>
      </c>
      <c r="G2356" s="297">
        <v>61016768</v>
      </c>
      <c r="H2356" s="400">
        <v>1217.2845681521001</v>
      </c>
      <c r="I2356" s="401"/>
    </row>
    <row r="2357" spans="1:9" ht="25.15" customHeight="1">
      <c r="A2357" s="299">
        <v>42632</v>
      </c>
      <c r="B2357" s="298">
        <v>20.51</v>
      </c>
      <c r="C2357" s="298">
        <v>20.559999000000001</v>
      </c>
      <c r="D2357" s="298">
        <v>19.760000000000002</v>
      </c>
      <c r="E2357" s="298">
        <v>19.889999</v>
      </c>
      <c r="F2357" s="297">
        <v>52219</v>
      </c>
      <c r="G2357" s="297">
        <v>61016768</v>
      </c>
      <c r="H2357" s="400">
        <v>1213.6234782783199</v>
      </c>
      <c r="I2357" s="401"/>
    </row>
    <row r="2358" spans="1:9" ht="25.15" customHeight="1">
      <c r="A2358" s="299">
        <v>42629</v>
      </c>
      <c r="B2358" s="298">
        <v>19.329999999999998</v>
      </c>
      <c r="C2358" s="298">
        <v>20.389999</v>
      </c>
      <c r="D2358" s="298">
        <v>19.329999999999998</v>
      </c>
      <c r="E2358" s="298">
        <v>20.389999</v>
      </c>
      <c r="F2358" s="297">
        <v>132862</v>
      </c>
      <c r="G2358" s="297">
        <v>61016768</v>
      </c>
      <c r="H2358" s="400">
        <v>1244.1318622783201</v>
      </c>
      <c r="I2358" s="401"/>
    </row>
    <row r="2359" spans="1:9" ht="25.15" customHeight="1">
      <c r="A2359" s="299">
        <v>42628</v>
      </c>
      <c r="B2359" s="298">
        <v>19.129999000000002</v>
      </c>
      <c r="C2359" s="298">
        <v>19.639999</v>
      </c>
      <c r="D2359" s="298">
        <v>19.129999000000002</v>
      </c>
      <c r="E2359" s="298">
        <v>19.5</v>
      </c>
      <c r="F2359" s="297">
        <v>67848</v>
      </c>
      <c r="G2359" s="297">
        <v>61016768</v>
      </c>
      <c r="H2359" s="400">
        <v>1189.8269760000001</v>
      </c>
      <c r="I2359" s="401"/>
    </row>
    <row r="2360" spans="1:9" ht="25.15" customHeight="1">
      <c r="A2360" s="299">
        <v>42627</v>
      </c>
      <c r="B2360" s="298">
        <v>19.209999</v>
      </c>
      <c r="C2360" s="298">
        <v>19.809999000000001</v>
      </c>
      <c r="D2360" s="298">
        <v>18.899999999999999</v>
      </c>
      <c r="E2360" s="298">
        <v>19.5</v>
      </c>
      <c r="F2360" s="297">
        <v>123340</v>
      </c>
      <c r="G2360" s="297">
        <v>61016768</v>
      </c>
      <c r="H2360" s="400">
        <v>1189.8269760000001</v>
      </c>
      <c r="I2360" s="401"/>
    </row>
    <row r="2361" spans="1:9" ht="25.15" customHeight="1">
      <c r="A2361" s="299">
        <v>42626</v>
      </c>
      <c r="B2361" s="298">
        <v>18.75</v>
      </c>
      <c r="C2361" s="298">
        <v>19.329999999999998</v>
      </c>
      <c r="D2361" s="298">
        <v>18.75</v>
      </c>
      <c r="E2361" s="298">
        <v>18.870000999999998</v>
      </c>
      <c r="F2361" s="297">
        <v>36034</v>
      </c>
      <c r="G2361" s="297">
        <v>61016768</v>
      </c>
      <c r="H2361" s="400">
        <v>1151.3864633673099</v>
      </c>
      <c r="I2361" s="401"/>
    </row>
    <row r="2362" spans="1:9" ht="25.15" customHeight="1">
      <c r="A2362" s="299">
        <v>42625</v>
      </c>
      <c r="B2362" s="298">
        <v>18.790001</v>
      </c>
      <c r="C2362" s="298">
        <v>19.309999000000001</v>
      </c>
      <c r="D2362" s="298">
        <v>17.989999999999998</v>
      </c>
      <c r="E2362" s="298">
        <v>19.25</v>
      </c>
      <c r="F2362" s="297">
        <v>33472</v>
      </c>
      <c r="G2362" s="297">
        <v>61016768</v>
      </c>
      <c r="H2362" s="400">
        <v>1174.572784</v>
      </c>
      <c r="I2362" s="401"/>
    </row>
    <row r="2363" spans="1:9" ht="25.15" customHeight="1">
      <c r="A2363" s="299">
        <v>42622</v>
      </c>
      <c r="B2363" s="298">
        <v>19.709999</v>
      </c>
      <c r="C2363" s="298">
        <v>19.709999</v>
      </c>
      <c r="D2363" s="298">
        <v>18.299999</v>
      </c>
      <c r="E2363" s="298">
        <v>18.399999999999999</v>
      </c>
      <c r="F2363" s="297">
        <v>63524</v>
      </c>
      <c r="G2363" s="297">
        <v>61016768</v>
      </c>
      <c r="H2363" s="400">
        <v>1122.70850792395</v>
      </c>
      <c r="I2363" s="401"/>
    </row>
    <row r="2364" spans="1:9" ht="25.15" customHeight="1">
      <c r="A2364" s="299">
        <v>42621</v>
      </c>
      <c r="B2364" s="298">
        <v>19.219999000000001</v>
      </c>
      <c r="C2364" s="298">
        <v>19.809999000000001</v>
      </c>
      <c r="D2364" s="298">
        <v>19.02</v>
      </c>
      <c r="E2364" s="298">
        <v>19.129999000000002</v>
      </c>
      <c r="F2364" s="297">
        <v>73389</v>
      </c>
      <c r="G2364" s="297">
        <v>61016768</v>
      </c>
      <c r="H2364" s="400">
        <v>1167.25072063269</v>
      </c>
      <c r="I2364" s="401"/>
    </row>
    <row r="2365" spans="1:9" ht="25.15" customHeight="1">
      <c r="A2365" s="299">
        <v>42620</v>
      </c>
      <c r="B2365" s="298">
        <v>19.010000000000002</v>
      </c>
      <c r="C2365" s="298">
        <v>19.52</v>
      </c>
      <c r="D2365" s="298">
        <v>18.950001</v>
      </c>
      <c r="E2365" s="298">
        <v>19.510000000000002</v>
      </c>
      <c r="F2365" s="297">
        <v>87072</v>
      </c>
      <c r="G2365" s="297">
        <v>61016768</v>
      </c>
      <c r="H2365" s="400">
        <v>1190.4371576456299</v>
      </c>
      <c r="I2365" s="401"/>
    </row>
    <row r="2366" spans="1:9" ht="25.15" customHeight="1">
      <c r="A2366" s="299">
        <v>42619</v>
      </c>
      <c r="B2366" s="298">
        <v>19</v>
      </c>
      <c r="C2366" s="298">
        <v>19.27</v>
      </c>
      <c r="D2366" s="298">
        <v>19</v>
      </c>
      <c r="E2366" s="298">
        <v>19.18</v>
      </c>
      <c r="F2366" s="297">
        <v>31700</v>
      </c>
      <c r="G2366" s="297">
        <v>61016768</v>
      </c>
      <c r="H2366" s="400">
        <v>1170.3016288608401</v>
      </c>
      <c r="I2366" s="401"/>
    </row>
    <row r="2367" spans="1:9" ht="25.15" customHeight="1">
      <c r="A2367" s="299">
        <v>42618</v>
      </c>
      <c r="B2367" s="298">
        <v>19.920000000000002</v>
      </c>
      <c r="C2367" s="298">
        <v>19.920000000000002</v>
      </c>
      <c r="D2367" s="298">
        <v>19.079999999999998</v>
      </c>
      <c r="E2367" s="298">
        <v>19.16</v>
      </c>
      <c r="F2367" s="297">
        <v>28315</v>
      </c>
      <c r="G2367" s="297">
        <v>61016768</v>
      </c>
      <c r="H2367" s="400">
        <v>1169.08126556958</v>
      </c>
      <c r="I2367" s="401"/>
    </row>
    <row r="2368" spans="1:9" ht="25.15" customHeight="1">
      <c r="A2368" s="299">
        <v>42615</v>
      </c>
      <c r="B2368" s="298">
        <v>18.84</v>
      </c>
      <c r="C2368" s="298">
        <v>19.639999</v>
      </c>
      <c r="D2368" s="298">
        <v>18.719999000000001</v>
      </c>
      <c r="E2368" s="298">
        <v>19.23</v>
      </c>
      <c r="F2368" s="297">
        <v>61727</v>
      </c>
      <c r="G2368" s="297">
        <v>61016768</v>
      </c>
      <c r="H2368" s="400">
        <v>1173.3524207087401</v>
      </c>
      <c r="I2368" s="401"/>
    </row>
    <row r="2369" spans="1:9" ht="25.15" customHeight="1">
      <c r="A2369" s="299">
        <v>42614</v>
      </c>
      <c r="B2369" s="298">
        <v>18.239999999999998</v>
      </c>
      <c r="C2369" s="298">
        <v>18.969999000000001</v>
      </c>
      <c r="D2369" s="298">
        <v>18.23</v>
      </c>
      <c r="E2369" s="298">
        <v>18.790001</v>
      </c>
      <c r="F2369" s="297">
        <v>49792</v>
      </c>
      <c r="G2369" s="297">
        <v>61016768</v>
      </c>
      <c r="H2369" s="400">
        <v>1146.50512658252</v>
      </c>
      <c r="I2369" s="401"/>
    </row>
    <row r="2370" spans="1:9" ht="25.15" customHeight="1">
      <c r="A2370" s="299">
        <v>42613</v>
      </c>
      <c r="B2370" s="298">
        <v>17.920000000000002</v>
      </c>
      <c r="C2370" s="298">
        <v>18.370000999999998</v>
      </c>
      <c r="D2370" s="298">
        <v>17.920000000000002</v>
      </c>
      <c r="E2370" s="298">
        <v>18.209999</v>
      </c>
      <c r="F2370" s="297">
        <v>68330</v>
      </c>
      <c r="G2370" s="297">
        <v>61013183</v>
      </c>
      <c r="H2370" s="400">
        <v>1111.0500065707599</v>
      </c>
      <c r="I2370" s="401"/>
    </row>
    <row r="2371" spans="1:9" ht="25.15" customHeight="1">
      <c r="A2371" s="299">
        <v>42612</v>
      </c>
      <c r="B2371" s="298">
        <v>19.190000999999999</v>
      </c>
      <c r="C2371" s="298">
        <v>19.190000999999999</v>
      </c>
      <c r="D2371" s="298">
        <v>18.23</v>
      </c>
      <c r="E2371" s="298">
        <v>18.379999000000002</v>
      </c>
      <c r="F2371" s="297">
        <v>38805</v>
      </c>
      <c r="G2371" s="297">
        <v>61013183</v>
      </c>
      <c r="H2371" s="400">
        <v>1121.4222523357</v>
      </c>
      <c r="I2371" s="401"/>
    </row>
    <row r="2372" spans="1:9" ht="25.15" customHeight="1">
      <c r="A2372" s="299">
        <v>42608</v>
      </c>
      <c r="B2372" s="298">
        <v>0</v>
      </c>
      <c r="C2372" s="298">
        <v>0</v>
      </c>
      <c r="D2372" s="298">
        <v>0</v>
      </c>
      <c r="E2372" s="298">
        <v>18.690000999999999</v>
      </c>
      <c r="F2372" s="297">
        <v>0</v>
      </c>
      <c r="G2372" s="297">
        <v>61013183</v>
      </c>
      <c r="H2372" s="400">
        <v>1140.3364228545499</v>
      </c>
      <c r="I2372" s="401"/>
    </row>
    <row r="2373" spans="1:9" ht="25.15" customHeight="1">
      <c r="A2373" s="299">
        <v>42607</v>
      </c>
      <c r="B2373" s="298">
        <v>18.82</v>
      </c>
      <c r="C2373" s="298">
        <v>18.82</v>
      </c>
      <c r="D2373" s="298">
        <v>18.100000000000001</v>
      </c>
      <c r="E2373" s="298">
        <v>18.379999000000002</v>
      </c>
      <c r="F2373" s="297">
        <v>30156</v>
      </c>
      <c r="G2373" s="297">
        <v>61013183</v>
      </c>
      <c r="H2373" s="400">
        <v>1121.4222523357</v>
      </c>
      <c r="I2373" s="401"/>
    </row>
    <row r="2374" spans="1:9" ht="25.15" customHeight="1">
      <c r="A2374" s="299">
        <v>42606</v>
      </c>
      <c r="B2374" s="298">
        <v>19.040001</v>
      </c>
      <c r="C2374" s="298">
        <v>19.040001</v>
      </c>
      <c r="D2374" s="298">
        <v>18.309999000000001</v>
      </c>
      <c r="E2374" s="298">
        <v>18.399999999999999</v>
      </c>
      <c r="F2374" s="297">
        <v>23532</v>
      </c>
      <c r="G2374" s="297">
        <v>61013183</v>
      </c>
      <c r="H2374" s="400">
        <v>1122.6425439253201</v>
      </c>
      <c r="I2374" s="401"/>
    </row>
    <row r="2375" spans="1:9" ht="25.15" customHeight="1">
      <c r="A2375" s="299">
        <v>42605</v>
      </c>
      <c r="B2375" s="298">
        <v>18.760000000000002</v>
      </c>
      <c r="C2375" s="298">
        <v>18.879999000000002</v>
      </c>
      <c r="D2375" s="298">
        <v>18.52</v>
      </c>
      <c r="E2375" s="298">
        <v>18.52</v>
      </c>
      <c r="F2375" s="297">
        <v>38362</v>
      </c>
      <c r="G2375" s="297">
        <v>61013183</v>
      </c>
      <c r="H2375" s="400">
        <v>1129.9641770896201</v>
      </c>
      <c r="I2375" s="401"/>
    </row>
    <row r="2376" spans="1:9" ht="25.15" customHeight="1">
      <c r="A2376" s="299">
        <v>42604</v>
      </c>
      <c r="B2376" s="298">
        <v>18.48</v>
      </c>
      <c r="C2376" s="298">
        <v>18.809999000000001</v>
      </c>
      <c r="D2376" s="298">
        <v>18.420000000000002</v>
      </c>
      <c r="E2376" s="298">
        <v>18.540001</v>
      </c>
      <c r="F2376" s="297">
        <v>34379</v>
      </c>
      <c r="G2376" s="297">
        <v>61013183</v>
      </c>
      <c r="H2376" s="400">
        <v>1131.1844686792399</v>
      </c>
      <c r="I2376" s="401"/>
    </row>
    <row r="2377" spans="1:9" ht="25.15" customHeight="1">
      <c r="A2377" s="299">
        <v>42601</v>
      </c>
      <c r="B2377" s="298">
        <v>18.149999999999999</v>
      </c>
      <c r="C2377" s="298">
        <v>18.809999000000001</v>
      </c>
      <c r="D2377" s="298">
        <v>18.149999999999999</v>
      </c>
      <c r="E2377" s="298">
        <v>18.73</v>
      </c>
      <c r="F2377" s="297">
        <v>39229</v>
      </c>
      <c r="G2377" s="297">
        <v>61013183</v>
      </c>
      <c r="H2377" s="400">
        <v>1142.77688966038</v>
      </c>
      <c r="I2377" s="401"/>
    </row>
    <row r="2378" spans="1:9" ht="25.15" customHeight="1">
      <c r="A2378" s="299">
        <v>42600</v>
      </c>
      <c r="B2378" s="298">
        <v>17.959999</v>
      </c>
      <c r="C2378" s="298">
        <v>18.309999000000001</v>
      </c>
      <c r="D2378" s="298">
        <v>17.959999</v>
      </c>
      <c r="E2378" s="298">
        <v>18.149999999999999</v>
      </c>
      <c r="F2378" s="297">
        <v>69893</v>
      </c>
      <c r="G2378" s="297">
        <v>61013183</v>
      </c>
      <c r="H2378" s="400">
        <v>1107.3892481753201</v>
      </c>
      <c r="I2378" s="401"/>
    </row>
    <row r="2379" spans="1:9" ht="25.15" customHeight="1">
      <c r="A2379" s="299">
        <v>42599</v>
      </c>
      <c r="B2379" s="298">
        <v>18.450001</v>
      </c>
      <c r="C2379" s="298">
        <v>18.450001</v>
      </c>
      <c r="D2379" s="298">
        <v>17.950001</v>
      </c>
      <c r="E2379" s="298">
        <v>18.110001</v>
      </c>
      <c r="F2379" s="297">
        <v>52491</v>
      </c>
      <c r="G2379" s="297">
        <v>61013183</v>
      </c>
      <c r="H2379" s="400">
        <v>1104.94878136949</v>
      </c>
      <c r="I2379" s="401"/>
    </row>
    <row r="2380" spans="1:9" ht="25.15" customHeight="1">
      <c r="A2380" s="299">
        <v>42598</v>
      </c>
      <c r="B2380" s="298">
        <v>18.02</v>
      </c>
      <c r="C2380" s="298">
        <v>18.530000999999999</v>
      </c>
      <c r="D2380" s="298">
        <v>17.989999999999998</v>
      </c>
      <c r="E2380" s="298">
        <v>18</v>
      </c>
      <c r="F2380" s="297">
        <v>53730</v>
      </c>
      <c r="G2380" s="297">
        <v>61013183</v>
      </c>
      <c r="H2380" s="400">
        <v>1098.237294</v>
      </c>
      <c r="I2380" s="401"/>
    </row>
    <row r="2381" spans="1:9" ht="25.15" customHeight="1">
      <c r="A2381" s="299">
        <v>42597</v>
      </c>
      <c r="B2381" s="298">
        <v>17.850000000000001</v>
      </c>
      <c r="C2381" s="298">
        <v>18.299999</v>
      </c>
      <c r="D2381" s="298">
        <v>17.850000000000001</v>
      </c>
      <c r="E2381" s="298">
        <v>18.200001</v>
      </c>
      <c r="F2381" s="297">
        <v>99080</v>
      </c>
      <c r="G2381" s="297">
        <v>61013183</v>
      </c>
      <c r="H2381" s="400">
        <v>1110.4399771493599</v>
      </c>
      <c r="I2381" s="401"/>
    </row>
    <row r="2382" spans="1:9" ht="25.15" customHeight="1">
      <c r="A2382" s="299">
        <v>42594</v>
      </c>
      <c r="B2382" s="298">
        <v>18.5</v>
      </c>
      <c r="C2382" s="298">
        <v>18.5</v>
      </c>
      <c r="D2382" s="298">
        <v>17.040001</v>
      </c>
      <c r="E2382" s="298">
        <v>17.82</v>
      </c>
      <c r="F2382" s="297">
        <v>293812</v>
      </c>
      <c r="G2382" s="297">
        <v>61013183</v>
      </c>
      <c r="H2382" s="400">
        <v>1087.2549024402499</v>
      </c>
      <c r="I2382" s="401"/>
    </row>
    <row r="2383" spans="1:9" ht="25.15" customHeight="1">
      <c r="A2383" s="299">
        <v>42593</v>
      </c>
      <c r="B2383" s="298">
        <v>19.040001</v>
      </c>
      <c r="C2383" s="298">
        <v>19.540001</v>
      </c>
      <c r="D2383" s="298">
        <v>18.799999</v>
      </c>
      <c r="E2383" s="298">
        <v>19.379999000000002</v>
      </c>
      <c r="F2383" s="297">
        <v>48217</v>
      </c>
      <c r="G2383" s="297">
        <v>61013183</v>
      </c>
      <c r="H2383" s="400">
        <v>1182.4354353357</v>
      </c>
      <c r="I2383" s="401"/>
    </row>
    <row r="2384" spans="1:9" ht="25.15" customHeight="1">
      <c r="A2384" s="299">
        <v>42592</v>
      </c>
      <c r="B2384" s="298">
        <v>18.870000999999998</v>
      </c>
      <c r="C2384" s="298">
        <v>19.32</v>
      </c>
      <c r="D2384" s="298">
        <v>18.809999000000001</v>
      </c>
      <c r="E2384" s="298">
        <v>19.32</v>
      </c>
      <c r="F2384" s="297">
        <v>42254</v>
      </c>
      <c r="G2384" s="297">
        <v>61013183</v>
      </c>
      <c r="H2384" s="400">
        <v>1178.7746769402499</v>
      </c>
      <c r="I2384" s="401"/>
    </row>
    <row r="2385" spans="1:9" ht="25.15" customHeight="1">
      <c r="A2385" s="299">
        <v>42591</v>
      </c>
      <c r="B2385" s="298">
        <v>19.23</v>
      </c>
      <c r="C2385" s="298">
        <v>19.23</v>
      </c>
      <c r="D2385" s="298">
        <v>18.91</v>
      </c>
      <c r="E2385" s="298">
        <v>19.010000000000002</v>
      </c>
      <c r="F2385" s="297">
        <v>63552</v>
      </c>
      <c r="G2385" s="297">
        <v>61013183</v>
      </c>
      <c r="H2385" s="400">
        <v>1159.8606227948101</v>
      </c>
      <c r="I2385" s="401"/>
    </row>
    <row r="2386" spans="1:9" ht="25.15" customHeight="1">
      <c r="A2386" s="299">
        <v>42590</v>
      </c>
      <c r="B2386" s="298">
        <v>20.149999999999999</v>
      </c>
      <c r="C2386" s="298">
        <v>20.149999999999999</v>
      </c>
      <c r="D2386" s="298">
        <v>19.260000000000002</v>
      </c>
      <c r="E2386" s="298">
        <v>19.379999000000002</v>
      </c>
      <c r="F2386" s="297">
        <v>41754</v>
      </c>
      <c r="G2386" s="297">
        <v>61013183</v>
      </c>
      <c r="H2386" s="400">
        <v>1182.4354353357</v>
      </c>
      <c r="I2386" s="401"/>
    </row>
    <row r="2387" spans="1:9" ht="25.15" customHeight="1">
      <c r="A2387" s="299">
        <v>42587</v>
      </c>
      <c r="B2387" s="298">
        <v>19.010000000000002</v>
      </c>
      <c r="C2387" s="298">
        <v>19.91</v>
      </c>
      <c r="D2387" s="298">
        <v>18.860001</v>
      </c>
      <c r="E2387" s="298">
        <v>19.68</v>
      </c>
      <c r="F2387" s="297">
        <v>52913</v>
      </c>
      <c r="G2387" s="297">
        <v>61013183</v>
      </c>
      <c r="H2387" s="400">
        <v>1200.7394600597499</v>
      </c>
      <c r="I2387" s="401"/>
    </row>
    <row r="2388" spans="1:9" ht="25.15" customHeight="1">
      <c r="A2388" s="299">
        <v>42586</v>
      </c>
      <c r="B2388" s="298">
        <v>19.16</v>
      </c>
      <c r="C2388" s="298">
        <v>19.239999999999998</v>
      </c>
      <c r="D2388" s="298">
        <v>18.57</v>
      </c>
      <c r="E2388" s="298">
        <v>19.07</v>
      </c>
      <c r="F2388" s="297">
        <v>38749</v>
      </c>
      <c r="G2388" s="297">
        <v>61013183</v>
      </c>
      <c r="H2388" s="400">
        <v>1163.5213811902499</v>
      </c>
      <c r="I2388" s="401"/>
    </row>
    <row r="2389" spans="1:9" ht="25.15" customHeight="1">
      <c r="A2389" s="299">
        <v>42585</v>
      </c>
      <c r="B2389" s="298">
        <v>18.809999000000001</v>
      </c>
      <c r="C2389" s="298">
        <v>18.920000000000002</v>
      </c>
      <c r="D2389" s="298">
        <v>18.280000999999999</v>
      </c>
      <c r="E2389" s="298">
        <v>18.68</v>
      </c>
      <c r="F2389" s="297">
        <v>92513</v>
      </c>
      <c r="G2389" s="297">
        <v>61013183</v>
      </c>
      <c r="H2389" s="400">
        <v>1139.7262770597499</v>
      </c>
      <c r="I2389" s="401"/>
    </row>
    <row r="2390" spans="1:9" ht="25.15" customHeight="1">
      <c r="A2390" s="299">
        <v>42584</v>
      </c>
      <c r="B2390" s="298">
        <v>17.719999000000001</v>
      </c>
      <c r="C2390" s="298">
        <v>18.559999000000001</v>
      </c>
      <c r="D2390" s="298">
        <v>17.700001</v>
      </c>
      <c r="E2390" s="298">
        <v>18.41</v>
      </c>
      <c r="F2390" s="297">
        <v>132774</v>
      </c>
      <c r="G2390" s="297">
        <v>61013183</v>
      </c>
      <c r="H2390" s="400">
        <v>1123.2526897201301</v>
      </c>
      <c r="I2390" s="401"/>
    </row>
    <row r="2391" spans="1:9" ht="25.15" customHeight="1">
      <c r="A2391" s="299">
        <v>42583</v>
      </c>
      <c r="B2391" s="298">
        <v>18.059999000000001</v>
      </c>
      <c r="C2391" s="298">
        <v>18.32</v>
      </c>
      <c r="D2391" s="298">
        <v>17.950001</v>
      </c>
      <c r="E2391" s="298">
        <v>17.950001</v>
      </c>
      <c r="F2391" s="297">
        <v>30160</v>
      </c>
      <c r="G2391" s="297">
        <v>61013183</v>
      </c>
      <c r="H2391" s="400">
        <v>1095.1866813993599</v>
      </c>
      <c r="I2391" s="401"/>
    </row>
    <row r="2392" spans="1:9" ht="25.15" customHeight="1">
      <c r="A2392" s="299">
        <v>42580</v>
      </c>
      <c r="B2392" s="298">
        <v>17.780000999999999</v>
      </c>
      <c r="C2392" s="298">
        <v>18.290001</v>
      </c>
      <c r="D2392" s="298">
        <v>17.780000999999999</v>
      </c>
      <c r="E2392" s="298">
        <v>18.209999</v>
      </c>
      <c r="F2392" s="297">
        <v>30275</v>
      </c>
      <c r="G2392" s="297">
        <v>61012703</v>
      </c>
      <c r="H2392" s="400">
        <v>1111.0412657712</v>
      </c>
      <c r="I2392" s="401"/>
    </row>
    <row r="2393" spans="1:9" ht="25.15" customHeight="1">
      <c r="A2393" s="299">
        <v>42579</v>
      </c>
      <c r="B2393" s="298">
        <v>17.84</v>
      </c>
      <c r="C2393" s="298">
        <v>18.34</v>
      </c>
      <c r="D2393" s="298">
        <v>17.829999999999998</v>
      </c>
      <c r="E2393" s="298">
        <v>18.219999000000001</v>
      </c>
      <c r="F2393" s="297">
        <v>51489</v>
      </c>
      <c r="G2393" s="297">
        <v>61012703</v>
      </c>
      <c r="H2393" s="400">
        <v>1111.6514067659</v>
      </c>
      <c r="I2393" s="401"/>
    </row>
    <row r="2394" spans="1:9" ht="25.15" customHeight="1">
      <c r="A2394" s="299">
        <v>42578</v>
      </c>
      <c r="B2394" s="298">
        <v>18.129999000000002</v>
      </c>
      <c r="C2394" s="298">
        <v>18.420000000000002</v>
      </c>
      <c r="D2394" s="298">
        <v>17.850000000000001</v>
      </c>
      <c r="E2394" s="298">
        <v>18.219999000000001</v>
      </c>
      <c r="F2394" s="297">
        <v>43507</v>
      </c>
      <c r="G2394" s="297">
        <v>61012703</v>
      </c>
      <c r="H2394" s="400">
        <v>1111.6514067659</v>
      </c>
      <c r="I2394" s="401"/>
    </row>
    <row r="2395" spans="1:9" ht="25.15" customHeight="1">
      <c r="A2395" s="299">
        <v>42577</v>
      </c>
      <c r="B2395" s="298">
        <v>18.040001</v>
      </c>
      <c r="C2395" s="298">
        <v>18.32</v>
      </c>
      <c r="D2395" s="298">
        <v>17.870000999999998</v>
      </c>
      <c r="E2395" s="298">
        <v>18.27</v>
      </c>
      <c r="F2395" s="297">
        <v>24659</v>
      </c>
      <c r="G2395" s="297">
        <v>61012703</v>
      </c>
      <c r="H2395" s="400">
        <v>1114.7021117393999</v>
      </c>
      <c r="I2395" s="401"/>
    </row>
    <row r="2396" spans="1:9" ht="25.15" customHeight="1">
      <c r="A2396" s="299">
        <v>42576</v>
      </c>
      <c r="B2396" s="298">
        <v>17.98</v>
      </c>
      <c r="C2396" s="298">
        <v>18.59</v>
      </c>
      <c r="D2396" s="298">
        <v>17.879999000000002</v>
      </c>
      <c r="E2396" s="298">
        <v>18.049999</v>
      </c>
      <c r="F2396" s="297">
        <v>31259</v>
      </c>
      <c r="G2396" s="297">
        <v>61012703</v>
      </c>
      <c r="H2396" s="400">
        <v>1101.2792426010001</v>
      </c>
      <c r="I2396" s="401"/>
    </row>
    <row r="2397" spans="1:9" ht="25.15" customHeight="1">
      <c r="A2397" s="299">
        <v>42573</v>
      </c>
      <c r="B2397" s="298">
        <v>18</v>
      </c>
      <c r="C2397" s="298">
        <v>18.09</v>
      </c>
      <c r="D2397" s="298">
        <v>17.73</v>
      </c>
      <c r="E2397" s="298">
        <v>17.809999000000001</v>
      </c>
      <c r="F2397" s="297">
        <v>32385</v>
      </c>
      <c r="G2397" s="297">
        <v>61012703</v>
      </c>
      <c r="H2397" s="400">
        <v>1086.6362078457</v>
      </c>
      <c r="I2397" s="401"/>
    </row>
    <row r="2398" spans="1:9" ht="25.15" customHeight="1">
      <c r="A2398" s="299">
        <v>42572</v>
      </c>
      <c r="B2398" s="298">
        <v>18.549999</v>
      </c>
      <c r="C2398" s="298">
        <v>18.549999</v>
      </c>
      <c r="D2398" s="298">
        <v>17.59</v>
      </c>
      <c r="E2398" s="298">
        <v>18</v>
      </c>
      <c r="F2398" s="297">
        <v>43646</v>
      </c>
      <c r="G2398" s="297">
        <v>61012703</v>
      </c>
      <c r="H2398" s="400">
        <v>1098.228654</v>
      </c>
      <c r="I2398" s="401"/>
    </row>
    <row r="2399" spans="1:9" ht="25.15" customHeight="1">
      <c r="A2399" s="299">
        <v>42571</v>
      </c>
      <c r="B2399" s="298">
        <v>18.18</v>
      </c>
      <c r="C2399" s="298">
        <v>18.389999</v>
      </c>
      <c r="D2399" s="298">
        <v>17.959999</v>
      </c>
      <c r="E2399" s="298">
        <v>18.129999000000002</v>
      </c>
      <c r="F2399" s="297">
        <v>72479</v>
      </c>
      <c r="G2399" s="297">
        <v>61012703</v>
      </c>
      <c r="H2399" s="400">
        <v>1106.1602541861</v>
      </c>
      <c r="I2399" s="401"/>
    </row>
    <row r="2400" spans="1:9" ht="25.15" customHeight="1">
      <c r="A2400" s="299">
        <v>42570</v>
      </c>
      <c r="B2400" s="298">
        <v>17.030000999999999</v>
      </c>
      <c r="C2400" s="298">
        <v>18.079999999999998</v>
      </c>
      <c r="D2400" s="298">
        <v>17.030000999999999</v>
      </c>
      <c r="E2400" s="298">
        <v>18</v>
      </c>
      <c r="F2400" s="297">
        <v>78199</v>
      </c>
      <c r="G2400" s="297">
        <v>61012703</v>
      </c>
      <c r="H2400" s="400">
        <v>1098.228654</v>
      </c>
      <c r="I2400" s="401"/>
    </row>
    <row r="2401" spans="1:9" ht="25.15" customHeight="1">
      <c r="A2401" s="299">
        <v>42569</v>
      </c>
      <c r="B2401" s="298">
        <v>17.389999</v>
      </c>
      <c r="C2401" s="298">
        <v>17.84</v>
      </c>
      <c r="D2401" s="298">
        <v>17.23</v>
      </c>
      <c r="E2401" s="298">
        <v>17.52</v>
      </c>
      <c r="F2401" s="297">
        <v>67181</v>
      </c>
      <c r="G2401" s="297">
        <v>61012703</v>
      </c>
      <c r="H2401" s="400">
        <v>1068.9425844893999</v>
      </c>
      <c r="I2401" s="401"/>
    </row>
    <row r="2402" spans="1:9" ht="25.15" customHeight="1">
      <c r="A2402" s="299">
        <v>42566</v>
      </c>
      <c r="B2402" s="298">
        <v>17.100000000000001</v>
      </c>
      <c r="C2402" s="298">
        <v>17.209999</v>
      </c>
      <c r="D2402" s="298">
        <v>16.670000000000002</v>
      </c>
      <c r="E2402" s="298">
        <v>16.93</v>
      </c>
      <c r="F2402" s="297">
        <v>37409</v>
      </c>
      <c r="G2402" s="297">
        <v>61012703</v>
      </c>
      <c r="H2402" s="400">
        <v>1032.9450804096</v>
      </c>
      <c r="I2402" s="401"/>
    </row>
    <row r="2403" spans="1:9" ht="25.15" customHeight="1">
      <c r="A2403" s="299">
        <v>42565</v>
      </c>
      <c r="B2403" s="298">
        <v>16.920000000000002</v>
      </c>
      <c r="C2403" s="298">
        <v>17.239999999999998</v>
      </c>
      <c r="D2403" s="298">
        <v>16.610001</v>
      </c>
      <c r="E2403" s="298">
        <v>17</v>
      </c>
      <c r="F2403" s="297">
        <v>46401</v>
      </c>
      <c r="G2403" s="297">
        <v>61012703</v>
      </c>
      <c r="H2403" s="400">
        <v>1037.2159509999999</v>
      </c>
      <c r="I2403" s="401"/>
    </row>
    <row r="2404" spans="1:9" ht="25.15" customHeight="1">
      <c r="A2404" s="299">
        <v>42564</v>
      </c>
      <c r="B2404" s="298">
        <v>17.120000999999998</v>
      </c>
      <c r="C2404" s="298">
        <v>17.209999</v>
      </c>
      <c r="D2404" s="298">
        <v>16.829999999999998</v>
      </c>
      <c r="E2404" s="298">
        <v>16.889999</v>
      </c>
      <c r="F2404" s="297">
        <v>106846</v>
      </c>
      <c r="G2404" s="297">
        <v>61012703</v>
      </c>
      <c r="H2404" s="400">
        <v>1030.5045164308001</v>
      </c>
      <c r="I2404" s="401"/>
    </row>
    <row r="2405" spans="1:9" ht="25.15" customHeight="1">
      <c r="A2405" s="299">
        <v>42563</v>
      </c>
      <c r="B2405" s="298">
        <v>17.760000000000002</v>
      </c>
      <c r="C2405" s="298">
        <v>17.760000000000002</v>
      </c>
      <c r="D2405" s="298">
        <v>16.709999</v>
      </c>
      <c r="E2405" s="298">
        <v>16.799999</v>
      </c>
      <c r="F2405" s="297">
        <v>76249</v>
      </c>
      <c r="G2405" s="297">
        <v>61012703</v>
      </c>
      <c r="H2405" s="400">
        <v>1025.0133638509999</v>
      </c>
      <c r="I2405" s="401"/>
    </row>
    <row r="2406" spans="1:9" ht="25.15" customHeight="1">
      <c r="A2406" s="299">
        <v>42562</v>
      </c>
      <c r="B2406" s="298">
        <v>16.899999999999999</v>
      </c>
      <c r="C2406" s="298">
        <v>17.719999000000001</v>
      </c>
      <c r="D2406" s="298">
        <v>16.870000999999998</v>
      </c>
      <c r="E2406" s="298">
        <v>17.540001</v>
      </c>
      <c r="F2406" s="297">
        <v>55196</v>
      </c>
      <c r="G2406" s="297">
        <v>61012703</v>
      </c>
      <c r="H2406" s="400">
        <v>1070.1628664788</v>
      </c>
      <c r="I2406" s="401"/>
    </row>
    <row r="2407" spans="1:9" ht="25.15" customHeight="1">
      <c r="A2407" s="299">
        <v>42559</v>
      </c>
      <c r="B2407" s="298">
        <v>16.610001</v>
      </c>
      <c r="C2407" s="298">
        <v>17.030000999999999</v>
      </c>
      <c r="D2407" s="298">
        <v>16.5</v>
      </c>
      <c r="E2407" s="298">
        <v>16.91</v>
      </c>
      <c r="F2407" s="297">
        <v>54319</v>
      </c>
      <c r="G2407" s="297">
        <v>61012703</v>
      </c>
      <c r="H2407" s="400">
        <v>1031.7247984201999</v>
      </c>
      <c r="I2407" s="401"/>
    </row>
    <row r="2408" spans="1:9" ht="25.15" customHeight="1">
      <c r="A2408" s="299">
        <v>42558</v>
      </c>
      <c r="B2408" s="298">
        <v>16.120000999999998</v>
      </c>
      <c r="C2408" s="298">
        <v>17.059999000000001</v>
      </c>
      <c r="D2408" s="298">
        <v>16.120000999999998</v>
      </c>
      <c r="E2408" s="298">
        <v>16.799999</v>
      </c>
      <c r="F2408" s="297">
        <v>243485</v>
      </c>
      <c r="G2408" s="297">
        <v>61012703</v>
      </c>
      <c r="H2408" s="400">
        <v>1025.0133638509999</v>
      </c>
      <c r="I2408" s="401"/>
    </row>
    <row r="2409" spans="1:9" ht="25.15" customHeight="1">
      <c r="A2409" s="299">
        <v>42557</v>
      </c>
      <c r="B2409" s="298">
        <v>16.48</v>
      </c>
      <c r="C2409" s="298">
        <v>16.760000000000002</v>
      </c>
      <c r="D2409" s="298">
        <v>16.139999</v>
      </c>
      <c r="E2409" s="298">
        <v>16.450001</v>
      </c>
      <c r="F2409" s="297">
        <v>82533</v>
      </c>
      <c r="G2409" s="297">
        <v>61012703</v>
      </c>
      <c r="H2409" s="400">
        <v>1003.659010899</v>
      </c>
      <c r="I2409" s="401"/>
    </row>
    <row r="2410" spans="1:9" ht="25.15" customHeight="1">
      <c r="A2410" s="299">
        <v>42556</v>
      </c>
      <c r="B2410" s="298">
        <v>16.93</v>
      </c>
      <c r="C2410" s="298">
        <v>16.93</v>
      </c>
      <c r="D2410" s="298">
        <v>15.72</v>
      </c>
      <c r="E2410" s="298">
        <v>16.420000000000002</v>
      </c>
      <c r="F2410" s="297">
        <v>83900</v>
      </c>
      <c r="G2410" s="297">
        <v>61012703</v>
      </c>
      <c r="H2410" s="400">
        <v>1001.8285879149</v>
      </c>
      <c r="I2410" s="401"/>
    </row>
    <row r="2411" spans="1:9" ht="25.15" customHeight="1">
      <c r="A2411" s="299">
        <v>42555</v>
      </c>
      <c r="B2411" s="298">
        <v>16.989999999999998</v>
      </c>
      <c r="C2411" s="298">
        <v>17.040001</v>
      </c>
      <c r="D2411" s="298">
        <v>16.190000999999999</v>
      </c>
      <c r="E2411" s="298">
        <v>16.459999</v>
      </c>
      <c r="F2411" s="297">
        <v>55432</v>
      </c>
      <c r="G2411" s="297">
        <v>61012703</v>
      </c>
      <c r="H2411" s="400">
        <v>1004.2690355212</v>
      </c>
      <c r="I2411" s="401"/>
    </row>
    <row r="2412" spans="1:9" ht="25.15" customHeight="1">
      <c r="A2412" s="299">
        <v>42552</v>
      </c>
      <c r="B2412" s="298">
        <v>16.049999</v>
      </c>
      <c r="C2412" s="298">
        <v>16.809999000000001</v>
      </c>
      <c r="D2412" s="298">
        <v>15.9</v>
      </c>
      <c r="E2412" s="298">
        <v>16.5</v>
      </c>
      <c r="F2412" s="297">
        <v>110458</v>
      </c>
      <c r="G2412" s="297">
        <v>61012703</v>
      </c>
      <c r="H2412" s="400">
        <v>1006.7095995</v>
      </c>
      <c r="I2412" s="401"/>
    </row>
    <row r="2413" spans="1:9" ht="25.15" customHeight="1">
      <c r="A2413" s="299">
        <v>42551</v>
      </c>
      <c r="B2413" s="298">
        <v>15.52</v>
      </c>
      <c r="C2413" s="298">
        <v>15.88</v>
      </c>
      <c r="D2413" s="298">
        <v>15.23</v>
      </c>
      <c r="E2413" s="298">
        <v>15.65</v>
      </c>
      <c r="F2413" s="297">
        <v>54780</v>
      </c>
      <c r="G2413" s="297">
        <v>61007954</v>
      </c>
      <c r="H2413" s="400">
        <v>954.77445682731195</v>
      </c>
      <c r="I2413" s="401"/>
    </row>
    <row r="2414" spans="1:9" ht="25.15" customHeight="1">
      <c r="A2414" s="299">
        <v>42550</v>
      </c>
      <c r="B2414" s="298">
        <v>14.69</v>
      </c>
      <c r="C2414" s="298">
        <v>15.28</v>
      </c>
      <c r="D2414" s="298">
        <v>14.54</v>
      </c>
      <c r="E2414" s="298">
        <v>15.04</v>
      </c>
      <c r="F2414" s="297">
        <v>62934</v>
      </c>
      <c r="G2414" s="297">
        <v>61007954</v>
      </c>
      <c r="H2414" s="400">
        <v>917.55962583273094</v>
      </c>
      <c r="I2414" s="401"/>
    </row>
    <row r="2415" spans="1:9" ht="25.15" customHeight="1">
      <c r="A2415" s="299">
        <v>42549</v>
      </c>
      <c r="B2415" s="298">
        <v>14.49</v>
      </c>
      <c r="C2415" s="298">
        <v>14.83</v>
      </c>
      <c r="D2415" s="298">
        <v>13.99</v>
      </c>
      <c r="E2415" s="298">
        <v>14.6</v>
      </c>
      <c r="F2415" s="297">
        <v>71958</v>
      </c>
      <c r="G2415" s="297">
        <v>61007954</v>
      </c>
      <c r="H2415" s="400">
        <v>890.71615167268806</v>
      </c>
      <c r="I2415" s="401"/>
    </row>
    <row r="2416" spans="1:9" ht="25.15" customHeight="1">
      <c r="A2416" s="299">
        <v>42548</v>
      </c>
      <c r="B2416" s="298">
        <v>14.33</v>
      </c>
      <c r="C2416" s="298">
        <v>14.41</v>
      </c>
      <c r="D2416" s="298">
        <v>13.93</v>
      </c>
      <c r="E2416" s="298">
        <v>14.17</v>
      </c>
      <c r="F2416" s="297">
        <v>185684</v>
      </c>
      <c r="G2416" s="297">
        <v>61007954</v>
      </c>
      <c r="H2416" s="400">
        <v>864.48271283453801</v>
      </c>
      <c r="I2416" s="401"/>
    </row>
    <row r="2417" spans="1:9" ht="25.15" customHeight="1">
      <c r="A2417" s="299">
        <v>42545</v>
      </c>
      <c r="B2417" s="298">
        <v>14.28</v>
      </c>
      <c r="C2417" s="298">
        <v>14.64</v>
      </c>
      <c r="D2417" s="298">
        <v>13.23</v>
      </c>
      <c r="E2417" s="298">
        <v>14.56</v>
      </c>
      <c r="F2417" s="297">
        <v>334434</v>
      </c>
      <c r="G2417" s="297">
        <v>61007954</v>
      </c>
      <c r="H2417" s="400">
        <v>888.27583583995602</v>
      </c>
      <c r="I2417" s="401"/>
    </row>
    <row r="2418" spans="1:9" ht="25.15" customHeight="1">
      <c r="A2418" s="299">
        <v>42544</v>
      </c>
      <c r="B2418" s="298">
        <v>15.4</v>
      </c>
      <c r="C2418" s="298">
        <v>15.56</v>
      </c>
      <c r="D2418" s="298">
        <v>15.14</v>
      </c>
      <c r="E2418" s="298">
        <v>15.5</v>
      </c>
      <c r="F2418" s="297">
        <v>70895</v>
      </c>
      <c r="G2418" s="297">
        <v>61007954</v>
      </c>
      <c r="H2418" s="400">
        <v>945.623287</v>
      </c>
      <c r="I2418" s="401"/>
    </row>
    <row r="2419" spans="1:9" ht="25.15" customHeight="1">
      <c r="A2419" s="299">
        <v>42543</v>
      </c>
      <c r="B2419" s="298">
        <v>15.71</v>
      </c>
      <c r="C2419" s="298">
        <v>15.71</v>
      </c>
      <c r="D2419" s="298">
        <v>14.89</v>
      </c>
      <c r="E2419" s="298">
        <v>15.03</v>
      </c>
      <c r="F2419" s="297">
        <v>202041</v>
      </c>
      <c r="G2419" s="297">
        <v>61007954</v>
      </c>
      <c r="H2419" s="400">
        <v>916.94953232911905</v>
      </c>
      <c r="I2419" s="401"/>
    </row>
    <row r="2420" spans="1:9" ht="25.15" customHeight="1">
      <c r="A2420" s="299">
        <v>42542</v>
      </c>
      <c r="B2420" s="298">
        <v>16.079999999999998</v>
      </c>
      <c r="C2420" s="298">
        <v>16.149999999999999</v>
      </c>
      <c r="D2420" s="298">
        <v>15.29</v>
      </c>
      <c r="E2420" s="298">
        <v>15.59</v>
      </c>
      <c r="F2420" s="297">
        <v>65612</v>
      </c>
      <c r="G2420" s="297">
        <v>61007954</v>
      </c>
      <c r="H2420" s="400">
        <v>951.11401216907495</v>
      </c>
      <c r="I2420" s="401"/>
    </row>
    <row r="2421" spans="1:9" ht="25.15" customHeight="1">
      <c r="A2421" s="299">
        <v>42541</v>
      </c>
      <c r="B2421" s="298">
        <v>15.07</v>
      </c>
      <c r="C2421" s="298">
        <v>16.030000999999999</v>
      </c>
      <c r="D2421" s="298">
        <v>15.07</v>
      </c>
      <c r="E2421" s="298">
        <v>16.030000999999999</v>
      </c>
      <c r="F2421" s="297">
        <v>65990</v>
      </c>
      <c r="G2421" s="297">
        <v>61007954</v>
      </c>
      <c r="H2421" s="400">
        <v>977.95754451083803</v>
      </c>
      <c r="I2421" s="401"/>
    </row>
    <row r="2422" spans="1:9" ht="25.15" customHeight="1">
      <c r="A2422" s="299">
        <v>42538</v>
      </c>
      <c r="B2422" s="298">
        <v>15</v>
      </c>
      <c r="C2422" s="298">
        <v>15.49</v>
      </c>
      <c r="D2422" s="298">
        <v>14.7</v>
      </c>
      <c r="E2422" s="298">
        <v>15.49</v>
      </c>
      <c r="F2422" s="297">
        <v>146541</v>
      </c>
      <c r="G2422" s="297">
        <v>61007954</v>
      </c>
      <c r="H2422" s="400">
        <v>945.01319349638698</v>
      </c>
      <c r="I2422" s="401"/>
    </row>
    <row r="2423" spans="1:9" ht="25.15" customHeight="1">
      <c r="A2423" s="299">
        <v>42537</v>
      </c>
      <c r="B2423" s="298">
        <v>14.87</v>
      </c>
      <c r="C2423" s="298">
        <v>15.05</v>
      </c>
      <c r="D2423" s="298">
        <v>14.61</v>
      </c>
      <c r="E2423" s="298">
        <v>14.7</v>
      </c>
      <c r="F2423" s="297">
        <v>122556</v>
      </c>
      <c r="G2423" s="297">
        <v>61007954</v>
      </c>
      <c r="H2423" s="400">
        <v>896.81691216365596</v>
      </c>
      <c r="I2423" s="401"/>
    </row>
    <row r="2424" spans="1:9" ht="25.15" customHeight="1">
      <c r="A2424" s="299">
        <v>42536</v>
      </c>
      <c r="B2424" s="298">
        <v>15.22</v>
      </c>
      <c r="C2424" s="298">
        <v>15.22</v>
      </c>
      <c r="D2424" s="298">
        <v>14.83</v>
      </c>
      <c r="E2424" s="298">
        <v>14.93</v>
      </c>
      <c r="F2424" s="297">
        <v>113354</v>
      </c>
      <c r="G2424" s="297">
        <v>61007954</v>
      </c>
      <c r="H2424" s="400">
        <v>910.84877183815001</v>
      </c>
      <c r="I2424" s="401"/>
    </row>
    <row r="2425" spans="1:9" ht="25.15" customHeight="1">
      <c r="A2425" s="299">
        <v>42535</v>
      </c>
      <c r="B2425" s="298">
        <v>14.75</v>
      </c>
      <c r="C2425" s="298">
        <v>15.22</v>
      </c>
      <c r="D2425" s="298">
        <v>14.41</v>
      </c>
      <c r="E2425" s="298">
        <v>14.94</v>
      </c>
      <c r="F2425" s="297">
        <v>88114</v>
      </c>
      <c r="G2425" s="297">
        <v>61007954</v>
      </c>
      <c r="H2425" s="400">
        <v>911.45880716004399</v>
      </c>
      <c r="I2425" s="401"/>
    </row>
    <row r="2426" spans="1:9" ht="25.15" customHeight="1">
      <c r="A2426" s="299">
        <v>42534</v>
      </c>
      <c r="B2426" s="298">
        <v>15.22</v>
      </c>
      <c r="C2426" s="298">
        <v>15.52</v>
      </c>
      <c r="D2426" s="298">
        <v>14.96</v>
      </c>
      <c r="E2426" s="298">
        <v>14.99</v>
      </c>
      <c r="F2426" s="297">
        <v>25652</v>
      </c>
      <c r="G2426" s="297">
        <v>61007954</v>
      </c>
      <c r="H2426" s="400">
        <v>914.50921649638701</v>
      </c>
      <c r="I2426" s="401"/>
    </row>
    <row r="2427" spans="1:9" ht="25.15" customHeight="1">
      <c r="A2427" s="299">
        <v>42531</v>
      </c>
      <c r="B2427" s="298">
        <v>15.27</v>
      </c>
      <c r="C2427" s="298">
        <v>15.28</v>
      </c>
      <c r="D2427" s="298">
        <v>15.05</v>
      </c>
      <c r="E2427" s="298">
        <v>15.28</v>
      </c>
      <c r="F2427" s="297">
        <v>23544</v>
      </c>
      <c r="G2427" s="297">
        <v>61007954</v>
      </c>
      <c r="H2427" s="400">
        <v>932.20152082911898</v>
      </c>
      <c r="I2427" s="401"/>
    </row>
    <row r="2428" spans="1:9" ht="25.15" customHeight="1">
      <c r="A2428" s="299">
        <v>42530</v>
      </c>
      <c r="B2428" s="298">
        <v>15.45</v>
      </c>
      <c r="C2428" s="298">
        <v>15.45</v>
      </c>
      <c r="D2428" s="298">
        <v>14.9</v>
      </c>
      <c r="E2428" s="298">
        <v>15.06</v>
      </c>
      <c r="F2428" s="297">
        <v>30347</v>
      </c>
      <c r="G2428" s="297">
        <v>61007954</v>
      </c>
      <c r="H2428" s="400">
        <v>918.77981283995598</v>
      </c>
      <c r="I2428" s="401"/>
    </row>
    <row r="2429" spans="1:9" ht="25.15" customHeight="1">
      <c r="A2429" s="299">
        <v>42529</v>
      </c>
      <c r="B2429" s="298">
        <v>15.13</v>
      </c>
      <c r="C2429" s="298">
        <v>15.68</v>
      </c>
      <c r="D2429" s="298">
        <v>14.97</v>
      </c>
      <c r="E2429" s="298">
        <v>15.31</v>
      </c>
      <c r="F2429" s="297">
        <v>33038</v>
      </c>
      <c r="G2429" s="297">
        <v>61007954</v>
      </c>
      <c r="H2429" s="400">
        <v>934.03180133995602</v>
      </c>
      <c r="I2429" s="401"/>
    </row>
    <row r="2430" spans="1:9" ht="25.15" customHeight="1">
      <c r="A2430" s="299">
        <v>42528</v>
      </c>
      <c r="B2430" s="298">
        <v>15.5</v>
      </c>
      <c r="C2430" s="298">
        <v>15.56</v>
      </c>
      <c r="D2430" s="298">
        <v>14.95</v>
      </c>
      <c r="E2430" s="298">
        <v>14.97</v>
      </c>
      <c r="F2430" s="297">
        <v>28765</v>
      </c>
      <c r="G2430" s="297">
        <v>61007954</v>
      </c>
      <c r="H2430" s="400">
        <v>913.28908767088103</v>
      </c>
      <c r="I2430" s="401"/>
    </row>
    <row r="2431" spans="1:9" ht="25.15" customHeight="1">
      <c r="A2431" s="299">
        <v>42527</v>
      </c>
      <c r="B2431" s="298">
        <v>15.15</v>
      </c>
      <c r="C2431" s="298">
        <v>15.6</v>
      </c>
      <c r="D2431" s="298">
        <v>15.14</v>
      </c>
      <c r="E2431" s="298">
        <v>15.5</v>
      </c>
      <c r="F2431" s="297">
        <v>29194</v>
      </c>
      <c r="G2431" s="297">
        <v>61007954</v>
      </c>
      <c r="H2431" s="400">
        <v>945.623287</v>
      </c>
      <c r="I2431" s="401"/>
    </row>
    <row r="2432" spans="1:9" ht="25.15" customHeight="1">
      <c r="A2432" s="299">
        <v>42524</v>
      </c>
      <c r="B2432" s="298">
        <v>15.3</v>
      </c>
      <c r="C2432" s="298">
        <v>15.61</v>
      </c>
      <c r="D2432" s="298">
        <v>15.22</v>
      </c>
      <c r="E2432" s="298">
        <v>15.56</v>
      </c>
      <c r="F2432" s="297">
        <v>14861</v>
      </c>
      <c r="G2432" s="297">
        <v>61007954</v>
      </c>
      <c r="H2432" s="400">
        <v>949.28378983995594</v>
      </c>
      <c r="I2432" s="401"/>
    </row>
    <row r="2433" spans="1:9" ht="25.15" customHeight="1">
      <c r="A2433" s="299">
        <v>42523</v>
      </c>
      <c r="B2433" s="298">
        <v>15</v>
      </c>
      <c r="C2433" s="298">
        <v>15.4</v>
      </c>
      <c r="D2433" s="298">
        <v>15</v>
      </c>
      <c r="E2433" s="298">
        <v>15.35</v>
      </c>
      <c r="F2433" s="297">
        <v>22061</v>
      </c>
      <c r="G2433" s="297">
        <v>61007954</v>
      </c>
      <c r="H2433" s="400">
        <v>936.47211717268794</v>
      </c>
      <c r="I2433" s="401"/>
    </row>
    <row r="2434" spans="1:9" ht="25.15" customHeight="1">
      <c r="A2434" s="299">
        <v>42522</v>
      </c>
      <c r="B2434" s="298">
        <v>15.17</v>
      </c>
      <c r="C2434" s="298">
        <v>15.2</v>
      </c>
      <c r="D2434" s="298">
        <v>14.91</v>
      </c>
      <c r="E2434" s="298">
        <v>15.06</v>
      </c>
      <c r="F2434" s="297">
        <v>37186</v>
      </c>
      <c r="G2434" s="297">
        <v>61007954</v>
      </c>
      <c r="H2434" s="400">
        <v>918.77981283995598</v>
      </c>
      <c r="I2434" s="401"/>
    </row>
    <row r="2435" spans="1:9" ht="25.15" customHeight="1">
      <c r="A2435" s="299">
        <v>42521</v>
      </c>
      <c r="B2435" s="298">
        <v>15.1</v>
      </c>
      <c r="C2435" s="298">
        <v>15.54</v>
      </c>
      <c r="D2435" s="298">
        <v>15.1</v>
      </c>
      <c r="E2435" s="298">
        <v>15.15</v>
      </c>
      <c r="F2435" s="297">
        <v>40001</v>
      </c>
      <c r="G2435" s="297">
        <v>61001097</v>
      </c>
      <c r="H2435" s="400">
        <v>924.16659627992794</v>
      </c>
      <c r="I2435" s="401"/>
    </row>
    <row r="2436" spans="1:9" ht="25.15" customHeight="1">
      <c r="A2436" s="299">
        <v>42517</v>
      </c>
      <c r="B2436" s="298">
        <v>0</v>
      </c>
      <c r="C2436" s="298">
        <v>0</v>
      </c>
      <c r="D2436" s="298">
        <v>0</v>
      </c>
      <c r="E2436" s="298">
        <v>15.46</v>
      </c>
      <c r="F2436" s="297">
        <v>0</v>
      </c>
      <c r="G2436" s="297">
        <v>61001097</v>
      </c>
      <c r="H2436" s="400">
        <v>943.07696194700702</v>
      </c>
      <c r="I2436" s="401"/>
    </row>
    <row r="2437" spans="1:9" ht="25.15" customHeight="1">
      <c r="A2437" s="299">
        <v>42516</v>
      </c>
      <c r="B2437" s="298">
        <v>15.53</v>
      </c>
      <c r="C2437" s="298">
        <v>15.64</v>
      </c>
      <c r="D2437" s="298">
        <v>15.24</v>
      </c>
      <c r="E2437" s="298">
        <v>15.36</v>
      </c>
      <c r="F2437" s="297">
        <v>26372</v>
      </c>
      <c r="G2437" s="297">
        <v>61001097</v>
      </c>
      <c r="H2437" s="400">
        <v>936.97682897693505</v>
      </c>
      <c r="I2437" s="401"/>
    </row>
    <row r="2438" spans="1:9" ht="25.15" customHeight="1">
      <c r="A2438" s="299">
        <v>42515</v>
      </c>
      <c r="B2438" s="298">
        <v>15.68</v>
      </c>
      <c r="C2438" s="298">
        <v>15.73</v>
      </c>
      <c r="D2438" s="298">
        <v>15.63</v>
      </c>
      <c r="E2438" s="298">
        <v>15.7</v>
      </c>
      <c r="F2438" s="297">
        <v>24095</v>
      </c>
      <c r="G2438" s="297">
        <v>61001097</v>
      </c>
      <c r="H2438" s="400">
        <v>957.71721126496402</v>
      </c>
      <c r="I2438" s="401"/>
    </row>
    <row r="2439" spans="1:9" ht="25.15" customHeight="1">
      <c r="A2439" s="299">
        <v>42514</v>
      </c>
      <c r="B2439" s="298">
        <v>15.29</v>
      </c>
      <c r="C2439" s="298">
        <v>15.82</v>
      </c>
      <c r="D2439" s="298">
        <v>15.29</v>
      </c>
      <c r="E2439" s="298">
        <v>15.7</v>
      </c>
      <c r="F2439" s="297">
        <v>20982</v>
      </c>
      <c r="G2439" s="297">
        <v>61001097</v>
      </c>
      <c r="H2439" s="400">
        <v>957.71721126496402</v>
      </c>
      <c r="I2439" s="401"/>
    </row>
    <row r="2440" spans="1:9" ht="25.15" customHeight="1">
      <c r="A2440" s="299">
        <v>42513</v>
      </c>
      <c r="B2440" s="298">
        <v>15.28</v>
      </c>
      <c r="C2440" s="298">
        <v>15.71</v>
      </c>
      <c r="D2440" s="298">
        <v>15.28</v>
      </c>
      <c r="E2440" s="298">
        <v>15.7</v>
      </c>
      <c r="F2440" s="297">
        <v>33478</v>
      </c>
      <c r="G2440" s="297">
        <v>61001097</v>
      </c>
      <c r="H2440" s="400">
        <v>957.71721126496402</v>
      </c>
      <c r="I2440" s="401"/>
    </row>
    <row r="2441" spans="1:9" ht="25.15" customHeight="1">
      <c r="A2441" s="299">
        <v>42510</v>
      </c>
      <c r="B2441" s="298">
        <v>15.58</v>
      </c>
      <c r="C2441" s="298">
        <v>15.74</v>
      </c>
      <c r="D2441" s="298">
        <v>15.38</v>
      </c>
      <c r="E2441" s="298">
        <v>15.42</v>
      </c>
      <c r="F2441" s="297">
        <v>22792</v>
      </c>
      <c r="G2441" s="297">
        <v>61001097</v>
      </c>
      <c r="H2441" s="400">
        <v>940.63692039401406</v>
      </c>
      <c r="I2441" s="401"/>
    </row>
    <row r="2442" spans="1:9" ht="25.15" customHeight="1">
      <c r="A2442" s="299">
        <v>42509</v>
      </c>
      <c r="B2442" s="298">
        <v>15.57</v>
      </c>
      <c r="C2442" s="298">
        <v>15.72</v>
      </c>
      <c r="D2442" s="298">
        <v>15.5</v>
      </c>
      <c r="E2442" s="298">
        <v>15.69</v>
      </c>
      <c r="F2442" s="297">
        <v>27783</v>
      </c>
      <c r="G2442" s="297">
        <v>61001097</v>
      </c>
      <c r="H2442" s="400">
        <v>957.10718633292095</v>
      </c>
      <c r="I2442" s="401"/>
    </row>
    <row r="2443" spans="1:9" ht="25.15" customHeight="1">
      <c r="A2443" s="299">
        <v>42508</v>
      </c>
      <c r="B2443" s="298">
        <v>15.6</v>
      </c>
      <c r="C2443" s="298">
        <v>15.71</v>
      </c>
      <c r="D2443" s="298">
        <v>14.97</v>
      </c>
      <c r="E2443" s="298">
        <v>15.56</v>
      </c>
      <c r="F2443" s="297">
        <v>49682</v>
      </c>
      <c r="G2443" s="297">
        <v>61001097</v>
      </c>
      <c r="H2443" s="400">
        <v>949.17709491707899</v>
      </c>
      <c r="I2443" s="401"/>
    </row>
    <row r="2444" spans="1:9" ht="25.15" customHeight="1">
      <c r="A2444" s="299">
        <v>42507</v>
      </c>
      <c r="B2444" s="298">
        <v>15.18</v>
      </c>
      <c r="C2444" s="298">
        <v>16.290001</v>
      </c>
      <c r="D2444" s="298">
        <v>15.18</v>
      </c>
      <c r="E2444" s="298">
        <v>15.7</v>
      </c>
      <c r="F2444" s="297">
        <v>44311</v>
      </c>
      <c r="G2444" s="297">
        <v>61001097</v>
      </c>
      <c r="H2444" s="400">
        <v>957.71721126496402</v>
      </c>
      <c r="I2444" s="401"/>
    </row>
    <row r="2445" spans="1:9" ht="25.15" customHeight="1">
      <c r="A2445" s="299">
        <v>42506</v>
      </c>
      <c r="B2445" s="298">
        <v>15.5</v>
      </c>
      <c r="C2445" s="298">
        <v>15.53</v>
      </c>
      <c r="D2445" s="298">
        <v>15.34</v>
      </c>
      <c r="E2445" s="298">
        <v>15.48</v>
      </c>
      <c r="F2445" s="297">
        <v>45353</v>
      </c>
      <c r="G2445" s="297">
        <v>61001097</v>
      </c>
      <c r="H2445" s="400">
        <v>944.29695363591395</v>
      </c>
      <c r="I2445" s="401"/>
    </row>
    <row r="2446" spans="1:9" ht="25.15" customHeight="1">
      <c r="A2446" s="299">
        <v>42503</v>
      </c>
      <c r="B2446" s="298">
        <v>15.39</v>
      </c>
      <c r="C2446" s="298">
        <v>15.55</v>
      </c>
      <c r="D2446" s="298">
        <v>15.32</v>
      </c>
      <c r="E2446" s="298">
        <v>15.52</v>
      </c>
      <c r="F2446" s="297">
        <v>19600</v>
      </c>
      <c r="G2446" s="297">
        <v>61001097</v>
      </c>
      <c r="H2446" s="400">
        <v>946.73705336408602</v>
      </c>
      <c r="I2446" s="401"/>
    </row>
    <row r="2447" spans="1:9" ht="25.15" customHeight="1">
      <c r="A2447" s="299">
        <v>42502</v>
      </c>
      <c r="B2447" s="298">
        <v>15.7</v>
      </c>
      <c r="C2447" s="298">
        <v>15.7</v>
      </c>
      <c r="D2447" s="298">
        <v>15.23</v>
      </c>
      <c r="E2447" s="298">
        <v>15.44</v>
      </c>
      <c r="F2447" s="297">
        <v>34906</v>
      </c>
      <c r="G2447" s="297">
        <v>61001097</v>
      </c>
      <c r="H2447" s="400">
        <v>941.85691208292099</v>
      </c>
      <c r="I2447" s="401"/>
    </row>
    <row r="2448" spans="1:9" ht="25.15" customHeight="1">
      <c r="A2448" s="299">
        <v>42501</v>
      </c>
      <c r="B2448" s="298">
        <v>15.58</v>
      </c>
      <c r="C2448" s="298">
        <v>15.58</v>
      </c>
      <c r="D2448" s="298">
        <v>15.12</v>
      </c>
      <c r="E2448" s="298">
        <v>15.43</v>
      </c>
      <c r="F2448" s="297">
        <v>62254</v>
      </c>
      <c r="G2448" s="297">
        <v>61001097</v>
      </c>
      <c r="H2448" s="400">
        <v>941.24694532605702</v>
      </c>
      <c r="I2448" s="401"/>
    </row>
    <row r="2449" spans="1:9" ht="25.15" customHeight="1">
      <c r="A2449" s="299">
        <v>42500</v>
      </c>
      <c r="B2449" s="298">
        <v>15.69</v>
      </c>
      <c r="C2449" s="298">
        <v>15.7</v>
      </c>
      <c r="D2449" s="298">
        <v>15.27</v>
      </c>
      <c r="E2449" s="298">
        <v>15.41</v>
      </c>
      <c r="F2449" s="297">
        <v>46732</v>
      </c>
      <c r="G2449" s="297">
        <v>61001097</v>
      </c>
      <c r="H2449" s="400">
        <v>940.02689546197098</v>
      </c>
      <c r="I2449" s="401"/>
    </row>
    <row r="2450" spans="1:9" ht="25.15" customHeight="1">
      <c r="A2450" s="299">
        <v>42499</v>
      </c>
      <c r="B2450" s="298">
        <v>15.32</v>
      </c>
      <c r="C2450" s="298">
        <v>15.4</v>
      </c>
      <c r="D2450" s="298">
        <v>15.11</v>
      </c>
      <c r="E2450" s="298">
        <v>15.3</v>
      </c>
      <c r="F2450" s="297">
        <v>32556</v>
      </c>
      <c r="G2450" s="297">
        <v>61001097</v>
      </c>
      <c r="H2450" s="400">
        <v>933.31679573503595</v>
      </c>
      <c r="I2450" s="401"/>
    </row>
    <row r="2451" spans="1:9" ht="25.15" customHeight="1">
      <c r="A2451" s="299">
        <v>42496</v>
      </c>
      <c r="B2451" s="298">
        <v>15.15</v>
      </c>
      <c r="C2451" s="298">
        <v>15.74</v>
      </c>
      <c r="D2451" s="298">
        <v>15.15</v>
      </c>
      <c r="E2451" s="298">
        <v>15.25</v>
      </c>
      <c r="F2451" s="297">
        <v>36163</v>
      </c>
      <c r="G2451" s="297">
        <v>61001097</v>
      </c>
      <c r="H2451" s="400">
        <v>930.26672925000003</v>
      </c>
      <c r="I2451" s="401"/>
    </row>
    <row r="2452" spans="1:9" ht="25.15" customHeight="1">
      <c r="A2452" s="299">
        <v>42495</v>
      </c>
      <c r="B2452" s="298">
        <v>14.83</v>
      </c>
      <c r="C2452" s="298">
        <v>15.61</v>
      </c>
      <c r="D2452" s="298">
        <v>14.83</v>
      </c>
      <c r="E2452" s="298">
        <v>15.61</v>
      </c>
      <c r="F2452" s="297">
        <v>53015</v>
      </c>
      <c r="G2452" s="297">
        <v>61001097</v>
      </c>
      <c r="H2452" s="400">
        <v>952.22710322693501</v>
      </c>
      <c r="I2452" s="401"/>
    </row>
    <row r="2453" spans="1:9" ht="25.15" customHeight="1">
      <c r="A2453" s="299">
        <v>42494</v>
      </c>
      <c r="B2453" s="298">
        <v>14.93</v>
      </c>
      <c r="C2453" s="298">
        <v>15.31</v>
      </c>
      <c r="D2453" s="298">
        <v>14.93</v>
      </c>
      <c r="E2453" s="298">
        <v>15.31</v>
      </c>
      <c r="F2453" s="297">
        <v>37523</v>
      </c>
      <c r="G2453" s="297">
        <v>61001097</v>
      </c>
      <c r="H2453" s="400">
        <v>933.92682066707903</v>
      </c>
      <c r="I2453" s="401"/>
    </row>
    <row r="2454" spans="1:9" ht="25.15" customHeight="1">
      <c r="A2454" s="299">
        <v>42493</v>
      </c>
      <c r="B2454" s="298">
        <v>15.09</v>
      </c>
      <c r="C2454" s="298">
        <v>15.26</v>
      </c>
      <c r="D2454" s="298">
        <v>15</v>
      </c>
      <c r="E2454" s="298">
        <v>15.05</v>
      </c>
      <c r="F2454" s="297">
        <v>44784</v>
      </c>
      <c r="G2454" s="297">
        <v>61001097</v>
      </c>
      <c r="H2454" s="400">
        <v>918.06652148503599</v>
      </c>
      <c r="I2454" s="401"/>
    </row>
    <row r="2455" spans="1:9" ht="25.15" customHeight="1">
      <c r="A2455" s="299">
        <v>42489</v>
      </c>
      <c r="B2455" s="298">
        <v>15.3</v>
      </c>
      <c r="C2455" s="298">
        <v>15.7</v>
      </c>
      <c r="D2455" s="298">
        <v>14.95</v>
      </c>
      <c r="E2455" s="298">
        <v>15</v>
      </c>
      <c r="F2455" s="297">
        <v>40914</v>
      </c>
      <c r="G2455" s="297">
        <v>60997986</v>
      </c>
      <c r="H2455" s="400">
        <v>914.96978999999999</v>
      </c>
      <c r="I2455" s="401"/>
    </row>
    <row r="2456" spans="1:9" ht="25.15" customHeight="1">
      <c r="A2456" s="299">
        <v>42488</v>
      </c>
      <c r="B2456" s="298">
        <v>15.72</v>
      </c>
      <c r="C2456" s="298">
        <v>15.72</v>
      </c>
      <c r="D2456" s="298">
        <v>15.45</v>
      </c>
      <c r="E2456" s="298">
        <v>15.7</v>
      </c>
      <c r="F2456" s="297">
        <v>39427</v>
      </c>
      <c r="G2456" s="297">
        <v>60997986</v>
      </c>
      <c r="H2456" s="400">
        <v>957.66836856555699</v>
      </c>
      <c r="I2456" s="401"/>
    </row>
    <row r="2457" spans="1:9" ht="25.15" customHeight="1">
      <c r="A2457" s="299">
        <v>42487</v>
      </c>
      <c r="B2457" s="298">
        <v>15.35</v>
      </c>
      <c r="C2457" s="298">
        <v>15.9</v>
      </c>
      <c r="D2457" s="298">
        <v>15.35</v>
      </c>
      <c r="E2457" s="298">
        <v>15.7</v>
      </c>
      <c r="F2457" s="297">
        <v>45805</v>
      </c>
      <c r="G2457" s="297">
        <v>60997986</v>
      </c>
      <c r="H2457" s="400">
        <v>957.66836856555699</v>
      </c>
      <c r="I2457" s="401"/>
    </row>
    <row r="2458" spans="1:9" ht="25.15" customHeight="1">
      <c r="A2458" s="299">
        <v>42486</v>
      </c>
      <c r="B2458" s="298">
        <v>15.44</v>
      </c>
      <c r="C2458" s="298">
        <v>15.97</v>
      </c>
      <c r="D2458" s="298">
        <v>15.44</v>
      </c>
      <c r="E2458" s="298">
        <v>15.7</v>
      </c>
      <c r="F2458" s="297">
        <v>21383</v>
      </c>
      <c r="G2458" s="297">
        <v>60997986</v>
      </c>
      <c r="H2458" s="400">
        <v>957.66836856555699</v>
      </c>
      <c r="I2458" s="401"/>
    </row>
    <row r="2459" spans="1:9" ht="25.15" customHeight="1">
      <c r="A2459" s="299">
        <v>42485</v>
      </c>
      <c r="B2459" s="298">
        <v>15.3</v>
      </c>
      <c r="C2459" s="298">
        <v>16</v>
      </c>
      <c r="D2459" s="298">
        <v>15.3</v>
      </c>
      <c r="E2459" s="298">
        <v>15.88</v>
      </c>
      <c r="F2459" s="297">
        <v>46425</v>
      </c>
      <c r="G2459" s="297">
        <v>60997986</v>
      </c>
      <c r="H2459" s="400">
        <v>968.64802466066601</v>
      </c>
      <c r="I2459" s="401"/>
    </row>
    <row r="2460" spans="1:9" ht="25.15" customHeight="1">
      <c r="A2460" s="299">
        <v>42482</v>
      </c>
      <c r="B2460" s="298">
        <v>15.62</v>
      </c>
      <c r="C2460" s="298">
        <v>16.25</v>
      </c>
      <c r="D2460" s="298">
        <v>15.6</v>
      </c>
      <c r="E2460" s="298">
        <v>15.75</v>
      </c>
      <c r="F2460" s="297">
        <v>50371</v>
      </c>
      <c r="G2460" s="297">
        <v>60997986</v>
      </c>
      <c r="H2460" s="400">
        <v>960.71827949999999</v>
      </c>
      <c r="I2460" s="401"/>
    </row>
    <row r="2461" spans="1:9" ht="25.15" customHeight="1">
      <c r="A2461" s="299">
        <v>42481</v>
      </c>
      <c r="B2461" s="298">
        <v>15.5</v>
      </c>
      <c r="C2461" s="298">
        <v>16</v>
      </c>
      <c r="D2461" s="298">
        <v>15.4</v>
      </c>
      <c r="E2461" s="298">
        <v>16</v>
      </c>
      <c r="F2461" s="297">
        <v>44511</v>
      </c>
      <c r="G2461" s="297">
        <v>60997986</v>
      </c>
      <c r="H2461" s="400">
        <v>975.96777599999996</v>
      </c>
      <c r="I2461" s="401"/>
    </row>
    <row r="2462" spans="1:9" ht="25.15" customHeight="1">
      <c r="A2462" s="299">
        <v>42480</v>
      </c>
      <c r="B2462" s="298">
        <v>15</v>
      </c>
      <c r="C2462" s="298">
        <v>15.56</v>
      </c>
      <c r="D2462" s="298">
        <v>14.99</v>
      </c>
      <c r="E2462" s="298">
        <v>15.56</v>
      </c>
      <c r="F2462" s="297">
        <v>55830</v>
      </c>
      <c r="G2462" s="297">
        <v>60997986</v>
      </c>
      <c r="H2462" s="400">
        <v>949.12868775577397</v>
      </c>
      <c r="I2462" s="401"/>
    </row>
    <row r="2463" spans="1:9" ht="25.15" customHeight="1">
      <c r="A2463" s="299">
        <v>42479</v>
      </c>
      <c r="B2463" s="298">
        <v>15.14</v>
      </c>
      <c r="C2463" s="298">
        <v>15.69</v>
      </c>
      <c r="D2463" s="298">
        <v>14.76</v>
      </c>
      <c r="E2463" s="298">
        <v>14.87</v>
      </c>
      <c r="F2463" s="297">
        <v>28628</v>
      </c>
      <c r="G2463" s="297">
        <v>60997986</v>
      </c>
      <c r="H2463" s="400">
        <v>907.04004483933397</v>
      </c>
      <c r="I2463" s="401"/>
    </row>
    <row r="2464" spans="1:9" ht="25.15" customHeight="1">
      <c r="A2464" s="299">
        <v>42478</v>
      </c>
      <c r="B2464" s="298">
        <v>15.27</v>
      </c>
      <c r="C2464" s="298">
        <v>15.52</v>
      </c>
      <c r="D2464" s="298">
        <v>15.04</v>
      </c>
      <c r="E2464" s="298">
        <v>15.07</v>
      </c>
      <c r="F2464" s="297">
        <v>33506</v>
      </c>
      <c r="G2464" s="297">
        <v>60997986</v>
      </c>
      <c r="H2464" s="400">
        <v>919.23963040489195</v>
      </c>
      <c r="I2464" s="401"/>
    </row>
    <row r="2465" spans="1:9" ht="25.15" customHeight="1">
      <c r="A2465" s="299">
        <v>42475</v>
      </c>
      <c r="B2465" s="298">
        <v>15.34</v>
      </c>
      <c r="C2465" s="298">
        <v>15.55</v>
      </c>
      <c r="D2465" s="298">
        <v>15.13</v>
      </c>
      <c r="E2465" s="298">
        <v>15.13</v>
      </c>
      <c r="F2465" s="297">
        <v>38651</v>
      </c>
      <c r="G2465" s="297">
        <v>60997986</v>
      </c>
      <c r="H2465" s="400">
        <v>922.89953516066601</v>
      </c>
      <c r="I2465" s="401"/>
    </row>
    <row r="2466" spans="1:9" ht="25.15" customHeight="1">
      <c r="A2466" s="299">
        <v>42474</v>
      </c>
      <c r="B2466" s="298">
        <v>15.32</v>
      </c>
      <c r="C2466" s="298">
        <v>15.74</v>
      </c>
      <c r="D2466" s="298">
        <v>15.16</v>
      </c>
      <c r="E2466" s="298">
        <v>15.33</v>
      </c>
      <c r="F2466" s="297">
        <v>14300</v>
      </c>
      <c r="G2466" s="297">
        <v>60997986</v>
      </c>
      <c r="H2466" s="400">
        <v>935.09912072622296</v>
      </c>
      <c r="I2466" s="401"/>
    </row>
    <row r="2467" spans="1:9" ht="25.15" customHeight="1">
      <c r="A2467" s="299">
        <v>42473</v>
      </c>
      <c r="B2467" s="298">
        <v>15.56</v>
      </c>
      <c r="C2467" s="298">
        <v>15.6</v>
      </c>
      <c r="D2467" s="298">
        <v>15.05</v>
      </c>
      <c r="E2467" s="298">
        <v>15.43</v>
      </c>
      <c r="F2467" s="297">
        <v>24355</v>
      </c>
      <c r="G2467" s="297">
        <v>60997986</v>
      </c>
      <c r="H2467" s="400">
        <v>941.19894259510795</v>
      </c>
      <c r="I2467" s="401"/>
    </row>
    <row r="2468" spans="1:9" ht="25.15" customHeight="1">
      <c r="A2468" s="299">
        <v>42472</v>
      </c>
      <c r="B2468" s="298">
        <v>15.44</v>
      </c>
      <c r="C2468" s="298">
        <v>15.44</v>
      </c>
      <c r="D2468" s="298">
        <v>14.87</v>
      </c>
      <c r="E2468" s="298">
        <v>15.28</v>
      </c>
      <c r="F2468" s="297">
        <v>26545</v>
      </c>
      <c r="G2468" s="297">
        <v>60997986</v>
      </c>
      <c r="H2468" s="400">
        <v>932.04920979177996</v>
      </c>
      <c r="I2468" s="401"/>
    </row>
    <row r="2469" spans="1:9" ht="25.15" customHeight="1">
      <c r="A2469" s="299">
        <v>42471</v>
      </c>
      <c r="B2469" s="298">
        <v>15.34</v>
      </c>
      <c r="C2469" s="298">
        <v>15.34</v>
      </c>
      <c r="D2469" s="298">
        <v>15.01</v>
      </c>
      <c r="E2469" s="298">
        <v>15.12</v>
      </c>
      <c r="F2469" s="297">
        <v>14482</v>
      </c>
      <c r="G2469" s="297">
        <v>60997986</v>
      </c>
      <c r="H2469" s="400">
        <v>922.28954133933405</v>
      </c>
      <c r="I2469" s="401"/>
    </row>
    <row r="2470" spans="1:9" ht="25.15" customHeight="1">
      <c r="A2470" s="299">
        <v>42468</v>
      </c>
      <c r="B2470" s="298">
        <v>15.2</v>
      </c>
      <c r="C2470" s="298">
        <v>15.53</v>
      </c>
      <c r="D2470" s="298">
        <v>15.14</v>
      </c>
      <c r="E2470" s="298">
        <v>15.24</v>
      </c>
      <c r="F2470" s="297">
        <v>26467</v>
      </c>
      <c r="G2470" s="297">
        <v>60997986</v>
      </c>
      <c r="H2470" s="400">
        <v>929.60929267866902</v>
      </c>
      <c r="I2470" s="401"/>
    </row>
    <row r="2471" spans="1:9" ht="25.15" customHeight="1">
      <c r="A2471" s="299">
        <v>42467</v>
      </c>
      <c r="B2471" s="298">
        <v>15.51</v>
      </c>
      <c r="C2471" s="298">
        <v>15.51</v>
      </c>
      <c r="D2471" s="298">
        <v>15.07</v>
      </c>
      <c r="E2471" s="298">
        <v>15.3</v>
      </c>
      <c r="F2471" s="297">
        <v>33711</v>
      </c>
      <c r="G2471" s="297">
        <v>60997986</v>
      </c>
      <c r="H2471" s="400">
        <v>933.26919743444296</v>
      </c>
      <c r="I2471" s="401"/>
    </row>
    <row r="2472" spans="1:9" ht="25.15" customHeight="1">
      <c r="A2472" s="299">
        <v>42466</v>
      </c>
      <c r="B2472" s="298">
        <v>15.67</v>
      </c>
      <c r="C2472" s="298">
        <v>15.67</v>
      </c>
      <c r="D2472" s="298">
        <v>14.98</v>
      </c>
      <c r="E2472" s="298">
        <v>15.1</v>
      </c>
      <c r="F2472" s="297">
        <v>27678</v>
      </c>
      <c r="G2472" s="297">
        <v>60997986</v>
      </c>
      <c r="H2472" s="400">
        <v>921.06961186888498</v>
      </c>
      <c r="I2472" s="401"/>
    </row>
    <row r="2473" spans="1:9" ht="25.15" customHeight="1">
      <c r="A2473" s="299">
        <v>42465</v>
      </c>
      <c r="B2473" s="298">
        <v>15.53</v>
      </c>
      <c r="C2473" s="298">
        <v>15.71</v>
      </c>
      <c r="D2473" s="298">
        <v>14.99</v>
      </c>
      <c r="E2473" s="298">
        <v>15.34</v>
      </c>
      <c r="F2473" s="297">
        <v>49028</v>
      </c>
      <c r="G2473" s="297">
        <v>60997986</v>
      </c>
      <c r="H2473" s="400">
        <v>935.70911454755401</v>
      </c>
      <c r="I2473" s="401"/>
    </row>
    <row r="2474" spans="1:9" ht="25.15" customHeight="1">
      <c r="A2474" s="299">
        <v>42464</v>
      </c>
      <c r="B2474" s="298">
        <v>15.57</v>
      </c>
      <c r="C2474" s="298">
        <v>15.57</v>
      </c>
      <c r="D2474" s="298">
        <v>15.01</v>
      </c>
      <c r="E2474" s="298">
        <v>15.15</v>
      </c>
      <c r="F2474" s="297">
        <v>21868</v>
      </c>
      <c r="G2474" s="297">
        <v>60997986</v>
      </c>
      <c r="H2474" s="400">
        <v>924.11946463111497</v>
      </c>
      <c r="I2474" s="401"/>
    </row>
    <row r="2475" spans="1:9" ht="25.15" customHeight="1">
      <c r="A2475" s="299">
        <v>42461</v>
      </c>
      <c r="B2475" s="298">
        <v>15.18</v>
      </c>
      <c r="C2475" s="298">
        <v>15.39</v>
      </c>
      <c r="D2475" s="298">
        <v>15.13</v>
      </c>
      <c r="E2475" s="298">
        <v>15.13</v>
      </c>
      <c r="F2475" s="297">
        <v>30285</v>
      </c>
      <c r="G2475" s="297">
        <v>60997986</v>
      </c>
      <c r="H2475" s="400">
        <v>922.89953516066601</v>
      </c>
      <c r="I2475" s="401"/>
    </row>
    <row r="2476" spans="1:9" ht="25.15" customHeight="1">
      <c r="A2476" s="299">
        <v>42460</v>
      </c>
      <c r="B2476" s="298">
        <v>15.19</v>
      </c>
      <c r="C2476" s="298">
        <v>15.31</v>
      </c>
      <c r="D2476" s="298">
        <v>15.15</v>
      </c>
      <c r="E2476" s="298">
        <v>15.29</v>
      </c>
      <c r="F2476" s="297">
        <v>16105</v>
      </c>
      <c r="G2476" s="297">
        <v>60997986</v>
      </c>
      <c r="H2476" s="400">
        <v>932.659203613111</v>
      </c>
      <c r="I2476" s="401"/>
    </row>
    <row r="2477" spans="1:9" ht="25.15" customHeight="1">
      <c r="A2477" s="299">
        <v>42459</v>
      </c>
      <c r="B2477" s="298">
        <v>15.44</v>
      </c>
      <c r="C2477" s="298">
        <v>15.44</v>
      </c>
      <c r="D2477" s="298">
        <v>15.06</v>
      </c>
      <c r="E2477" s="298">
        <v>15.17</v>
      </c>
      <c r="F2477" s="297">
        <v>38415</v>
      </c>
      <c r="G2477" s="297">
        <v>60997986</v>
      </c>
      <c r="H2477" s="400">
        <v>925.33945227377706</v>
      </c>
      <c r="I2477" s="401"/>
    </row>
    <row r="2478" spans="1:9" ht="25.15" customHeight="1">
      <c r="A2478" s="299">
        <v>42458</v>
      </c>
      <c r="B2478" s="298">
        <v>14.84</v>
      </c>
      <c r="C2478" s="298">
        <v>15.19</v>
      </c>
      <c r="D2478" s="298">
        <v>14.84</v>
      </c>
      <c r="E2478" s="298">
        <v>15.09</v>
      </c>
      <c r="F2478" s="297">
        <v>20789</v>
      </c>
      <c r="G2478" s="297">
        <v>60997986</v>
      </c>
      <c r="H2478" s="400">
        <v>920.45961804755405</v>
      </c>
      <c r="I2478" s="401"/>
    </row>
    <row r="2479" spans="1:9" ht="25.15" customHeight="1">
      <c r="A2479" s="299">
        <v>42453</v>
      </c>
      <c r="B2479" s="298">
        <v>14.77</v>
      </c>
      <c r="C2479" s="298">
        <v>15.19</v>
      </c>
      <c r="D2479" s="298">
        <v>14.69</v>
      </c>
      <c r="E2479" s="298">
        <v>15.05</v>
      </c>
      <c r="F2479" s="297">
        <v>57210</v>
      </c>
      <c r="G2479" s="297">
        <v>60997986</v>
      </c>
      <c r="H2479" s="400">
        <v>918.01970093444299</v>
      </c>
      <c r="I2479" s="401"/>
    </row>
    <row r="2480" spans="1:9" ht="25.15" customHeight="1">
      <c r="A2480" s="299">
        <v>42452</v>
      </c>
      <c r="B2480" s="298">
        <v>14.58</v>
      </c>
      <c r="C2480" s="298">
        <v>15.2</v>
      </c>
      <c r="D2480" s="298">
        <v>14.58</v>
      </c>
      <c r="E2480" s="298">
        <v>14.83</v>
      </c>
      <c r="F2480" s="297">
        <v>44763</v>
      </c>
      <c r="G2480" s="297">
        <v>60997986</v>
      </c>
      <c r="H2480" s="400">
        <v>904.60012772622304</v>
      </c>
      <c r="I2480" s="401"/>
    </row>
    <row r="2481" spans="1:9" ht="25.15" customHeight="1">
      <c r="A2481" s="299">
        <v>42451</v>
      </c>
      <c r="B2481" s="298">
        <v>14.95</v>
      </c>
      <c r="C2481" s="298">
        <v>15.27</v>
      </c>
      <c r="D2481" s="298">
        <v>14.72</v>
      </c>
      <c r="E2481" s="298">
        <v>14.98</v>
      </c>
      <c r="F2481" s="297">
        <v>76565</v>
      </c>
      <c r="G2481" s="297">
        <v>60997986</v>
      </c>
      <c r="H2481" s="400">
        <v>913.74980235733801</v>
      </c>
      <c r="I2481" s="401"/>
    </row>
    <row r="2482" spans="1:9" ht="25.15" customHeight="1">
      <c r="A2482" s="299">
        <v>42450</v>
      </c>
      <c r="B2482" s="298">
        <v>15.2</v>
      </c>
      <c r="C2482" s="298">
        <v>15.2</v>
      </c>
      <c r="D2482" s="298">
        <v>14.71</v>
      </c>
      <c r="E2482" s="298">
        <v>14.95</v>
      </c>
      <c r="F2482" s="297">
        <v>14299</v>
      </c>
      <c r="G2482" s="297">
        <v>60997986</v>
      </c>
      <c r="H2482" s="400">
        <v>911.91987906555698</v>
      </c>
      <c r="I2482" s="401"/>
    </row>
    <row r="2483" spans="1:9" ht="25.15" customHeight="1">
      <c r="A2483" s="299">
        <v>42447</v>
      </c>
      <c r="B2483" s="298">
        <v>14.63</v>
      </c>
      <c r="C2483" s="298">
        <v>15</v>
      </c>
      <c r="D2483" s="298">
        <v>14.63</v>
      </c>
      <c r="E2483" s="298">
        <v>14.72</v>
      </c>
      <c r="F2483" s="297">
        <v>73403</v>
      </c>
      <c r="G2483" s="297">
        <v>60997986</v>
      </c>
      <c r="H2483" s="400">
        <v>897.89037020822002</v>
      </c>
      <c r="I2483" s="401"/>
    </row>
    <row r="2484" spans="1:9" ht="25.15" customHeight="1">
      <c r="A2484" s="299">
        <v>42446</v>
      </c>
      <c r="B2484" s="298">
        <v>15.34</v>
      </c>
      <c r="C2484" s="298">
        <v>15.34</v>
      </c>
      <c r="D2484" s="298">
        <v>14.54</v>
      </c>
      <c r="E2484" s="298">
        <v>14.98</v>
      </c>
      <c r="F2484" s="297">
        <v>32032</v>
      </c>
      <c r="G2484" s="297">
        <v>60997986</v>
      </c>
      <c r="H2484" s="400">
        <v>913.74980235733801</v>
      </c>
      <c r="I2484" s="401"/>
    </row>
    <row r="2485" spans="1:9" ht="25.15" customHeight="1">
      <c r="A2485" s="299">
        <v>42445</v>
      </c>
      <c r="B2485" s="298">
        <v>14.92</v>
      </c>
      <c r="C2485" s="298">
        <v>15.06</v>
      </c>
      <c r="D2485" s="298">
        <v>14.44</v>
      </c>
      <c r="E2485" s="298">
        <v>15.06</v>
      </c>
      <c r="F2485" s="297">
        <v>54741</v>
      </c>
      <c r="G2485" s="297">
        <v>60997986</v>
      </c>
      <c r="H2485" s="400">
        <v>918.62969475577404</v>
      </c>
      <c r="I2485" s="401"/>
    </row>
    <row r="2486" spans="1:9" ht="25.15" customHeight="1">
      <c r="A2486" s="299">
        <v>42444</v>
      </c>
      <c r="B2486" s="298">
        <v>14.89</v>
      </c>
      <c r="C2486" s="298">
        <v>14.89</v>
      </c>
      <c r="D2486" s="298">
        <v>14.54</v>
      </c>
      <c r="E2486" s="298">
        <v>14.59</v>
      </c>
      <c r="F2486" s="297">
        <v>36750</v>
      </c>
      <c r="G2486" s="297">
        <v>60997986</v>
      </c>
      <c r="H2486" s="400">
        <v>889.960625047554</v>
      </c>
      <c r="I2486" s="401"/>
    </row>
    <row r="2487" spans="1:9" ht="25.15" customHeight="1">
      <c r="A2487" s="299">
        <v>42443</v>
      </c>
      <c r="B2487" s="298">
        <v>14.75</v>
      </c>
      <c r="C2487" s="298">
        <v>14.8</v>
      </c>
      <c r="D2487" s="298">
        <v>14.55</v>
      </c>
      <c r="E2487" s="298">
        <v>14.71</v>
      </c>
      <c r="F2487" s="297">
        <v>31317</v>
      </c>
      <c r="G2487" s="297">
        <v>60997986</v>
      </c>
      <c r="H2487" s="400">
        <v>897.28037638688897</v>
      </c>
      <c r="I2487" s="401"/>
    </row>
    <row r="2488" spans="1:9" ht="25.15" customHeight="1">
      <c r="A2488" s="299">
        <v>42440</v>
      </c>
      <c r="B2488" s="298">
        <v>13.99</v>
      </c>
      <c r="C2488" s="298">
        <v>14.74</v>
      </c>
      <c r="D2488" s="298">
        <v>13.99</v>
      </c>
      <c r="E2488" s="298">
        <v>14.66</v>
      </c>
      <c r="F2488" s="297">
        <v>42936</v>
      </c>
      <c r="G2488" s="297">
        <v>60997986</v>
      </c>
      <c r="H2488" s="400">
        <v>894.23046545244597</v>
      </c>
      <c r="I2488" s="401"/>
    </row>
    <row r="2489" spans="1:9" ht="25.15" customHeight="1">
      <c r="A2489" s="299">
        <v>42439</v>
      </c>
      <c r="B2489" s="298">
        <v>14.59</v>
      </c>
      <c r="C2489" s="298">
        <v>14.65</v>
      </c>
      <c r="D2489" s="298">
        <v>14.07</v>
      </c>
      <c r="E2489" s="298">
        <v>14.1</v>
      </c>
      <c r="F2489" s="297">
        <v>36333</v>
      </c>
      <c r="G2489" s="297">
        <v>60997986</v>
      </c>
      <c r="H2489" s="400">
        <v>860.07162586888501</v>
      </c>
      <c r="I2489" s="401"/>
    </row>
    <row r="2490" spans="1:9" ht="25.15" customHeight="1">
      <c r="A2490" s="299">
        <v>42438</v>
      </c>
      <c r="B2490" s="298">
        <v>14.8</v>
      </c>
      <c r="C2490" s="298">
        <v>14.8</v>
      </c>
      <c r="D2490" s="298">
        <v>14.34</v>
      </c>
      <c r="E2490" s="298">
        <v>14.38</v>
      </c>
      <c r="F2490" s="297">
        <v>51558</v>
      </c>
      <c r="G2490" s="297">
        <v>60997986</v>
      </c>
      <c r="H2490" s="400">
        <v>877.151045660666</v>
      </c>
      <c r="I2490" s="401"/>
    </row>
    <row r="2491" spans="1:9" ht="25.15" customHeight="1">
      <c r="A2491" s="299">
        <v>42437</v>
      </c>
      <c r="B2491" s="298">
        <v>14.79</v>
      </c>
      <c r="C2491" s="298">
        <v>14.79</v>
      </c>
      <c r="D2491" s="298">
        <v>14.39</v>
      </c>
      <c r="E2491" s="298">
        <v>14.55</v>
      </c>
      <c r="F2491" s="297">
        <v>40539</v>
      </c>
      <c r="G2491" s="297">
        <v>60997986</v>
      </c>
      <c r="H2491" s="400">
        <v>887.52070793444295</v>
      </c>
      <c r="I2491" s="401"/>
    </row>
    <row r="2492" spans="1:9" ht="25.15" customHeight="1">
      <c r="A2492" s="299">
        <v>42436</v>
      </c>
      <c r="B2492" s="298">
        <v>14.85</v>
      </c>
      <c r="C2492" s="298">
        <v>15.18</v>
      </c>
      <c r="D2492" s="298">
        <v>14.45</v>
      </c>
      <c r="E2492" s="298">
        <v>14.47</v>
      </c>
      <c r="F2492" s="297">
        <v>21496</v>
      </c>
      <c r="G2492" s="297">
        <v>60997986</v>
      </c>
      <c r="H2492" s="400">
        <v>882.64087370822006</v>
      </c>
      <c r="I2492" s="401"/>
    </row>
    <row r="2493" spans="1:9" ht="25.15" customHeight="1">
      <c r="A2493" s="299">
        <v>42433</v>
      </c>
      <c r="B2493" s="298">
        <v>14.68</v>
      </c>
      <c r="C2493" s="298">
        <v>15.24</v>
      </c>
      <c r="D2493" s="298">
        <v>14.67</v>
      </c>
      <c r="E2493" s="298">
        <v>15.18</v>
      </c>
      <c r="F2493" s="297">
        <v>51926</v>
      </c>
      <c r="G2493" s="297">
        <v>60997986</v>
      </c>
      <c r="H2493" s="400">
        <v>925.94944609510799</v>
      </c>
      <c r="I2493" s="401"/>
    </row>
    <row r="2494" spans="1:9" ht="25.15" customHeight="1">
      <c r="A2494" s="299">
        <v>42432</v>
      </c>
      <c r="B2494" s="298">
        <v>15</v>
      </c>
      <c r="C2494" s="298">
        <v>15</v>
      </c>
      <c r="D2494" s="298">
        <v>14.49</v>
      </c>
      <c r="E2494" s="298">
        <v>14.59</v>
      </c>
      <c r="F2494" s="297">
        <v>109332</v>
      </c>
      <c r="G2494" s="297">
        <v>60997986</v>
      </c>
      <c r="H2494" s="400">
        <v>889.960625047554</v>
      </c>
      <c r="I2494" s="401"/>
    </row>
    <row r="2495" spans="1:9" ht="25.15" customHeight="1">
      <c r="A2495" s="299">
        <v>42431</v>
      </c>
      <c r="B2495" s="298">
        <v>14.69</v>
      </c>
      <c r="C2495" s="298">
        <v>15</v>
      </c>
      <c r="D2495" s="298">
        <v>14.5</v>
      </c>
      <c r="E2495" s="298">
        <v>14.75</v>
      </c>
      <c r="F2495" s="297">
        <v>74443</v>
      </c>
      <c r="G2495" s="297">
        <v>60997986</v>
      </c>
      <c r="H2495" s="400">
        <v>899.72029350000003</v>
      </c>
      <c r="I2495" s="401"/>
    </row>
    <row r="2496" spans="1:9" ht="25.15" customHeight="1">
      <c r="A2496" s="299">
        <v>42430</v>
      </c>
      <c r="B2496" s="298">
        <v>14.56</v>
      </c>
      <c r="C2496" s="298">
        <v>14.56</v>
      </c>
      <c r="D2496" s="298">
        <v>14.03</v>
      </c>
      <c r="E2496" s="298">
        <v>14.4</v>
      </c>
      <c r="F2496" s="297">
        <v>38013</v>
      </c>
      <c r="G2496" s="297">
        <v>60997986</v>
      </c>
      <c r="H2496" s="400">
        <v>878.37097513111496</v>
      </c>
      <c r="I2496" s="401"/>
    </row>
    <row r="2497" spans="1:9" ht="25.15" customHeight="1">
      <c r="A2497" s="299">
        <v>42429</v>
      </c>
      <c r="B2497" s="298">
        <v>14.16</v>
      </c>
      <c r="C2497" s="298">
        <v>14.34</v>
      </c>
      <c r="D2497" s="298">
        <v>13.95</v>
      </c>
      <c r="E2497" s="298">
        <v>14.31</v>
      </c>
      <c r="F2497" s="297">
        <v>68163</v>
      </c>
      <c r="G2497" s="297">
        <v>60997986</v>
      </c>
      <c r="H2497" s="400">
        <v>872.88120525577403</v>
      </c>
      <c r="I2497" s="401"/>
    </row>
    <row r="2498" spans="1:9" ht="25.15" customHeight="1">
      <c r="A2498" s="299">
        <v>42426</v>
      </c>
      <c r="B2498" s="298">
        <v>14.82</v>
      </c>
      <c r="C2498" s="298">
        <v>14.92</v>
      </c>
      <c r="D2498" s="298">
        <v>14.05</v>
      </c>
      <c r="E2498" s="298">
        <v>14.05</v>
      </c>
      <c r="F2498" s="297">
        <v>31921</v>
      </c>
      <c r="G2498" s="297">
        <v>60997986</v>
      </c>
      <c r="H2498" s="400">
        <v>857.02171493444303</v>
      </c>
      <c r="I2498" s="401"/>
    </row>
    <row r="2499" spans="1:9" ht="25.15" customHeight="1">
      <c r="A2499" s="299">
        <v>42425</v>
      </c>
      <c r="B2499" s="298">
        <v>14.75</v>
      </c>
      <c r="C2499" s="298">
        <v>15.1</v>
      </c>
      <c r="D2499" s="298">
        <v>14.75</v>
      </c>
      <c r="E2499" s="298">
        <v>14.79</v>
      </c>
      <c r="F2499" s="297">
        <v>42015</v>
      </c>
      <c r="G2499" s="297">
        <v>60997986</v>
      </c>
      <c r="H2499" s="400">
        <v>902.16021061311096</v>
      </c>
      <c r="I2499" s="401"/>
    </row>
    <row r="2500" spans="1:9" ht="25.15" customHeight="1">
      <c r="A2500" s="299">
        <v>42424</v>
      </c>
      <c r="B2500" s="298">
        <v>14.38</v>
      </c>
      <c r="C2500" s="298">
        <v>14.94</v>
      </c>
      <c r="D2500" s="298">
        <v>14.38</v>
      </c>
      <c r="E2500" s="298">
        <v>14.76</v>
      </c>
      <c r="F2500" s="297">
        <v>67968</v>
      </c>
      <c r="G2500" s="297">
        <v>60997986</v>
      </c>
      <c r="H2500" s="400">
        <v>900.33028732133096</v>
      </c>
      <c r="I2500" s="401"/>
    </row>
    <row r="2501" spans="1:9" ht="25.15" customHeight="1">
      <c r="A2501" s="299">
        <v>42423</v>
      </c>
      <c r="B2501" s="298">
        <v>14.4</v>
      </c>
      <c r="C2501" s="298">
        <v>14.8</v>
      </c>
      <c r="D2501" s="298">
        <v>14.31</v>
      </c>
      <c r="E2501" s="298">
        <v>14.62</v>
      </c>
      <c r="F2501" s="297">
        <v>105341</v>
      </c>
      <c r="G2501" s="297">
        <v>60997986</v>
      </c>
      <c r="H2501" s="400">
        <v>891.79054833933401</v>
      </c>
      <c r="I2501" s="401"/>
    </row>
    <row r="2502" spans="1:9" ht="25.15" customHeight="1">
      <c r="A2502" s="299">
        <v>42422</v>
      </c>
      <c r="B2502" s="298">
        <v>14.75</v>
      </c>
      <c r="C2502" s="298">
        <v>15.02</v>
      </c>
      <c r="D2502" s="298">
        <v>14.71</v>
      </c>
      <c r="E2502" s="298">
        <v>14.8</v>
      </c>
      <c r="F2502" s="297">
        <v>33982</v>
      </c>
      <c r="G2502" s="297">
        <v>60997986</v>
      </c>
      <c r="H2502" s="400">
        <v>902.77020443444303</v>
      </c>
      <c r="I2502" s="401"/>
    </row>
    <row r="2503" spans="1:9" ht="25.15" customHeight="1">
      <c r="A2503" s="299">
        <v>42419</v>
      </c>
      <c r="B2503" s="298">
        <v>14.5</v>
      </c>
      <c r="C2503" s="298">
        <v>14.72</v>
      </c>
      <c r="D2503" s="298">
        <v>14.44</v>
      </c>
      <c r="E2503" s="298">
        <v>14.6</v>
      </c>
      <c r="F2503" s="297">
        <v>27209</v>
      </c>
      <c r="G2503" s="297">
        <v>60997986</v>
      </c>
      <c r="H2503" s="400">
        <v>890.57061886888505</v>
      </c>
      <c r="I2503" s="401"/>
    </row>
    <row r="2504" spans="1:9" ht="25.15" customHeight="1">
      <c r="A2504" s="299">
        <v>42418</v>
      </c>
      <c r="B2504" s="298">
        <v>14.5</v>
      </c>
      <c r="C2504" s="298">
        <v>14.8</v>
      </c>
      <c r="D2504" s="298">
        <v>14.18</v>
      </c>
      <c r="E2504" s="298">
        <v>14.64</v>
      </c>
      <c r="F2504" s="297">
        <v>38085</v>
      </c>
      <c r="G2504" s="297">
        <v>60997986</v>
      </c>
      <c r="H2504" s="400">
        <v>893.01053598199701</v>
      </c>
      <c r="I2504" s="401"/>
    </row>
    <row r="2505" spans="1:9" ht="25.15" customHeight="1">
      <c r="A2505" s="299">
        <v>42417</v>
      </c>
      <c r="B2505" s="298">
        <v>14.24</v>
      </c>
      <c r="C2505" s="298">
        <v>14.41</v>
      </c>
      <c r="D2505" s="298">
        <v>14.02</v>
      </c>
      <c r="E2505" s="298">
        <v>14.19</v>
      </c>
      <c r="F2505" s="297">
        <v>71337</v>
      </c>
      <c r="G2505" s="297">
        <v>60997986</v>
      </c>
      <c r="H2505" s="400">
        <v>865.56139574422605</v>
      </c>
      <c r="I2505" s="401"/>
    </row>
    <row r="2506" spans="1:9" ht="25.15" customHeight="1">
      <c r="A2506" s="299">
        <v>42416</v>
      </c>
      <c r="B2506" s="298">
        <v>14.67</v>
      </c>
      <c r="C2506" s="298">
        <v>14.69</v>
      </c>
      <c r="D2506" s="298">
        <v>13.84</v>
      </c>
      <c r="E2506" s="298">
        <v>13.86</v>
      </c>
      <c r="F2506" s="297">
        <v>38856</v>
      </c>
      <c r="G2506" s="297">
        <v>60997986</v>
      </c>
      <c r="H2506" s="400">
        <v>845.43206501800296</v>
      </c>
      <c r="I2506" s="401"/>
    </row>
    <row r="2507" spans="1:9" ht="25.15" customHeight="1">
      <c r="A2507" s="299">
        <v>42415</v>
      </c>
      <c r="B2507" s="298">
        <v>13.97</v>
      </c>
      <c r="C2507" s="298">
        <v>14.55</v>
      </c>
      <c r="D2507" s="298">
        <v>13.85</v>
      </c>
      <c r="E2507" s="298">
        <v>14.47</v>
      </c>
      <c r="F2507" s="297">
        <v>37736</v>
      </c>
      <c r="G2507" s="297">
        <v>60997986</v>
      </c>
      <c r="H2507" s="400">
        <v>882.64087370822006</v>
      </c>
      <c r="I2507" s="401"/>
    </row>
    <row r="2508" spans="1:9" ht="25.15" customHeight="1">
      <c r="A2508" s="299">
        <v>42412</v>
      </c>
      <c r="B2508" s="298">
        <v>13.22</v>
      </c>
      <c r="C2508" s="298">
        <v>14.03</v>
      </c>
      <c r="D2508" s="298">
        <v>13.22</v>
      </c>
      <c r="E2508" s="298">
        <v>13.5</v>
      </c>
      <c r="F2508" s="297">
        <v>68410</v>
      </c>
      <c r="G2508" s="297">
        <v>60997986</v>
      </c>
      <c r="H2508" s="400">
        <v>823.47281099999998</v>
      </c>
      <c r="I2508" s="401"/>
    </row>
    <row r="2509" spans="1:9" ht="25.15" customHeight="1">
      <c r="A2509" s="299">
        <v>42411</v>
      </c>
      <c r="B2509" s="298">
        <v>13.98</v>
      </c>
      <c r="C2509" s="298">
        <v>13.98</v>
      </c>
      <c r="D2509" s="298">
        <v>13.42</v>
      </c>
      <c r="E2509" s="298">
        <v>13.5</v>
      </c>
      <c r="F2509" s="297">
        <v>89220</v>
      </c>
      <c r="G2509" s="297">
        <v>60997986</v>
      </c>
      <c r="H2509" s="400">
        <v>823.47281099999998</v>
      </c>
      <c r="I2509" s="401"/>
    </row>
    <row r="2510" spans="1:9" ht="25.15" customHeight="1">
      <c r="A2510" s="299">
        <v>42410</v>
      </c>
      <c r="B2510" s="298">
        <v>13.26</v>
      </c>
      <c r="C2510" s="298">
        <v>13.96</v>
      </c>
      <c r="D2510" s="298">
        <v>13.22</v>
      </c>
      <c r="E2510" s="298">
        <v>13.7</v>
      </c>
      <c r="F2510" s="297">
        <v>37934</v>
      </c>
      <c r="G2510" s="297">
        <v>60997986</v>
      </c>
      <c r="H2510" s="400">
        <v>835.67239656555705</v>
      </c>
      <c r="I2510" s="401"/>
    </row>
    <row r="2511" spans="1:9" ht="25.15" customHeight="1">
      <c r="A2511" s="299">
        <v>42409</v>
      </c>
      <c r="B2511" s="298">
        <v>14.06</v>
      </c>
      <c r="C2511" s="298">
        <v>14.06</v>
      </c>
      <c r="D2511" s="298">
        <v>13.19</v>
      </c>
      <c r="E2511" s="298">
        <v>13.19</v>
      </c>
      <c r="F2511" s="297">
        <v>63958</v>
      </c>
      <c r="G2511" s="297">
        <v>60997986</v>
      </c>
      <c r="H2511" s="400">
        <v>804.56340974422596</v>
      </c>
      <c r="I2511" s="401"/>
    </row>
    <row r="2512" spans="1:9" ht="25.15" customHeight="1">
      <c r="A2512" s="299">
        <v>42408</v>
      </c>
      <c r="B2512" s="298">
        <v>14.1</v>
      </c>
      <c r="C2512" s="298">
        <v>14.19</v>
      </c>
      <c r="D2512" s="298">
        <v>13.82</v>
      </c>
      <c r="E2512" s="298">
        <v>13.85</v>
      </c>
      <c r="F2512" s="297">
        <v>28727</v>
      </c>
      <c r="G2512" s="297">
        <v>60997986</v>
      </c>
      <c r="H2512" s="400">
        <v>844.82212936888504</v>
      </c>
      <c r="I2512" s="401"/>
    </row>
    <row r="2513" spans="1:9" ht="25.15" customHeight="1">
      <c r="A2513" s="299">
        <v>42405</v>
      </c>
      <c r="B2513" s="298">
        <v>13.76</v>
      </c>
      <c r="C2513" s="298">
        <v>14.55</v>
      </c>
      <c r="D2513" s="298">
        <v>13.76</v>
      </c>
      <c r="E2513" s="298">
        <v>14.13</v>
      </c>
      <c r="F2513" s="297">
        <v>38742</v>
      </c>
      <c r="G2513" s="297">
        <v>60997986</v>
      </c>
      <c r="H2513" s="400">
        <v>861.90154916066604</v>
      </c>
      <c r="I2513" s="401"/>
    </row>
    <row r="2514" spans="1:9" ht="25.15" customHeight="1">
      <c r="A2514" s="299">
        <v>42404</v>
      </c>
      <c r="B2514" s="298">
        <v>14.56</v>
      </c>
      <c r="C2514" s="298">
        <v>14.57</v>
      </c>
      <c r="D2514" s="298">
        <v>13.94</v>
      </c>
      <c r="E2514" s="298">
        <v>14.18</v>
      </c>
      <c r="F2514" s="297">
        <v>34639</v>
      </c>
      <c r="G2514" s="297">
        <v>60997986</v>
      </c>
      <c r="H2514" s="400">
        <v>864.95146009510802</v>
      </c>
      <c r="I2514" s="401"/>
    </row>
    <row r="2515" spans="1:9" ht="25.15" customHeight="1">
      <c r="A2515" s="299">
        <v>42403</v>
      </c>
      <c r="B2515" s="298">
        <v>14.48</v>
      </c>
      <c r="C2515" s="298">
        <v>14.8</v>
      </c>
      <c r="D2515" s="298">
        <v>13.81</v>
      </c>
      <c r="E2515" s="298">
        <v>14.15</v>
      </c>
      <c r="F2515" s="297">
        <v>45827</v>
      </c>
      <c r="G2515" s="297">
        <v>60997986</v>
      </c>
      <c r="H2515" s="400">
        <v>863.121478631115</v>
      </c>
      <c r="I2515" s="401"/>
    </row>
    <row r="2516" spans="1:9" ht="25.15" customHeight="1">
      <c r="A2516" s="299">
        <v>42402</v>
      </c>
      <c r="B2516" s="298">
        <v>14.55</v>
      </c>
      <c r="C2516" s="298">
        <v>14.81</v>
      </c>
      <c r="D2516" s="298">
        <v>14.21</v>
      </c>
      <c r="E2516" s="298">
        <v>14.8</v>
      </c>
      <c r="F2516" s="297">
        <v>35237</v>
      </c>
      <c r="G2516" s="297">
        <v>60997986</v>
      </c>
      <c r="H2516" s="400">
        <v>902.77020443444303</v>
      </c>
      <c r="I2516" s="401"/>
    </row>
    <row r="2517" spans="1:9" ht="25.15" customHeight="1">
      <c r="A2517" s="299">
        <v>42401</v>
      </c>
      <c r="B2517" s="298">
        <v>14.68</v>
      </c>
      <c r="C2517" s="298">
        <v>14.68</v>
      </c>
      <c r="D2517" s="298">
        <v>14.2</v>
      </c>
      <c r="E2517" s="298">
        <v>14.55</v>
      </c>
      <c r="F2517" s="297">
        <v>42903</v>
      </c>
      <c r="G2517" s="297">
        <v>60997986</v>
      </c>
      <c r="H2517" s="400">
        <v>887.52070793444295</v>
      </c>
      <c r="I2517" s="401"/>
    </row>
    <row r="2518" spans="1:9" ht="25.15" customHeight="1">
      <c r="A2518" s="299">
        <v>42398</v>
      </c>
      <c r="B2518" s="298">
        <v>14.29</v>
      </c>
      <c r="C2518" s="298">
        <v>14.61</v>
      </c>
      <c r="D2518" s="298">
        <v>14.06</v>
      </c>
      <c r="E2518" s="298">
        <v>14.37</v>
      </c>
      <c r="F2518" s="297">
        <v>33072</v>
      </c>
      <c r="G2518" s="297">
        <v>60997986</v>
      </c>
      <c r="H2518" s="400">
        <v>876.54105183933405</v>
      </c>
      <c r="I2518" s="401"/>
    </row>
    <row r="2519" spans="1:9" ht="25.15" customHeight="1">
      <c r="A2519" s="299">
        <v>42397</v>
      </c>
      <c r="B2519" s="298">
        <v>14.21</v>
      </c>
      <c r="C2519" s="298">
        <v>14.51</v>
      </c>
      <c r="D2519" s="298">
        <v>14.19</v>
      </c>
      <c r="E2519" s="298">
        <v>14.3</v>
      </c>
      <c r="F2519" s="297">
        <v>37212</v>
      </c>
      <c r="G2519" s="297">
        <v>60997986</v>
      </c>
      <c r="H2519" s="400">
        <v>872.27121143444299</v>
      </c>
      <c r="I2519" s="401"/>
    </row>
    <row r="2520" spans="1:9" ht="25.15" customHeight="1">
      <c r="A2520" s="299">
        <v>42396</v>
      </c>
      <c r="B2520" s="298">
        <v>13.91</v>
      </c>
      <c r="C2520" s="298">
        <v>14.52</v>
      </c>
      <c r="D2520" s="298">
        <v>13.81</v>
      </c>
      <c r="E2520" s="298">
        <v>14.45</v>
      </c>
      <c r="F2520" s="297">
        <v>28299</v>
      </c>
      <c r="G2520" s="297">
        <v>60997986</v>
      </c>
      <c r="H2520" s="400">
        <v>881.42088606555706</v>
      </c>
      <c r="I2520" s="401"/>
    </row>
    <row r="2521" spans="1:9" ht="25.15" customHeight="1">
      <c r="A2521" s="299">
        <v>42395</v>
      </c>
      <c r="B2521" s="298">
        <v>14.11</v>
      </c>
      <c r="C2521" s="298">
        <v>14.14</v>
      </c>
      <c r="D2521" s="298">
        <v>13.88</v>
      </c>
      <c r="E2521" s="298">
        <v>13.97</v>
      </c>
      <c r="F2521" s="297">
        <v>40489</v>
      </c>
      <c r="G2521" s="297">
        <v>60997986</v>
      </c>
      <c r="H2521" s="400">
        <v>852.14188070822001</v>
      </c>
      <c r="I2521" s="401"/>
    </row>
    <row r="2522" spans="1:9" ht="25.15" customHeight="1">
      <c r="A2522" s="299">
        <v>42394</v>
      </c>
      <c r="B2522" s="298">
        <v>13.86</v>
      </c>
      <c r="C2522" s="298">
        <v>14.54</v>
      </c>
      <c r="D2522" s="298">
        <v>13.84</v>
      </c>
      <c r="E2522" s="298">
        <v>14.33</v>
      </c>
      <c r="F2522" s="297">
        <v>41985</v>
      </c>
      <c r="G2522" s="297">
        <v>60997986</v>
      </c>
      <c r="H2522" s="400">
        <v>874.10113472622299</v>
      </c>
      <c r="I2522" s="401"/>
    </row>
    <row r="2523" spans="1:9" ht="25.15" customHeight="1">
      <c r="A2523" s="299">
        <v>42391</v>
      </c>
      <c r="B2523" s="298">
        <v>13.52</v>
      </c>
      <c r="C2523" s="298">
        <v>13.91</v>
      </c>
      <c r="D2523" s="298">
        <v>13.4</v>
      </c>
      <c r="E2523" s="298">
        <v>13.68</v>
      </c>
      <c r="F2523" s="297">
        <v>46375</v>
      </c>
      <c r="G2523" s="297">
        <v>60997986</v>
      </c>
      <c r="H2523" s="400">
        <v>834.45246709510798</v>
      </c>
      <c r="I2523" s="401"/>
    </row>
    <row r="2524" spans="1:9" ht="25.15" customHeight="1">
      <c r="A2524" s="299">
        <v>42390</v>
      </c>
      <c r="B2524" s="298">
        <v>13.2</v>
      </c>
      <c r="C2524" s="298">
        <v>13.49</v>
      </c>
      <c r="D2524" s="298">
        <v>13</v>
      </c>
      <c r="E2524" s="298">
        <v>13.4</v>
      </c>
      <c r="F2524" s="297">
        <v>61338</v>
      </c>
      <c r="G2524" s="297">
        <v>60997986</v>
      </c>
      <c r="H2524" s="400">
        <v>817.37298913111499</v>
      </c>
      <c r="I2524" s="401"/>
    </row>
    <row r="2525" spans="1:9" ht="25.15" customHeight="1">
      <c r="A2525" s="299">
        <v>42389</v>
      </c>
      <c r="B2525" s="298">
        <v>13.71</v>
      </c>
      <c r="C2525" s="298">
        <v>13.88</v>
      </c>
      <c r="D2525" s="298">
        <v>12.81</v>
      </c>
      <c r="E2525" s="298">
        <v>12.82</v>
      </c>
      <c r="F2525" s="297">
        <v>61965</v>
      </c>
      <c r="G2525" s="297">
        <v>60997986</v>
      </c>
      <c r="H2525" s="400">
        <v>781.99416190489205</v>
      </c>
      <c r="I2525" s="401"/>
    </row>
    <row r="2526" spans="1:9" ht="25.15" customHeight="1">
      <c r="A2526" s="299">
        <v>42388</v>
      </c>
      <c r="B2526" s="298">
        <v>14.28</v>
      </c>
      <c r="C2526" s="298">
        <v>14.35</v>
      </c>
      <c r="D2526" s="298">
        <v>13.83</v>
      </c>
      <c r="E2526" s="298">
        <v>13.88</v>
      </c>
      <c r="F2526" s="297">
        <v>30619</v>
      </c>
      <c r="G2526" s="297">
        <v>60997986</v>
      </c>
      <c r="H2526" s="400">
        <v>846.65205266066596</v>
      </c>
      <c r="I2526" s="401"/>
    </row>
    <row r="2527" spans="1:9" ht="25.15" customHeight="1">
      <c r="A2527" s="299">
        <v>42387</v>
      </c>
      <c r="B2527" s="298">
        <v>14.17</v>
      </c>
      <c r="C2527" s="298">
        <v>14.44</v>
      </c>
      <c r="D2527" s="298">
        <v>13.84</v>
      </c>
      <c r="E2527" s="298">
        <v>13.92</v>
      </c>
      <c r="F2527" s="297">
        <v>35114</v>
      </c>
      <c r="G2527" s="297">
        <v>60997986</v>
      </c>
      <c r="H2527" s="400">
        <v>849.09196977377701</v>
      </c>
      <c r="I2527" s="401"/>
    </row>
    <row r="2528" spans="1:9" ht="25.15" customHeight="1">
      <c r="A2528" s="299">
        <v>42384</v>
      </c>
      <c r="B2528" s="298">
        <v>13.87</v>
      </c>
      <c r="C2528" s="298">
        <v>14.41</v>
      </c>
      <c r="D2528" s="298">
        <v>13.73</v>
      </c>
      <c r="E2528" s="298">
        <v>14.2</v>
      </c>
      <c r="F2528" s="297">
        <v>43563</v>
      </c>
      <c r="G2528" s="297">
        <v>60997986</v>
      </c>
      <c r="H2528" s="400">
        <v>866.17138956555698</v>
      </c>
      <c r="I2528" s="401"/>
    </row>
    <row r="2529" spans="1:9" ht="25.15" customHeight="1">
      <c r="A2529" s="299">
        <v>42383</v>
      </c>
      <c r="B2529" s="298">
        <v>14.37</v>
      </c>
      <c r="C2529" s="298">
        <v>14.39</v>
      </c>
      <c r="D2529" s="298">
        <v>13.8</v>
      </c>
      <c r="E2529" s="298">
        <v>13.8</v>
      </c>
      <c r="F2529" s="297">
        <v>38067</v>
      </c>
      <c r="G2529" s="297">
        <v>60997986</v>
      </c>
      <c r="H2529" s="400">
        <v>841.77221843444295</v>
      </c>
      <c r="I2529" s="401"/>
    </row>
    <row r="2530" spans="1:9" ht="25.15" customHeight="1">
      <c r="A2530" s="299">
        <v>42382</v>
      </c>
      <c r="B2530" s="298">
        <v>14.2</v>
      </c>
      <c r="C2530" s="298">
        <v>14.48</v>
      </c>
      <c r="D2530" s="298">
        <v>14.2</v>
      </c>
      <c r="E2530" s="298">
        <v>14.39</v>
      </c>
      <c r="F2530" s="297">
        <v>23086</v>
      </c>
      <c r="G2530" s="297">
        <v>60997986</v>
      </c>
      <c r="H2530" s="400">
        <v>877.76103948199705</v>
      </c>
      <c r="I2530" s="401"/>
    </row>
    <row r="2531" spans="1:9" ht="25.15" customHeight="1">
      <c r="A2531" s="299">
        <v>42381</v>
      </c>
      <c r="B2531" s="298">
        <v>14.35</v>
      </c>
      <c r="C2531" s="298">
        <v>14.55</v>
      </c>
      <c r="D2531" s="298">
        <v>14.16</v>
      </c>
      <c r="E2531" s="298">
        <v>14.3</v>
      </c>
      <c r="F2531" s="297">
        <v>26187</v>
      </c>
      <c r="G2531" s="297">
        <v>60997986</v>
      </c>
      <c r="H2531" s="400">
        <v>872.27121143444299</v>
      </c>
      <c r="I2531" s="401"/>
    </row>
    <row r="2532" spans="1:9" ht="25.15" customHeight="1">
      <c r="A2532" s="299">
        <v>42380</v>
      </c>
      <c r="B2532" s="298">
        <v>14.46</v>
      </c>
      <c r="C2532" s="298">
        <v>14.68</v>
      </c>
      <c r="D2532" s="298">
        <v>14.27</v>
      </c>
      <c r="E2532" s="298">
        <v>14.47</v>
      </c>
      <c r="F2532" s="297">
        <v>39275</v>
      </c>
      <c r="G2532" s="297">
        <v>60997986</v>
      </c>
      <c r="H2532" s="400">
        <v>882.64087370822006</v>
      </c>
      <c r="I2532" s="401"/>
    </row>
    <row r="2533" spans="1:9" ht="25.15" customHeight="1">
      <c r="A2533" s="299">
        <v>42377</v>
      </c>
      <c r="B2533" s="298">
        <v>15.04</v>
      </c>
      <c r="C2533" s="298">
        <v>15.16</v>
      </c>
      <c r="D2533" s="298">
        <v>14.45</v>
      </c>
      <c r="E2533" s="298">
        <v>14.46</v>
      </c>
      <c r="F2533" s="297">
        <v>26081</v>
      </c>
      <c r="G2533" s="297">
        <v>60997986</v>
      </c>
      <c r="H2533" s="400">
        <v>882.03087988688901</v>
      </c>
      <c r="I2533" s="401"/>
    </row>
    <row r="2534" spans="1:9" ht="25.15" customHeight="1">
      <c r="A2534" s="299">
        <v>42376</v>
      </c>
      <c r="B2534" s="298">
        <v>14.99</v>
      </c>
      <c r="C2534" s="298">
        <v>15.12</v>
      </c>
      <c r="D2534" s="298">
        <v>14.83</v>
      </c>
      <c r="E2534" s="298">
        <v>15.07</v>
      </c>
      <c r="F2534" s="297">
        <v>41698</v>
      </c>
      <c r="G2534" s="297">
        <v>60997986</v>
      </c>
      <c r="H2534" s="400">
        <v>919.23963040489195</v>
      </c>
      <c r="I2534" s="401"/>
    </row>
    <row r="2535" spans="1:9" ht="25.15" customHeight="1">
      <c r="A2535" s="299">
        <v>42375</v>
      </c>
      <c r="B2535" s="298">
        <v>14.65</v>
      </c>
      <c r="C2535" s="298">
        <v>15.22</v>
      </c>
      <c r="D2535" s="298">
        <v>14.65</v>
      </c>
      <c r="E2535" s="298">
        <v>15.19</v>
      </c>
      <c r="F2535" s="297">
        <v>25170</v>
      </c>
      <c r="G2535" s="297">
        <v>60997986</v>
      </c>
      <c r="H2535" s="400">
        <v>926.55938174422602</v>
      </c>
      <c r="I2535" s="401"/>
    </row>
    <row r="2536" spans="1:9" ht="25.15" customHeight="1">
      <c r="A2536" s="299">
        <v>42374</v>
      </c>
      <c r="B2536" s="298">
        <v>14.65</v>
      </c>
      <c r="C2536" s="298">
        <v>15.18</v>
      </c>
      <c r="D2536" s="298">
        <v>14.65</v>
      </c>
      <c r="E2536" s="298">
        <v>14.99</v>
      </c>
      <c r="F2536" s="297">
        <v>19177</v>
      </c>
      <c r="G2536" s="297">
        <v>60997986</v>
      </c>
      <c r="H2536" s="400">
        <v>914.35979617866894</v>
      </c>
      <c r="I2536" s="401"/>
    </row>
    <row r="2537" spans="1:9" ht="25.15" customHeight="1">
      <c r="A2537" s="299">
        <v>42373</v>
      </c>
      <c r="B2537" s="298">
        <v>15.25</v>
      </c>
      <c r="C2537" s="298">
        <v>15.57</v>
      </c>
      <c r="D2537" s="298">
        <v>14.74</v>
      </c>
      <c r="E2537" s="298">
        <v>14.84</v>
      </c>
      <c r="F2537" s="297">
        <v>42033</v>
      </c>
      <c r="G2537" s="297">
        <v>60997986</v>
      </c>
      <c r="H2537" s="400">
        <v>905.21012154755397</v>
      </c>
      <c r="I2537" s="401"/>
    </row>
    <row r="2538" spans="1:9" ht="25.15" customHeight="1">
      <c r="A2538" s="299">
        <v>42369</v>
      </c>
      <c r="B2538" s="298">
        <v>16.120000999999998</v>
      </c>
      <c r="C2538" s="298">
        <v>16.120000999999998</v>
      </c>
      <c r="D2538" s="298">
        <v>15.29</v>
      </c>
      <c r="E2538" s="298">
        <v>15.54</v>
      </c>
      <c r="F2538" s="297">
        <v>11498</v>
      </c>
      <c r="G2538" s="297">
        <v>60991544</v>
      </c>
      <c r="H2538" s="400">
        <v>947.80859143335704</v>
      </c>
      <c r="I2538" s="401"/>
    </row>
    <row r="2539" spans="1:9" ht="25.15" customHeight="1">
      <c r="A2539" s="299">
        <v>42368</v>
      </c>
      <c r="B2539" s="298">
        <v>16.129999000000002</v>
      </c>
      <c r="C2539" s="298">
        <v>16.239999999999998</v>
      </c>
      <c r="D2539" s="298">
        <v>15.98</v>
      </c>
      <c r="E2539" s="298">
        <v>16.16</v>
      </c>
      <c r="F2539" s="297">
        <v>16289</v>
      </c>
      <c r="G2539" s="297">
        <v>60991544</v>
      </c>
      <c r="H2539" s="400">
        <v>985.62334173342902</v>
      </c>
      <c r="I2539" s="401"/>
    </row>
    <row r="2540" spans="1:9" ht="25.15" customHeight="1">
      <c r="A2540" s="299">
        <v>42367</v>
      </c>
      <c r="B2540" s="298">
        <v>15.75</v>
      </c>
      <c r="C2540" s="298">
        <v>16.23</v>
      </c>
      <c r="D2540" s="298">
        <v>15.55</v>
      </c>
      <c r="E2540" s="298">
        <v>16.200001</v>
      </c>
      <c r="F2540" s="297">
        <v>34000</v>
      </c>
      <c r="G2540" s="297">
        <v>60991544</v>
      </c>
      <c r="H2540" s="400">
        <v>988.063059332855</v>
      </c>
      <c r="I2540" s="401"/>
    </row>
    <row r="2541" spans="1:9" ht="25.15" customHeight="1">
      <c r="A2541" s="299">
        <v>42362</v>
      </c>
      <c r="B2541" s="298">
        <v>15.38</v>
      </c>
      <c r="C2541" s="298">
        <v>15.65</v>
      </c>
      <c r="D2541" s="298">
        <v>15.31</v>
      </c>
      <c r="E2541" s="298">
        <v>15.55</v>
      </c>
      <c r="F2541" s="297">
        <v>9456</v>
      </c>
      <c r="G2541" s="297">
        <v>60991544</v>
      </c>
      <c r="H2541" s="400">
        <v>948.41852083321396</v>
      </c>
      <c r="I2541" s="401"/>
    </row>
    <row r="2542" spans="1:9" ht="25.15" customHeight="1">
      <c r="A2542" s="299">
        <v>42361</v>
      </c>
      <c r="B2542" s="298">
        <v>15</v>
      </c>
      <c r="C2542" s="298">
        <v>15.65</v>
      </c>
      <c r="D2542" s="298">
        <v>15</v>
      </c>
      <c r="E2542" s="298">
        <v>15.65</v>
      </c>
      <c r="F2542" s="297">
        <v>20871</v>
      </c>
      <c r="G2542" s="297">
        <v>60991544</v>
      </c>
      <c r="H2542" s="400">
        <v>954.51764033357199</v>
      </c>
      <c r="I2542" s="401"/>
    </row>
    <row r="2543" spans="1:9" ht="25.15" customHeight="1">
      <c r="A2543" s="299">
        <v>42360</v>
      </c>
      <c r="B2543" s="298">
        <v>15.62</v>
      </c>
      <c r="C2543" s="298">
        <v>15.62</v>
      </c>
      <c r="D2543" s="298">
        <v>15.17</v>
      </c>
      <c r="E2543" s="298">
        <v>15.26</v>
      </c>
      <c r="F2543" s="297">
        <v>24335</v>
      </c>
      <c r="G2543" s="297">
        <v>60991544</v>
      </c>
      <c r="H2543" s="400">
        <v>930.73097539985702</v>
      </c>
      <c r="I2543" s="401"/>
    </row>
    <row r="2544" spans="1:9" ht="25.15" customHeight="1">
      <c r="A2544" s="299">
        <v>42359</v>
      </c>
      <c r="B2544" s="298">
        <v>15.09</v>
      </c>
      <c r="C2544" s="298">
        <v>15.61</v>
      </c>
      <c r="D2544" s="298">
        <v>15.09</v>
      </c>
      <c r="E2544" s="298">
        <v>15.44</v>
      </c>
      <c r="F2544" s="297">
        <v>65286</v>
      </c>
      <c r="G2544" s="297">
        <v>60991544</v>
      </c>
      <c r="H2544" s="400">
        <v>941.70941376692997</v>
      </c>
      <c r="I2544" s="401"/>
    </row>
    <row r="2545" spans="1:9" ht="25.15" customHeight="1">
      <c r="A2545" s="299">
        <v>42356</v>
      </c>
      <c r="B2545" s="298">
        <v>14.99</v>
      </c>
      <c r="C2545" s="298">
        <v>15.37</v>
      </c>
      <c r="D2545" s="298">
        <v>14.78</v>
      </c>
      <c r="E2545" s="298">
        <v>15.37</v>
      </c>
      <c r="F2545" s="297">
        <v>79294</v>
      </c>
      <c r="G2545" s="297">
        <v>60991544</v>
      </c>
      <c r="H2545" s="400">
        <v>937.44002430007197</v>
      </c>
      <c r="I2545" s="401"/>
    </row>
    <row r="2546" spans="1:9" ht="25.15" customHeight="1">
      <c r="A2546" s="299">
        <v>42355</v>
      </c>
      <c r="B2546" s="298">
        <v>15.19</v>
      </c>
      <c r="C2546" s="298">
        <v>15.19</v>
      </c>
      <c r="D2546" s="298">
        <v>14.75</v>
      </c>
      <c r="E2546" s="298">
        <v>14.83</v>
      </c>
      <c r="F2546" s="297">
        <v>30034</v>
      </c>
      <c r="G2546" s="297">
        <v>60991544</v>
      </c>
      <c r="H2546" s="400">
        <v>904.50459286671401</v>
      </c>
      <c r="I2546" s="401"/>
    </row>
    <row r="2547" spans="1:9" ht="25.15" customHeight="1">
      <c r="A2547" s="299">
        <v>42354</v>
      </c>
      <c r="B2547" s="298">
        <v>14.32</v>
      </c>
      <c r="C2547" s="298">
        <v>14.93</v>
      </c>
      <c r="D2547" s="298">
        <v>14.32</v>
      </c>
      <c r="E2547" s="298">
        <v>14.8</v>
      </c>
      <c r="F2547" s="297">
        <v>41068</v>
      </c>
      <c r="G2547" s="297">
        <v>60991544</v>
      </c>
      <c r="H2547" s="400">
        <v>902.67486283321398</v>
      </c>
      <c r="I2547" s="401"/>
    </row>
    <row r="2548" spans="1:9" ht="25.15" customHeight="1">
      <c r="A2548" s="299">
        <v>42353</v>
      </c>
      <c r="B2548" s="298">
        <v>14.28</v>
      </c>
      <c r="C2548" s="298">
        <v>14.8</v>
      </c>
      <c r="D2548" s="298">
        <v>14.28</v>
      </c>
      <c r="E2548" s="298">
        <v>14.7</v>
      </c>
      <c r="F2548" s="297">
        <v>47437</v>
      </c>
      <c r="G2548" s="297">
        <v>60991544</v>
      </c>
      <c r="H2548" s="400">
        <v>896.575685166786</v>
      </c>
      <c r="I2548" s="401"/>
    </row>
    <row r="2549" spans="1:9" ht="25.15" customHeight="1">
      <c r="A2549" s="299">
        <v>42352</v>
      </c>
      <c r="B2549" s="298">
        <v>14.49</v>
      </c>
      <c r="C2549" s="298">
        <v>14.65</v>
      </c>
      <c r="D2549" s="298">
        <v>14.49</v>
      </c>
      <c r="E2549" s="298">
        <v>14.65</v>
      </c>
      <c r="F2549" s="297">
        <v>116708</v>
      </c>
      <c r="G2549" s="297">
        <v>60991544</v>
      </c>
      <c r="H2549" s="400">
        <v>893.52609633357201</v>
      </c>
      <c r="I2549" s="401"/>
    </row>
    <row r="2550" spans="1:9" ht="25.15" customHeight="1">
      <c r="A2550" s="299">
        <v>42349</v>
      </c>
      <c r="B2550" s="298">
        <v>14.16</v>
      </c>
      <c r="C2550" s="298">
        <v>14.83</v>
      </c>
      <c r="D2550" s="298">
        <v>14.16</v>
      </c>
      <c r="E2550" s="298">
        <v>14.56</v>
      </c>
      <c r="F2550" s="297">
        <v>56565</v>
      </c>
      <c r="G2550" s="297">
        <v>60991544</v>
      </c>
      <c r="H2550" s="400">
        <v>888.03690623307</v>
      </c>
      <c r="I2550" s="401"/>
    </row>
    <row r="2551" spans="1:9" ht="25.15" customHeight="1">
      <c r="A2551" s="299">
        <v>42348</v>
      </c>
      <c r="B2551" s="298">
        <v>14.65</v>
      </c>
      <c r="C2551" s="298">
        <v>14.65</v>
      </c>
      <c r="D2551" s="298">
        <v>14.39</v>
      </c>
      <c r="E2551" s="298">
        <v>14.49</v>
      </c>
      <c r="F2551" s="297">
        <v>49375</v>
      </c>
      <c r="G2551" s="297">
        <v>60991544</v>
      </c>
      <c r="H2551" s="400">
        <v>883.76745860014296</v>
      </c>
      <c r="I2551" s="401"/>
    </row>
    <row r="2552" spans="1:9" ht="25.15" customHeight="1">
      <c r="A2552" s="299">
        <v>42347</v>
      </c>
      <c r="B2552" s="298">
        <v>15.2</v>
      </c>
      <c r="C2552" s="298">
        <v>15.2</v>
      </c>
      <c r="D2552" s="298">
        <v>14.4</v>
      </c>
      <c r="E2552" s="298">
        <v>14.42</v>
      </c>
      <c r="F2552" s="297">
        <v>55495</v>
      </c>
      <c r="G2552" s="297">
        <v>60991544</v>
      </c>
      <c r="H2552" s="400">
        <v>879.49806913328598</v>
      </c>
      <c r="I2552" s="401"/>
    </row>
    <row r="2553" spans="1:9" ht="25.15" customHeight="1">
      <c r="A2553" s="299">
        <v>42346</v>
      </c>
      <c r="B2553" s="298">
        <v>14.65</v>
      </c>
      <c r="C2553" s="298">
        <v>15.13</v>
      </c>
      <c r="D2553" s="298">
        <v>14.6</v>
      </c>
      <c r="E2553" s="298">
        <v>14.96</v>
      </c>
      <c r="F2553" s="297">
        <v>49089</v>
      </c>
      <c r="G2553" s="297">
        <v>60991544</v>
      </c>
      <c r="H2553" s="400">
        <v>912.43350056664303</v>
      </c>
      <c r="I2553" s="401"/>
    </row>
    <row r="2554" spans="1:9" ht="25.15" customHeight="1">
      <c r="A2554" s="299">
        <v>42345</v>
      </c>
      <c r="B2554" s="298">
        <v>14.68</v>
      </c>
      <c r="C2554" s="298">
        <v>14.85</v>
      </c>
      <c r="D2554" s="298">
        <v>14.46</v>
      </c>
      <c r="E2554" s="298">
        <v>14.65</v>
      </c>
      <c r="F2554" s="297">
        <v>16986</v>
      </c>
      <c r="G2554" s="297">
        <v>60991544</v>
      </c>
      <c r="H2554" s="400">
        <v>893.52609633357201</v>
      </c>
      <c r="I2554" s="401"/>
    </row>
    <row r="2555" spans="1:9" ht="25.15" customHeight="1">
      <c r="A2555" s="299">
        <v>42342</v>
      </c>
      <c r="B2555" s="298">
        <v>14.61</v>
      </c>
      <c r="C2555" s="298">
        <v>14.77</v>
      </c>
      <c r="D2555" s="298">
        <v>14.38</v>
      </c>
      <c r="E2555" s="298">
        <v>14.65</v>
      </c>
      <c r="F2555" s="297">
        <v>23589</v>
      </c>
      <c r="G2555" s="297">
        <v>60991544</v>
      </c>
      <c r="H2555" s="400">
        <v>893.52609633357201</v>
      </c>
      <c r="I2555" s="401"/>
    </row>
    <row r="2556" spans="1:9" ht="25.15" customHeight="1">
      <c r="A2556" s="299">
        <v>42341</v>
      </c>
      <c r="B2556" s="298">
        <v>14.67</v>
      </c>
      <c r="C2556" s="298">
        <v>14.84</v>
      </c>
      <c r="D2556" s="298">
        <v>14.39</v>
      </c>
      <c r="E2556" s="298">
        <v>14.51</v>
      </c>
      <c r="F2556" s="297">
        <v>17412</v>
      </c>
      <c r="G2556" s="297">
        <v>60991544</v>
      </c>
      <c r="H2556" s="400">
        <v>884.98731739985703</v>
      </c>
      <c r="I2556" s="401"/>
    </row>
    <row r="2557" spans="1:9" ht="25.15" customHeight="1">
      <c r="A2557" s="299">
        <v>42340</v>
      </c>
      <c r="B2557" s="298">
        <v>14.33</v>
      </c>
      <c r="C2557" s="298">
        <v>15</v>
      </c>
      <c r="D2557" s="298">
        <v>14.33</v>
      </c>
      <c r="E2557" s="298">
        <v>14.84</v>
      </c>
      <c r="F2557" s="297">
        <v>65593</v>
      </c>
      <c r="G2557" s="297">
        <v>60991544</v>
      </c>
      <c r="H2557" s="400">
        <v>905.11452226657104</v>
      </c>
      <c r="I2557" s="401"/>
    </row>
    <row r="2558" spans="1:9" ht="25.15" customHeight="1">
      <c r="A2558" s="299">
        <v>42339</v>
      </c>
      <c r="B2558" s="298">
        <v>14.2</v>
      </c>
      <c r="C2558" s="298">
        <v>14.7</v>
      </c>
      <c r="D2558" s="298">
        <v>14.2</v>
      </c>
      <c r="E2558" s="298">
        <v>14.69</v>
      </c>
      <c r="F2558" s="297">
        <v>31175</v>
      </c>
      <c r="G2558" s="297">
        <v>60991544</v>
      </c>
      <c r="H2558" s="400">
        <v>895.96575576692999</v>
      </c>
      <c r="I2558" s="401"/>
    </row>
    <row r="2559" spans="1:9" ht="25.15" customHeight="1">
      <c r="A2559" s="299">
        <v>42338</v>
      </c>
      <c r="B2559" s="298">
        <v>14.35</v>
      </c>
      <c r="C2559" s="298">
        <v>14.5</v>
      </c>
      <c r="D2559" s="298">
        <v>14.23</v>
      </c>
      <c r="E2559" s="298">
        <v>14.43</v>
      </c>
      <c r="F2559" s="297">
        <v>95577</v>
      </c>
      <c r="G2559" s="297">
        <v>60990977</v>
      </c>
      <c r="H2559" s="400">
        <v>880.09981672296897</v>
      </c>
      <c r="I2559" s="401"/>
    </row>
    <row r="2560" spans="1:9" ht="25.15" customHeight="1">
      <c r="A2560" s="299">
        <v>42335</v>
      </c>
      <c r="B2560" s="298">
        <v>14.26</v>
      </c>
      <c r="C2560" s="298">
        <v>14.4</v>
      </c>
      <c r="D2560" s="298">
        <v>14.12</v>
      </c>
      <c r="E2560" s="298">
        <v>14.4</v>
      </c>
      <c r="F2560" s="297">
        <v>41731</v>
      </c>
      <c r="G2560" s="297">
        <v>60990977</v>
      </c>
      <c r="H2560" s="400">
        <v>878.27004553378902</v>
      </c>
      <c r="I2560" s="401"/>
    </row>
    <row r="2561" spans="1:9" ht="25.15" customHeight="1">
      <c r="A2561" s="299">
        <v>42334</v>
      </c>
      <c r="B2561" s="298">
        <v>14.15</v>
      </c>
      <c r="C2561" s="298">
        <v>14.26</v>
      </c>
      <c r="D2561" s="298">
        <v>14.06</v>
      </c>
      <c r="E2561" s="298">
        <v>14.16</v>
      </c>
      <c r="F2561" s="297">
        <v>20133</v>
      </c>
      <c r="G2561" s="297">
        <v>60990977</v>
      </c>
      <c r="H2561" s="400">
        <v>863.63222501351504</v>
      </c>
      <c r="I2561" s="401"/>
    </row>
    <row r="2562" spans="1:9" ht="25.15" customHeight="1">
      <c r="A2562" s="299">
        <v>42333</v>
      </c>
      <c r="B2562" s="298">
        <v>13.97</v>
      </c>
      <c r="C2562" s="298">
        <v>14.22</v>
      </c>
      <c r="D2562" s="298">
        <v>13.95</v>
      </c>
      <c r="E2562" s="298">
        <v>14.18</v>
      </c>
      <c r="F2562" s="297">
        <v>64034</v>
      </c>
      <c r="G2562" s="297">
        <v>60990977</v>
      </c>
      <c r="H2562" s="400">
        <v>864.85207247296898</v>
      </c>
      <c r="I2562" s="401"/>
    </row>
    <row r="2563" spans="1:9" ht="25.15" customHeight="1">
      <c r="A2563" s="299">
        <v>42332</v>
      </c>
      <c r="B2563" s="298">
        <v>14</v>
      </c>
      <c r="C2563" s="298">
        <v>14.04</v>
      </c>
      <c r="D2563" s="298">
        <v>13.9</v>
      </c>
      <c r="E2563" s="298">
        <v>13.98</v>
      </c>
      <c r="F2563" s="297">
        <v>47638</v>
      </c>
      <c r="G2563" s="297">
        <v>60990977</v>
      </c>
      <c r="H2563" s="400">
        <v>852.65383054054598</v>
      </c>
      <c r="I2563" s="401"/>
    </row>
    <row r="2564" spans="1:9" ht="25.15" customHeight="1">
      <c r="A2564" s="299">
        <v>42331</v>
      </c>
      <c r="B2564" s="298">
        <v>13.76</v>
      </c>
      <c r="C2564" s="298">
        <v>14.1</v>
      </c>
      <c r="D2564" s="298">
        <v>13.76</v>
      </c>
      <c r="E2564" s="298">
        <v>14.03</v>
      </c>
      <c r="F2564" s="297">
        <v>13421</v>
      </c>
      <c r="G2564" s="297">
        <v>60990977</v>
      </c>
      <c r="H2564" s="400">
        <v>855.70339102365199</v>
      </c>
      <c r="I2564" s="401"/>
    </row>
    <row r="2565" spans="1:9" ht="25.15" customHeight="1">
      <c r="A2565" s="299">
        <v>42328</v>
      </c>
      <c r="B2565" s="298">
        <v>13.7</v>
      </c>
      <c r="C2565" s="298">
        <v>14.13</v>
      </c>
      <c r="D2565" s="298">
        <v>13.7</v>
      </c>
      <c r="E2565" s="298">
        <v>14.13</v>
      </c>
      <c r="F2565" s="297">
        <v>33932</v>
      </c>
      <c r="G2565" s="297">
        <v>60990977</v>
      </c>
      <c r="H2565" s="400">
        <v>861.80251198986298</v>
      </c>
      <c r="I2565" s="401"/>
    </row>
    <row r="2566" spans="1:9" ht="25.15" customHeight="1">
      <c r="A2566" s="299">
        <v>42327</v>
      </c>
      <c r="B2566" s="298">
        <v>13.6</v>
      </c>
      <c r="C2566" s="298">
        <v>14.01</v>
      </c>
      <c r="D2566" s="298">
        <v>13.56</v>
      </c>
      <c r="E2566" s="298">
        <v>13.91</v>
      </c>
      <c r="F2566" s="297">
        <v>76229</v>
      </c>
      <c r="G2566" s="297">
        <v>60990977</v>
      </c>
      <c r="H2566" s="400">
        <v>848.38448076351494</v>
      </c>
      <c r="I2566" s="401"/>
    </row>
    <row r="2567" spans="1:9" ht="25.15" customHeight="1">
      <c r="A2567" s="299">
        <v>42326</v>
      </c>
      <c r="B2567" s="298">
        <v>14.03</v>
      </c>
      <c r="C2567" s="298">
        <v>14.23</v>
      </c>
      <c r="D2567" s="298">
        <v>14</v>
      </c>
      <c r="E2567" s="298">
        <v>14.01</v>
      </c>
      <c r="F2567" s="297">
        <v>24686</v>
      </c>
      <c r="G2567" s="297">
        <v>60990977</v>
      </c>
      <c r="H2567" s="400">
        <v>854.48360172972696</v>
      </c>
      <c r="I2567" s="401"/>
    </row>
    <row r="2568" spans="1:9" ht="25.15" customHeight="1">
      <c r="A2568" s="299">
        <v>42325</v>
      </c>
      <c r="B2568" s="298">
        <v>13.74</v>
      </c>
      <c r="C2568" s="298">
        <v>14.14</v>
      </c>
      <c r="D2568" s="298">
        <v>13.74</v>
      </c>
      <c r="E2568" s="298">
        <v>14.14</v>
      </c>
      <c r="F2568" s="297">
        <v>42086</v>
      </c>
      <c r="G2568" s="297">
        <v>60990977</v>
      </c>
      <c r="H2568" s="400">
        <v>862.41243571959001</v>
      </c>
      <c r="I2568" s="401"/>
    </row>
    <row r="2569" spans="1:9" ht="25.15" customHeight="1">
      <c r="A2569" s="299">
        <v>42324</v>
      </c>
      <c r="B2569" s="298">
        <v>13.79</v>
      </c>
      <c r="C2569" s="298">
        <v>13.93</v>
      </c>
      <c r="D2569" s="298">
        <v>13.74</v>
      </c>
      <c r="E2569" s="298">
        <v>13.83</v>
      </c>
      <c r="F2569" s="297">
        <v>33512</v>
      </c>
      <c r="G2569" s="297">
        <v>60990977</v>
      </c>
      <c r="H2569" s="400">
        <v>843.50520725675801</v>
      </c>
      <c r="I2569" s="401"/>
    </row>
    <row r="2570" spans="1:9" ht="25.15" customHeight="1">
      <c r="A2570" s="299">
        <v>42321</v>
      </c>
      <c r="B2570" s="298">
        <v>13.9</v>
      </c>
      <c r="C2570" s="298">
        <v>14.07</v>
      </c>
      <c r="D2570" s="298">
        <v>13.71</v>
      </c>
      <c r="E2570" s="298">
        <v>13.76</v>
      </c>
      <c r="F2570" s="297">
        <v>68297</v>
      </c>
      <c r="G2570" s="297">
        <v>60990977</v>
      </c>
      <c r="H2570" s="400">
        <v>839.23585747972697</v>
      </c>
      <c r="I2570" s="401"/>
    </row>
    <row r="2571" spans="1:9" ht="25.15" customHeight="1">
      <c r="A2571" s="299">
        <v>42320</v>
      </c>
      <c r="B2571" s="298">
        <v>14.62</v>
      </c>
      <c r="C2571" s="298">
        <v>14.71</v>
      </c>
      <c r="D2571" s="298">
        <v>13.99</v>
      </c>
      <c r="E2571" s="298">
        <v>13.99</v>
      </c>
      <c r="F2571" s="297">
        <v>213970</v>
      </c>
      <c r="G2571" s="297">
        <v>60990977</v>
      </c>
      <c r="H2571" s="400">
        <v>853.26375427027301</v>
      </c>
      <c r="I2571" s="401"/>
    </row>
    <row r="2572" spans="1:9" ht="25.15" customHeight="1">
      <c r="A2572" s="299">
        <v>42319</v>
      </c>
      <c r="B2572" s="298">
        <v>14.44</v>
      </c>
      <c r="C2572" s="298">
        <v>15.01</v>
      </c>
      <c r="D2572" s="298">
        <v>14.44</v>
      </c>
      <c r="E2572" s="298">
        <v>15.01</v>
      </c>
      <c r="F2572" s="297">
        <v>45782</v>
      </c>
      <c r="G2572" s="297">
        <v>60990977</v>
      </c>
      <c r="H2572" s="400">
        <v>915.474578729727</v>
      </c>
      <c r="I2572" s="401"/>
    </row>
    <row r="2573" spans="1:9" ht="25.15" customHeight="1">
      <c r="A2573" s="299">
        <v>42318</v>
      </c>
      <c r="B2573" s="298">
        <v>14.52</v>
      </c>
      <c r="C2573" s="298">
        <v>14.71</v>
      </c>
      <c r="D2573" s="298">
        <v>14.48</v>
      </c>
      <c r="E2573" s="298">
        <v>14.68</v>
      </c>
      <c r="F2573" s="297">
        <v>29477</v>
      </c>
      <c r="G2573" s="297">
        <v>60990977</v>
      </c>
      <c r="H2573" s="400">
        <v>895.34756097296895</v>
      </c>
      <c r="I2573" s="401"/>
    </row>
    <row r="2574" spans="1:9" ht="25.15" customHeight="1">
      <c r="A2574" s="299">
        <v>42317</v>
      </c>
      <c r="B2574" s="298">
        <v>14.82</v>
      </c>
      <c r="C2574" s="298">
        <v>14.82</v>
      </c>
      <c r="D2574" s="298">
        <v>14.42</v>
      </c>
      <c r="E2574" s="298">
        <v>14.69</v>
      </c>
      <c r="F2574" s="297">
        <v>66362</v>
      </c>
      <c r="G2574" s="297">
        <v>60990977</v>
      </c>
      <c r="H2574" s="400">
        <v>895.95742653716798</v>
      </c>
      <c r="I2574" s="401"/>
    </row>
    <row r="2575" spans="1:9" ht="25.15" customHeight="1">
      <c r="A2575" s="299">
        <v>42314</v>
      </c>
      <c r="B2575" s="298">
        <v>14.53</v>
      </c>
      <c r="C2575" s="298">
        <v>14.86</v>
      </c>
      <c r="D2575" s="298">
        <v>14.49</v>
      </c>
      <c r="E2575" s="298">
        <v>14.69</v>
      </c>
      <c r="F2575" s="297">
        <v>30663</v>
      </c>
      <c r="G2575" s="297">
        <v>60990977</v>
      </c>
      <c r="H2575" s="400">
        <v>895.95742653716798</v>
      </c>
      <c r="I2575" s="401"/>
    </row>
    <row r="2576" spans="1:9" ht="25.15" customHeight="1">
      <c r="A2576" s="299">
        <v>42313</v>
      </c>
      <c r="B2576" s="298">
        <v>14.78</v>
      </c>
      <c r="C2576" s="298">
        <v>14.79</v>
      </c>
      <c r="D2576" s="298">
        <v>14.61</v>
      </c>
      <c r="E2576" s="298">
        <v>14.77</v>
      </c>
      <c r="F2576" s="297">
        <v>18889</v>
      </c>
      <c r="G2576" s="297">
        <v>60990977</v>
      </c>
      <c r="H2576" s="400">
        <v>900.83675820945405</v>
      </c>
      <c r="I2576" s="401"/>
    </row>
    <row r="2577" spans="1:9" ht="25.15" customHeight="1">
      <c r="A2577" s="299">
        <v>42312</v>
      </c>
      <c r="B2577" s="298">
        <v>14.6</v>
      </c>
      <c r="C2577" s="298">
        <v>14.86</v>
      </c>
      <c r="D2577" s="298">
        <v>14.5</v>
      </c>
      <c r="E2577" s="298">
        <v>14.7</v>
      </c>
      <c r="F2577" s="297">
        <v>54113</v>
      </c>
      <c r="G2577" s="297">
        <v>60990977</v>
      </c>
      <c r="H2577" s="400">
        <v>896.56735026689398</v>
      </c>
      <c r="I2577" s="401"/>
    </row>
    <row r="2578" spans="1:9" ht="25.15" customHeight="1">
      <c r="A2578" s="299">
        <v>42311</v>
      </c>
      <c r="B2578" s="298">
        <v>14.35</v>
      </c>
      <c r="C2578" s="298">
        <v>14.6</v>
      </c>
      <c r="D2578" s="298">
        <v>14.35</v>
      </c>
      <c r="E2578" s="298">
        <v>14.43</v>
      </c>
      <c r="F2578" s="297">
        <v>81152</v>
      </c>
      <c r="G2578" s="297">
        <v>60990977</v>
      </c>
      <c r="H2578" s="400">
        <v>880.09981672296897</v>
      </c>
      <c r="I2578" s="401"/>
    </row>
    <row r="2579" spans="1:9" ht="25.15" customHeight="1">
      <c r="A2579" s="299">
        <v>42310</v>
      </c>
      <c r="B2579" s="298">
        <v>14.55</v>
      </c>
      <c r="C2579" s="298">
        <v>14.63</v>
      </c>
      <c r="D2579" s="298">
        <v>14.44</v>
      </c>
      <c r="E2579" s="298">
        <v>14.48</v>
      </c>
      <c r="F2579" s="297">
        <v>32423</v>
      </c>
      <c r="G2579" s="297">
        <v>60990977</v>
      </c>
      <c r="H2579" s="400">
        <v>883.14931904054595</v>
      </c>
      <c r="I2579" s="401"/>
    </row>
    <row r="2580" spans="1:9" ht="25.15" customHeight="1">
      <c r="A2580" s="299">
        <v>42307</v>
      </c>
      <c r="B2580" s="298">
        <v>14.75</v>
      </c>
      <c r="C2580" s="298">
        <v>14.85</v>
      </c>
      <c r="D2580" s="298">
        <v>14.55</v>
      </c>
      <c r="E2580" s="298">
        <v>14.55</v>
      </c>
      <c r="F2580" s="297">
        <v>78451</v>
      </c>
      <c r="G2580" s="297">
        <v>60986996</v>
      </c>
      <c r="H2580" s="400">
        <v>887.36080343234596</v>
      </c>
      <c r="I2580" s="401"/>
    </row>
    <row r="2581" spans="1:9" ht="25.15" customHeight="1">
      <c r="A2581" s="299">
        <v>42306</v>
      </c>
      <c r="B2581" s="298">
        <v>14.97</v>
      </c>
      <c r="C2581" s="298">
        <v>14.97</v>
      </c>
      <c r="D2581" s="298">
        <v>14.75</v>
      </c>
      <c r="E2581" s="298">
        <v>14.77</v>
      </c>
      <c r="F2581" s="297">
        <v>32104</v>
      </c>
      <c r="G2581" s="297">
        <v>60986996</v>
      </c>
      <c r="H2581" s="400">
        <v>900.77795883763099</v>
      </c>
      <c r="I2581" s="401"/>
    </row>
    <row r="2582" spans="1:9" ht="25.15" customHeight="1">
      <c r="A2582" s="299">
        <v>42305</v>
      </c>
      <c r="B2582" s="298">
        <v>14.62</v>
      </c>
      <c r="C2582" s="298">
        <v>14.92</v>
      </c>
      <c r="D2582" s="298">
        <v>14.62</v>
      </c>
      <c r="E2582" s="298">
        <v>14.84</v>
      </c>
      <c r="F2582" s="297">
        <v>61269</v>
      </c>
      <c r="G2582" s="297">
        <v>60986996</v>
      </c>
      <c r="H2582" s="400">
        <v>905.04702994587694</v>
      </c>
      <c r="I2582" s="401"/>
    </row>
    <row r="2583" spans="1:9" ht="25.15" customHeight="1">
      <c r="A2583" s="299">
        <v>42304</v>
      </c>
      <c r="B2583" s="298">
        <v>14.91</v>
      </c>
      <c r="C2583" s="298">
        <v>14.91</v>
      </c>
      <c r="D2583" s="298">
        <v>14.69</v>
      </c>
      <c r="E2583" s="298">
        <v>14.73</v>
      </c>
      <c r="F2583" s="297">
        <v>56830</v>
      </c>
      <c r="G2583" s="297">
        <v>60986996</v>
      </c>
      <c r="H2583" s="400">
        <v>898.33842316236905</v>
      </c>
      <c r="I2583" s="401"/>
    </row>
    <row r="2584" spans="1:9" ht="25.15" customHeight="1">
      <c r="A2584" s="299">
        <v>42303</v>
      </c>
      <c r="B2584" s="298">
        <v>15.05</v>
      </c>
      <c r="C2584" s="298">
        <v>15.05</v>
      </c>
      <c r="D2584" s="298">
        <v>14.83</v>
      </c>
      <c r="E2584" s="298">
        <v>14.88</v>
      </c>
      <c r="F2584" s="297">
        <v>38279</v>
      </c>
      <c r="G2584" s="297">
        <v>60986996</v>
      </c>
      <c r="H2584" s="400">
        <v>907.48650745940802</v>
      </c>
      <c r="I2584" s="401"/>
    </row>
    <row r="2585" spans="1:9" ht="25.15" customHeight="1">
      <c r="A2585" s="299">
        <v>42300</v>
      </c>
      <c r="B2585" s="298">
        <v>14.6</v>
      </c>
      <c r="C2585" s="298">
        <v>15.02</v>
      </c>
      <c r="D2585" s="298">
        <v>14.6</v>
      </c>
      <c r="E2585" s="298">
        <v>14.9</v>
      </c>
      <c r="F2585" s="297">
        <v>37675</v>
      </c>
      <c r="G2585" s="297">
        <v>60986996</v>
      </c>
      <c r="H2585" s="400">
        <v>908.70621713530704</v>
      </c>
      <c r="I2585" s="401"/>
    </row>
    <row r="2586" spans="1:9" ht="25.15" customHeight="1">
      <c r="A2586" s="299">
        <v>42299</v>
      </c>
      <c r="B2586" s="298">
        <v>14.63</v>
      </c>
      <c r="C2586" s="298">
        <v>14.86</v>
      </c>
      <c r="D2586" s="298">
        <v>14.63</v>
      </c>
      <c r="E2586" s="298">
        <v>14.82</v>
      </c>
      <c r="F2586" s="297">
        <v>54336</v>
      </c>
      <c r="G2586" s="297">
        <v>60986996</v>
      </c>
      <c r="H2586" s="400">
        <v>903.82726210824603</v>
      </c>
      <c r="I2586" s="401"/>
    </row>
    <row r="2587" spans="1:9" ht="25.15" customHeight="1">
      <c r="A2587" s="299">
        <v>42298</v>
      </c>
      <c r="B2587" s="298">
        <v>15.07</v>
      </c>
      <c r="C2587" s="298">
        <v>15.07</v>
      </c>
      <c r="D2587" s="298">
        <v>14.64</v>
      </c>
      <c r="E2587" s="298">
        <v>14.81</v>
      </c>
      <c r="F2587" s="297">
        <v>39486</v>
      </c>
      <c r="G2587" s="297">
        <v>60986996</v>
      </c>
      <c r="H2587" s="400">
        <v>903.21743635116195</v>
      </c>
      <c r="I2587" s="401"/>
    </row>
    <row r="2588" spans="1:9" ht="25.15" customHeight="1">
      <c r="A2588" s="299">
        <v>42297</v>
      </c>
      <c r="B2588" s="298">
        <v>14.6</v>
      </c>
      <c r="C2588" s="298">
        <v>14.78</v>
      </c>
      <c r="D2588" s="298">
        <v>14.6</v>
      </c>
      <c r="E2588" s="298">
        <v>14.7</v>
      </c>
      <c r="F2588" s="297">
        <v>235773</v>
      </c>
      <c r="G2588" s="297">
        <v>60986996</v>
      </c>
      <c r="H2588" s="400">
        <v>896.50882956765395</v>
      </c>
      <c r="I2588" s="401"/>
    </row>
    <row r="2589" spans="1:9" ht="25.15" customHeight="1">
      <c r="A2589" s="299">
        <v>42296</v>
      </c>
      <c r="B2589" s="298">
        <v>14.24</v>
      </c>
      <c r="C2589" s="298">
        <v>14.72</v>
      </c>
      <c r="D2589" s="298">
        <v>14.24</v>
      </c>
      <c r="E2589" s="298">
        <v>14.66</v>
      </c>
      <c r="F2589" s="297">
        <v>60829</v>
      </c>
      <c r="G2589" s="297">
        <v>60986996</v>
      </c>
      <c r="H2589" s="400">
        <v>894.06935205412299</v>
      </c>
      <c r="I2589" s="401"/>
    </row>
    <row r="2590" spans="1:9" ht="25.15" customHeight="1">
      <c r="A2590" s="299">
        <v>42293</v>
      </c>
      <c r="B2590" s="298">
        <v>14.6</v>
      </c>
      <c r="C2590" s="298">
        <v>14.78</v>
      </c>
      <c r="D2590" s="298">
        <v>14.45</v>
      </c>
      <c r="E2590" s="298">
        <v>14.56</v>
      </c>
      <c r="F2590" s="297">
        <v>45100</v>
      </c>
      <c r="G2590" s="297">
        <v>60986996</v>
      </c>
      <c r="H2590" s="400">
        <v>887.97068735116204</v>
      </c>
      <c r="I2590" s="401"/>
    </row>
    <row r="2591" spans="1:9" ht="25.15" customHeight="1">
      <c r="A2591" s="299">
        <v>42292</v>
      </c>
      <c r="B2591" s="298">
        <v>14.17</v>
      </c>
      <c r="C2591" s="298">
        <v>14.59</v>
      </c>
      <c r="D2591" s="298">
        <v>14.17</v>
      </c>
      <c r="E2591" s="298">
        <v>14.59</v>
      </c>
      <c r="F2591" s="297">
        <v>57951</v>
      </c>
      <c r="G2591" s="297">
        <v>60986996</v>
      </c>
      <c r="H2591" s="400">
        <v>889.80028094587703</v>
      </c>
      <c r="I2591" s="401"/>
    </row>
    <row r="2592" spans="1:9" ht="25.15" customHeight="1">
      <c r="A2592" s="299">
        <v>42291</v>
      </c>
      <c r="B2592" s="298">
        <v>14.18</v>
      </c>
      <c r="C2592" s="298">
        <v>14.53</v>
      </c>
      <c r="D2592" s="298">
        <v>14.18</v>
      </c>
      <c r="E2592" s="298">
        <v>14.53</v>
      </c>
      <c r="F2592" s="297">
        <v>49329</v>
      </c>
      <c r="G2592" s="297">
        <v>60986996</v>
      </c>
      <c r="H2592" s="400">
        <v>886.14103559471505</v>
      </c>
      <c r="I2592" s="401"/>
    </row>
    <row r="2593" spans="1:9" ht="25.15" customHeight="1">
      <c r="A2593" s="299">
        <v>42290</v>
      </c>
      <c r="B2593" s="298">
        <v>14.29</v>
      </c>
      <c r="C2593" s="298">
        <v>14.47</v>
      </c>
      <c r="D2593" s="298">
        <v>14.26</v>
      </c>
      <c r="E2593" s="298">
        <v>14.43</v>
      </c>
      <c r="F2593" s="297">
        <v>38757</v>
      </c>
      <c r="G2593" s="297">
        <v>60986996</v>
      </c>
      <c r="H2593" s="400">
        <v>880.04237089175399</v>
      </c>
      <c r="I2593" s="401"/>
    </row>
    <row r="2594" spans="1:9" ht="25.15" customHeight="1">
      <c r="A2594" s="299">
        <v>42289</v>
      </c>
      <c r="B2594" s="298">
        <v>14.09</v>
      </c>
      <c r="C2594" s="298">
        <v>14.46</v>
      </c>
      <c r="D2594" s="298">
        <v>14.04</v>
      </c>
      <c r="E2594" s="298">
        <v>14.46</v>
      </c>
      <c r="F2594" s="297">
        <v>78387</v>
      </c>
      <c r="G2594" s="297">
        <v>60986996</v>
      </c>
      <c r="H2594" s="400">
        <v>881.87196448646898</v>
      </c>
      <c r="I2594" s="401"/>
    </row>
    <row r="2595" spans="1:9" ht="25.15" customHeight="1">
      <c r="A2595" s="299">
        <v>42286</v>
      </c>
      <c r="B2595" s="298">
        <v>13.73</v>
      </c>
      <c r="C2595" s="298">
        <v>14.26</v>
      </c>
      <c r="D2595" s="298">
        <v>13.7</v>
      </c>
      <c r="E2595" s="298">
        <v>14.26</v>
      </c>
      <c r="F2595" s="297">
        <v>81082</v>
      </c>
      <c r="G2595" s="297">
        <v>60986996</v>
      </c>
      <c r="H2595" s="400">
        <v>869.674576918816</v>
      </c>
      <c r="I2595" s="401"/>
    </row>
    <row r="2596" spans="1:9" ht="25.15" customHeight="1">
      <c r="A2596" s="299">
        <v>42285</v>
      </c>
      <c r="B2596" s="298">
        <v>13.52</v>
      </c>
      <c r="C2596" s="298">
        <v>13.7</v>
      </c>
      <c r="D2596" s="298">
        <v>13.41</v>
      </c>
      <c r="E2596" s="298">
        <v>13.65</v>
      </c>
      <c r="F2596" s="297">
        <v>56066</v>
      </c>
      <c r="G2596" s="297">
        <v>60986996</v>
      </c>
      <c r="H2596" s="400">
        <v>832.47247213530704</v>
      </c>
      <c r="I2596" s="401"/>
    </row>
    <row r="2597" spans="1:9" ht="25.15" customHeight="1">
      <c r="A2597" s="299">
        <v>42284</v>
      </c>
      <c r="B2597" s="298">
        <v>13.77</v>
      </c>
      <c r="C2597" s="298">
        <v>13.79</v>
      </c>
      <c r="D2597" s="298">
        <v>13.57</v>
      </c>
      <c r="E2597" s="298">
        <v>13.66</v>
      </c>
      <c r="F2597" s="297">
        <v>38701</v>
      </c>
      <c r="G2597" s="297">
        <v>60986996</v>
      </c>
      <c r="H2597" s="400">
        <v>833.08235605412301</v>
      </c>
      <c r="I2597" s="401"/>
    </row>
    <row r="2598" spans="1:9" ht="25.15" customHeight="1">
      <c r="A2598" s="299">
        <v>42283</v>
      </c>
      <c r="B2598" s="298">
        <v>14.24</v>
      </c>
      <c r="C2598" s="298">
        <v>14.24</v>
      </c>
      <c r="D2598" s="298">
        <v>13.74</v>
      </c>
      <c r="E2598" s="298">
        <v>13.87</v>
      </c>
      <c r="F2598" s="297">
        <v>36609</v>
      </c>
      <c r="G2598" s="297">
        <v>60986996</v>
      </c>
      <c r="H2598" s="400">
        <v>845.88962754059196</v>
      </c>
      <c r="I2598" s="401"/>
    </row>
    <row r="2599" spans="1:9" ht="25.15" customHeight="1">
      <c r="A2599" s="299">
        <v>42282</v>
      </c>
      <c r="B2599" s="298">
        <v>14.45</v>
      </c>
      <c r="C2599" s="298">
        <v>14.45</v>
      </c>
      <c r="D2599" s="298">
        <v>14.1</v>
      </c>
      <c r="E2599" s="298">
        <v>14.2</v>
      </c>
      <c r="F2599" s="297">
        <v>51473</v>
      </c>
      <c r="G2599" s="297">
        <v>60986996</v>
      </c>
      <c r="H2599" s="400">
        <v>866.01533156765402</v>
      </c>
      <c r="I2599" s="401"/>
    </row>
    <row r="2600" spans="1:9" ht="25.15" customHeight="1">
      <c r="A2600" s="299">
        <v>42279</v>
      </c>
      <c r="B2600" s="298">
        <v>13.95</v>
      </c>
      <c r="C2600" s="298">
        <v>14.35</v>
      </c>
      <c r="D2600" s="298">
        <v>13.95</v>
      </c>
      <c r="E2600" s="298">
        <v>14.13</v>
      </c>
      <c r="F2600" s="297">
        <v>41858</v>
      </c>
      <c r="G2600" s="297">
        <v>60986996</v>
      </c>
      <c r="H2600" s="400">
        <v>861.74626045940795</v>
      </c>
      <c r="I2600" s="401"/>
    </row>
    <row r="2601" spans="1:9" ht="25.15" customHeight="1">
      <c r="A2601" s="299">
        <v>42278</v>
      </c>
      <c r="B2601" s="298">
        <v>14.4</v>
      </c>
      <c r="C2601" s="298">
        <v>14.43</v>
      </c>
      <c r="D2601" s="298">
        <v>13.84</v>
      </c>
      <c r="E2601" s="298">
        <v>14.09</v>
      </c>
      <c r="F2601" s="297">
        <v>48143</v>
      </c>
      <c r="G2601" s="297">
        <v>60986996</v>
      </c>
      <c r="H2601" s="400">
        <v>859.30678294587699</v>
      </c>
      <c r="I2601" s="401"/>
    </row>
    <row r="2602" spans="1:9" ht="25.15" customHeight="1">
      <c r="A2602" s="299">
        <v>42277</v>
      </c>
      <c r="B2602" s="298">
        <v>13.92</v>
      </c>
      <c r="C2602" s="298">
        <v>14.28</v>
      </c>
      <c r="D2602" s="298">
        <v>13.65</v>
      </c>
      <c r="E2602" s="298">
        <v>14.2</v>
      </c>
      <c r="F2602" s="297">
        <v>139370</v>
      </c>
      <c r="G2602" s="297">
        <v>60968447</v>
      </c>
      <c r="H2602" s="400">
        <v>865.75193577119205</v>
      </c>
      <c r="I2602" s="401"/>
    </row>
    <row r="2603" spans="1:9" ht="25.15" customHeight="1">
      <c r="A2603" s="299">
        <v>42276</v>
      </c>
      <c r="B2603" s="298">
        <v>14.79</v>
      </c>
      <c r="C2603" s="298">
        <v>14.79</v>
      </c>
      <c r="D2603" s="298">
        <v>13.79</v>
      </c>
      <c r="E2603" s="298">
        <v>13.79</v>
      </c>
      <c r="F2603" s="297">
        <v>61991</v>
      </c>
      <c r="G2603" s="297">
        <v>60968447</v>
      </c>
      <c r="H2603" s="400">
        <v>840.75488180423804</v>
      </c>
      <c r="I2603" s="401"/>
    </row>
    <row r="2604" spans="1:9" ht="25.15" customHeight="1">
      <c r="A2604" s="299">
        <v>42275</v>
      </c>
      <c r="B2604" s="298">
        <v>15.21</v>
      </c>
      <c r="C2604" s="298">
        <v>15.21</v>
      </c>
      <c r="D2604" s="298">
        <v>14.65</v>
      </c>
      <c r="E2604" s="298">
        <v>14.67</v>
      </c>
      <c r="F2604" s="297">
        <v>33412</v>
      </c>
      <c r="G2604" s="297">
        <v>60968447</v>
      </c>
      <c r="H2604" s="400">
        <v>894.40712214152302</v>
      </c>
      <c r="I2604" s="401"/>
    </row>
    <row r="2605" spans="1:9" ht="25.15" customHeight="1">
      <c r="A2605" s="299">
        <v>42272</v>
      </c>
      <c r="B2605" s="298">
        <v>15.24</v>
      </c>
      <c r="C2605" s="298">
        <v>15.24</v>
      </c>
      <c r="D2605" s="298">
        <v>14.76</v>
      </c>
      <c r="E2605" s="298">
        <v>14.79</v>
      </c>
      <c r="F2605" s="297">
        <v>53166</v>
      </c>
      <c r="G2605" s="297">
        <v>60968447</v>
      </c>
      <c r="H2605" s="400">
        <v>901.72332880423801</v>
      </c>
      <c r="I2605" s="401"/>
    </row>
    <row r="2606" spans="1:9" ht="25.15" customHeight="1">
      <c r="A2606" s="299">
        <v>42271</v>
      </c>
      <c r="B2606" s="298">
        <v>14.35</v>
      </c>
      <c r="C2606" s="298">
        <v>15.13</v>
      </c>
      <c r="D2606" s="298">
        <v>14.29</v>
      </c>
      <c r="E2606" s="298">
        <v>14.92</v>
      </c>
      <c r="F2606" s="297">
        <v>60714</v>
      </c>
      <c r="G2606" s="297">
        <v>60968447</v>
      </c>
      <c r="H2606" s="400">
        <v>909.64923389152295</v>
      </c>
      <c r="I2606" s="401"/>
    </row>
    <row r="2607" spans="1:9" ht="25.15" customHeight="1">
      <c r="A2607" s="299">
        <v>42270</v>
      </c>
      <c r="B2607" s="298">
        <v>14.14</v>
      </c>
      <c r="C2607" s="298">
        <v>14.3</v>
      </c>
      <c r="D2607" s="298">
        <v>13.88</v>
      </c>
      <c r="E2607" s="298">
        <v>14.21</v>
      </c>
      <c r="F2607" s="297">
        <v>42328</v>
      </c>
      <c r="G2607" s="297">
        <v>60968447</v>
      </c>
      <c r="H2607" s="400">
        <v>866.36163419576201</v>
      </c>
      <c r="I2607" s="401"/>
    </row>
    <row r="2608" spans="1:9" ht="25.15" customHeight="1">
      <c r="A2608" s="299">
        <v>42269</v>
      </c>
      <c r="B2608" s="298">
        <v>15.29</v>
      </c>
      <c r="C2608" s="298">
        <v>15.29</v>
      </c>
      <c r="D2608" s="298">
        <v>13.93</v>
      </c>
      <c r="E2608" s="298">
        <v>13.93</v>
      </c>
      <c r="F2608" s="297">
        <v>66369</v>
      </c>
      <c r="G2608" s="297">
        <v>60968447</v>
      </c>
      <c r="H2608" s="400">
        <v>849.29048531609305</v>
      </c>
      <c r="I2608" s="401"/>
    </row>
    <row r="2609" spans="1:9" ht="25.15" customHeight="1">
      <c r="A2609" s="299">
        <v>42268</v>
      </c>
      <c r="B2609" s="298">
        <v>14.23</v>
      </c>
      <c r="C2609" s="298">
        <v>14.96</v>
      </c>
      <c r="D2609" s="298">
        <v>14.23</v>
      </c>
      <c r="E2609" s="298">
        <v>14.9</v>
      </c>
      <c r="F2609" s="297">
        <v>86062</v>
      </c>
      <c r="G2609" s="297">
        <v>60968447</v>
      </c>
      <c r="H2609" s="400">
        <v>908.42983704238304</v>
      </c>
      <c r="I2609" s="401"/>
    </row>
    <row r="2610" spans="1:9" ht="25.15" customHeight="1">
      <c r="A2610" s="299">
        <v>42265</v>
      </c>
      <c r="B2610" s="298">
        <v>14.22</v>
      </c>
      <c r="C2610" s="298">
        <v>14.61</v>
      </c>
      <c r="D2610" s="298">
        <v>14.22</v>
      </c>
      <c r="E2610" s="298">
        <v>14.53</v>
      </c>
      <c r="F2610" s="297">
        <v>94179</v>
      </c>
      <c r="G2610" s="297">
        <v>60968447</v>
      </c>
      <c r="H2610" s="400">
        <v>885.871518629668</v>
      </c>
      <c r="I2610" s="401"/>
    </row>
    <row r="2611" spans="1:9" ht="25.15" customHeight="1">
      <c r="A2611" s="299">
        <v>42264</v>
      </c>
      <c r="B2611" s="298">
        <v>14.07</v>
      </c>
      <c r="C2611" s="298">
        <v>14.22</v>
      </c>
      <c r="D2611" s="298">
        <v>13.83</v>
      </c>
      <c r="E2611" s="298">
        <v>14.2</v>
      </c>
      <c r="F2611" s="297">
        <v>78044</v>
      </c>
      <c r="G2611" s="297">
        <v>60968447</v>
      </c>
      <c r="H2611" s="400">
        <v>865.75193577119205</v>
      </c>
      <c r="I2611" s="401"/>
    </row>
    <row r="2612" spans="1:9" ht="25.15" customHeight="1">
      <c r="A2612" s="299">
        <v>42263</v>
      </c>
      <c r="B2612" s="298">
        <v>14.1</v>
      </c>
      <c r="C2612" s="298">
        <v>14.1</v>
      </c>
      <c r="D2612" s="298">
        <v>13.86</v>
      </c>
      <c r="E2612" s="298">
        <v>13.95</v>
      </c>
      <c r="F2612" s="297">
        <v>60566</v>
      </c>
      <c r="G2612" s="297">
        <v>60968447</v>
      </c>
      <c r="H2612" s="400">
        <v>850.509824021192</v>
      </c>
      <c r="I2612" s="401"/>
    </row>
    <row r="2613" spans="1:9" ht="25.15" customHeight="1">
      <c r="A2613" s="299">
        <v>42262</v>
      </c>
      <c r="B2613" s="298">
        <v>13.95</v>
      </c>
      <c r="C2613" s="298">
        <v>14.04</v>
      </c>
      <c r="D2613" s="298">
        <v>13.66</v>
      </c>
      <c r="E2613" s="298">
        <v>13.94</v>
      </c>
      <c r="F2613" s="297">
        <v>56000</v>
      </c>
      <c r="G2613" s="297">
        <v>60968447</v>
      </c>
      <c r="H2613" s="400">
        <v>849.90012559662205</v>
      </c>
      <c r="I2613" s="401"/>
    </row>
    <row r="2614" spans="1:9" ht="25.15" customHeight="1">
      <c r="A2614" s="299">
        <v>42261</v>
      </c>
      <c r="B2614" s="298">
        <v>13.96</v>
      </c>
      <c r="C2614" s="298">
        <v>14.02</v>
      </c>
      <c r="D2614" s="298">
        <v>13.61</v>
      </c>
      <c r="E2614" s="298">
        <v>13.67</v>
      </c>
      <c r="F2614" s="297">
        <v>105563</v>
      </c>
      <c r="G2614" s="297">
        <v>60968447</v>
      </c>
      <c r="H2614" s="400">
        <v>833.43867514152305</v>
      </c>
      <c r="I2614" s="401"/>
    </row>
    <row r="2615" spans="1:9" ht="25.15" customHeight="1">
      <c r="A2615" s="299">
        <v>42258</v>
      </c>
      <c r="B2615" s="298">
        <v>13.65</v>
      </c>
      <c r="C2615" s="298">
        <v>14.03</v>
      </c>
      <c r="D2615" s="298">
        <v>13.61</v>
      </c>
      <c r="E2615" s="298">
        <v>13.71</v>
      </c>
      <c r="F2615" s="297">
        <v>34189</v>
      </c>
      <c r="G2615" s="297">
        <v>60968447</v>
      </c>
      <c r="H2615" s="400">
        <v>835.87741069576202</v>
      </c>
      <c r="I2615" s="401"/>
    </row>
    <row r="2616" spans="1:9" ht="25.15" customHeight="1">
      <c r="A2616" s="299">
        <v>42257</v>
      </c>
      <c r="B2616" s="298">
        <v>13.41</v>
      </c>
      <c r="C2616" s="298">
        <v>13.64</v>
      </c>
      <c r="D2616" s="298">
        <v>13.41</v>
      </c>
      <c r="E2616" s="298">
        <v>13.64</v>
      </c>
      <c r="F2616" s="297">
        <v>161866</v>
      </c>
      <c r="G2616" s="297">
        <v>60968447</v>
      </c>
      <c r="H2616" s="400">
        <v>831.60963801185505</v>
      </c>
      <c r="I2616" s="401"/>
    </row>
    <row r="2617" spans="1:9" ht="25.15" customHeight="1">
      <c r="A2617" s="299">
        <v>42256</v>
      </c>
      <c r="B2617" s="298">
        <v>13.91</v>
      </c>
      <c r="C2617" s="298">
        <v>13.91</v>
      </c>
      <c r="D2617" s="298">
        <v>13.45</v>
      </c>
      <c r="E2617" s="298">
        <v>13.53</v>
      </c>
      <c r="F2617" s="297">
        <v>28747</v>
      </c>
      <c r="G2617" s="297">
        <v>60968447</v>
      </c>
      <c r="H2617" s="400">
        <v>824.90307162966803</v>
      </c>
      <c r="I2617" s="401"/>
    </row>
    <row r="2618" spans="1:9" ht="25.15" customHeight="1">
      <c r="A2618" s="299">
        <v>42255</v>
      </c>
      <c r="B2618" s="298">
        <v>13.5</v>
      </c>
      <c r="C2618" s="298">
        <v>13.85</v>
      </c>
      <c r="D2618" s="298">
        <v>13.5</v>
      </c>
      <c r="E2618" s="298">
        <v>13.5</v>
      </c>
      <c r="F2618" s="297">
        <v>41754</v>
      </c>
      <c r="G2618" s="297">
        <v>60968447</v>
      </c>
      <c r="H2618" s="400">
        <v>823.07403450000004</v>
      </c>
      <c r="I2618" s="401"/>
    </row>
    <row r="2619" spans="1:9" ht="25.15" customHeight="1">
      <c r="A2619" s="299">
        <v>42254</v>
      </c>
      <c r="B2619" s="298">
        <v>13.74</v>
      </c>
      <c r="C2619" s="298">
        <v>13.83</v>
      </c>
      <c r="D2619" s="298">
        <v>13.6</v>
      </c>
      <c r="E2619" s="298">
        <v>13.75</v>
      </c>
      <c r="F2619" s="297">
        <v>26376</v>
      </c>
      <c r="G2619" s="297">
        <v>60968447</v>
      </c>
      <c r="H2619" s="400">
        <v>838.31614624999997</v>
      </c>
      <c r="I2619" s="401"/>
    </row>
    <row r="2620" spans="1:9" ht="25.15" customHeight="1">
      <c r="A2620" s="299">
        <v>42251</v>
      </c>
      <c r="B2620" s="298">
        <v>13.46</v>
      </c>
      <c r="C2620" s="298">
        <v>13.68</v>
      </c>
      <c r="D2620" s="298">
        <v>13.46</v>
      </c>
      <c r="E2620" s="298">
        <v>13.59</v>
      </c>
      <c r="F2620" s="297">
        <v>33958</v>
      </c>
      <c r="G2620" s="297">
        <v>60968447</v>
      </c>
      <c r="H2620" s="400">
        <v>828.56120403304703</v>
      </c>
      <c r="I2620" s="401"/>
    </row>
    <row r="2621" spans="1:9" ht="25.15" customHeight="1">
      <c r="A2621" s="299">
        <v>42250</v>
      </c>
      <c r="B2621" s="298">
        <v>13.74</v>
      </c>
      <c r="C2621" s="298">
        <v>13.74</v>
      </c>
      <c r="D2621" s="298">
        <v>13.51</v>
      </c>
      <c r="E2621" s="298">
        <v>13.73</v>
      </c>
      <c r="F2621" s="297">
        <v>81260</v>
      </c>
      <c r="G2621" s="297">
        <v>60968447</v>
      </c>
      <c r="H2621" s="400">
        <v>837.09674940085995</v>
      </c>
      <c r="I2621" s="401"/>
    </row>
    <row r="2622" spans="1:9" ht="25.15" customHeight="1">
      <c r="A2622" s="299">
        <v>42249</v>
      </c>
      <c r="B2622" s="298">
        <v>13.8</v>
      </c>
      <c r="C2622" s="298">
        <v>13.89</v>
      </c>
      <c r="D2622" s="298">
        <v>13.44</v>
      </c>
      <c r="E2622" s="298">
        <v>13.59</v>
      </c>
      <c r="F2622" s="297">
        <v>33811</v>
      </c>
      <c r="G2622" s="297">
        <v>60968447</v>
      </c>
      <c r="H2622" s="400">
        <v>828.56120403304703</v>
      </c>
      <c r="I2622" s="401"/>
    </row>
    <row r="2623" spans="1:9" ht="25.15" customHeight="1">
      <c r="A2623" s="299">
        <v>42248</v>
      </c>
      <c r="B2623" s="298">
        <v>13.68</v>
      </c>
      <c r="C2623" s="298">
        <v>13.68</v>
      </c>
      <c r="D2623" s="298">
        <v>13.39</v>
      </c>
      <c r="E2623" s="298">
        <v>13.5</v>
      </c>
      <c r="F2623" s="297">
        <v>35541</v>
      </c>
      <c r="G2623" s="297">
        <v>60968447</v>
      </c>
      <c r="H2623" s="400">
        <v>823.07403450000004</v>
      </c>
      <c r="I2623" s="401"/>
    </row>
    <row r="2624" spans="1:9" ht="25.15" customHeight="1">
      <c r="A2624" s="299">
        <v>42244</v>
      </c>
      <c r="B2624" s="298">
        <v>13.39</v>
      </c>
      <c r="C2624" s="298">
        <v>13.77</v>
      </c>
      <c r="D2624" s="298">
        <v>13.34</v>
      </c>
      <c r="E2624" s="298">
        <v>13.77</v>
      </c>
      <c r="F2624" s="297">
        <v>32157</v>
      </c>
      <c r="G2624" s="297">
        <v>60968447</v>
      </c>
      <c r="H2624" s="400">
        <v>839.53554309914</v>
      </c>
      <c r="I2624" s="401"/>
    </row>
    <row r="2625" spans="1:9" ht="25.15" customHeight="1">
      <c r="A2625" s="299">
        <v>42243</v>
      </c>
      <c r="B2625" s="298">
        <v>13.2</v>
      </c>
      <c r="C2625" s="298">
        <v>13.56</v>
      </c>
      <c r="D2625" s="298">
        <v>13.14</v>
      </c>
      <c r="E2625" s="298">
        <v>13.52</v>
      </c>
      <c r="F2625" s="297">
        <v>63832</v>
      </c>
      <c r="G2625" s="297">
        <v>60968447</v>
      </c>
      <c r="H2625" s="400">
        <v>824.29343134913995</v>
      </c>
      <c r="I2625" s="401"/>
    </row>
    <row r="2626" spans="1:9" ht="25.15" customHeight="1">
      <c r="A2626" s="299">
        <v>42242</v>
      </c>
      <c r="B2626" s="298">
        <v>13.27</v>
      </c>
      <c r="C2626" s="298">
        <v>13.48</v>
      </c>
      <c r="D2626" s="298">
        <v>12.97</v>
      </c>
      <c r="E2626" s="298">
        <v>13.18</v>
      </c>
      <c r="F2626" s="297">
        <v>45208</v>
      </c>
      <c r="G2626" s="297">
        <v>60968447</v>
      </c>
      <c r="H2626" s="400">
        <v>803.56415006609302</v>
      </c>
      <c r="I2626" s="401"/>
    </row>
    <row r="2627" spans="1:9" ht="25.15" customHeight="1">
      <c r="A2627" s="299">
        <v>42241</v>
      </c>
      <c r="B2627" s="298">
        <v>12.87</v>
      </c>
      <c r="C2627" s="298">
        <v>13.5</v>
      </c>
      <c r="D2627" s="298">
        <v>12.87</v>
      </c>
      <c r="E2627" s="298">
        <v>13.48</v>
      </c>
      <c r="F2627" s="297">
        <v>44524</v>
      </c>
      <c r="G2627" s="297">
        <v>60968447</v>
      </c>
      <c r="H2627" s="400">
        <v>821.85463765086001</v>
      </c>
      <c r="I2627" s="401"/>
    </row>
    <row r="2628" spans="1:9" ht="25.15" customHeight="1">
      <c r="A2628" s="299">
        <v>42240</v>
      </c>
      <c r="B2628" s="298">
        <v>13.18</v>
      </c>
      <c r="C2628" s="298">
        <v>13.35</v>
      </c>
      <c r="D2628" s="298">
        <v>12.56</v>
      </c>
      <c r="E2628" s="298">
        <v>12.81</v>
      </c>
      <c r="F2628" s="297">
        <v>66151</v>
      </c>
      <c r="G2628" s="297">
        <v>60968447</v>
      </c>
      <c r="H2628" s="400">
        <v>781.00583165337798</v>
      </c>
      <c r="I2628" s="401"/>
    </row>
    <row r="2629" spans="1:9" ht="25.15" customHeight="1">
      <c r="A2629" s="299">
        <v>42237</v>
      </c>
      <c r="B2629" s="298">
        <v>13.84</v>
      </c>
      <c r="C2629" s="298">
        <v>13.96</v>
      </c>
      <c r="D2629" s="298">
        <v>13.43</v>
      </c>
      <c r="E2629" s="298">
        <v>13.43</v>
      </c>
      <c r="F2629" s="297">
        <v>33850</v>
      </c>
      <c r="G2629" s="297">
        <v>60968447</v>
      </c>
      <c r="H2629" s="400">
        <v>818.80626181609296</v>
      </c>
      <c r="I2629" s="401"/>
    </row>
    <row r="2630" spans="1:9" ht="25.15" customHeight="1">
      <c r="A2630" s="299">
        <v>42236</v>
      </c>
      <c r="B2630" s="298">
        <v>13.32</v>
      </c>
      <c r="C2630" s="298">
        <v>13.86</v>
      </c>
      <c r="D2630" s="298">
        <v>13.31</v>
      </c>
      <c r="E2630" s="298">
        <v>13.51</v>
      </c>
      <c r="F2630" s="297">
        <v>45138</v>
      </c>
      <c r="G2630" s="297">
        <v>60968447</v>
      </c>
      <c r="H2630" s="400">
        <v>823.68373292456999</v>
      </c>
      <c r="I2630" s="401"/>
    </row>
    <row r="2631" spans="1:9" ht="25.15" customHeight="1">
      <c r="A2631" s="299">
        <v>42235</v>
      </c>
      <c r="B2631" s="298">
        <v>13.93</v>
      </c>
      <c r="C2631" s="298">
        <v>14.05</v>
      </c>
      <c r="D2631" s="298">
        <v>13.63</v>
      </c>
      <c r="E2631" s="298">
        <v>13.64</v>
      </c>
      <c r="F2631" s="297">
        <v>48079</v>
      </c>
      <c r="G2631" s="297">
        <v>60968447</v>
      </c>
      <c r="H2631" s="400">
        <v>831.60963801185505</v>
      </c>
      <c r="I2631" s="401"/>
    </row>
    <row r="2632" spans="1:9" ht="25.15" customHeight="1">
      <c r="A2632" s="299">
        <v>42234</v>
      </c>
      <c r="B2632" s="298">
        <v>13.72</v>
      </c>
      <c r="C2632" s="298">
        <v>14.13</v>
      </c>
      <c r="D2632" s="298">
        <v>13.72</v>
      </c>
      <c r="E2632" s="298">
        <v>14.05</v>
      </c>
      <c r="F2632" s="297">
        <v>26772</v>
      </c>
      <c r="G2632" s="297">
        <v>60968447</v>
      </c>
      <c r="H2632" s="400">
        <v>856.60669197880804</v>
      </c>
      <c r="I2632" s="401"/>
    </row>
    <row r="2633" spans="1:9" ht="25.15" customHeight="1">
      <c r="A2633" s="299">
        <v>42233</v>
      </c>
      <c r="B2633" s="298">
        <v>13.74</v>
      </c>
      <c r="C2633" s="298">
        <v>14.17</v>
      </c>
      <c r="D2633" s="298">
        <v>13.74</v>
      </c>
      <c r="E2633" s="298">
        <v>14.01</v>
      </c>
      <c r="F2633" s="297">
        <v>17722</v>
      </c>
      <c r="G2633" s="297">
        <v>60968447</v>
      </c>
      <c r="H2633" s="400">
        <v>854.16795642456998</v>
      </c>
      <c r="I2633" s="401"/>
    </row>
    <row r="2634" spans="1:9" ht="25.15" customHeight="1">
      <c r="A2634" s="299">
        <v>42230</v>
      </c>
      <c r="B2634" s="298">
        <v>14.2</v>
      </c>
      <c r="C2634" s="298">
        <v>14.24</v>
      </c>
      <c r="D2634" s="298">
        <v>14.02</v>
      </c>
      <c r="E2634" s="298">
        <v>14.12</v>
      </c>
      <c r="F2634" s="297">
        <v>40461</v>
      </c>
      <c r="G2634" s="297">
        <v>60968447</v>
      </c>
      <c r="H2634" s="400">
        <v>860.87446466271501</v>
      </c>
      <c r="I2634" s="401"/>
    </row>
    <row r="2635" spans="1:9" ht="25.15" customHeight="1">
      <c r="A2635" s="299">
        <v>42229</v>
      </c>
      <c r="B2635" s="298">
        <v>14.34</v>
      </c>
      <c r="C2635" s="298">
        <v>14.52</v>
      </c>
      <c r="D2635" s="298">
        <v>14.16</v>
      </c>
      <c r="E2635" s="298">
        <v>14.25</v>
      </c>
      <c r="F2635" s="297">
        <v>34249</v>
      </c>
      <c r="G2635" s="297">
        <v>60968447</v>
      </c>
      <c r="H2635" s="400">
        <v>868.80036974999996</v>
      </c>
      <c r="I2635" s="401"/>
    </row>
    <row r="2636" spans="1:9" ht="25.15" customHeight="1">
      <c r="A2636" s="299">
        <v>42228</v>
      </c>
      <c r="B2636" s="298">
        <v>14.38</v>
      </c>
      <c r="C2636" s="298">
        <v>14.38</v>
      </c>
      <c r="D2636" s="298">
        <v>13.99</v>
      </c>
      <c r="E2636" s="298">
        <v>14.21</v>
      </c>
      <c r="F2636" s="297">
        <v>71899</v>
      </c>
      <c r="G2636" s="297">
        <v>60968447</v>
      </c>
      <c r="H2636" s="400">
        <v>866.36163419576201</v>
      </c>
      <c r="I2636" s="401"/>
    </row>
    <row r="2637" spans="1:9" ht="25.15" customHeight="1">
      <c r="A2637" s="299">
        <v>42227</v>
      </c>
      <c r="B2637" s="298">
        <v>14.55</v>
      </c>
      <c r="C2637" s="298">
        <v>14.55</v>
      </c>
      <c r="D2637" s="298">
        <v>14.16</v>
      </c>
      <c r="E2637" s="298">
        <v>14.25</v>
      </c>
      <c r="F2637" s="297">
        <v>31940</v>
      </c>
      <c r="G2637" s="297">
        <v>60968447</v>
      </c>
      <c r="H2637" s="400">
        <v>868.80036974999996</v>
      </c>
      <c r="I2637" s="401"/>
    </row>
    <row r="2638" spans="1:9" ht="25.15" customHeight="1">
      <c r="A2638" s="299">
        <v>42226</v>
      </c>
      <c r="B2638" s="298">
        <v>14.52</v>
      </c>
      <c r="C2638" s="298">
        <v>14.52</v>
      </c>
      <c r="D2638" s="298">
        <v>14.29</v>
      </c>
      <c r="E2638" s="298">
        <v>14.37</v>
      </c>
      <c r="F2638" s="297">
        <v>43456</v>
      </c>
      <c r="G2638" s="297">
        <v>60968447</v>
      </c>
      <c r="H2638" s="400">
        <v>876.11657641271495</v>
      </c>
      <c r="I2638" s="401"/>
    </row>
    <row r="2639" spans="1:9" ht="25.15" customHeight="1">
      <c r="A2639" s="299">
        <v>42223</v>
      </c>
      <c r="B2639" s="298">
        <v>14.45</v>
      </c>
      <c r="C2639" s="298">
        <v>14.45</v>
      </c>
      <c r="D2639" s="298">
        <v>14.13</v>
      </c>
      <c r="E2639" s="298">
        <v>14.31</v>
      </c>
      <c r="F2639" s="297">
        <v>31383</v>
      </c>
      <c r="G2639" s="297">
        <v>60968447</v>
      </c>
      <c r="H2639" s="400">
        <v>872.45850215337805</v>
      </c>
      <c r="I2639" s="401"/>
    </row>
    <row r="2640" spans="1:9" ht="25.15" customHeight="1">
      <c r="A2640" s="299">
        <v>42222</v>
      </c>
      <c r="B2640" s="298">
        <v>14.62</v>
      </c>
      <c r="C2640" s="298">
        <v>14.62</v>
      </c>
      <c r="D2640" s="298">
        <v>14.28</v>
      </c>
      <c r="E2640" s="298">
        <v>14.42</v>
      </c>
      <c r="F2640" s="297">
        <v>22703</v>
      </c>
      <c r="G2640" s="297">
        <v>60968447</v>
      </c>
      <c r="H2640" s="400">
        <v>879.16501039152297</v>
      </c>
      <c r="I2640" s="401"/>
    </row>
    <row r="2641" spans="1:9" ht="25.15" customHeight="1">
      <c r="A2641" s="299">
        <v>42221</v>
      </c>
      <c r="B2641" s="298">
        <v>14.61</v>
      </c>
      <c r="C2641" s="298">
        <v>14.61</v>
      </c>
      <c r="D2641" s="298">
        <v>14.1</v>
      </c>
      <c r="E2641" s="298">
        <v>14.42</v>
      </c>
      <c r="F2641" s="297">
        <v>80818</v>
      </c>
      <c r="G2641" s="297">
        <v>60968447</v>
      </c>
      <c r="H2641" s="400">
        <v>879.16501039152297</v>
      </c>
      <c r="I2641" s="401"/>
    </row>
    <row r="2642" spans="1:9" ht="25.15" customHeight="1">
      <c r="A2642" s="299">
        <v>42220</v>
      </c>
      <c r="B2642" s="298">
        <v>14.62</v>
      </c>
      <c r="C2642" s="298">
        <v>14.62</v>
      </c>
      <c r="D2642" s="298">
        <v>14.1</v>
      </c>
      <c r="E2642" s="298">
        <v>14.33</v>
      </c>
      <c r="F2642" s="297">
        <v>36271</v>
      </c>
      <c r="G2642" s="297">
        <v>60968447</v>
      </c>
      <c r="H2642" s="400">
        <v>873.677840858477</v>
      </c>
      <c r="I2642" s="401"/>
    </row>
    <row r="2643" spans="1:9" ht="25.15" customHeight="1">
      <c r="A2643" s="299">
        <v>42219</v>
      </c>
      <c r="B2643" s="298">
        <v>14.45</v>
      </c>
      <c r="C2643" s="298">
        <v>14.57</v>
      </c>
      <c r="D2643" s="298">
        <v>14.26</v>
      </c>
      <c r="E2643" s="298">
        <v>14.38</v>
      </c>
      <c r="F2643" s="297">
        <v>44658</v>
      </c>
      <c r="G2643" s="297">
        <v>60968447</v>
      </c>
      <c r="H2643" s="400">
        <v>876.72627483728502</v>
      </c>
      <c r="I2643" s="401"/>
    </row>
    <row r="2644" spans="1:9" ht="25.15" customHeight="1">
      <c r="A2644" s="299">
        <v>42216</v>
      </c>
      <c r="B2644" s="298">
        <v>14.57</v>
      </c>
      <c r="C2644" s="298">
        <v>14.61</v>
      </c>
      <c r="D2644" s="298">
        <v>14.3</v>
      </c>
      <c r="E2644" s="298">
        <v>14.41</v>
      </c>
      <c r="F2644" s="297">
        <v>109550</v>
      </c>
      <c r="G2644" s="297">
        <v>60968447</v>
      </c>
      <c r="H2644" s="400">
        <v>878.55531196695301</v>
      </c>
      <c r="I2644" s="401"/>
    </row>
    <row r="2645" spans="1:9" ht="25.15" customHeight="1">
      <c r="A2645" s="299">
        <v>42215</v>
      </c>
      <c r="B2645" s="298">
        <v>14.72</v>
      </c>
      <c r="C2645" s="298">
        <v>14.72</v>
      </c>
      <c r="D2645" s="298">
        <v>14.12</v>
      </c>
      <c r="E2645" s="298">
        <v>14.4</v>
      </c>
      <c r="F2645" s="297">
        <v>85316</v>
      </c>
      <c r="G2645" s="297">
        <v>60968447</v>
      </c>
      <c r="H2645" s="400">
        <v>877.94561354238294</v>
      </c>
      <c r="I2645" s="401"/>
    </row>
    <row r="2646" spans="1:9" ht="25.15" customHeight="1">
      <c r="A2646" s="299">
        <v>42214</v>
      </c>
      <c r="B2646" s="298">
        <v>14.8</v>
      </c>
      <c r="C2646" s="298">
        <v>14.8</v>
      </c>
      <c r="D2646" s="298">
        <v>14.46</v>
      </c>
      <c r="E2646" s="298">
        <v>14.53</v>
      </c>
      <c r="F2646" s="297">
        <v>26612</v>
      </c>
      <c r="G2646" s="297">
        <v>60968447</v>
      </c>
      <c r="H2646" s="400">
        <v>885.871518629668</v>
      </c>
      <c r="I2646" s="401"/>
    </row>
    <row r="2647" spans="1:9" ht="25.15" customHeight="1">
      <c r="A2647" s="299">
        <v>42213</v>
      </c>
      <c r="B2647" s="298">
        <v>14.33</v>
      </c>
      <c r="C2647" s="298">
        <v>14.8</v>
      </c>
      <c r="D2647" s="298">
        <v>14.19</v>
      </c>
      <c r="E2647" s="298">
        <v>14.7</v>
      </c>
      <c r="F2647" s="297">
        <v>27684</v>
      </c>
      <c r="G2647" s="297">
        <v>60968447</v>
      </c>
      <c r="H2647" s="400">
        <v>896.23615927119204</v>
      </c>
      <c r="I2647" s="401"/>
    </row>
    <row r="2648" spans="1:9" ht="25.15" customHeight="1">
      <c r="A2648" s="299">
        <v>42212</v>
      </c>
      <c r="B2648" s="298">
        <v>14.78</v>
      </c>
      <c r="C2648" s="298">
        <v>14.78</v>
      </c>
      <c r="D2648" s="298">
        <v>14.17</v>
      </c>
      <c r="E2648" s="298">
        <v>14.35</v>
      </c>
      <c r="F2648" s="297">
        <v>34950</v>
      </c>
      <c r="G2648" s="297">
        <v>60968447</v>
      </c>
      <c r="H2648" s="400">
        <v>874.89723770761702</v>
      </c>
      <c r="I2648" s="401"/>
    </row>
    <row r="2649" spans="1:9" ht="25.15" customHeight="1">
      <c r="A2649" s="299">
        <v>42209</v>
      </c>
      <c r="B2649" s="298">
        <v>14.8</v>
      </c>
      <c r="C2649" s="298">
        <v>14.8</v>
      </c>
      <c r="D2649" s="298">
        <v>14.33</v>
      </c>
      <c r="E2649" s="298">
        <v>14.48</v>
      </c>
      <c r="F2649" s="297">
        <v>65994</v>
      </c>
      <c r="G2649" s="297">
        <v>60968447</v>
      </c>
      <c r="H2649" s="400">
        <v>882.82308465085998</v>
      </c>
      <c r="I2649" s="401"/>
    </row>
    <row r="2650" spans="1:9" ht="25.15" customHeight="1">
      <c r="A2650" s="299">
        <v>42208</v>
      </c>
      <c r="B2650" s="298">
        <v>15.1</v>
      </c>
      <c r="C2650" s="298">
        <v>15.1</v>
      </c>
      <c r="D2650" s="298">
        <v>14.4</v>
      </c>
      <c r="E2650" s="298">
        <v>14.45</v>
      </c>
      <c r="F2650" s="297">
        <v>41465</v>
      </c>
      <c r="G2650" s="297">
        <v>60968447</v>
      </c>
      <c r="H2650" s="400">
        <v>880.99404752119199</v>
      </c>
      <c r="I2650" s="401"/>
    </row>
    <row r="2651" spans="1:9" ht="25.15" customHeight="1">
      <c r="A2651" s="299">
        <v>42207</v>
      </c>
      <c r="B2651" s="298">
        <v>15.35</v>
      </c>
      <c r="C2651" s="298">
        <v>15.35</v>
      </c>
      <c r="D2651" s="298">
        <v>14.8</v>
      </c>
      <c r="E2651" s="298">
        <v>14.94</v>
      </c>
      <c r="F2651" s="297">
        <v>72965</v>
      </c>
      <c r="G2651" s="297">
        <v>60968447</v>
      </c>
      <c r="H2651" s="400">
        <v>910.86857259662202</v>
      </c>
      <c r="I2651" s="401"/>
    </row>
    <row r="2652" spans="1:9" ht="25.15" customHeight="1">
      <c r="A2652" s="299">
        <v>42206</v>
      </c>
      <c r="B2652" s="298">
        <v>14.78</v>
      </c>
      <c r="C2652" s="298">
        <v>15.12</v>
      </c>
      <c r="D2652" s="298">
        <v>14.67</v>
      </c>
      <c r="E2652" s="298">
        <v>15.12</v>
      </c>
      <c r="F2652" s="297">
        <v>187762</v>
      </c>
      <c r="G2652" s="297">
        <v>60968447</v>
      </c>
      <c r="H2652" s="400">
        <v>921.84291166271498</v>
      </c>
      <c r="I2652" s="401"/>
    </row>
    <row r="2653" spans="1:9" ht="25.15" customHeight="1">
      <c r="A2653" s="299">
        <v>42205</v>
      </c>
      <c r="B2653" s="298">
        <v>14.78</v>
      </c>
      <c r="C2653" s="298">
        <v>14.78</v>
      </c>
      <c r="D2653" s="298">
        <v>14.68</v>
      </c>
      <c r="E2653" s="298">
        <v>14.74</v>
      </c>
      <c r="F2653" s="297">
        <v>118168</v>
      </c>
      <c r="G2653" s="297">
        <v>60968447</v>
      </c>
      <c r="H2653" s="400">
        <v>898.67489482542999</v>
      </c>
      <c r="I2653" s="401"/>
    </row>
    <row r="2654" spans="1:9" ht="25.15" customHeight="1">
      <c r="A2654" s="299">
        <v>42202</v>
      </c>
      <c r="B2654" s="298">
        <v>14.9</v>
      </c>
      <c r="C2654" s="298">
        <v>14.9</v>
      </c>
      <c r="D2654" s="298">
        <v>14.63</v>
      </c>
      <c r="E2654" s="298">
        <v>14.7</v>
      </c>
      <c r="F2654" s="297">
        <v>96461</v>
      </c>
      <c r="G2654" s="297">
        <v>60968447</v>
      </c>
      <c r="H2654" s="400">
        <v>896.23615927119204</v>
      </c>
      <c r="I2654" s="401"/>
    </row>
    <row r="2655" spans="1:9" ht="25.15" customHeight="1">
      <c r="A2655" s="299">
        <v>42201</v>
      </c>
      <c r="B2655" s="298">
        <v>14.99</v>
      </c>
      <c r="C2655" s="298">
        <v>14.99</v>
      </c>
      <c r="D2655" s="298">
        <v>14.61</v>
      </c>
      <c r="E2655" s="298">
        <v>14.74</v>
      </c>
      <c r="F2655" s="297">
        <v>36323</v>
      </c>
      <c r="G2655" s="297">
        <v>60968447</v>
      </c>
      <c r="H2655" s="400">
        <v>898.67489482542999</v>
      </c>
      <c r="I2655" s="401"/>
    </row>
    <row r="2656" spans="1:9" ht="25.15" customHeight="1">
      <c r="A2656" s="299">
        <v>42200</v>
      </c>
      <c r="B2656" s="298">
        <v>14.8</v>
      </c>
      <c r="C2656" s="298">
        <v>14.98</v>
      </c>
      <c r="D2656" s="298">
        <v>14.61</v>
      </c>
      <c r="E2656" s="298">
        <v>14.81</v>
      </c>
      <c r="F2656" s="297">
        <v>34642</v>
      </c>
      <c r="G2656" s="297">
        <v>60968447</v>
      </c>
      <c r="H2656" s="400">
        <v>902.94272565337803</v>
      </c>
      <c r="I2656" s="401"/>
    </row>
    <row r="2657" spans="1:9" ht="25.15" customHeight="1">
      <c r="A2657" s="299">
        <v>42199</v>
      </c>
      <c r="B2657" s="298">
        <v>14.71</v>
      </c>
      <c r="C2657" s="298">
        <v>14.77</v>
      </c>
      <c r="D2657" s="298">
        <v>14.41</v>
      </c>
      <c r="E2657" s="298">
        <v>14.59</v>
      </c>
      <c r="F2657" s="297">
        <v>83683</v>
      </c>
      <c r="G2657" s="297">
        <v>60968447</v>
      </c>
      <c r="H2657" s="400">
        <v>889.529651033047</v>
      </c>
      <c r="I2657" s="401"/>
    </row>
    <row r="2658" spans="1:9" ht="25.15" customHeight="1">
      <c r="A2658" s="299">
        <v>42198</v>
      </c>
      <c r="B2658" s="298">
        <v>14.35</v>
      </c>
      <c r="C2658" s="298">
        <v>14.79</v>
      </c>
      <c r="D2658" s="298">
        <v>14.25</v>
      </c>
      <c r="E2658" s="298">
        <v>14.7</v>
      </c>
      <c r="F2658" s="297">
        <v>56715</v>
      </c>
      <c r="G2658" s="297">
        <v>60968447</v>
      </c>
      <c r="H2658" s="400">
        <v>896.23615927119204</v>
      </c>
      <c r="I2658" s="401"/>
    </row>
    <row r="2659" spans="1:9" ht="25.15" customHeight="1">
      <c r="A2659" s="299">
        <v>42195</v>
      </c>
      <c r="B2659" s="298">
        <v>14.5</v>
      </c>
      <c r="C2659" s="298">
        <v>14.83</v>
      </c>
      <c r="D2659" s="298">
        <v>14.5</v>
      </c>
      <c r="E2659" s="298">
        <v>14.6</v>
      </c>
      <c r="F2659" s="297">
        <v>63169</v>
      </c>
      <c r="G2659" s="297">
        <v>60968447</v>
      </c>
      <c r="H2659" s="400">
        <v>890.13934945761696</v>
      </c>
      <c r="I2659" s="401"/>
    </row>
    <row r="2660" spans="1:9" ht="25.15" customHeight="1">
      <c r="A2660" s="299">
        <v>42194</v>
      </c>
      <c r="B2660" s="298">
        <v>14.38</v>
      </c>
      <c r="C2660" s="298">
        <v>14.69</v>
      </c>
      <c r="D2660" s="298">
        <v>14.38</v>
      </c>
      <c r="E2660" s="298">
        <v>14.55</v>
      </c>
      <c r="F2660" s="297">
        <v>32633</v>
      </c>
      <c r="G2660" s="297">
        <v>60968447</v>
      </c>
      <c r="H2660" s="400">
        <v>887.09091547880803</v>
      </c>
      <c r="I2660" s="401"/>
    </row>
    <row r="2661" spans="1:9" ht="25.15" customHeight="1">
      <c r="A2661" s="299">
        <v>42193</v>
      </c>
      <c r="B2661" s="298">
        <v>14.25</v>
      </c>
      <c r="C2661" s="298">
        <v>14.74</v>
      </c>
      <c r="D2661" s="298">
        <v>14.2</v>
      </c>
      <c r="E2661" s="298">
        <v>14.62</v>
      </c>
      <c r="F2661" s="297">
        <v>34576</v>
      </c>
      <c r="G2661" s="297">
        <v>60968447</v>
      </c>
      <c r="H2661" s="400">
        <v>891.358688162715</v>
      </c>
      <c r="I2661" s="401"/>
    </row>
    <row r="2662" spans="1:9" ht="25.15" customHeight="1">
      <c r="A2662" s="299">
        <v>42192</v>
      </c>
      <c r="B2662" s="298">
        <v>13.73</v>
      </c>
      <c r="C2662" s="298">
        <v>14.04</v>
      </c>
      <c r="D2662" s="298">
        <v>13.73</v>
      </c>
      <c r="E2662" s="298">
        <v>14.02</v>
      </c>
      <c r="F2662" s="297">
        <v>40378</v>
      </c>
      <c r="G2662" s="297">
        <v>60968447</v>
      </c>
      <c r="H2662" s="400">
        <v>854.77765484914005</v>
      </c>
      <c r="I2662" s="401"/>
    </row>
    <row r="2663" spans="1:9" ht="25.15" customHeight="1">
      <c r="A2663" s="299">
        <v>42191</v>
      </c>
      <c r="B2663" s="298">
        <v>13.85</v>
      </c>
      <c r="C2663" s="298">
        <v>14.21</v>
      </c>
      <c r="D2663" s="298">
        <v>13.85</v>
      </c>
      <c r="E2663" s="298">
        <v>13.9</v>
      </c>
      <c r="F2663" s="297">
        <v>20327</v>
      </c>
      <c r="G2663" s="297">
        <v>60968447</v>
      </c>
      <c r="H2663" s="400">
        <v>847.46139004238296</v>
      </c>
      <c r="I2663" s="401"/>
    </row>
    <row r="2664" spans="1:9" ht="25.15" customHeight="1">
      <c r="A2664" s="299">
        <v>42188</v>
      </c>
      <c r="B2664" s="298">
        <v>14.03</v>
      </c>
      <c r="C2664" s="298">
        <v>14.35</v>
      </c>
      <c r="D2664" s="298">
        <v>14.03</v>
      </c>
      <c r="E2664" s="298">
        <v>14.09</v>
      </c>
      <c r="F2664" s="297">
        <v>49685</v>
      </c>
      <c r="G2664" s="297">
        <v>60968447</v>
      </c>
      <c r="H2664" s="400">
        <v>859.04542753304702</v>
      </c>
      <c r="I2664" s="401"/>
    </row>
    <row r="2665" spans="1:9" ht="25.15" customHeight="1">
      <c r="A2665" s="299">
        <v>42187</v>
      </c>
      <c r="B2665" s="298">
        <v>14.25</v>
      </c>
      <c r="C2665" s="298">
        <v>14.53</v>
      </c>
      <c r="D2665" s="298">
        <v>14.12</v>
      </c>
      <c r="E2665" s="298">
        <v>14.24</v>
      </c>
      <c r="F2665" s="297">
        <v>26024</v>
      </c>
      <c r="G2665" s="297">
        <v>60968447</v>
      </c>
      <c r="H2665" s="400">
        <v>868.19067132543</v>
      </c>
      <c r="I2665" s="401"/>
    </row>
    <row r="2666" spans="1:9" ht="25.15" customHeight="1">
      <c r="A2666" s="299">
        <v>42186</v>
      </c>
      <c r="B2666" s="298">
        <v>14</v>
      </c>
      <c r="C2666" s="298">
        <v>14.69</v>
      </c>
      <c r="D2666" s="298">
        <v>14</v>
      </c>
      <c r="E2666" s="298">
        <v>14.43</v>
      </c>
      <c r="F2666" s="297">
        <v>35574</v>
      </c>
      <c r="G2666" s="297">
        <v>60968447</v>
      </c>
      <c r="H2666" s="400">
        <v>879.77470881609304</v>
      </c>
      <c r="I2666" s="401"/>
    </row>
    <row r="2667" spans="1:9" ht="25.15" customHeight="1">
      <c r="A2667" s="299">
        <v>42185</v>
      </c>
      <c r="B2667" s="298">
        <v>13.99</v>
      </c>
      <c r="C2667" s="298">
        <v>14.4</v>
      </c>
      <c r="D2667" s="298">
        <v>13.77</v>
      </c>
      <c r="E2667" s="298">
        <v>14.27</v>
      </c>
      <c r="F2667" s="297">
        <v>45146</v>
      </c>
      <c r="G2667" s="297">
        <v>60968447</v>
      </c>
      <c r="H2667" s="400">
        <v>870.01976659913998</v>
      </c>
      <c r="I2667" s="401"/>
    </row>
    <row r="2668" spans="1:9" ht="25.15" customHeight="1">
      <c r="A2668" s="299">
        <v>42184</v>
      </c>
      <c r="B2668" s="298">
        <v>13.99</v>
      </c>
      <c r="C2668" s="298">
        <v>14.29</v>
      </c>
      <c r="D2668" s="298">
        <v>13.99</v>
      </c>
      <c r="E2668" s="298">
        <v>14.05</v>
      </c>
      <c r="F2668" s="297">
        <v>32207</v>
      </c>
      <c r="G2668" s="297">
        <v>60967450</v>
      </c>
      <c r="H2668" s="400">
        <v>856.59268412861798</v>
      </c>
      <c r="I2668" s="401"/>
    </row>
    <row r="2669" spans="1:9" ht="25.15" customHeight="1">
      <c r="A2669" s="299">
        <v>42181</v>
      </c>
      <c r="B2669" s="298">
        <v>14.46</v>
      </c>
      <c r="C2669" s="298">
        <v>14.48</v>
      </c>
      <c r="D2669" s="298">
        <v>14.12</v>
      </c>
      <c r="E2669" s="298">
        <v>14.22</v>
      </c>
      <c r="F2669" s="297">
        <v>54479</v>
      </c>
      <c r="G2669" s="297">
        <v>60967450</v>
      </c>
      <c r="H2669" s="400">
        <v>866.95715528006599</v>
      </c>
      <c r="I2669" s="401"/>
    </row>
    <row r="2670" spans="1:9" ht="25.15" customHeight="1">
      <c r="A2670" s="299">
        <v>42180</v>
      </c>
      <c r="B2670" s="298">
        <v>14.57</v>
      </c>
      <c r="C2670" s="298">
        <v>14.85</v>
      </c>
      <c r="D2670" s="298">
        <v>14.2</v>
      </c>
      <c r="E2670" s="298">
        <v>14.74</v>
      </c>
      <c r="F2670" s="297">
        <v>43731</v>
      </c>
      <c r="G2670" s="297">
        <v>60967450</v>
      </c>
      <c r="H2670" s="400">
        <v>898.66019904565803</v>
      </c>
      <c r="I2670" s="401"/>
    </row>
    <row r="2671" spans="1:9" ht="25.15" customHeight="1">
      <c r="A2671" s="299">
        <v>42179</v>
      </c>
      <c r="B2671" s="298">
        <v>14.75</v>
      </c>
      <c r="C2671" s="298">
        <v>14.97</v>
      </c>
      <c r="D2671" s="298">
        <v>14.63</v>
      </c>
      <c r="E2671" s="298">
        <v>14.63</v>
      </c>
      <c r="F2671" s="297">
        <v>33566</v>
      </c>
      <c r="G2671" s="297">
        <v>60967450</v>
      </c>
      <c r="H2671" s="400">
        <v>891.95380047717094</v>
      </c>
      <c r="I2671" s="401"/>
    </row>
    <row r="2672" spans="1:9" ht="25.15" customHeight="1">
      <c r="A2672" s="299">
        <v>42178</v>
      </c>
      <c r="B2672" s="298">
        <v>14.2</v>
      </c>
      <c r="C2672" s="298">
        <v>14.64</v>
      </c>
      <c r="D2672" s="298">
        <v>14.2</v>
      </c>
      <c r="E2672" s="298">
        <v>14.42</v>
      </c>
      <c r="F2672" s="297">
        <v>20136</v>
      </c>
      <c r="G2672" s="297">
        <v>60967450</v>
      </c>
      <c r="H2672" s="400">
        <v>879.15063365144704</v>
      </c>
      <c r="I2672" s="401"/>
    </row>
    <row r="2673" spans="1:9" ht="25.15" customHeight="1">
      <c r="A2673" s="299">
        <v>42177</v>
      </c>
      <c r="B2673" s="298">
        <v>14.3</v>
      </c>
      <c r="C2673" s="298">
        <v>14.62</v>
      </c>
      <c r="D2673" s="298">
        <v>14.3</v>
      </c>
      <c r="E2673" s="298">
        <v>14.57</v>
      </c>
      <c r="F2673" s="297">
        <v>33800</v>
      </c>
      <c r="G2673" s="297">
        <v>60967450</v>
      </c>
      <c r="H2673" s="400">
        <v>888.29572789421104</v>
      </c>
      <c r="I2673" s="401"/>
    </row>
    <row r="2674" spans="1:9" ht="25.15" customHeight="1">
      <c r="A2674" s="299">
        <v>42174</v>
      </c>
      <c r="B2674" s="298">
        <v>14.68</v>
      </c>
      <c r="C2674" s="298">
        <v>14.76</v>
      </c>
      <c r="D2674" s="298">
        <v>14.42</v>
      </c>
      <c r="E2674" s="298">
        <v>14.42</v>
      </c>
      <c r="F2674" s="297">
        <v>166993</v>
      </c>
      <c r="G2674" s="297">
        <v>60967450</v>
      </c>
      <c r="H2674" s="400">
        <v>879.15063365144704</v>
      </c>
      <c r="I2674" s="401"/>
    </row>
    <row r="2675" spans="1:9" ht="25.15" customHeight="1">
      <c r="A2675" s="299">
        <v>42173</v>
      </c>
      <c r="B2675" s="298">
        <v>14.3</v>
      </c>
      <c r="C2675" s="298">
        <v>14.49</v>
      </c>
      <c r="D2675" s="298">
        <v>14.3</v>
      </c>
      <c r="E2675" s="298">
        <v>14.46</v>
      </c>
      <c r="F2675" s="297">
        <v>83430</v>
      </c>
      <c r="G2675" s="297">
        <v>60967450</v>
      </c>
      <c r="H2675" s="400">
        <v>881.58932932572395</v>
      </c>
      <c r="I2675" s="401"/>
    </row>
    <row r="2676" spans="1:9" ht="25.15" customHeight="1">
      <c r="A2676" s="299">
        <v>42172</v>
      </c>
      <c r="B2676" s="298">
        <v>14.36</v>
      </c>
      <c r="C2676" s="298">
        <v>14.39</v>
      </c>
      <c r="D2676" s="298">
        <v>14.34</v>
      </c>
      <c r="E2676" s="298">
        <v>14.39</v>
      </c>
      <c r="F2676" s="297">
        <v>88055</v>
      </c>
      <c r="G2676" s="297">
        <v>60967450</v>
      </c>
      <c r="H2676" s="400">
        <v>877.32162643151298</v>
      </c>
      <c r="I2676" s="401"/>
    </row>
    <row r="2677" spans="1:9" ht="25.15" customHeight="1">
      <c r="A2677" s="299">
        <v>42171</v>
      </c>
      <c r="B2677" s="298">
        <v>14.33</v>
      </c>
      <c r="C2677" s="298">
        <v>14.54</v>
      </c>
      <c r="D2677" s="298">
        <v>14.31</v>
      </c>
      <c r="E2677" s="298">
        <v>14.42</v>
      </c>
      <c r="F2677" s="297">
        <v>45967</v>
      </c>
      <c r="G2677" s="297">
        <v>60967450</v>
      </c>
      <c r="H2677" s="400">
        <v>879.15063365144704</v>
      </c>
      <c r="I2677" s="401"/>
    </row>
    <row r="2678" spans="1:9" ht="25.15" customHeight="1">
      <c r="A2678" s="299">
        <v>42170</v>
      </c>
      <c r="B2678" s="298">
        <v>14.9</v>
      </c>
      <c r="C2678" s="298">
        <v>14.9</v>
      </c>
      <c r="D2678" s="298">
        <v>14.3</v>
      </c>
      <c r="E2678" s="298">
        <v>14.47</v>
      </c>
      <c r="F2678" s="297">
        <v>32934</v>
      </c>
      <c r="G2678" s="297">
        <v>60967450</v>
      </c>
      <c r="H2678" s="400">
        <v>882.19901778006601</v>
      </c>
      <c r="I2678" s="401"/>
    </row>
    <row r="2679" spans="1:9" ht="25.15" customHeight="1">
      <c r="A2679" s="299">
        <v>42167</v>
      </c>
      <c r="B2679" s="298">
        <v>14.63</v>
      </c>
      <c r="C2679" s="298">
        <v>14.81</v>
      </c>
      <c r="D2679" s="298">
        <v>14.51</v>
      </c>
      <c r="E2679" s="298">
        <v>14.62</v>
      </c>
      <c r="F2679" s="297">
        <v>161486</v>
      </c>
      <c r="G2679" s="297">
        <v>60967450</v>
      </c>
      <c r="H2679" s="400">
        <v>891.34411202282899</v>
      </c>
      <c r="I2679" s="401"/>
    </row>
    <row r="2680" spans="1:9" ht="25.15" customHeight="1">
      <c r="A2680" s="299">
        <v>42166</v>
      </c>
      <c r="B2680" s="298">
        <v>14.95</v>
      </c>
      <c r="C2680" s="298">
        <v>14.95</v>
      </c>
      <c r="D2680" s="298">
        <v>14.68</v>
      </c>
      <c r="E2680" s="298">
        <v>14.75</v>
      </c>
      <c r="F2680" s="297">
        <v>112032</v>
      </c>
      <c r="G2680" s="297">
        <v>60967450</v>
      </c>
      <c r="H2680" s="400">
        <v>899.26988749999998</v>
      </c>
      <c r="I2680" s="401"/>
    </row>
    <row r="2681" spans="1:9" ht="25.15" customHeight="1">
      <c r="A2681" s="299">
        <v>42165</v>
      </c>
      <c r="B2681" s="298">
        <v>14.3</v>
      </c>
      <c r="C2681" s="298">
        <v>14.79</v>
      </c>
      <c r="D2681" s="298">
        <v>14.3</v>
      </c>
      <c r="E2681" s="298">
        <v>14.72</v>
      </c>
      <c r="F2681" s="297">
        <v>204068</v>
      </c>
      <c r="G2681" s="297">
        <v>60967450</v>
      </c>
      <c r="H2681" s="400">
        <v>897.44088028006604</v>
      </c>
      <c r="I2681" s="401"/>
    </row>
    <row r="2682" spans="1:9" ht="25.15" customHeight="1">
      <c r="A2682" s="299">
        <v>42164</v>
      </c>
      <c r="B2682" s="298">
        <v>14.43</v>
      </c>
      <c r="C2682" s="298">
        <v>14.69</v>
      </c>
      <c r="D2682" s="298">
        <v>14.4</v>
      </c>
      <c r="E2682" s="298">
        <v>14.6</v>
      </c>
      <c r="F2682" s="297">
        <v>27268</v>
      </c>
      <c r="G2682" s="297">
        <v>60967450</v>
      </c>
      <c r="H2682" s="400">
        <v>890.12479325723598</v>
      </c>
      <c r="I2682" s="401"/>
    </row>
    <row r="2683" spans="1:9" ht="25.15" customHeight="1">
      <c r="A2683" s="299">
        <v>42163</v>
      </c>
      <c r="B2683" s="298">
        <v>14.5</v>
      </c>
      <c r="C2683" s="298">
        <v>14.74</v>
      </c>
      <c r="D2683" s="298">
        <v>14.48</v>
      </c>
      <c r="E2683" s="298">
        <v>14.48</v>
      </c>
      <c r="F2683" s="297">
        <v>28427</v>
      </c>
      <c r="G2683" s="297">
        <v>60967450</v>
      </c>
      <c r="H2683" s="400">
        <v>882.80864809131594</v>
      </c>
      <c r="I2683" s="401"/>
    </row>
    <row r="2684" spans="1:9" ht="25.15" customHeight="1">
      <c r="A2684" s="299">
        <v>42160</v>
      </c>
      <c r="B2684" s="298">
        <v>14.78</v>
      </c>
      <c r="C2684" s="298">
        <v>14.78</v>
      </c>
      <c r="D2684" s="298">
        <v>14.5</v>
      </c>
      <c r="E2684" s="298">
        <v>14.6</v>
      </c>
      <c r="F2684" s="297">
        <v>24888</v>
      </c>
      <c r="G2684" s="297">
        <v>60967450</v>
      </c>
      <c r="H2684" s="400">
        <v>890.12479325723598</v>
      </c>
      <c r="I2684" s="401"/>
    </row>
    <row r="2685" spans="1:9" ht="25.15" customHeight="1">
      <c r="A2685" s="299">
        <v>42159</v>
      </c>
      <c r="B2685" s="298">
        <v>14.77</v>
      </c>
      <c r="C2685" s="298">
        <v>14.95</v>
      </c>
      <c r="D2685" s="298">
        <v>14.61</v>
      </c>
      <c r="E2685" s="298">
        <v>14.75</v>
      </c>
      <c r="F2685" s="297">
        <v>37072</v>
      </c>
      <c r="G2685" s="297">
        <v>60967450</v>
      </c>
      <c r="H2685" s="400">
        <v>899.26988749999998</v>
      </c>
      <c r="I2685" s="401"/>
    </row>
    <row r="2686" spans="1:9" ht="25.15" customHeight="1">
      <c r="A2686" s="299">
        <v>42158</v>
      </c>
      <c r="B2686" s="298">
        <v>14.99</v>
      </c>
      <c r="C2686" s="298">
        <v>15.1</v>
      </c>
      <c r="D2686" s="298">
        <v>14.86</v>
      </c>
      <c r="E2686" s="298">
        <v>15</v>
      </c>
      <c r="F2686" s="297">
        <v>49186</v>
      </c>
      <c r="G2686" s="297">
        <v>60967450</v>
      </c>
      <c r="H2686" s="400">
        <v>914.51175000000001</v>
      </c>
      <c r="I2686" s="401"/>
    </row>
    <row r="2687" spans="1:9" ht="25.15" customHeight="1">
      <c r="A2687" s="299">
        <v>42157</v>
      </c>
      <c r="B2687" s="298">
        <v>14.98</v>
      </c>
      <c r="C2687" s="298">
        <v>14.98</v>
      </c>
      <c r="D2687" s="298">
        <v>14.7</v>
      </c>
      <c r="E2687" s="298">
        <v>14.9</v>
      </c>
      <c r="F2687" s="297">
        <v>482323</v>
      </c>
      <c r="G2687" s="297">
        <v>60967450</v>
      </c>
      <c r="H2687" s="400">
        <v>908.41498174276398</v>
      </c>
      <c r="I2687" s="401"/>
    </row>
    <row r="2688" spans="1:9" ht="25.15" customHeight="1">
      <c r="A2688" s="299">
        <v>42156</v>
      </c>
      <c r="B2688" s="298">
        <v>15.03</v>
      </c>
      <c r="C2688" s="298">
        <v>15.12</v>
      </c>
      <c r="D2688" s="298">
        <v>14.83</v>
      </c>
      <c r="E2688" s="298">
        <v>14.92</v>
      </c>
      <c r="F2688" s="297">
        <v>23777</v>
      </c>
      <c r="G2688" s="297">
        <v>60967450</v>
      </c>
      <c r="H2688" s="400">
        <v>909.63435865144697</v>
      </c>
      <c r="I2688" s="401"/>
    </row>
    <row r="2689" spans="1:9" ht="25.15" customHeight="1">
      <c r="A2689" s="299">
        <v>42153</v>
      </c>
      <c r="B2689" s="298">
        <v>15.16</v>
      </c>
      <c r="C2689" s="298">
        <v>15.16</v>
      </c>
      <c r="D2689" s="298">
        <v>14.8</v>
      </c>
      <c r="E2689" s="298">
        <v>14.88</v>
      </c>
      <c r="F2689" s="297">
        <v>40000</v>
      </c>
      <c r="G2689" s="297">
        <v>60967450</v>
      </c>
      <c r="H2689" s="400">
        <v>907.19566297717097</v>
      </c>
      <c r="I2689" s="401"/>
    </row>
    <row r="2690" spans="1:9" ht="25.15" customHeight="1">
      <c r="A2690" s="299">
        <v>42152</v>
      </c>
      <c r="B2690" s="298">
        <v>14.9</v>
      </c>
      <c r="C2690" s="298">
        <v>15.06</v>
      </c>
      <c r="D2690" s="298">
        <v>14.9</v>
      </c>
      <c r="E2690" s="298">
        <v>14.99</v>
      </c>
      <c r="F2690" s="297">
        <v>22291</v>
      </c>
      <c r="G2690" s="297">
        <v>60965160</v>
      </c>
      <c r="H2690" s="400">
        <v>913.867734446182</v>
      </c>
      <c r="I2690" s="401"/>
    </row>
    <row r="2691" spans="1:9" ht="25.15" customHeight="1">
      <c r="A2691" s="299">
        <v>42151</v>
      </c>
      <c r="B2691" s="298">
        <v>15.11</v>
      </c>
      <c r="C2691" s="298">
        <v>15.11</v>
      </c>
      <c r="D2691" s="298">
        <v>14.8</v>
      </c>
      <c r="E2691" s="298">
        <v>14.99</v>
      </c>
      <c r="F2691" s="297">
        <v>42938</v>
      </c>
      <c r="G2691" s="297">
        <v>60965160</v>
      </c>
      <c r="H2691" s="400">
        <v>913.867734446182</v>
      </c>
      <c r="I2691" s="401"/>
    </row>
    <row r="2692" spans="1:9" ht="25.15" customHeight="1">
      <c r="A2692" s="299">
        <v>42150</v>
      </c>
      <c r="B2692" s="298">
        <v>15.04</v>
      </c>
      <c r="C2692" s="298">
        <v>15.04</v>
      </c>
      <c r="D2692" s="298">
        <v>14.72</v>
      </c>
      <c r="E2692" s="298">
        <v>14.72</v>
      </c>
      <c r="F2692" s="297">
        <v>598525</v>
      </c>
      <c r="G2692" s="297">
        <v>60965160</v>
      </c>
      <c r="H2692" s="400">
        <v>897.40717147945395</v>
      </c>
      <c r="I2692" s="401"/>
    </row>
    <row r="2693" spans="1:9" ht="25.15" customHeight="1">
      <c r="A2693" s="299">
        <v>42146</v>
      </c>
      <c r="B2693" s="298">
        <v>15.2</v>
      </c>
      <c r="C2693" s="298">
        <v>15.2</v>
      </c>
      <c r="D2693" s="298">
        <v>14.95</v>
      </c>
      <c r="E2693" s="298">
        <v>15.05</v>
      </c>
      <c r="F2693" s="297">
        <v>18709</v>
      </c>
      <c r="G2693" s="297">
        <v>60965160</v>
      </c>
      <c r="H2693" s="400">
        <v>917.52566962818105</v>
      </c>
      <c r="I2693" s="401"/>
    </row>
    <row r="2694" spans="1:9" ht="25.15" customHeight="1">
      <c r="A2694" s="299">
        <v>42145</v>
      </c>
      <c r="B2694" s="298">
        <v>14.53</v>
      </c>
      <c r="C2694" s="298">
        <v>15.05</v>
      </c>
      <c r="D2694" s="298">
        <v>14.53</v>
      </c>
      <c r="E2694" s="298">
        <v>14.91</v>
      </c>
      <c r="F2694" s="297">
        <v>43131</v>
      </c>
      <c r="G2694" s="297">
        <v>60965160</v>
      </c>
      <c r="H2694" s="400">
        <v>908.99052629745495</v>
      </c>
      <c r="I2694" s="401"/>
    </row>
    <row r="2695" spans="1:9" ht="25.15" customHeight="1">
      <c r="A2695" s="299">
        <v>42144</v>
      </c>
      <c r="B2695" s="298">
        <v>15.03</v>
      </c>
      <c r="C2695" s="298">
        <v>15.03</v>
      </c>
      <c r="D2695" s="298">
        <v>14.68</v>
      </c>
      <c r="E2695" s="298">
        <v>14.88</v>
      </c>
      <c r="F2695" s="297">
        <v>16457</v>
      </c>
      <c r="G2695" s="297">
        <v>60965160</v>
      </c>
      <c r="H2695" s="400">
        <v>907.16158777690896</v>
      </c>
      <c r="I2695" s="401"/>
    </row>
    <row r="2696" spans="1:9" ht="25.15" customHeight="1">
      <c r="A2696" s="299">
        <v>42143</v>
      </c>
      <c r="B2696" s="298">
        <v>15.2</v>
      </c>
      <c r="C2696" s="298">
        <v>15.32</v>
      </c>
      <c r="D2696" s="298">
        <v>14.85</v>
      </c>
      <c r="E2696" s="298">
        <v>14.96</v>
      </c>
      <c r="F2696" s="297">
        <v>55773</v>
      </c>
      <c r="G2696" s="297">
        <v>60965160</v>
      </c>
      <c r="H2696" s="400">
        <v>912.03879592563601</v>
      </c>
      <c r="I2696" s="401"/>
    </row>
    <row r="2697" spans="1:9" ht="25.15" customHeight="1">
      <c r="A2697" s="299">
        <v>42142</v>
      </c>
      <c r="B2697" s="298">
        <v>14.9</v>
      </c>
      <c r="C2697" s="298">
        <v>14.95</v>
      </c>
      <c r="D2697" s="298">
        <v>14.72</v>
      </c>
      <c r="E2697" s="298">
        <v>14.84</v>
      </c>
      <c r="F2697" s="297">
        <v>21407</v>
      </c>
      <c r="G2697" s="297">
        <v>60965160</v>
      </c>
      <c r="H2697" s="400">
        <v>904.72298370254498</v>
      </c>
      <c r="I2697" s="401"/>
    </row>
    <row r="2698" spans="1:9" ht="25.15" customHeight="1">
      <c r="A2698" s="299">
        <v>42139</v>
      </c>
      <c r="B2698" s="298">
        <v>14.49</v>
      </c>
      <c r="C2698" s="298">
        <v>14.82</v>
      </c>
      <c r="D2698" s="298">
        <v>14.49</v>
      </c>
      <c r="E2698" s="298">
        <v>14.82</v>
      </c>
      <c r="F2698" s="297">
        <v>206631</v>
      </c>
      <c r="G2698" s="297">
        <v>60965160</v>
      </c>
      <c r="H2698" s="400">
        <v>903.50365259491002</v>
      </c>
      <c r="I2698" s="401"/>
    </row>
    <row r="2699" spans="1:9" ht="25.15" customHeight="1">
      <c r="A2699" s="299">
        <v>42138</v>
      </c>
      <c r="B2699" s="298">
        <v>14.41</v>
      </c>
      <c r="C2699" s="298">
        <v>14.63</v>
      </c>
      <c r="D2699" s="298">
        <v>14.08</v>
      </c>
      <c r="E2699" s="298">
        <v>14.55</v>
      </c>
      <c r="F2699" s="297">
        <v>56167</v>
      </c>
      <c r="G2699" s="297">
        <v>60965160</v>
      </c>
      <c r="H2699" s="400">
        <v>887.04308962818095</v>
      </c>
      <c r="I2699" s="401"/>
    </row>
    <row r="2700" spans="1:9" ht="25.15" customHeight="1">
      <c r="A2700" s="299">
        <v>42137</v>
      </c>
      <c r="B2700" s="298">
        <v>13.68</v>
      </c>
      <c r="C2700" s="298">
        <v>14.21</v>
      </c>
      <c r="D2700" s="298">
        <v>13.63</v>
      </c>
      <c r="E2700" s="298">
        <v>14.21</v>
      </c>
      <c r="F2700" s="297">
        <v>73651</v>
      </c>
      <c r="G2700" s="297">
        <v>60965160</v>
      </c>
      <c r="H2700" s="400">
        <v>866.31492592563598</v>
      </c>
      <c r="I2700" s="401"/>
    </row>
    <row r="2701" spans="1:9" ht="25.15" customHeight="1">
      <c r="A2701" s="299">
        <v>42136</v>
      </c>
      <c r="B2701" s="298">
        <v>13.95</v>
      </c>
      <c r="C2701" s="298">
        <v>13.99</v>
      </c>
      <c r="D2701" s="298">
        <v>13.65</v>
      </c>
      <c r="E2701" s="298">
        <v>13.88</v>
      </c>
      <c r="F2701" s="297">
        <v>82648</v>
      </c>
      <c r="G2701" s="297">
        <v>60965160</v>
      </c>
      <c r="H2701" s="400">
        <v>846.19642777690899</v>
      </c>
      <c r="I2701" s="401"/>
    </row>
    <row r="2702" spans="1:9" ht="25.15" customHeight="1">
      <c r="A2702" s="299">
        <v>42135</v>
      </c>
      <c r="B2702" s="298">
        <v>13.96</v>
      </c>
      <c r="C2702" s="298">
        <v>14.24</v>
      </c>
      <c r="D2702" s="298">
        <v>13.89</v>
      </c>
      <c r="E2702" s="298">
        <v>14.1</v>
      </c>
      <c r="F2702" s="297">
        <v>51578</v>
      </c>
      <c r="G2702" s="297">
        <v>60965160</v>
      </c>
      <c r="H2702" s="400">
        <v>859.60877925636305</v>
      </c>
      <c r="I2702" s="401"/>
    </row>
    <row r="2703" spans="1:9" ht="25.15" customHeight="1">
      <c r="A2703" s="299">
        <v>42132</v>
      </c>
      <c r="B2703" s="298">
        <v>13.79</v>
      </c>
      <c r="C2703" s="298">
        <v>14.38</v>
      </c>
      <c r="D2703" s="298">
        <v>13.79</v>
      </c>
      <c r="E2703" s="298">
        <v>14.24</v>
      </c>
      <c r="F2703" s="297">
        <v>109150</v>
      </c>
      <c r="G2703" s="297">
        <v>60965160</v>
      </c>
      <c r="H2703" s="400">
        <v>868.14386444618196</v>
      </c>
      <c r="I2703" s="401"/>
    </row>
    <row r="2704" spans="1:9" ht="25.15" customHeight="1">
      <c r="A2704" s="299">
        <v>42131</v>
      </c>
      <c r="B2704" s="298">
        <v>12.75</v>
      </c>
      <c r="C2704" s="298">
        <v>13.5</v>
      </c>
      <c r="D2704" s="298">
        <v>12.75</v>
      </c>
      <c r="E2704" s="298">
        <v>13.45</v>
      </c>
      <c r="F2704" s="297">
        <v>146975</v>
      </c>
      <c r="G2704" s="297">
        <v>60965160</v>
      </c>
      <c r="H2704" s="400">
        <v>819.98139037181897</v>
      </c>
      <c r="I2704" s="401"/>
    </row>
    <row r="2705" spans="1:9" ht="25.15" customHeight="1">
      <c r="A2705" s="299">
        <v>42130</v>
      </c>
      <c r="B2705" s="298">
        <v>13.78</v>
      </c>
      <c r="C2705" s="298">
        <v>13.9</v>
      </c>
      <c r="D2705" s="298">
        <v>12.56</v>
      </c>
      <c r="E2705" s="298">
        <v>12.74</v>
      </c>
      <c r="F2705" s="297">
        <v>68930</v>
      </c>
      <c r="G2705" s="297">
        <v>60965160</v>
      </c>
      <c r="H2705" s="400">
        <v>776.69612444618201</v>
      </c>
      <c r="I2705" s="401"/>
    </row>
    <row r="2706" spans="1:9" ht="25.15" customHeight="1">
      <c r="A2706" s="299">
        <v>42129</v>
      </c>
      <c r="B2706" s="298">
        <v>13.7</v>
      </c>
      <c r="C2706" s="298">
        <v>14.12</v>
      </c>
      <c r="D2706" s="298">
        <v>13.7</v>
      </c>
      <c r="E2706" s="298">
        <v>13.84</v>
      </c>
      <c r="F2706" s="297">
        <v>41407</v>
      </c>
      <c r="G2706" s="297">
        <v>60965160</v>
      </c>
      <c r="H2706" s="400">
        <v>843.75782370254501</v>
      </c>
      <c r="I2706" s="401"/>
    </row>
    <row r="2707" spans="1:9" ht="25.15" customHeight="1">
      <c r="A2707" s="299">
        <v>42125</v>
      </c>
      <c r="B2707" s="298">
        <v>13.25</v>
      </c>
      <c r="C2707" s="298">
        <v>13.69</v>
      </c>
      <c r="D2707" s="298">
        <v>13.17</v>
      </c>
      <c r="E2707" s="298">
        <v>13.65</v>
      </c>
      <c r="F2707" s="297">
        <v>150768</v>
      </c>
      <c r="G2707" s="297">
        <v>60965160</v>
      </c>
      <c r="H2707" s="400">
        <v>832.17441074363705</v>
      </c>
      <c r="I2707" s="401"/>
    </row>
    <row r="2708" spans="1:9" ht="25.15" customHeight="1">
      <c r="A2708" s="299">
        <v>42124</v>
      </c>
      <c r="B2708" s="298">
        <v>13.33</v>
      </c>
      <c r="C2708" s="298">
        <v>13.67</v>
      </c>
      <c r="D2708" s="298">
        <v>13.33</v>
      </c>
      <c r="E2708" s="298">
        <v>13.47</v>
      </c>
      <c r="F2708" s="297">
        <v>136663</v>
      </c>
      <c r="G2708" s="297">
        <v>60965160</v>
      </c>
      <c r="H2708" s="400">
        <v>821.20072147945405</v>
      </c>
      <c r="I2708" s="401"/>
    </row>
    <row r="2709" spans="1:9" ht="25.15" customHeight="1">
      <c r="A2709" s="299">
        <v>42123</v>
      </c>
      <c r="B2709" s="298">
        <v>14.08</v>
      </c>
      <c r="C2709" s="298">
        <v>14.08</v>
      </c>
      <c r="D2709" s="298">
        <v>13.52</v>
      </c>
      <c r="E2709" s="298">
        <v>13.57</v>
      </c>
      <c r="F2709" s="297">
        <v>65175</v>
      </c>
      <c r="G2709" s="297">
        <v>60963634</v>
      </c>
      <c r="H2709" s="400">
        <v>827.276494775375</v>
      </c>
      <c r="I2709" s="401"/>
    </row>
    <row r="2710" spans="1:9" ht="25.15" customHeight="1">
      <c r="A2710" s="299">
        <v>42122</v>
      </c>
      <c r="B2710" s="298">
        <v>14.1</v>
      </c>
      <c r="C2710" s="298">
        <v>14.1</v>
      </c>
      <c r="D2710" s="298">
        <v>13.67</v>
      </c>
      <c r="E2710" s="298">
        <v>13.78</v>
      </c>
      <c r="F2710" s="297">
        <v>29843</v>
      </c>
      <c r="G2710" s="297">
        <v>60963634</v>
      </c>
      <c r="H2710" s="400">
        <v>840.07886024095296</v>
      </c>
      <c r="I2710" s="401"/>
    </row>
    <row r="2711" spans="1:9" ht="25.15" customHeight="1">
      <c r="A2711" s="299">
        <v>42121</v>
      </c>
      <c r="B2711" s="298">
        <v>14.15</v>
      </c>
      <c r="C2711" s="298">
        <v>14.15</v>
      </c>
      <c r="D2711" s="298">
        <v>13.67</v>
      </c>
      <c r="E2711" s="298">
        <v>13.8</v>
      </c>
      <c r="F2711" s="297">
        <v>102231</v>
      </c>
      <c r="G2711" s="297">
        <v>60963634</v>
      </c>
      <c r="H2711" s="400">
        <v>841.29816082789</v>
      </c>
      <c r="I2711" s="401"/>
    </row>
    <row r="2712" spans="1:9" ht="25.15" customHeight="1">
      <c r="A2712" s="299">
        <v>42118</v>
      </c>
      <c r="B2712" s="298">
        <v>13.82</v>
      </c>
      <c r="C2712" s="298">
        <v>13.9</v>
      </c>
      <c r="D2712" s="298">
        <v>13.73</v>
      </c>
      <c r="E2712" s="298">
        <v>13.8</v>
      </c>
      <c r="F2712" s="297">
        <v>119664</v>
      </c>
      <c r="G2712" s="297">
        <v>60963634</v>
      </c>
      <c r="H2712" s="400">
        <v>841.29816082789</v>
      </c>
      <c r="I2712" s="401"/>
    </row>
    <row r="2713" spans="1:9" ht="25.15" customHeight="1">
      <c r="A2713" s="299">
        <v>42117</v>
      </c>
      <c r="B2713" s="298">
        <v>14.13</v>
      </c>
      <c r="C2713" s="298">
        <v>14.13</v>
      </c>
      <c r="D2713" s="298">
        <v>13.71</v>
      </c>
      <c r="E2713" s="298">
        <v>13.8</v>
      </c>
      <c r="F2713" s="297">
        <v>64805</v>
      </c>
      <c r="G2713" s="297">
        <v>60963634</v>
      </c>
      <c r="H2713" s="400">
        <v>841.29816082789</v>
      </c>
      <c r="I2713" s="401"/>
    </row>
    <row r="2714" spans="1:9" ht="25.15" customHeight="1">
      <c r="A2714" s="299">
        <v>42116</v>
      </c>
      <c r="B2714" s="298">
        <v>13.86</v>
      </c>
      <c r="C2714" s="298">
        <v>14.03</v>
      </c>
      <c r="D2714" s="298">
        <v>13.76</v>
      </c>
      <c r="E2714" s="298">
        <v>13.78</v>
      </c>
      <c r="F2714" s="297">
        <v>112494</v>
      </c>
      <c r="G2714" s="297">
        <v>60963634</v>
      </c>
      <c r="H2714" s="400">
        <v>840.07886024095296</v>
      </c>
      <c r="I2714" s="401"/>
    </row>
    <row r="2715" spans="1:9" ht="25.15" customHeight="1">
      <c r="A2715" s="299">
        <v>42115</v>
      </c>
      <c r="B2715" s="298">
        <v>14.04</v>
      </c>
      <c r="C2715" s="298">
        <v>14.09</v>
      </c>
      <c r="D2715" s="298">
        <v>13.72</v>
      </c>
      <c r="E2715" s="298">
        <v>13.95</v>
      </c>
      <c r="F2715" s="297">
        <v>45754</v>
      </c>
      <c r="G2715" s="297">
        <v>60963634</v>
      </c>
      <c r="H2715" s="400">
        <v>850.44268267210998</v>
      </c>
      <c r="I2715" s="401"/>
    </row>
    <row r="2716" spans="1:9" ht="25.15" customHeight="1">
      <c r="A2716" s="299">
        <v>42114</v>
      </c>
      <c r="B2716" s="298">
        <v>13.9</v>
      </c>
      <c r="C2716" s="298">
        <v>13.95</v>
      </c>
      <c r="D2716" s="298">
        <v>13.7</v>
      </c>
      <c r="E2716" s="298">
        <v>13.8</v>
      </c>
      <c r="F2716" s="297">
        <v>44452</v>
      </c>
      <c r="G2716" s="297">
        <v>60963634</v>
      </c>
      <c r="H2716" s="400">
        <v>841.29816082789</v>
      </c>
      <c r="I2716" s="401"/>
    </row>
    <row r="2717" spans="1:9" ht="25.15" customHeight="1">
      <c r="A2717" s="299">
        <v>42111</v>
      </c>
      <c r="B2717" s="298">
        <v>14.55</v>
      </c>
      <c r="C2717" s="298">
        <v>14.55</v>
      </c>
      <c r="D2717" s="298">
        <v>13.77</v>
      </c>
      <c r="E2717" s="298">
        <v>13.77</v>
      </c>
      <c r="F2717" s="297">
        <v>31702</v>
      </c>
      <c r="G2717" s="297">
        <v>60963634</v>
      </c>
      <c r="H2717" s="400">
        <v>839.46926808693695</v>
      </c>
      <c r="I2717" s="401"/>
    </row>
    <row r="2718" spans="1:9" ht="25.15" customHeight="1">
      <c r="A2718" s="299">
        <v>42110</v>
      </c>
      <c r="B2718" s="298">
        <v>14.55</v>
      </c>
      <c r="C2718" s="298">
        <v>14.55</v>
      </c>
      <c r="D2718" s="298">
        <v>14.2</v>
      </c>
      <c r="E2718" s="298">
        <v>14.26</v>
      </c>
      <c r="F2718" s="297">
        <v>38533</v>
      </c>
      <c r="G2718" s="297">
        <v>60963634</v>
      </c>
      <c r="H2718" s="400">
        <v>869.34143479346801</v>
      </c>
      <c r="I2718" s="401"/>
    </row>
    <row r="2719" spans="1:9" ht="25.15" customHeight="1">
      <c r="A2719" s="299">
        <v>42109</v>
      </c>
      <c r="B2719" s="298">
        <v>14.68</v>
      </c>
      <c r="C2719" s="298">
        <v>14.68</v>
      </c>
      <c r="D2719" s="298">
        <v>14.25</v>
      </c>
      <c r="E2719" s="298">
        <v>14.46</v>
      </c>
      <c r="F2719" s="297">
        <v>27636</v>
      </c>
      <c r="G2719" s="297">
        <v>60963634</v>
      </c>
      <c r="H2719" s="400">
        <v>881.53414996557797</v>
      </c>
      <c r="I2719" s="401"/>
    </row>
    <row r="2720" spans="1:9" ht="25.15" customHeight="1">
      <c r="A2720" s="299">
        <v>42108</v>
      </c>
      <c r="B2720" s="298">
        <v>14.25</v>
      </c>
      <c r="C2720" s="298">
        <v>14.5</v>
      </c>
      <c r="D2720" s="298">
        <v>14.16</v>
      </c>
      <c r="E2720" s="298">
        <v>14.41</v>
      </c>
      <c r="F2720" s="297">
        <v>42865</v>
      </c>
      <c r="G2720" s="297">
        <v>60963634</v>
      </c>
      <c r="H2720" s="400">
        <v>878.48595663768799</v>
      </c>
      <c r="I2720" s="401"/>
    </row>
    <row r="2721" spans="1:9" ht="25.15" customHeight="1">
      <c r="A2721" s="299">
        <v>42107</v>
      </c>
      <c r="B2721" s="298">
        <v>14.62</v>
      </c>
      <c r="C2721" s="298">
        <v>14.62</v>
      </c>
      <c r="D2721" s="298">
        <v>14.07</v>
      </c>
      <c r="E2721" s="298">
        <v>14.26</v>
      </c>
      <c r="F2721" s="297">
        <v>19623</v>
      </c>
      <c r="G2721" s="297">
        <v>60963634</v>
      </c>
      <c r="H2721" s="400">
        <v>869.34143479346801</v>
      </c>
      <c r="I2721" s="401"/>
    </row>
    <row r="2722" spans="1:9" ht="25.15" customHeight="1">
      <c r="A2722" s="299">
        <v>42104</v>
      </c>
      <c r="B2722" s="298">
        <v>14.47</v>
      </c>
      <c r="C2722" s="298">
        <v>14.47</v>
      </c>
      <c r="D2722" s="298">
        <v>14.05</v>
      </c>
      <c r="E2722" s="298">
        <v>14.36</v>
      </c>
      <c r="F2722" s="297">
        <v>36813</v>
      </c>
      <c r="G2722" s="297">
        <v>60963634</v>
      </c>
      <c r="H2722" s="400">
        <v>875.43776330979699</v>
      </c>
      <c r="I2722" s="401"/>
    </row>
    <row r="2723" spans="1:9" ht="25.15" customHeight="1">
      <c r="A2723" s="299">
        <v>42103</v>
      </c>
      <c r="B2723" s="298">
        <v>13.81</v>
      </c>
      <c r="C2723" s="298">
        <v>14.28</v>
      </c>
      <c r="D2723" s="298">
        <v>13.81</v>
      </c>
      <c r="E2723" s="298">
        <v>14.15</v>
      </c>
      <c r="F2723" s="297">
        <v>22015</v>
      </c>
      <c r="G2723" s="297">
        <v>60963634</v>
      </c>
      <c r="H2723" s="400">
        <v>862.63539784421903</v>
      </c>
      <c r="I2723" s="401"/>
    </row>
    <row r="2724" spans="1:9" ht="25.15" customHeight="1">
      <c r="A2724" s="299">
        <v>42102</v>
      </c>
      <c r="B2724" s="298">
        <v>14.29</v>
      </c>
      <c r="C2724" s="298">
        <v>14.29</v>
      </c>
      <c r="D2724" s="298">
        <v>14</v>
      </c>
      <c r="E2724" s="298">
        <v>14.22</v>
      </c>
      <c r="F2724" s="297">
        <v>40740</v>
      </c>
      <c r="G2724" s="297">
        <v>60963634</v>
      </c>
      <c r="H2724" s="400">
        <v>866.90289175904695</v>
      </c>
      <c r="I2724" s="401"/>
    </row>
    <row r="2725" spans="1:9" ht="25.15" customHeight="1">
      <c r="A2725" s="299">
        <v>42101</v>
      </c>
      <c r="B2725" s="298">
        <v>14</v>
      </c>
      <c r="C2725" s="298">
        <v>14.4</v>
      </c>
      <c r="D2725" s="298">
        <v>13.96</v>
      </c>
      <c r="E2725" s="298">
        <v>14.28</v>
      </c>
      <c r="F2725" s="297">
        <v>37621</v>
      </c>
      <c r="G2725" s="297">
        <v>60963634</v>
      </c>
      <c r="H2725" s="400">
        <v>870.56067724095305</v>
      </c>
      <c r="I2725" s="401"/>
    </row>
    <row r="2726" spans="1:9" ht="25.15" customHeight="1">
      <c r="A2726" s="299">
        <v>42096</v>
      </c>
      <c r="B2726" s="298">
        <v>13.49</v>
      </c>
      <c r="C2726" s="298">
        <v>13.88</v>
      </c>
      <c r="D2726" s="298">
        <v>13.49</v>
      </c>
      <c r="E2726" s="298">
        <v>13.87</v>
      </c>
      <c r="F2726" s="297">
        <v>53930</v>
      </c>
      <c r="G2726" s="297">
        <v>60963634</v>
      </c>
      <c r="H2726" s="400">
        <v>845.56559660326604</v>
      </c>
      <c r="I2726" s="401"/>
    </row>
    <row r="2727" spans="1:9" ht="25.15" customHeight="1">
      <c r="A2727" s="299">
        <v>42095</v>
      </c>
      <c r="B2727" s="298">
        <v>14</v>
      </c>
      <c r="C2727" s="298">
        <v>14</v>
      </c>
      <c r="D2727" s="298">
        <v>13.08</v>
      </c>
      <c r="E2727" s="298">
        <v>13.41</v>
      </c>
      <c r="F2727" s="297">
        <v>73071</v>
      </c>
      <c r="G2727" s="297">
        <v>60963634</v>
      </c>
      <c r="H2727" s="400">
        <v>817.52232263768803</v>
      </c>
      <c r="I2727" s="401"/>
    </row>
    <row r="2728" spans="1:9" ht="25.15" customHeight="1">
      <c r="A2728" s="299">
        <v>42094</v>
      </c>
      <c r="B2728" s="298">
        <v>13.92</v>
      </c>
      <c r="C2728" s="298">
        <v>14.08</v>
      </c>
      <c r="D2728" s="298">
        <v>13.61</v>
      </c>
      <c r="E2728" s="298">
        <v>13.69</v>
      </c>
      <c r="F2728" s="297">
        <v>42501</v>
      </c>
      <c r="G2728" s="297">
        <v>60963634</v>
      </c>
      <c r="H2728" s="400">
        <v>834.59212387864102</v>
      </c>
      <c r="I2728" s="401"/>
    </row>
    <row r="2729" spans="1:9" ht="25.15" customHeight="1">
      <c r="A2729" s="299">
        <v>42093</v>
      </c>
      <c r="B2729" s="298">
        <v>14.21</v>
      </c>
      <c r="C2729" s="298">
        <v>14.21</v>
      </c>
      <c r="D2729" s="298">
        <v>13.8</v>
      </c>
      <c r="E2729" s="298">
        <v>13.89</v>
      </c>
      <c r="F2729" s="297">
        <v>50441</v>
      </c>
      <c r="G2729" s="297">
        <v>60950130</v>
      </c>
      <c r="H2729" s="400">
        <v>846.59732662556598</v>
      </c>
      <c r="I2729" s="401"/>
    </row>
    <row r="2730" spans="1:9" ht="25.15" customHeight="1">
      <c r="A2730" s="299">
        <v>42090</v>
      </c>
      <c r="B2730" s="298">
        <v>14.13</v>
      </c>
      <c r="C2730" s="298">
        <v>14.21</v>
      </c>
      <c r="D2730" s="298">
        <v>13.84</v>
      </c>
      <c r="E2730" s="298">
        <v>13.91</v>
      </c>
      <c r="F2730" s="297">
        <v>36996</v>
      </c>
      <c r="G2730" s="297">
        <v>60950130</v>
      </c>
      <c r="H2730" s="400">
        <v>847.81629899974803</v>
      </c>
      <c r="I2730" s="401"/>
    </row>
    <row r="2731" spans="1:9" ht="25.15" customHeight="1">
      <c r="A2731" s="299">
        <v>42089</v>
      </c>
      <c r="B2731" s="298">
        <v>14.02</v>
      </c>
      <c r="C2731" s="298">
        <v>14.19</v>
      </c>
      <c r="D2731" s="298">
        <v>13.92</v>
      </c>
      <c r="E2731" s="298">
        <v>14.12</v>
      </c>
      <c r="F2731" s="297">
        <v>49107</v>
      </c>
      <c r="G2731" s="297">
        <v>60950130</v>
      </c>
      <c r="H2731" s="400">
        <v>860.615828624811</v>
      </c>
      <c r="I2731" s="401"/>
    </row>
    <row r="2732" spans="1:9" ht="25.15" customHeight="1">
      <c r="A2732" s="299">
        <v>42088</v>
      </c>
      <c r="B2732" s="298">
        <v>14.3</v>
      </c>
      <c r="C2732" s="298">
        <v>14.37</v>
      </c>
      <c r="D2732" s="298">
        <v>14.14</v>
      </c>
      <c r="E2732" s="298">
        <v>14.3</v>
      </c>
      <c r="F2732" s="297">
        <v>33453</v>
      </c>
      <c r="G2732" s="297">
        <v>60950130</v>
      </c>
      <c r="H2732" s="400">
        <v>871.58687062531499</v>
      </c>
      <c r="I2732" s="401"/>
    </row>
    <row r="2733" spans="1:9" ht="25.15" customHeight="1">
      <c r="A2733" s="299">
        <v>42087</v>
      </c>
      <c r="B2733" s="298">
        <v>14.17</v>
      </c>
      <c r="C2733" s="298">
        <v>14.44</v>
      </c>
      <c r="D2733" s="298">
        <v>14.17</v>
      </c>
      <c r="E2733" s="298">
        <v>14.37</v>
      </c>
      <c r="F2733" s="297">
        <v>27046</v>
      </c>
      <c r="G2733" s="297">
        <v>60950130</v>
      </c>
      <c r="H2733" s="400">
        <v>875.85336112481104</v>
      </c>
      <c r="I2733" s="401"/>
    </row>
    <row r="2734" spans="1:9" ht="25.15" customHeight="1">
      <c r="A2734" s="299">
        <v>42086</v>
      </c>
      <c r="B2734" s="298">
        <v>14.13</v>
      </c>
      <c r="C2734" s="298">
        <v>14.3</v>
      </c>
      <c r="D2734" s="298">
        <v>14.01</v>
      </c>
      <c r="E2734" s="298">
        <v>14.14</v>
      </c>
      <c r="F2734" s="297">
        <v>38749</v>
      </c>
      <c r="G2734" s="297">
        <v>60950130</v>
      </c>
      <c r="H2734" s="400">
        <v>861.83485912556603</v>
      </c>
      <c r="I2734" s="401"/>
    </row>
    <row r="2735" spans="1:9" ht="25.15" customHeight="1">
      <c r="A2735" s="299">
        <v>42083</v>
      </c>
      <c r="B2735" s="298">
        <v>14.11</v>
      </c>
      <c r="C2735" s="298">
        <v>14.44</v>
      </c>
      <c r="D2735" s="298">
        <v>14.11</v>
      </c>
      <c r="E2735" s="298">
        <v>14.3</v>
      </c>
      <c r="F2735" s="297">
        <v>55660</v>
      </c>
      <c r="G2735" s="297">
        <v>60950130</v>
      </c>
      <c r="H2735" s="400">
        <v>871.58687062531499</v>
      </c>
      <c r="I2735" s="401"/>
    </row>
    <row r="2736" spans="1:9" ht="25.15" customHeight="1">
      <c r="A2736" s="299">
        <v>42082</v>
      </c>
      <c r="B2736" s="298">
        <v>13.86</v>
      </c>
      <c r="C2736" s="298">
        <v>14.27</v>
      </c>
      <c r="D2736" s="298">
        <v>13.82</v>
      </c>
      <c r="E2736" s="298">
        <v>14.19</v>
      </c>
      <c r="F2736" s="297">
        <v>61373</v>
      </c>
      <c r="G2736" s="297">
        <v>60950130</v>
      </c>
      <c r="H2736" s="400">
        <v>864.88231912430797</v>
      </c>
      <c r="I2736" s="401"/>
    </row>
    <row r="2737" spans="1:9" ht="25.15" customHeight="1">
      <c r="A2737" s="299">
        <v>42081</v>
      </c>
      <c r="B2737" s="298">
        <v>13.77</v>
      </c>
      <c r="C2737" s="298">
        <v>13.84</v>
      </c>
      <c r="D2737" s="298">
        <v>13.64</v>
      </c>
      <c r="E2737" s="298">
        <v>13.79</v>
      </c>
      <c r="F2737" s="297">
        <v>25068</v>
      </c>
      <c r="G2737" s="297">
        <v>60950130</v>
      </c>
      <c r="H2737" s="400">
        <v>840.50229037493705</v>
      </c>
      <c r="I2737" s="401"/>
    </row>
    <row r="2738" spans="1:9" ht="25.15" customHeight="1">
      <c r="A2738" s="299">
        <v>42080</v>
      </c>
      <c r="B2738" s="298">
        <v>13.34</v>
      </c>
      <c r="C2738" s="298">
        <v>13.72</v>
      </c>
      <c r="D2738" s="298">
        <v>13.34</v>
      </c>
      <c r="E2738" s="298">
        <v>13.62</v>
      </c>
      <c r="F2738" s="297">
        <v>53085</v>
      </c>
      <c r="G2738" s="297">
        <v>60950130</v>
      </c>
      <c r="H2738" s="400">
        <v>830.14076362481103</v>
      </c>
      <c r="I2738" s="401"/>
    </row>
    <row r="2739" spans="1:9" ht="25.15" customHeight="1">
      <c r="A2739" s="299">
        <v>42079</v>
      </c>
      <c r="B2739" s="298">
        <v>13.9</v>
      </c>
      <c r="C2739" s="298">
        <v>13.9</v>
      </c>
      <c r="D2739" s="298">
        <v>13.45</v>
      </c>
      <c r="E2739" s="298">
        <v>13.63</v>
      </c>
      <c r="F2739" s="297">
        <v>47837</v>
      </c>
      <c r="G2739" s="297">
        <v>60950130</v>
      </c>
      <c r="H2739" s="400">
        <v>830.750278875189</v>
      </c>
      <c r="I2739" s="401"/>
    </row>
    <row r="2740" spans="1:9" ht="25.15" customHeight="1">
      <c r="A2740" s="299">
        <v>42076</v>
      </c>
      <c r="B2740" s="298">
        <v>13.55</v>
      </c>
      <c r="C2740" s="298">
        <v>13.76</v>
      </c>
      <c r="D2740" s="298">
        <v>13.35</v>
      </c>
      <c r="E2740" s="298">
        <v>13.71</v>
      </c>
      <c r="F2740" s="297">
        <v>57888</v>
      </c>
      <c r="G2740" s="297">
        <v>60950130</v>
      </c>
      <c r="H2740" s="400">
        <v>835.62628462506302</v>
      </c>
      <c r="I2740" s="401"/>
    </row>
    <row r="2741" spans="1:9" ht="25.15" customHeight="1">
      <c r="A2741" s="299">
        <v>42075</v>
      </c>
      <c r="B2741" s="298">
        <v>13.57</v>
      </c>
      <c r="C2741" s="298">
        <v>13.57</v>
      </c>
      <c r="D2741" s="298">
        <v>13.28</v>
      </c>
      <c r="E2741" s="298">
        <v>13.44</v>
      </c>
      <c r="F2741" s="297">
        <v>62850</v>
      </c>
      <c r="G2741" s="297">
        <v>60950130</v>
      </c>
      <c r="H2741" s="400">
        <v>819.16972162430795</v>
      </c>
      <c r="I2741" s="401"/>
    </row>
    <row r="2742" spans="1:9" ht="25.15" customHeight="1">
      <c r="A2742" s="299">
        <v>42074</v>
      </c>
      <c r="B2742" s="298">
        <v>13.23</v>
      </c>
      <c r="C2742" s="298">
        <v>13.5</v>
      </c>
      <c r="D2742" s="298">
        <v>13.17</v>
      </c>
      <c r="E2742" s="298">
        <v>13.41</v>
      </c>
      <c r="F2742" s="297">
        <v>73100</v>
      </c>
      <c r="G2742" s="297">
        <v>60950130</v>
      </c>
      <c r="H2742" s="400">
        <v>817.34123399974806</v>
      </c>
      <c r="I2742" s="401"/>
    </row>
    <row r="2743" spans="1:9" ht="25.15" customHeight="1">
      <c r="A2743" s="299">
        <v>42073</v>
      </c>
      <c r="B2743" s="298">
        <v>13.5</v>
      </c>
      <c r="C2743" s="298">
        <v>13.81</v>
      </c>
      <c r="D2743" s="298">
        <v>13.2</v>
      </c>
      <c r="E2743" s="298">
        <v>13.23</v>
      </c>
      <c r="F2743" s="297">
        <v>83030</v>
      </c>
      <c r="G2743" s="297">
        <v>60950130</v>
      </c>
      <c r="H2743" s="400">
        <v>806.37019199924498</v>
      </c>
      <c r="I2743" s="401"/>
    </row>
    <row r="2744" spans="1:9" ht="25.15" customHeight="1">
      <c r="A2744" s="299">
        <v>42072</v>
      </c>
      <c r="B2744" s="298">
        <v>13.8</v>
      </c>
      <c r="C2744" s="298">
        <v>13.9</v>
      </c>
      <c r="D2744" s="298">
        <v>13.7</v>
      </c>
      <c r="E2744" s="298">
        <v>13.7</v>
      </c>
      <c r="F2744" s="297">
        <v>87739</v>
      </c>
      <c r="G2744" s="297">
        <v>60950130</v>
      </c>
      <c r="H2744" s="400">
        <v>835.01676937468505</v>
      </c>
      <c r="I2744" s="401"/>
    </row>
    <row r="2745" spans="1:9" ht="25.15" customHeight="1">
      <c r="A2745" s="299">
        <v>42069</v>
      </c>
      <c r="B2745" s="298">
        <v>13.71</v>
      </c>
      <c r="C2745" s="298">
        <v>13.99</v>
      </c>
      <c r="D2745" s="298">
        <v>13.71</v>
      </c>
      <c r="E2745" s="298">
        <v>13.84</v>
      </c>
      <c r="F2745" s="297">
        <v>71935</v>
      </c>
      <c r="G2745" s="297">
        <v>60950130</v>
      </c>
      <c r="H2745" s="400">
        <v>843.54980850025197</v>
      </c>
      <c r="I2745" s="401"/>
    </row>
    <row r="2746" spans="1:9" ht="25.15" customHeight="1">
      <c r="A2746" s="299">
        <v>42068</v>
      </c>
      <c r="B2746" s="298">
        <v>14</v>
      </c>
      <c r="C2746" s="298">
        <v>14.03</v>
      </c>
      <c r="D2746" s="298">
        <v>13.79</v>
      </c>
      <c r="E2746" s="298">
        <v>14.02</v>
      </c>
      <c r="F2746" s="297">
        <v>39198</v>
      </c>
      <c r="G2746" s="297">
        <v>60950130</v>
      </c>
      <c r="H2746" s="400">
        <v>854.52085050075505</v>
      </c>
      <c r="I2746" s="401"/>
    </row>
    <row r="2747" spans="1:9" ht="25.15" customHeight="1">
      <c r="A2747" s="299">
        <v>42067</v>
      </c>
      <c r="B2747" s="298">
        <v>13.68</v>
      </c>
      <c r="C2747" s="298">
        <v>13.83</v>
      </c>
      <c r="D2747" s="298">
        <v>13.68</v>
      </c>
      <c r="E2747" s="298">
        <v>13.83</v>
      </c>
      <c r="F2747" s="297">
        <v>32160</v>
      </c>
      <c r="G2747" s="297">
        <v>60950130</v>
      </c>
      <c r="H2747" s="400">
        <v>842.940293249874</v>
      </c>
      <c r="I2747" s="401"/>
    </row>
    <row r="2748" spans="1:9" ht="25.15" customHeight="1">
      <c r="A2748" s="299">
        <v>42066</v>
      </c>
      <c r="B2748" s="298">
        <v>13.55</v>
      </c>
      <c r="C2748" s="298">
        <v>13.76</v>
      </c>
      <c r="D2748" s="298">
        <v>13.55</v>
      </c>
      <c r="E2748" s="298">
        <v>13.67</v>
      </c>
      <c r="F2748" s="297">
        <v>72438</v>
      </c>
      <c r="G2748" s="297">
        <v>60950130</v>
      </c>
      <c r="H2748" s="400">
        <v>833.18828175012595</v>
      </c>
      <c r="I2748" s="401"/>
    </row>
    <row r="2749" spans="1:9" ht="25.15" customHeight="1">
      <c r="A2749" s="299">
        <v>42065</v>
      </c>
      <c r="B2749" s="298">
        <v>13.74</v>
      </c>
      <c r="C2749" s="298">
        <v>13.74</v>
      </c>
      <c r="D2749" s="298">
        <v>13.62</v>
      </c>
      <c r="E2749" s="298">
        <v>13.68</v>
      </c>
      <c r="F2749" s="297">
        <v>87985</v>
      </c>
      <c r="G2749" s="297">
        <v>60950130</v>
      </c>
      <c r="H2749" s="400">
        <v>833.79779700050403</v>
      </c>
      <c r="I2749" s="401"/>
    </row>
    <row r="2750" spans="1:9" ht="25.15" customHeight="1">
      <c r="A2750" s="299">
        <v>42062</v>
      </c>
      <c r="B2750" s="298">
        <v>13.76</v>
      </c>
      <c r="C2750" s="298">
        <v>13.76</v>
      </c>
      <c r="D2750" s="298">
        <v>13.59</v>
      </c>
      <c r="E2750" s="298">
        <v>13.65</v>
      </c>
      <c r="F2750" s="297">
        <v>60362</v>
      </c>
      <c r="G2750" s="297">
        <v>60950130</v>
      </c>
      <c r="H2750" s="400">
        <v>831.96925124937104</v>
      </c>
      <c r="I2750" s="401"/>
    </row>
    <row r="2751" spans="1:9" ht="25.15" customHeight="1">
      <c r="A2751" s="299">
        <v>42061</v>
      </c>
      <c r="B2751" s="298">
        <v>13.84</v>
      </c>
      <c r="C2751" s="298">
        <v>13.85</v>
      </c>
      <c r="D2751" s="298">
        <v>13.58</v>
      </c>
      <c r="E2751" s="298">
        <v>13.62</v>
      </c>
      <c r="F2751" s="297">
        <v>61090</v>
      </c>
      <c r="G2751" s="297">
        <v>60940410</v>
      </c>
      <c r="H2751" s="400">
        <v>830.00837722592405</v>
      </c>
      <c r="I2751" s="401"/>
    </row>
    <row r="2752" spans="1:9" ht="25.15" customHeight="1">
      <c r="A2752" s="299">
        <v>42060</v>
      </c>
      <c r="B2752" s="298">
        <v>13.75</v>
      </c>
      <c r="C2752" s="298">
        <v>14.09</v>
      </c>
      <c r="D2752" s="298">
        <v>13.65</v>
      </c>
      <c r="E2752" s="298">
        <v>13.82</v>
      </c>
      <c r="F2752" s="297">
        <v>115612</v>
      </c>
      <c r="G2752" s="297">
        <v>60940410</v>
      </c>
      <c r="H2752" s="400">
        <v>842.19644760246297</v>
      </c>
      <c r="I2752" s="401"/>
    </row>
    <row r="2753" spans="1:9" ht="25.15" customHeight="1">
      <c r="A2753" s="299">
        <v>42059</v>
      </c>
      <c r="B2753" s="298">
        <v>13.39</v>
      </c>
      <c r="C2753" s="298">
        <v>14.05</v>
      </c>
      <c r="D2753" s="298">
        <v>13.25</v>
      </c>
      <c r="E2753" s="298">
        <v>13.88</v>
      </c>
      <c r="F2753" s="297">
        <v>199713</v>
      </c>
      <c r="G2753" s="297">
        <v>60940410</v>
      </c>
      <c r="H2753" s="400">
        <v>845.85289777407604</v>
      </c>
      <c r="I2753" s="401"/>
    </row>
    <row r="2754" spans="1:9" ht="25.15" customHeight="1">
      <c r="A2754" s="299">
        <v>42058</v>
      </c>
      <c r="B2754" s="298">
        <v>12.96</v>
      </c>
      <c r="C2754" s="298">
        <v>13.08</v>
      </c>
      <c r="D2754" s="298">
        <v>12.8</v>
      </c>
      <c r="E2754" s="298">
        <v>12.89</v>
      </c>
      <c r="F2754" s="297">
        <v>47245</v>
      </c>
      <c r="G2754" s="297">
        <v>60940410</v>
      </c>
      <c r="H2754" s="400">
        <v>785.52190582222897</v>
      </c>
      <c r="I2754" s="401"/>
    </row>
    <row r="2755" spans="1:9" ht="25.15" customHeight="1">
      <c r="A2755" s="299">
        <v>42055</v>
      </c>
      <c r="B2755" s="298">
        <v>12.9</v>
      </c>
      <c r="C2755" s="298">
        <v>12.99</v>
      </c>
      <c r="D2755" s="298">
        <v>12.86</v>
      </c>
      <c r="E2755" s="298">
        <v>12.91</v>
      </c>
      <c r="F2755" s="297">
        <v>35692</v>
      </c>
      <c r="G2755" s="297">
        <v>60940410</v>
      </c>
      <c r="H2755" s="400">
        <v>786.74068380123094</v>
      </c>
      <c r="I2755" s="401"/>
    </row>
    <row r="2756" spans="1:9" ht="25.15" customHeight="1">
      <c r="A2756" s="299">
        <v>42054</v>
      </c>
      <c r="B2756" s="298">
        <v>12.85</v>
      </c>
      <c r="C2756" s="298">
        <v>13.06</v>
      </c>
      <c r="D2756" s="298">
        <v>12.85</v>
      </c>
      <c r="E2756" s="298">
        <v>12.96</v>
      </c>
      <c r="F2756" s="297">
        <v>54000</v>
      </c>
      <c r="G2756" s="297">
        <v>60940410</v>
      </c>
      <c r="H2756" s="400">
        <v>789.78771592469195</v>
      </c>
      <c r="I2756" s="401"/>
    </row>
    <row r="2757" spans="1:9" ht="25.15" customHeight="1">
      <c r="A2757" s="299">
        <v>42053</v>
      </c>
      <c r="B2757" s="298">
        <v>12.78</v>
      </c>
      <c r="C2757" s="298">
        <v>13.03</v>
      </c>
      <c r="D2757" s="298">
        <v>12.75</v>
      </c>
      <c r="E2757" s="298">
        <v>13.03</v>
      </c>
      <c r="F2757" s="297">
        <v>85628</v>
      </c>
      <c r="G2757" s="297">
        <v>60940410</v>
      </c>
      <c r="H2757" s="400">
        <v>794.05352602715504</v>
      </c>
      <c r="I2757" s="401"/>
    </row>
    <row r="2758" spans="1:9" ht="25.15" customHeight="1">
      <c r="A2758" s="299">
        <v>42052</v>
      </c>
      <c r="B2758" s="298">
        <v>12.81</v>
      </c>
      <c r="C2758" s="298">
        <v>13.01</v>
      </c>
      <c r="D2758" s="298">
        <v>12.81</v>
      </c>
      <c r="E2758" s="298">
        <v>12.88</v>
      </c>
      <c r="F2758" s="297">
        <v>29933</v>
      </c>
      <c r="G2758" s="297">
        <v>60940410</v>
      </c>
      <c r="H2758" s="400">
        <v>784.912487774076</v>
      </c>
      <c r="I2758" s="401"/>
    </row>
    <row r="2759" spans="1:9" ht="25.15" customHeight="1">
      <c r="A2759" s="299">
        <v>42051</v>
      </c>
      <c r="B2759" s="298">
        <v>13.03</v>
      </c>
      <c r="C2759" s="298">
        <v>13.05</v>
      </c>
      <c r="D2759" s="298">
        <v>12.69</v>
      </c>
      <c r="E2759" s="298">
        <v>12.77</v>
      </c>
      <c r="F2759" s="297">
        <v>64918</v>
      </c>
      <c r="G2759" s="297">
        <v>60940410</v>
      </c>
      <c r="H2759" s="400">
        <v>778.20906359630601</v>
      </c>
      <c r="I2759" s="401"/>
    </row>
    <row r="2760" spans="1:9" ht="25.15" customHeight="1">
      <c r="A2760" s="299">
        <v>42048</v>
      </c>
      <c r="B2760" s="298">
        <v>12.94</v>
      </c>
      <c r="C2760" s="298">
        <v>13.01</v>
      </c>
      <c r="D2760" s="298">
        <v>12.7</v>
      </c>
      <c r="E2760" s="298">
        <v>12.81</v>
      </c>
      <c r="F2760" s="297">
        <v>84401</v>
      </c>
      <c r="G2760" s="297">
        <v>60940410</v>
      </c>
      <c r="H2760" s="400">
        <v>780.64667767161404</v>
      </c>
      <c r="I2760" s="401"/>
    </row>
    <row r="2761" spans="1:9" ht="25.15" customHeight="1">
      <c r="A2761" s="299">
        <v>42047</v>
      </c>
      <c r="B2761" s="298">
        <v>12.58</v>
      </c>
      <c r="C2761" s="298">
        <v>12.91</v>
      </c>
      <c r="D2761" s="298">
        <v>12.64</v>
      </c>
      <c r="E2761" s="298">
        <v>12.8</v>
      </c>
      <c r="F2761" s="297">
        <v>46559</v>
      </c>
      <c r="G2761" s="297">
        <v>60940410</v>
      </c>
      <c r="H2761" s="400">
        <v>780.03725962346095</v>
      </c>
      <c r="I2761" s="401"/>
    </row>
    <row r="2762" spans="1:9" ht="25.15" customHeight="1">
      <c r="A2762" s="299">
        <v>42046</v>
      </c>
      <c r="B2762" s="298">
        <v>12.86</v>
      </c>
      <c r="C2762" s="298">
        <v>12.93</v>
      </c>
      <c r="D2762" s="298">
        <v>12.62</v>
      </c>
      <c r="E2762" s="298">
        <v>12.7</v>
      </c>
      <c r="F2762" s="297">
        <v>22374</v>
      </c>
      <c r="G2762" s="297">
        <v>60940410</v>
      </c>
      <c r="H2762" s="400">
        <v>773.94319537653905</v>
      </c>
      <c r="I2762" s="401"/>
    </row>
    <row r="2763" spans="1:9" ht="25.15" customHeight="1">
      <c r="A2763" s="299">
        <v>42045</v>
      </c>
      <c r="B2763" s="298">
        <v>12.7</v>
      </c>
      <c r="C2763" s="298">
        <v>13.05</v>
      </c>
      <c r="D2763" s="298">
        <v>12.53</v>
      </c>
      <c r="E2763" s="298">
        <v>12.96</v>
      </c>
      <c r="F2763" s="297">
        <v>30268</v>
      </c>
      <c r="G2763" s="297">
        <v>60940410</v>
      </c>
      <c r="H2763" s="400">
        <v>789.78771592469195</v>
      </c>
      <c r="I2763" s="401"/>
    </row>
    <row r="2764" spans="1:9" ht="25.15" customHeight="1">
      <c r="A2764" s="299">
        <v>42044</v>
      </c>
      <c r="B2764" s="298">
        <v>12.55</v>
      </c>
      <c r="C2764" s="298">
        <v>12.69</v>
      </c>
      <c r="D2764" s="298">
        <v>12.39</v>
      </c>
      <c r="E2764" s="298">
        <v>12.62</v>
      </c>
      <c r="F2764" s="297">
        <v>52483</v>
      </c>
      <c r="G2764" s="297">
        <v>60940410</v>
      </c>
      <c r="H2764" s="400">
        <v>769.06796722592401</v>
      </c>
      <c r="I2764" s="401"/>
    </row>
    <row r="2765" spans="1:9" ht="25.15" customHeight="1">
      <c r="A2765" s="299">
        <v>42041</v>
      </c>
      <c r="B2765" s="298">
        <v>12.47</v>
      </c>
      <c r="C2765" s="298">
        <v>12.66</v>
      </c>
      <c r="D2765" s="298">
        <v>12.4</v>
      </c>
      <c r="E2765" s="298">
        <v>12.47</v>
      </c>
      <c r="F2765" s="297">
        <v>37794</v>
      </c>
      <c r="G2765" s="297">
        <v>60940410</v>
      </c>
      <c r="H2765" s="400">
        <v>759.92692897284496</v>
      </c>
      <c r="I2765" s="401"/>
    </row>
    <row r="2766" spans="1:9" ht="25.15" customHeight="1">
      <c r="A2766" s="299">
        <v>42040</v>
      </c>
      <c r="B2766" s="298">
        <v>12.4</v>
      </c>
      <c r="C2766" s="298">
        <v>12.65</v>
      </c>
      <c r="D2766" s="298">
        <v>12.33</v>
      </c>
      <c r="E2766" s="298">
        <v>12.59</v>
      </c>
      <c r="F2766" s="297">
        <v>27678</v>
      </c>
      <c r="G2766" s="297">
        <v>60940410</v>
      </c>
      <c r="H2766" s="400">
        <v>767.23977119876895</v>
      </c>
      <c r="I2766" s="401"/>
    </row>
    <row r="2767" spans="1:9" ht="25.15" customHeight="1">
      <c r="A2767" s="299">
        <v>42039</v>
      </c>
      <c r="B2767" s="298">
        <v>12.46</v>
      </c>
      <c r="C2767" s="298">
        <v>12.51</v>
      </c>
      <c r="D2767" s="298">
        <v>12.41</v>
      </c>
      <c r="E2767" s="298">
        <v>12.42</v>
      </c>
      <c r="F2767" s="297">
        <v>37870</v>
      </c>
      <c r="G2767" s="297">
        <v>60940410</v>
      </c>
      <c r="H2767" s="400">
        <v>756.87989684938395</v>
      </c>
      <c r="I2767" s="401"/>
    </row>
    <row r="2768" spans="1:9" ht="25.15" customHeight="1">
      <c r="A2768" s="299">
        <v>42038</v>
      </c>
      <c r="B2768" s="298">
        <v>12.42</v>
      </c>
      <c r="C2768" s="298">
        <v>12.56</v>
      </c>
      <c r="D2768" s="298">
        <v>12.31</v>
      </c>
      <c r="E2768" s="298">
        <v>12.47</v>
      </c>
      <c r="F2768" s="297">
        <v>34441</v>
      </c>
      <c r="G2768" s="297">
        <v>60940410</v>
      </c>
      <c r="H2768" s="400">
        <v>759.92692897284496</v>
      </c>
      <c r="I2768" s="401"/>
    </row>
    <row r="2769" spans="1:9" ht="25.15" customHeight="1">
      <c r="A2769" s="299">
        <v>42037</v>
      </c>
      <c r="B2769" s="298">
        <v>12.42</v>
      </c>
      <c r="C2769" s="298">
        <v>12.5</v>
      </c>
      <c r="D2769" s="298">
        <v>12.28</v>
      </c>
      <c r="E2769" s="298">
        <v>12.4</v>
      </c>
      <c r="F2769" s="297">
        <v>42216</v>
      </c>
      <c r="G2769" s="297">
        <v>60940410</v>
      </c>
      <c r="H2769" s="400">
        <v>755.661060753078</v>
      </c>
      <c r="I2769" s="401"/>
    </row>
    <row r="2770" spans="1:9" ht="25.15" customHeight="1">
      <c r="A2770" s="299">
        <v>42034</v>
      </c>
      <c r="B2770" s="298">
        <v>12.52</v>
      </c>
      <c r="C2770" s="298">
        <v>12.54</v>
      </c>
      <c r="D2770" s="298">
        <v>12.1</v>
      </c>
      <c r="E2770" s="298">
        <v>12.24</v>
      </c>
      <c r="F2770" s="297">
        <v>57145</v>
      </c>
      <c r="G2770" s="297">
        <v>60940410</v>
      </c>
      <c r="H2770" s="400">
        <v>745.91060445184701</v>
      </c>
      <c r="I2770" s="401"/>
    </row>
    <row r="2771" spans="1:9" ht="25.15" customHeight="1">
      <c r="A2771" s="299">
        <v>42033</v>
      </c>
      <c r="B2771" s="298">
        <v>12.54</v>
      </c>
      <c r="C2771" s="298">
        <v>12.63</v>
      </c>
      <c r="D2771" s="298">
        <v>12.19</v>
      </c>
      <c r="E2771" s="298">
        <v>12.46</v>
      </c>
      <c r="F2771" s="297">
        <v>55622</v>
      </c>
      <c r="G2771" s="297">
        <v>60940410</v>
      </c>
      <c r="H2771" s="400">
        <v>759.31751092469199</v>
      </c>
      <c r="I2771" s="401"/>
    </row>
    <row r="2772" spans="1:9" ht="25.15" customHeight="1">
      <c r="A2772" s="299">
        <v>42032</v>
      </c>
      <c r="B2772" s="298">
        <v>12.5</v>
      </c>
      <c r="C2772" s="298">
        <v>12.69</v>
      </c>
      <c r="D2772" s="298">
        <v>12.28</v>
      </c>
      <c r="E2772" s="298">
        <v>12.4</v>
      </c>
      <c r="F2772" s="297">
        <v>27592</v>
      </c>
      <c r="G2772" s="297">
        <v>60940410</v>
      </c>
      <c r="H2772" s="400">
        <v>755.661060753078</v>
      </c>
      <c r="I2772" s="401"/>
    </row>
    <row r="2773" spans="1:9" ht="25.15" customHeight="1">
      <c r="A2773" s="299">
        <v>42031</v>
      </c>
      <c r="B2773" s="298">
        <v>12.59</v>
      </c>
      <c r="C2773" s="298">
        <v>12.6</v>
      </c>
      <c r="D2773" s="298">
        <v>12.46</v>
      </c>
      <c r="E2773" s="298">
        <v>12.51</v>
      </c>
      <c r="F2773" s="297">
        <v>58363</v>
      </c>
      <c r="G2773" s="297">
        <v>60940410</v>
      </c>
      <c r="H2773" s="400">
        <v>762.364543048153</v>
      </c>
      <c r="I2773" s="401"/>
    </row>
    <row r="2774" spans="1:9" ht="25.15" customHeight="1">
      <c r="A2774" s="299">
        <v>42030</v>
      </c>
      <c r="B2774" s="298">
        <v>12.43</v>
      </c>
      <c r="C2774" s="298">
        <v>12.52</v>
      </c>
      <c r="D2774" s="298">
        <v>12.34</v>
      </c>
      <c r="E2774" s="298">
        <v>12.46</v>
      </c>
      <c r="F2774" s="297">
        <v>71771</v>
      </c>
      <c r="G2774" s="297">
        <v>60940410</v>
      </c>
      <c r="H2774" s="400">
        <v>759.31751092469199</v>
      </c>
      <c r="I2774" s="401"/>
    </row>
    <row r="2775" spans="1:9" ht="25.15" customHeight="1">
      <c r="A2775" s="299">
        <v>42027</v>
      </c>
      <c r="B2775" s="298">
        <v>12.41</v>
      </c>
      <c r="C2775" s="298">
        <v>12.5</v>
      </c>
      <c r="D2775" s="298">
        <v>12.31</v>
      </c>
      <c r="E2775" s="298">
        <v>12.41</v>
      </c>
      <c r="F2775" s="297">
        <v>28563</v>
      </c>
      <c r="G2775" s="297">
        <v>60940410</v>
      </c>
      <c r="H2775" s="400">
        <v>756.27047880123098</v>
      </c>
      <c r="I2775" s="401"/>
    </row>
    <row r="2776" spans="1:9" ht="25.15" customHeight="1">
      <c r="A2776" s="299">
        <v>42026</v>
      </c>
      <c r="B2776" s="298">
        <v>12.6</v>
      </c>
      <c r="C2776" s="298">
        <v>12.6</v>
      </c>
      <c r="D2776" s="298">
        <v>12.22</v>
      </c>
      <c r="E2776" s="298">
        <v>12.36</v>
      </c>
      <c r="F2776" s="297">
        <v>53344</v>
      </c>
      <c r="G2776" s="297">
        <v>60940410</v>
      </c>
      <c r="H2776" s="400">
        <v>753.22344667777099</v>
      </c>
      <c r="I2776" s="401"/>
    </row>
    <row r="2777" spans="1:9" ht="25.15" customHeight="1">
      <c r="A2777" s="299">
        <v>42025</v>
      </c>
      <c r="B2777" s="298">
        <v>12.4</v>
      </c>
      <c r="C2777" s="298">
        <v>12.56</v>
      </c>
      <c r="D2777" s="298">
        <v>12.4</v>
      </c>
      <c r="E2777" s="298">
        <v>12.5</v>
      </c>
      <c r="F2777" s="297">
        <v>42537</v>
      </c>
      <c r="G2777" s="297">
        <v>60940410</v>
      </c>
      <c r="H2777" s="400">
        <v>761.75512500000002</v>
      </c>
      <c r="I2777" s="401"/>
    </row>
    <row r="2778" spans="1:9" ht="25.15" customHeight="1">
      <c r="A2778" s="299">
        <v>42024</v>
      </c>
      <c r="B2778" s="298">
        <v>12.8</v>
      </c>
      <c r="C2778" s="298">
        <v>12.61</v>
      </c>
      <c r="D2778" s="298">
        <v>12.39</v>
      </c>
      <c r="E2778" s="298">
        <v>12.53</v>
      </c>
      <c r="F2778" s="297">
        <v>85019</v>
      </c>
      <c r="G2778" s="297">
        <v>60940410</v>
      </c>
      <c r="H2778" s="400">
        <v>763.58332102715497</v>
      </c>
      <c r="I2778" s="401"/>
    </row>
    <row r="2779" spans="1:9" ht="25.15" customHeight="1">
      <c r="A2779" s="299">
        <v>42023</v>
      </c>
      <c r="B2779" s="298">
        <v>12.25</v>
      </c>
      <c r="C2779" s="298">
        <v>12.61</v>
      </c>
      <c r="D2779" s="298">
        <v>12.48</v>
      </c>
      <c r="E2779" s="298">
        <v>12.48</v>
      </c>
      <c r="F2779" s="297">
        <v>50076</v>
      </c>
      <c r="G2779" s="297">
        <v>60940410</v>
      </c>
      <c r="H2779" s="400">
        <v>760.53628890369396</v>
      </c>
      <c r="I2779" s="401"/>
    </row>
    <row r="2780" spans="1:9" ht="25.15" customHeight="1">
      <c r="A2780" s="299">
        <v>42020</v>
      </c>
      <c r="B2780" s="298">
        <v>12.44</v>
      </c>
      <c r="C2780" s="298">
        <v>12.62</v>
      </c>
      <c r="D2780" s="298">
        <v>12.32</v>
      </c>
      <c r="E2780" s="298">
        <v>12.55</v>
      </c>
      <c r="F2780" s="297">
        <v>55593</v>
      </c>
      <c r="G2780" s="297">
        <v>60940410</v>
      </c>
      <c r="H2780" s="400">
        <v>764.80215712346103</v>
      </c>
      <c r="I2780" s="401"/>
    </row>
    <row r="2781" spans="1:9" ht="25.15" customHeight="1">
      <c r="A2781" s="299">
        <v>42019</v>
      </c>
      <c r="B2781" s="298">
        <v>12.79</v>
      </c>
      <c r="C2781" s="298">
        <v>12.74</v>
      </c>
      <c r="D2781" s="298">
        <v>12.45</v>
      </c>
      <c r="E2781" s="298">
        <v>12.6</v>
      </c>
      <c r="F2781" s="297">
        <v>158963</v>
      </c>
      <c r="G2781" s="297">
        <v>60940410</v>
      </c>
      <c r="H2781" s="400">
        <v>767.84918924692204</v>
      </c>
      <c r="I2781" s="401"/>
    </row>
    <row r="2782" spans="1:9" ht="25.15" customHeight="1">
      <c r="A2782" s="299">
        <v>42018</v>
      </c>
      <c r="B2782" s="298">
        <v>12.75</v>
      </c>
      <c r="C2782" s="298">
        <v>12.79</v>
      </c>
      <c r="D2782" s="298">
        <v>12.55</v>
      </c>
      <c r="E2782" s="298">
        <v>12.6</v>
      </c>
      <c r="F2782" s="297">
        <v>64522</v>
      </c>
      <c r="G2782" s="297">
        <v>60940410</v>
      </c>
      <c r="H2782" s="400">
        <v>767.84918924692204</v>
      </c>
      <c r="I2782" s="401"/>
    </row>
    <row r="2783" spans="1:9" ht="25.15" customHeight="1">
      <c r="A2783" s="299">
        <v>42017</v>
      </c>
      <c r="B2783" s="298">
        <v>12.97</v>
      </c>
      <c r="C2783" s="298">
        <v>12.81</v>
      </c>
      <c r="D2783" s="298">
        <v>12.6</v>
      </c>
      <c r="E2783" s="298">
        <v>12.74</v>
      </c>
      <c r="F2783" s="297">
        <v>96314</v>
      </c>
      <c r="G2783" s="297">
        <v>60940410</v>
      </c>
      <c r="H2783" s="400">
        <v>776.38080945184697</v>
      </c>
      <c r="I2783" s="401"/>
    </row>
    <row r="2784" spans="1:9" ht="25.15" customHeight="1">
      <c r="A2784" s="299">
        <v>42016</v>
      </c>
      <c r="B2784" s="298">
        <v>12.94</v>
      </c>
      <c r="C2784" s="298">
        <v>12.9</v>
      </c>
      <c r="D2784" s="298">
        <v>12.6</v>
      </c>
      <c r="E2784" s="298">
        <v>12.74</v>
      </c>
      <c r="F2784" s="297">
        <v>100459</v>
      </c>
      <c r="G2784" s="297">
        <v>60940410</v>
      </c>
      <c r="H2784" s="400">
        <v>776.38080945184697</v>
      </c>
      <c r="I2784" s="401"/>
    </row>
    <row r="2785" spans="1:9" ht="25.15" customHeight="1">
      <c r="A2785" s="299">
        <v>42013</v>
      </c>
      <c r="B2785" s="298">
        <v>12.86</v>
      </c>
      <c r="C2785" s="298">
        <v>12.91</v>
      </c>
      <c r="D2785" s="298">
        <v>12.68</v>
      </c>
      <c r="E2785" s="298">
        <v>12.75</v>
      </c>
      <c r="F2785" s="297">
        <v>87972</v>
      </c>
      <c r="G2785" s="297">
        <v>60940410</v>
      </c>
      <c r="H2785" s="400">
        <v>776.99022749999995</v>
      </c>
      <c r="I2785" s="401"/>
    </row>
    <row r="2786" spans="1:9" ht="25.15" customHeight="1">
      <c r="A2786" s="299">
        <v>42012</v>
      </c>
      <c r="B2786" s="298">
        <v>12.93</v>
      </c>
      <c r="C2786" s="298">
        <v>12.89</v>
      </c>
      <c r="D2786" s="298">
        <v>12.61</v>
      </c>
      <c r="E2786" s="298">
        <v>12.78</v>
      </c>
      <c r="F2786" s="297">
        <v>198466</v>
      </c>
      <c r="G2786" s="297">
        <v>60940410</v>
      </c>
      <c r="H2786" s="400">
        <v>778.81842352715501</v>
      </c>
      <c r="I2786" s="401"/>
    </row>
    <row r="2787" spans="1:9" ht="25.15" customHeight="1">
      <c r="A2787" s="299">
        <v>42011</v>
      </c>
      <c r="B2787" s="298">
        <v>12.6</v>
      </c>
      <c r="C2787" s="298">
        <v>12.85</v>
      </c>
      <c r="D2787" s="298">
        <v>12.62</v>
      </c>
      <c r="E2787" s="298">
        <v>12.7</v>
      </c>
      <c r="F2787" s="297">
        <v>109141</v>
      </c>
      <c r="G2787" s="297">
        <v>60940410</v>
      </c>
      <c r="H2787" s="400">
        <v>773.94319537653905</v>
      </c>
      <c r="I2787" s="401"/>
    </row>
    <row r="2788" spans="1:9" ht="25.15" customHeight="1">
      <c r="A2788" s="299">
        <v>42010</v>
      </c>
      <c r="B2788" s="298">
        <v>12.87</v>
      </c>
      <c r="C2788" s="298">
        <v>12.84</v>
      </c>
      <c r="D2788" s="298">
        <v>12.66</v>
      </c>
      <c r="E2788" s="298">
        <v>12.7</v>
      </c>
      <c r="F2788" s="297">
        <v>138073</v>
      </c>
      <c r="G2788" s="297">
        <v>60940410</v>
      </c>
      <c r="H2788" s="400">
        <v>773.94319537653905</v>
      </c>
      <c r="I2788" s="401"/>
    </row>
    <row r="2789" spans="1:9" ht="25.15" customHeight="1">
      <c r="A2789" s="299">
        <v>42009</v>
      </c>
      <c r="B2789" s="298">
        <v>12.75</v>
      </c>
      <c r="C2789" s="298">
        <v>13</v>
      </c>
      <c r="D2789" s="298">
        <v>12.66</v>
      </c>
      <c r="E2789" s="298">
        <v>12.7</v>
      </c>
      <c r="F2789" s="297">
        <v>106981</v>
      </c>
      <c r="G2789" s="297">
        <v>60940410</v>
      </c>
      <c r="H2789" s="400">
        <v>773.94319537653905</v>
      </c>
      <c r="I2789" s="401"/>
    </row>
    <row r="2790" spans="1:9" ht="25.15" customHeight="1">
      <c r="A2790" s="299">
        <v>42006</v>
      </c>
      <c r="B2790" s="298">
        <v>12.68</v>
      </c>
      <c r="C2790" s="298">
        <v>13</v>
      </c>
      <c r="D2790" s="298">
        <v>12.5</v>
      </c>
      <c r="E2790" s="298">
        <v>12.92</v>
      </c>
      <c r="F2790" s="297">
        <v>20618</v>
      </c>
      <c r="G2790" s="297">
        <v>60940410</v>
      </c>
      <c r="H2790" s="400">
        <v>787.35010184938403</v>
      </c>
      <c r="I2790" s="401"/>
    </row>
    <row r="2791" spans="1:9" ht="25.15" customHeight="1">
      <c r="A2791" s="299">
        <v>42004</v>
      </c>
      <c r="B2791" s="298">
        <v>12.62</v>
      </c>
      <c r="C2791" s="298">
        <v>12.92</v>
      </c>
      <c r="D2791" s="298">
        <v>12.48</v>
      </c>
      <c r="E2791" s="298">
        <v>12.51</v>
      </c>
      <c r="F2791" s="297">
        <v>28704</v>
      </c>
      <c r="G2791" s="297">
        <v>60940410</v>
      </c>
      <c r="H2791" s="400">
        <v>762.364543048153</v>
      </c>
      <c r="I2791" s="401"/>
    </row>
    <row r="2792" spans="1:9" ht="25.15" customHeight="1">
      <c r="A2792" s="299">
        <v>42003</v>
      </c>
      <c r="B2792" s="298">
        <v>12.81</v>
      </c>
      <c r="C2792" s="298">
        <v>12.95</v>
      </c>
      <c r="D2792" s="298">
        <v>12.7</v>
      </c>
      <c r="E2792" s="298">
        <v>12.7</v>
      </c>
      <c r="F2792" s="297">
        <v>10261</v>
      </c>
      <c r="G2792" s="297">
        <v>60936794</v>
      </c>
      <c r="H2792" s="400">
        <v>773.89727217722896</v>
      </c>
      <c r="I2792" s="401"/>
    </row>
    <row r="2793" spans="1:9" ht="25.15" customHeight="1">
      <c r="A2793" s="299">
        <v>42002</v>
      </c>
      <c r="B2793" s="298">
        <v>13.03</v>
      </c>
      <c r="C2793" s="298">
        <v>13.08</v>
      </c>
      <c r="D2793" s="298">
        <v>12.71</v>
      </c>
      <c r="E2793" s="298">
        <v>13.08</v>
      </c>
      <c r="F2793" s="297">
        <v>18758</v>
      </c>
      <c r="G2793" s="297">
        <v>60936794</v>
      </c>
      <c r="H2793" s="400">
        <v>797.05326087089202</v>
      </c>
      <c r="I2793" s="401"/>
    </row>
    <row r="2794" spans="1:9" ht="25.15" customHeight="1">
      <c r="A2794" s="299">
        <v>41997</v>
      </c>
      <c r="B2794" s="298">
        <v>12.43</v>
      </c>
      <c r="C2794" s="298">
        <v>13.03</v>
      </c>
      <c r="D2794" s="298">
        <v>12.63</v>
      </c>
      <c r="E2794" s="298">
        <v>12.87</v>
      </c>
      <c r="F2794" s="297">
        <v>8266</v>
      </c>
      <c r="G2794" s="297">
        <v>60936794</v>
      </c>
      <c r="H2794" s="400">
        <v>784.25653180633697</v>
      </c>
      <c r="I2794" s="401"/>
    </row>
    <row r="2795" spans="1:9" ht="25.15" customHeight="1">
      <c r="A2795" s="299">
        <v>41996</v>
      </c>
      <c r="B2795" s="298">
        <v>12.75</v>
      </c>
      <c r="C2795" s="298">
        <v>13.01</v>
      </c>
      <c r="D2795" s="298">
        <v>12.45</v>
      </c>
      <c r="E2795" s="298">
        <v>12.69</v>
      </c>
      <c r="F2795" s="297">
        <v>23530</v>
      </c>
      <c r="G2795" s="297">
        <v>60936794</v>
      </c>
      <c r="H2795" s="400">
        <v>773.287890289904</v>
      </c>
      <c r="I2795" s="401"/>
    </row>
    <row r="2796" spans="1:9" ht="25.15" customHeight="1">
      <c r="A2796" s="299">
        <v>41995</v>
      </c>
      <c r="B2796" s="298">
        <v>12.72</v>
      </c>
      <c r="C2796" s="298">
        <v>12.9</v>
      </c>
      <c r="D2796" s="298">
        <v>12.72</v>
      </c>
      <c r="E2796" s="298">
        <v>12.85</v>
      </c>
      <c r="F2796" s="297">
        <v>26117</v>
      </c>
      <c r="G2796" s="297">
        <v>60936794</v>
      </c>
      <c r="H2796" s="400">
        <v>783.037826145542</v>
      </c>
      <c r="I2796" s="401"/>
    </row>
    <row r="2797" spans="1:9" ht="25.15" customHeight="1">
      <c r="A2797" s="299">
        <v>41992</v>
      </c>
      <c r="B2797" s="298">
        <v>12.65</v>
      </c>
      <c r="C2797" s="298">
        <v>12.97</v>
      </c>
      <c r="D2797" s="298">
        <v>12.61</v>
      </c>
      <c r="E2797" s="298">
        <v>12.85</v>
      </c>
      <c r="F2797" s="297">
        <v>65511</v>
      </c>
      <c r="G2797" s="297">
        <v>60936794</v>
      </c>
      <c r="H2797" s="400">
        <v>783.037826145542</v>
      </c>
      <c r="I2797" s="401"/>
    </row>
    <row r="2798" spans="1:9" ht="25.15" customHeight="1">
      <c r="A2798" s="299">
        <v>41991</v>
      </c>
      <c r="B2798" s="298">
        <v>12.6</v>
      </c>
      <c r="C2798" s="298">
        <v>12.71</v>
      </c>
      <c r="D2798" s="298">
        <v>12.31</v>
      </c>
      <c r="E2798" s="298">
        <v>12.69</v>
      </c>
      <c r="F2798" s="297">
        <v>57788</v>
      </c>
      <c r="G2798" s="297">
        <v>60936794</v>
      </c>
      <c r="H2798" s="400">
        <v>773.287890289904</v>
      </c>
      <c r="I2798" s="401"/>
    </row>
    <row r="2799" spans="1:9" ht="25.15" customHeight="1">
      <c r="A2799" s="299">
        <v>41990</v>
      </c>
      <c r="B2799" s="298">
        <v>12.6</v>
      </c>
      <c r="C2799" s="298">
        <v>12.46</v>
      </c>
      <c r="D2799" s="298">
        <v>12.19</v>
      </c>
      <c r="E2799" s="298">
        <v>12.32</v>
      </c>
      <c r="F2799" s="297">
        <v>25124</v>
      </c>
      <c r="G2799" s="297">
        <v>60936794</v>
      </c>
      <c r="H2799" s="400">
        <v>750.74128348356601</v>
      </c>
      <c r="I2799" s="401"/>
    </row>
    <row r="2800" spans="1:9" ht="25.15" customHeight="1">
      <c r="A2800" s="299">
        <v>41989</v>
      </c>
      <c r="B2800" s="298">
        <v>12.23</v>
      </c>
      <c r="C2800" s="298">
        <v>12.66</v>
      </c>
      <c r="D2800" s="298">
        <v>12.16</v>
      </c>
      <c r="E2800" s="298">
        <v>12.32</v>
      </c>
      <c r="F2800" s="297">
        <v>42456</v>
      </c>
      <c r="G2800" s="297">
        <v>60936794</v>
      </c>
      <c r="H2800" s="400">
        <v>750.74128348356601</v>
      </c>
      <c r="I2800" s="401"/>
    </row>
    <row r="2801" spans="1:9" ht="25.15" customHeight="1">
      <c r="A2801" s="299">
        <v>41988</v>
      </c>
      <c r="B2801" s="298">
        <v>13</v>
      </c>
      <c r="C2801" s="298">
        <v>13.01</v>
      </c>
      <c r="D2801" s="298">
        <v>12.3</v>
      </c>
      <c r="E2801" s="298">
        <v>12.33</v>
      </c>
      <c r="F2801" s="297">
        <v>32454</v>
      </c>
      <c r="G2801" s="297">
        <v>60936794</v>
      </c>
      <c r="H2801" s="400">
        <v>751.35066537089199</v>
      </c>
      <c r="I2801" s="401"/>
    </row>
    <row r="2802" spans="1:9" ht="25.15" customHeight="1">
      <c r="A2802" s="299">
        <v>41985</v>
      </c>
      <c r="B2802" s="298">
        <v>13.2</v>
      </c>
      <c r="C2802" s="298">
        <v>13.24</v>
      </c>
      <c r="D2802" s="298">
        <v>12.83</v>
      </c>
      <c r="E2802" s="298">
        <v>12.83</v>
      </c>
      <c r="F2802" s="297">
        <v>27903</v>
      </c>
      <c r="G2802" s="297">
        <v>60936794</v>
      </c>
      <c r="H2802" s="400">
        <v>781.81906237089197</v>
      </c>
      <c r="I2802" s="401"/>
    </row>
    <row r="2803" spans="1:9" ht="25.15" customHeight="1">
      <c r="A2803" s="299">
        <v>41984</v>
      </c>
      <c r="B2803" s="298">
        <v>13.25</v>
      </c>
      <c r="C2803" s="298">
        <v>13.5</v>
      </c>
      <c r="D2803" s="298">
        <v>13.06</v>
      </c>
      <c r="E2803" s="298">
        <v>13.27</v>
      </c>
      <c r="F2803" s="297">
        <v>44816</v>
      </c>
      <c r="G2803" s="297">
        <v>60936794</v>
      </c>
      <c r="H2803" s="400">
        <v>808.63128427465097</v>
      </c>
      <c r="I2803" s="401"/>
    </row>
    <row r="2804" spans="1:9" ht="25.15" customHeight="1">
      <c r="A2804" s="299">
        <v>41983</v>
      </c>
      <c r="B2804" s="298">
        <v>13.35</v>
      </c>
      <c r="C2804" s="298">
        <v>13.75</v>
      </c>
      <c r="D2804" s="298">
        <v>13.29</v>
      </c>
      <c r="E2804" s="298">
        <v>13.33</v>
      </c>
      <c r="F2804" s="297">
        <v>40785</v>
      </c>
      <c r="G2804" s="297">
        <v>60936794</v>
      </c>
      <c r="H2804" s="400">
        <v>812.28745937089195</v>
      </c>
      <c r="I2804" s="401"/>
    </row>
    <row r="2805" spans="1:9" ht="25.15" customHeight="1">
      <c r="A2805" s="299">
        <v>41982</v>
      </c>
      <c r="B2805" s="298">
        <v>13.5</v>
      </c>
      <c r="C2805" s="298">
        <v>13.82</v>
      </c>
      <c r="D2805" s="298">
        <v>13.43</v>
      </c>
      <c r="E2805" s="298">
        <v>13.48</v>
      </c>
      <c r="F2805" s="297">
        <v>57246</v>
      </c>
      <c r="G2805" s="297">
        <v>60936794</v>
      </c>
      <c r="H2805" s="400">
        <v>821.42795522534902</v>
      </c>
      <c r="I2805" s="401"/>
    </row>
    <row r="2806" spans="1:9" ht="25.15" customHeight="1">
      <c r="A2806" s="299">
        <v>41981</v>
      </c>
      <c r="B2806" s="298">
        <v>13.35</v>
      </c>
      <c r="C2806" s="298">
        <v>13.54</v>
      </c>
      <c r="D2806" s="298">
        <v>13.28</v>
      </c>
      <c r="E2806" s="298">
        <v>13.51</v>
      </c>
      <c r="F2806" s="297">
        <v>50057</v>
      </c>
      <c r="G2806" s="297">
        <v>60936794</v>
      </c>
      <c r="H2806" s="400">
        <v>823.25610088732503</v>
      </c>
      <c r="I2806" s="401"/>
    </row>
    <row r="2807" spans="1:9" ht="25.15" customHeight="1">
      <c r="A2807" s="299">
        <v>41978</v>
      </c>
      <c r="B2807" s="298">
        <v>13.47</v>
      </c>
      <c r="C2807" s="298">
        <v>13.33</v>
      </c>
      <c r="D2807" s="298">
        <v>13.15</v>
      </c>
      <c r="E2807" s="298">
        <v>13.21</v>
      </c>
      <c r="F2807" s="297">
        <v>40841</v>
      </c>
      <c r="G2807" s="297">
        <v>60936794</v>
      </c>
      <c r="H2807" s="400">
        <v>804.97505106455401</v>
      </c>
      <c r="I2807" s="401"/>
    </row>
    <row r="2808" spans="1:9" ht="25.15" customHeight="1">
      <c r="A2808" s="299">
        <v>41977</v>
      </c>
      <c r="B2808" s="298">
        <v>13.15</v>
      </c>
      <c r="C2808" s="298">
        <v>13.53</v>
      </c>
      <c r="D2808" s="298">
        <v>13.15</v>
      </c>
      <c r="E2808" s="298">
        <v>13.24</v>
      </c>
      <c r="F2808" s="297">
        <v>54775</v>
      </c>
      <c r="G2808" s="297">
        <v>60936794</v>
      </c>
      <c r="H2808" s="400">
        <v>806.80313861267496</v>
      </c>
      <c r="I2808" s="401"/>
    </row>
    <row r="2809" spans="1:9" ht="25.15" customHeight="1">
      <c r="A2809" s="299">
        <v>41976</v>
      </c>
      <c r="B2809" s="298">
        <v>13.05</v>
      </c>
      <c r="C2809" s="298">
        <v>13.28</v>
      </c>
      <c r="D2809" s="298">
        <v>13.09</v>
      </c>
      <c r="E2809" s="298">
        <v>13.14</v>
      </c>
      <c r="F2809" s="297">
        <v>23924</v>
      </c>
      <c r="G2809" s="297">
        <v>60936794</v>
      </c>
      <c r="H2809" s="400">
        <v>800.70949408098795</v>
      </c>
      <c r="I2809" s="401"/>
    </row>
    <row r="2810" spans="1:9" ht="25.15" customHeight="1">
      <c r="A2810" s="299">
        <v>41975</v>
      </c>
      <c r="B2810" s="298">
        <v>13.14</v>
      </c>
      <c r="C2810" s="298">
        <v>13.3</v>
      </c>
      <c r="D2810" s="298">
        <v>12.6</v>
      </c>
      <c r="E2810" s="298">
        <v>13.24</v>
      </c>
      <c r="F2810" s="297">
        <v>51283</v>
      </c>
      <c r="G2810" s="297">
        <v>60936794</v>
      </c>
      <c r="H2810" s="400">
        <v>806.80313861267496</v>
      </c>
      <c r="I2810" s="401"/>
    </row>
    <row r="2811" spans="1:9" ht="25.15" customHeight="1">
      <c r="A2811" s="299">
        <v>41974</v>
      </c>
      <c r="B2811" s="298">
        <v>13.11</v>
      </c>
      <c r="C2811" s="298">
        <v>13.09</v>
      </c>
      <c r="D2811" s="298">
        <v>12.92</v>
      </c>
      <c r="E2811" s="298">
        <v>13.01</v>
      </c>
      <c r="F2811" s="297">
        <v>24472</v>
      </c>
      <c r="G2811" s="297">
        <v>60936794</v>
      </c>
      <c r="H2811" s="400">
        <v>792.78770388732505</v>
      </c>
      <c r="I2811" s="401"/>
    </row>
    <row r="2812" spans="1:9" ht="25.15" customHeight="1">
      <c r="A2812" s="299">
        <v>41971</v>
      </c>
      <c r="B2812" s="298">
        <v>13.05</v>
      </c>
      <c r="C2812" s="298">
        <v>13.29</v>
      </c>
      <c r="D2812" s="298">
        <v>12.88</v>
      </c>
      <c r="E2812" s="298">
        <v>12.91</v>
      </c>
      <c r="F2812" s="297">
        <v>48465</v>
      </c>
      <c r="G2812" s="297">
        <v>60921895</v>
      </c>
      <c r="H2812" s="400">
        <v>786.50165515405695</v>
      </c>
      <c r="I2812" s="401"/>
    </row>
    <row r="2813" spans="1:9" ht="25.15" customHeight="1">
      <c r="A2813" s="299">
        <v>41970</v>
      </c>
      <c r="B2813" s="298">
        <v>12.69</v>
      </c>
      <c r="C2813" s="298">
        <v>13.08</v>
      </c>
      <c r="D2813" s="298">
        <v>12.68</v>
      </c>
      <c r="E2813" s="298">
        <v>12.91</v>
      </c>
      <c r="F2813" s="297">
        <v>54772</v>
      </c>
      <c r="G2813" s="297">
        <v>60921895</v>
      </c>
      <c r="H2813" s="400">
        <v>786.50165515405695</v>
      </c>
      <c r="I2813" s="401"/>
    </row>
    <row r="2814" spans="1:9" ht="25.15" customHeight="1">
      <c r="A2814" s="299">
        <v>41969</v>
      </c>
      <c r="B2814" s="298">
        <v>12.8</v>
      </c>
      <c r="C2814" s="298">
        <v>12.86</v>
      </c>
      <c r="D2814" s="298">
        <v>12.58</v>
      </c>
      <c r="E2814" s="298">
        <v>12.76</v>
      </c>
      <c r="F2814" s="297">
        <v>69704</v>
      </c>
      <c r="G2814" s="297">
        <v>60921895</v>
      </c>
      <c r="H2814" s="400">
        <v>777.363394143915</v>
      </c>
      <c r="I2814" s="401"/>
    </row>
    <row r="2815" spans="1:9" ht="25.15" customHeight="1">
      <c r="A2815" s="299">
        <v>41968</v>
      </c>
      <c r="B2815" s="298">
        <v>12.07</v>
      </c>
      <c r="C2815" s="298">
        <v>12.65</v>
      </c>
      <c r="D2815" s="298">
        <v>12.18</v>
      </c>
      <c r="E2815" s="298">
        <v>12.55</v>
      </c>
      <c r="F2815" s="297">
        <v>45901</v>
      </c>
      <c r="G2815" s="297">
        <v>60921895</v>
      </c>
      <c r="H2815" s="400">
        <v>764.56979386992896</v>
      </c>
      <c r="I2815" s="401"/>
    </row>
    <row r="2816" spans="1:9" ht="25.15" customHeight="1">
      <c r="A2816" s="299">
        <v>41967</v>
      </c>
      <c r="B2816" s="298">
        <v>12.1</v>
      </c>
      <c r="C2816" s="298">
        <v>12.23</v>
      </c>
      <c r="D2816" s="298">
        <v>12.07</v>
      </c>
      <c r="E2816" s="298">
        <v>12.21</v>
      </c>
      <c r="F2816" s="297">
        <v>39046</v>
      </c>
      <c r="G2816" s="297">
        <v>60921895</v>
      </c>
      <c r="H2816" s="400">
        <v>743.85634027398601</v>
      </c>
      <c r="I2816" s="401"/>
    </row>
    <row r="2817" spans="1:9" ht="25.15" customHeight="1">
      <c r="A2817" s="299">
        <v>41964</v>
      </c>
      <c r="B2817" s="298">
        <v>12.06</v>
      </c>
      <c r="C2817" s="298">
        <v>12.49</v>
      </c>
      <c r="D2817" s="298">
        <v>12.08</v>
      </c>
      <c r="E2817" s="298">
        <v>12.26</v>
      </c>
      <c r="F2817" s="297">
        <v>35028</v>
      </c>
      <c r="G2817" s="297">
        <v>60921895</v>
      </c>
      <c r="H2817" s="400">
        <v>746.90244664391503</v>
      </c>
      <c r="I2817" s="401"/>
    </row>
    <row r="2818" spans="1:9" ht="25.15" customHeight="1">
      <c r="A2818" s="299">
        <v>41963</v>
      </c>
      <c r="B2818" s="298">
        <v>12.21</v>
      </c>
      <c r="C2818" s="298">
        <v>12.47</v>
      </c>
      <c r="D2818" s="298">
        <v>11.91</v>
      </c>
      <c r="E2818" s="298">
        <v>12.2</v>
      </c>
      <c r="F2818" s="297">
        <v>28826</v>
      </c>
      <c r="G2818" s="297">
        <v>60921895</v>
      </c>
      <c r="H2818" s="400">
        <v>743.24710738007104</v>
      </c>
      <c r="I2818" s="401"/>
    </row>
    <row r="2819" spans="1:9" ht="25.15" customHeight="1">
      <c r="A2819" s="299">
        <v>41962</v>
      </c>
      <c r="B2819" s="298">
        <v>12.11</v>
      </c>
      <c r="C2819" s="298">
        <v>12.35</v>
      </c>
      <c r="D2819" s="298">
        <v>11.96</v>
      </c>
      <c r="E2819" s="298">
        <v>12.34</v>
      </c>
      <c r="F2819" s="297">
        <v>27291</v>
      </c>
      <c r="G2819" s="297">
        <v>60921895</v>
      </c>
      <c r="H2819" s="400">
        <v>751.77619359594303</v>
      </c>
      <c r="I2819" s="401"/>
    </row>
    <row r="2820" spans="1:9" ht="25.15" customHeight="1">
      <c r="A2820" s="299">
        <v>41961</v>
      </c>
      <c r="B2820" s="298">
        <v>12.43</v>
      </c>
      <c r="C2820" s="298">
        <v>12.42</v>
      </c>
      <c r="D2820" s="298">
        <v>12</v>
      </c>
      <c r="E2820" s="298">
        <v>12</v>
      </c>
      <c r="F2820" s="297">
        <v>76834</v>
      </c>
      <c r="G2820" s="297">
        <v>60921895</v>
      </c>
      <c r="H2820" s="400">
        <v>731.06273999999996</v>
      </c>
      <c r="I2820" s="401"/>
    </row>
    <row r="2821" spans="1:9" ht="25.15" customHeight="1">
      <c r="A2821" s="299">
        <v>41960</v>
      </c>
      <c r="B2821" s="298">
        <v>12.4</v>
      </c>
      <c r="C2821" s="298">
        <v>12.5</v>
      </c>
      <c r="D2821" s="298">
        <v>12.29</v>
      </c>
      <c r="E2821" s="298">
        <v>12.3</v>
      </c>
      <c r="F2821" s="297">
        <v>37408</v>
      </c>
      <c r="G2821" s="297">
        <v>60921895</v>
      </c>
      <c r="H2821" s="400">
        <v>749.33932011992897</v>
      </c>
      <c r="I2821" s="401"/>
    </row>
    <row r="2822" spans="1:9" ht="25.15" customHeight="1">
      <c r="A2822" s="299">
        <v>41957</v>
      </c>
      <c r="B2822" s="298">
        <v>12.4</v>
      </c>
      <c r="C2822" s="298">
        <v>12.73</v>
      </c>
      <c r="D2822" s="298">
        <v>12.4</v>
      </c>
      <c r="E2822" s="298">
        <v>12.54</v>
      </c>
      <c r="F2822" s="297">
        <v>28014</v>
      </c>
      <c r="G2822" s="297">
        <v>60921895</v>
      </c>
      <c r="H2822" s="400">
        <v>763.96056097601399</v>
      </c>
      <c r="I2822" s="401"/>
    </row>
    <row r="2823" spans="1:9" ht="25.15" customHeight="1">
      <c r="A2823" s="299">
        <v>41956</v>
      </c>
      <c r="B2823" s="298">
        <v>12.63</v>
      </c>
      <c r="C2823" s="298">
        <v>12.69</v>
      </c>
      <c r="D2823" s="298">
        <v>12.35</v>
      </c>
      <c r="E2823" s="298">
        <v>12.6</v>
      </c>
      <c r="F2823" s="297">
        <v>141494</v>
      </c>
      <c r="G2823" s="297">
        <v>60921895</v>
      </c>
      <c r="H2823" s="400">
        <v>767.615900239859</v>
      </c>
      <c r="I2823" s="401"/>
    </row>
    <row r="2824" spans="1:9" ht="25.15" customHeight="1">
      <c r="A2824" s="299">
        <v>41955</v>
      </c>
      <c r="B2824" s="298">
        <v>12.7</v>
      </c>
      <c r="C2824" s="298">
        <v>12.7</v>
      </c>
      <c r="D2824" s="298">
        <v>12.45</v>
      </c>
      <c r="E2824" s="298">
        <v>12.5</v>
      </c>
      <c r="F2824" s="297">
        <v>32874</v>
      </c>
      <c r="G2824" s="297">
        <v>60921895</v>
      </c>
      <c r="H2824" s="400">
        <v>761.52368750000005</v>
      </c>
      <c r="I2824" s="401"/>
    </row>
    <row r="2825" spans="1:9" ht="25.15" customHeight="1">
      <c r="A2825" s="299">
        <v>41954</v>
      </c>
      <c r="B2825" s="298">
        <v>12.7</v>
      </c>
      <c r="C2825" s="298">
        <v>12.7</v>
      </c>
      <c r="D2825" s="298">
        <v>12.41</v>
      </c>
      <c r="E2825" s="298">
        <v>12.53</v>
      </c>
      <c r="F2825" s="297">
        <v>45741</v>
      </c>
      <c r="G2825" s="297">
        <v>60921895</v>
      </c>
      <c r="H2825" s="400">
        <v>763.35132808209903</v>
      </c>
      <c r="I2825" s="401"/>
    </row>
    <row r="2826" spans="1:9" ht="25.15" customHeight="1">
      <c r="A2826" s="299">
        <v>41953</v>
      </c>
      <c r="B2826" s="298">
        <v>12.5</v>
      </c>
      <c r="C2826" s="298">
        <v>12.63</v>
      </c>
      <c r="D2826" s="298">
        <v>12.5</v>
      </c>
      <c r="E2826" s="298">
        <v>12.54</v>
      </c>
      <c r="F2826" s="297">
        <v>91273</v>
      </c>
      <c r="G2826" s="297">
        <v>60921895</v>
      </c>
      <c r="H2826" s="400">
        <v>763.96056097601399</v>
      </c>
      <c r="I2826" s="401"/>
    </row>
    <row r="2827" spans="1:9" ht="25.15" customHeight="1">
      <c r="A2827" s="299">
        <v>41950</v>
      </c>
      <c r="B2827" s="298">
        <v>12.67</v>
      </c>
      <c r="C2827" s="298">
        <v>12.84</v>
      </c>
      <c r="D2827" s="298">
        <v>12.51</v>
      </c>
      <c r="E2827" s="298">
        <v>12.59</v>
      </c>
      <c r="F2827" s="297">
        <v>86960</v>
      </c>
      <c r="G2827" s="297">
        <v>60921895</v>
      </c>
      <c r="H2827" s="400">
        <v>767.00666734594301</v>
      </c>
      <c r="I2827" s="401"/>
    </row>
    <row r="2828" spans="1:9" ht="25.15" customHeight="1">
      <c r="A2828" s="299">
        <v>41949</v>
      </c>
      <c r="B2828" s="298">
        <v>12.41</v>
      </c>
      <c r="C2828" s="298">
        <v>12.81</v>
      </c>
      <c r="D2828" s="298">
        <v>12.4</v>
      </c>
      <c r="E2828" s="298">
        <v>12.8</v>
      </c>
      <c r="F2828" s="297">
        <v>156016</v>
      </c>
      <c r="G2828" s="297">
        <v>60921895</v>
      </c>
      <c r="H2828" s="400">
        <v>779.80026761992895</v>
      </c>
      <c r="I2828" s="401"/>
    </row>
    <row r="2829" spans="1:9" ht="25.15" customHeight="1">
      <c r="A2829" s="299">
        <v>41948</v>
      </c>
      <c r="B2829" s="298">
        <v>12.45</v>
      </c>
      <c r="C2829" s="298">
        <v>12.56</v>
      </c>
      <c r="D2829" s="298">
        <v>12.41</v>
      </c>
      <c r="E2829" s="298">
        <v>12.5</v>
      </c>
      <c r="F2829" s="297">
        <v>41442</v>
      </c>
      <c r="G2829" s="297">
        <v>60921895</v>
      </c>
      <c r="H2829" s="400">
        <v>761.52368750000005</v>
      </c>
      <c r="I2829" s="401"/>
    </row>
    <row r="2830" spans="1:9" ht="25.15" customHeight="1">
      <c r="A2830" s="299">
        <v>41947</v>
      </c>
      <c r="B2830" s="298">
        <v>12.43</v>
      </c>
      <c r="C2830" s="298">
        <v>12.55</v>
      </c>
      <c r="D2830" s="298">
        <v>12.34</v>
      </c>
      <c r="E2830" s="298">
        <v>12.49</v>
      </c>
      <c r="F2830" s="297">
        <v>28266</v>
      </c>
      <c r="G2830" s="297">
        <v>60921895</v>
      </c>
      <c r="H2830" s="400">
        <v>760.91445460608497</v>
      </c>
      <c r="I2830" s="401"/>
    </row>
    <row r="2831" spans="1:9" ht="25.15" customHeight="1">
      <c r="A2831" s="299">
        <v>41946</v>
      </c>
      <c r="B2831" s="298">
        <v>12.46</v>
      </c>
      <c r="C2831" s="298">
        <v>12.53</v>
      </c>
      <c r="D2831" s="298">
        <v>12.28</v>
      </c>
      <c r="E2831" s="298">
        <v>12.43</v>
      </c>
      <c r="F2831" s="297">
        <v>120503</v>
      </c>
      <c r="G2831" s="297">
        <v>60921895</v>
      </c>
      <c r="H2831" s="400">
        <v>757.25917344188701</v>
      </c>
      <c r="I2831" s="401"/>
    </row>
    <row r="2832" spans="1:9" ht="25.15" customHeight="1">
      <c r="A2832" s="299">
        <v>41943</v>
      </c>
      <c r="B2832" s="298">
        <v>12.69</v>
      </c>
      <c r="C2832" s="298">
        <v>12.6</v>
      </c>
      <c r="D2832" s="298">
        <v>12.3</v>
      </c>
      <c r="E2832" s="298">
        <v>12.35</v>
      </c>
      <c r="F2832" s="297">
        <v>90933</v>
      </c>
      <c r="G2832" s="297">
        <v>60921895</v>
      </c>
      <c r="H2832" s="400">
        <v>752.38542648985901</v>
      </c>
      <c r="I2832" s="401"/>
    </row>
    <row r="2833" spans="1:9" ht="25.15" customHeight="1">
      <c r="A2833" s="299">
        <v>41942</v>
      </c>
      <c r="B2833" s="298">
        <v>12.63</v>
      </c>
      <c r="C2833" s="298">
        <v>12.69</v>
      </c>
      <c r="D2833" s="298">
        <v>12.32</v>
      </c>
      <c r="E2833" s="298">
        <v>12.4</v>
      </c>
      <c r="F2833" s="297">
        <v>89939</v>
      </c>
      <c r="G2833" s="297">
        <v>60920895</v>
      </c>
      <c r="H2833" s="400">
        <v>755.41907476052302</v>
      </c>
      <c r="I2833" s="401"/>
    </row>
    <row r="2834" spans="1:9" ht="25.15" customHeight="1">
      <c r="A2834" s="299">
        <v>41941</v>
      </c>
      <c r="B2834" s="298">
        <v>11.95</v>
      </c>
      <c r="C2834" s="298">
        <v>12.53</v>
      </c>
      <c r="D2834" s="298">
        <v>12</v>
      </c>
      <c r="E2834" s="298">
        <v>12.51</v>
      </c>
      <c r="F2834" s="297">
        <v>78911</v>
      </c>
      <c r="G2834" s="297">
        <v>60920895</v>
      </c>
      <c r="H2834" s="400">
        <v>762.12041039368603</v>
      </c>
      <c r="I2834" s="401"/>
    </row>
    <row r="2835" spans="1:9" ht="25.15" customHeight="1">
      <c r="A2835" s="299">
        <v>41940</v>
      </c>
      <c r="B2835" s="298">
        <v>11.88</v>
      </c>
      <c r="C2835" s="298">
        <v>12.11</v>
      </c>
      <c r="D2835" s="298">
        <v>11.86</v>
      </c>
      <c r="E2835" s="298">
        <v>11.88</v>
      </c>
      <c r="F2835" s="297">
        <v>44774</v>
      </c>
      <c r="G2835" s="297">
        <v>60920895</v>
      </c>
      <c r="H2835" s="400">
        <v>723.74023957184295</v>
      </c>
      <c r="I2835" s="401"/>
    </row>
    <row r="2836" spans="1:9" ht="25.15" customHeight="1">
      <c r="A2836" s="299">
        <v>41939</v>
      </c>
      <c r="B2836" s="298">
        <v>11.95</v>
      </c>
      <c r="C2836" s="298">
        <v>12.11</v>
      </c>
      <c r="D2836" s="298">
        <v>11.85</v>
      </c>
      <c r="E2836" s="298">
        <v>11.87</v>
      </c>
      <c r="F2836" s="297">
        <v>33098</v>
      </c>
      <c r="G2836" s="297">
        <v>60920895</v>
      </c>
      <c r="H2836" s="400">
        <v>723.13101667815704</v>
      </c>
      <c r="I2836" s="401"/>
    </row>
    <row r="2837" spans="1:9" ht="25.15" customHeight="1">
      <c r="A2837" s="299">
        <v>41936</v>
      </c>
      <c r="B2837" s="298">
        <v>11.6</v>
      </c>
      <c r="C2837" s="298">
        <v>12.02</v>
      </c>
      <c r="D2837" s="298">
        <v>11.55</v>
      </c>
      <c r="E2837" s="298">
        <v>12.01</v>
      </c>
      <c r="F2837" s="297">
        <v>54090</v>
      </c>
      <c r="G2837" s="297">
        <v>60920895</v>
      </c>
      <c r="H2837" s="400">
        <v>731.65996289368604</v>
      </c>
      <c r="I2837" s="401"/>
    </row>
    <row r="2838" spans="1:9" ht="25.15" customHeight="1">
      <c r="A2838" s="299">
        <v>41935</v>
      </c>
      <c r="B2838" s="298">
        <v>11.42</v>
      </c>
      <c r="C2838" s="298">
        <v>11.6</v>
      </c>
      <c r="D2838" s="298">
        <v>11.37</v>
      </c>
      <c r="E2838" s="298">
        <v>11.6</v>
      </c>
      <c r="F2838" s="297">
        <v>35568</v>
      </c>
      <c r="G2838" s="297">
        <v>60920895</v>
      </c>
      <c r="H2838" s="400">
        <v>706.68240523947702</v>
      </c>
      <c r="I2838" s="401"/>
    </row>
    <row r="2839" spans="1:9" ht="25.15" customHeight="1">
      <c r="A2839" s="299">
        <v>41934</v>
      </c>
      <c r="B2839" s="298">
        <v>11.33</v>
      </c>
      <c r="C2839" s="298">
        <v>11.46</v>
      </c>
      <c r="D2839" s="298">
        <v>11.17</v>
      </c>
      <c r="E2839" s="298">
        <v>11.39</v>
      </c>
      <c r="F2839" s="297">
        <v>770634</v>
      </c>
      <c r="G2839" s="297">
        <v>60920895</v>
      </c>
      <c r="H2839" s="400">
        <v>693.88901496552899</v>
      </c>
      <c r="I2839" s="401"/>
    </row>
    <row r="2840" spans="1:9" ht="25.15" customHeight="1">
      <c r="A2840" s="299">
        <v>41933</v>
      </c>
      <c r="B2840" s="298">
        <v>11.32</v>
      </c>
      <c r="C2840" s="298">
        <v>11.36</v>
      </c>
      <c r="D2840" s="298">
        <v>11.17</v>
      </c>
      <c r="E2840" s="298">
        <v>11.3</v>
      </c>
      <c r="F2840" s="297">
        <v>49853</v>
      </c>
      <c r="G2840" s="297">
        <v>60920895</v>
      </c>
      <c r="H2840" s="400">
        <v>688.40612511973904</v>
      </c>
      <c r="I2840" s="401"/>
    </row>
    <row r="2841" spans="1:9" ht="25.15" customHeight="1">
      <c r="A2841" s="299">
        <v>41932</v>
      </c>
      <c r="B2841" s="298">
        <v>11.31</v>
      </c>
      <c r="C2841" s="298">
        <v>11.55</v>
      </c>
      <c r="D2841" s="298">
        <v>11</v>
      </c>
      <c r="E2841" s="298">
        <v>11.13</v>
      </c>
      <c r="F2841" s="297">
        <v>67523</v>
      </c>
      <c r="G2841" s="297">
        <v>60920895</v>
      </c>
      <c r="H2841" s="400">
        <v>678.04956832184303</v>
      </c>
      <c r="I2841" s="401"/>
    </row>
    <row r="2842" spans="1:9" ht="25.15" customHeight="1">
      <c r="A2842" s="299">
        <v>41929</v>
      </c>
      <c r="B2842" s="298">
        <v>11</v>
      </c>
      <c r="C2842" s="298">
        <v>11.52</v>
      </c>
      <c r="D2842" s="298">
        <v>11</v>
      </c>
      <c r="E2842" s="298">
        <v>11.3</v>
      </c>
      <c r="F2842" s="297">
        <v>54299</v>
      </c>
      <c r="G2842" s="297">
        <v>60920895</v>
      </c>
      <c r="H2842" s="400">
        <v>688.40612511973904</v>
      </c>
      <c r="I2842" s="401"/>
    </row>
    <row r="2843" spans="1:9" ht="25.15" customHeight="1">
      <c r="A2843" s="299">
        <v>41928</v>
      </c>
      <c r="B2843" s="298">
        <v>10.6</v>
      </c>
      <c r="C2843" s="298">
        <v>10.94</v>
      </c>
      <c r="D2843" s="298">
        <v>10.61</v>
      </c>
      <c r="E2843" s="298">
        <v>10.9</v>
      </c>
      <c r="F2843" s="297">
        <v>73692</v>
      </c>
      <c r="G2843" s="297">
        <v>60920895</v>
      </c>
      <c r="H2843" s="400">
        <v>664.03773226052294</v>
      </c>
      <c r="I2843" s="401"/>
    </row>
    <row r="2844" spans="1:9" ht="25.15" customHeight="1">
      <c r="A2844" s="299">
        <v>41927</v>
      </c>
      <c r="B2844" s="298">
        <v>10.99</v>
      </c>
      <c r="C2844" s="298">
        <v>10.95</v>
      </c>
      <c r="D2844" s="298">
        <v>10.64</v>
      </c>
      <c r="E2844" s="298">
        <v>10.73</v>
      </c>
      <c r="F2844" s="297">
        <v>69611</v>
      </c>
      <c r="G2844" s="297">
        <v>60920895</v>
      </c>
      <c r="H2844" s="400">
        <v>653.68117546262704</v>
      </c>
      <c r="I2844" s="401"/>
    </row>
    <row r="2845" spans="1:9" ht="25.15" customHeight="1">
      <c r="A2845" s="299">
        <v>41926</v>
      </c>
      <c r="B2845" s="298">
        <v>10.8</v>
      </c>
      <c r="C2845" s="298">
        <v>10.95</v>
      </c>
      <c r="D2845" s="298">
        <v>10.68</v>
      </c>
      <c r="E2845" s="298">
        <v>10.8</v>
      </c>
      <c r="F2845" s="297">
        <v>44989</v>
      </c>
      <c r="G2845" s="297">
        <v>60920895</v>
      </c>
      <c r="H2845" s="400">
        <v>657.94567761973894</v>
      </c>
      <c r="I2845" s="401"/>
    </row>
    <row r="2846" spans="1:9" ht="25.15" customHeight="1">
      <c r="A2846" s="299">
        <v>41925</v>
      </c>
      <c r="B2846" s="298">
        <v>11.06</v>
      </c>
      <c r="C2846" s="298">
        <v>11.04</v>
      </c>
      <c r="D2846" s="298">
        <v>10.76</v>
      </c>
      <c r="E2846" s="298">
        <v>10.85</v>
      </c>
      <c r="F2846" s="297">
        <v>81908</v>
      </c>
      <c r="G2846" s="297">
        <v>60920895</v>
      </c>
      <c r="H2846" s="400">
        <v>660.99173398947698</v>
      </c>
      <c r="I2846" s="401"/>
    </row>
    <row r="2847" spans="1:9" ht="25.15" customHeight="1">
      <c r="A2847" s="299">
        <v>41922</v>
      </c>
      <c r="B2847" s="298">
        <v>11.31</v>
      </c>
      <c r="C2847" s="298">
        <v>11.5</v>
      </c>
      <c r="D2847" s="298">
        <v>10.89</v>
      </c>
      <c r="E2847" s="298">
        <v>10.92</v>
      </c>
      <c r="F2847" s="297">
        <v>82755</v>
      </c>
      <c r="G2847" s="297">
        <v>60920895</v>
      </c>
      <c r="H2847" s="400">
        <v>665.25617804789499</v>
      </c>
      <c r="I2847" s="401"/>
    </row>
    <row r="2848" spans="1:9" ht="25.15" customHeight="1">
      <c r="A2848" s="299">
        <v>41921</v>
      </c>
      <c r="B2848" s="298">
        <v>11.71</v>
      </c>
      <c r="C2848" s="298">
        <v>11.76</v>
      </c>
      <c r="D2848" s="298">
        <v>11.36</v>
      </c>
      <c r="E2848" s="298">
        <v>11.37</v>
      </c>
      <c r="F2848" s="297">
        <v>65385</v>
      </c>
      <c r="G2848" s="297">
        <v>60920895</v>
      </c>
      <c r="H2848" s="400">
        <v>692.67056917815705</v>
      </c>
      <c r="I2848" s="401"/>
    </row>
    <row r="2849" spans="1:9" ht="25.15" customHeight="1">
      <c r="A2849" s="299">
        <v>41920</v>
      </c>
      <c r="B2849" s="298">
        <v>11.7</v>
      </c>
      <c r="C2849" s="298">
        <v>11.75</v>
      </c>
      <c r="D2849" s="298">
        <v>11.48</v>
      </c>
      <c r="E2849" s="298">
        <v>11.49</v>
      </c>
      <c r="F2849" s="297">
        <v>82569</v>
      </c>
      <c r="G2849" s="297">
        <v>60920895</v>
      </c>
      <c r="H2849" s="400">
        <v>699.98106960631401</v>
      </c>
      <c r="I2849" s="401"/>
    </row>
    <row r="2850" spans="1:9" ht="25.15" customHeight="1">
      <c r="A2850" s="299">
        <v>41919</v>
      </c>
      <c r="B2850" s="298">
        <v>11.8</v>
      </c>
      <c r="C2850" s="298">
        <v>11.86</v>
      </c>
      <c r="D2850" s="298">
        <v>11.71</v>
      </c>
      <c r="E2850" s="298">
        <v>11.71</v>
      </c>
      <c r="F2850" s="297">
        <v>30422</v>
      </c>
      <c r="G2850" s="297">
        <v>60920895</v>
      </c>
      <c r="H2850" s="400">
        <v>713.38368277394795</v>
      </c>
      <c r="I2850" s="401"/>
    </row>
    <row r="2851" spans="1:9" ht="25.15" customHeight="1">
      <c r="A2851" s="299">
        <v>41918</v>
      </c>
      <c r="B2851" s="298">
        <v>11.75</v>
      </c>
      <c r="C2851" s="298">
        <v>11.88</v>
      </c>
      <c r="D2851" s="298">
        <v>11.73</v>
      </c>
      <c r="E2851" s="298">
        <v>11.79</v>
      </c>
      <c r="F2851" s="297">
        <v>47336</v>
      </c>
      <c r="G2851" s="297">
        <v>60920895</v>
      </c>
      <c r="H2851" s="400">
        <v>718.25734972605198</v>
      </c>
      <c r="I2851" s="401"/>
    </row>
    <row r="2852" spans="1:9" ht="25.15" customHeight="1">
      <c r="A2852" s="299">
        <v>41915</v>
      </c>
      <c r="B2852" s="298">
        <v>11.48</v>
      </c>
      <c r="C2852" s="298">
        <v>11.76</v>
      </c>
      <c r="D2852" s="298">
        <v>11.32</v>
      </c>
      <c r="E2852" s="298">
        <v>11.75</v>
      </c>
      <c r="F2852" s="297">
        <v>48983</v>
      </c>
      <c r="G2852" s="297">
        <v>60920895</v>
      </c>
      <c r="H2852" s="400">
        <v>715.82051624999997</v>
      </c>
      <c r="I2852" s="401"/>
    </row>
    <row r="2853" spans="1:9" ht="25.15" customHeight="1">
      <c r="A2853" s="299">
        <v>41914</v>
      </c>
      <c r="B2853" s="298">
        <v>11.35</v>
      </c>
      <c r="C2853" s="298">
        <v>11.37</v>
      </c>
      <c r="D2853" s="298">
        <v>11.25</v>
      </c>
      <c r="E2853" s="298">
        <v>11.28</v>
      </c>
      <c r="F2853" s="297">
        <v>117257</v>
      </c>
      <c r="G2853" s="297">
        <v>60920895</v>
      </c>
      <c r="H2853" s="400">
        <v>687.18767933236597</v>
      </c>
      <c r="I2853" s="401"/>
    </row>
    <row r="2854" spans="1:9" ht="25.15" customHeight="1">
      <c r="A2854" s="299">
        <v>41913</v>
      </c>
      <c r="B2854" s="298">
        <v>11.3</v>
      </c>
      <c r="C2854" s="298">
        <v>11.42</v>
      </c>
      <c r="D2854" s="298">
        <v>11.28</v>
      </c>
      <c r="E2854" s="298">
        <v>11.3</v>
      </c>
      <c r="F2854" s="297">
        <v>37862</v>
      </c>
      <c r="G2854" s="297">
        <v>60920895</v>
      </c>
      <c r="H2854" s="400">
        <v>688.40612511973904</v>
      </c>
      <c r="I2854" s="401"/>
    </row>
    <row r="2855" spans="1:9" ht="25.15" customHeight="1">
      <c r="A2855" s="299">
        <v>41912</v>
      </c>
      <c r="B2855" s="298">
        <v>11.21</v>
      </c>
      <c r="C2855" s="298">
        <v>11.43</v>
      </c>
      <c r="D2855" s="298">
        <v>11.12</v>
      </c>
      <c r="E2855" s="298">
        <v>11.3</v>
      </c>
      <c r="F2855" s="297">
        <v>52410</v>
      </c>
      <c r="G2855" s="297">
        <v>60920895</v>
      </c>
      <c r="H2855" s="400">
        <v>688.40612511973904</v>
      </c>
      <c r="I2855" s="401"/>
    </row>
    <row r="2856" spans="1:9" ht="25.15" customHeight="1">
      <c r="A2856" s="299">
        <v>41911</v>
      </c>
      <c r="B2856" s="298">
        <v>11.17</v>
      </c>
      <c r="C2856" s="298">
        <v>11.36</v>
      </c>
      <c r="D2856" s="298">
        <v>11.01</v>
      </c>
      <c r="E2856" s="298">
        <v>11.02</v>
      </c>
      <c r="F2856" s="297">
        <v>29416</v>
      </c>
      <c r="G2856" s="297">
        <v>60920895</v>
      </c>
      <c r="H2856" s="400">
        <v>671.348290787373</v>
      </c>
      <c r="I2856" s="401"/>
    </row>
    <row r="2857" spans="1:9" ht="25.15" customHeight="1">
      <c r="A2857" s="299">
        <v>41908</v>
      </c>
      <c r="B2857" s="298">
        <v>11.16</v>
      </c>
      <c r="C2857" s="298">
        <v>11.2</v>
      </c>
      <c r="D2857" s="298">
        <v>11.08</v>
      </c>
      <c r="E2857" s="298">
        <v>11.15</v>
      </c>
      <c r="F2857" s="297">
        <v>42317</v>
      </c>
      <c r="G2857" s="297">
        <v>60920895</v>
      </c>
      <c r="H2857" s="400">
        <v>679.26795601052299</v>
      </c>
      <c r="I2857" s="401"/>
    </row>
    <row r="2858" spans="1:9" ht="25.15" customHeight="1">
      <c r="A2858" s="299">
        <v>41907</v>
      </c>
      <c r="B2858" s="298">
        <v>11.38</v>
      </c>
      <c r="C2858" s="298">
        <v>11.41</v>
      </c>
      <c r="D2858" s="298">
        <v>11.17</v>
      </c>
      <c r="E2858" s="298">
        <v>11.2</v>
      </c>
      <c r="F2858" s="297">
        <v>46743</v>
      </c>
      <c r="G2858" s="297">
        <v>60920895</v>
      </c>
      <c r="H2858" s="400">
        <v>682.31401238026103</v>
      </c>
      <c r="I2858" s="401"/>
    </row>
    <row r="2859" spans="1:9" ht="25.15" customHeight="1">
      <c r="A2859" s="299">
        <v>41906</v>
      </c>
      <c r="B2859" s="298">
        <v>11.33</v>
      </c>
      <c r="C2859" s="298">
        <v>11.42</v>
      </c>
      <c r="D2859" s="298">
        <v>11.22</v>
      </c>
      <c r="E2859" s="298">
        <v>11.23</v>
      </c>
      <c r="F2859" s="297">
        <v>22660</v>
      </c>
      <c r="G2859" s="297">
        <v>60920895</v>
      </c>
      <c r="H2859" s="400">
        <v>684.14162296262703</v>
      </c>
      <c r="I2859" s="401"/>
    </row>
    <row r="2860" spans="1:9" ht="25.15" customHeight="1">
      <c r="A2860" s="299">
        <v>41905</v>
      </c>
      <c r="B2860" s="298">
        <v>11.53</v>
      </c>
      <c r="C2860" s="298">
        <v>11.41</v>
      </c>
      <c r="D2860" s="298">
        <v>11.16</v>
      </c>
      <c r="E2860" s="298">
        <v>11.26</v>
      </c>
      <c r="F2860" s="297">
        <v>26025</v>
      </c>
      <c r="G2860" s="297">
        <v>60920895</v>
      </c>
      <c r="H2860" s="400">
        <v>685.96929164368601</v>
      </c>
      <c r="I2860" s="401"/>
    </row>
    <row r="2861" spans="1:9" ht="25.15" customHeight="1">
      <c r="A2861" s="299">
        <v>41904</v>
      </c>
      <c r="B2861" s="298">
        <v>11.61</v>
      </c>
      <c r="C2861" s="298">
        <v>11.49</v>
      </c>
      <c r="D2861" s="298">
        <v>11.35</v>
      </c>
      <c r="E2861" s="298">
        <v>11.4</v>
      </c>
      <c r="F2861" s="297">
        <v>21222</v>
      </c>
      <c r="G2861" s="297">
        <v>60920895</v>
      </c>
      <c r="H2861" s="400">
        <v>694.49817976052304</v>
      </c>
      <c r="I2861" s="401"/>
    </row>
    <row r="2862" spans="1:9" ht="25.15" customHeight="1">
      <c r="A2862" s="299">
        <v>41901</v>
      </c>
      <c r="B2862" s="298">
        <v>11.39</v>
      </c>
      <c r="C2862" s="298">
        <v>11.61</v>
      </c>
      <c r="D2862" s="298">
        <v>11.43</v>
      </c>
      <c r="E2862" s="298">
        <v>11.59</v>
      </c>
      <c r="F2862" s="297">
        <v>112553</v>
      </c>
      <c r="G2862" s="297">
        <v>60920895</v>
      </c>
      <c r="H2862" s="400">
        <v>706.073182345791</v>
      </c>
      <c r="I2862" s="401"/>
    </row>
    <row r="2863" spans="1:9" ht="25.15" customHeight="1">
      <c r="A2863" s="299">
        <v>41900</v>
      </c>
      <c r="B2863" s="298">
        <v>11.21</v>
      </c>
      <c r="C2863" s="298">
        <v>11.32</v>
      </c>
      <c r="D2863" s="298">
        <v>11.12</v>
      </c>
      <c r="E2863" s="298">
        <v>11.25</v>
      </c>
      <c r="F2863" s="297">
        <v>33392</v>
      </c>
      <c r="G2863" s="297">
        <v>60920895</v>
      </c>
      <c r="H2863" s="400">
        <v>685.36006874999998</v>
      </c>
      <c r="I2863" s="401"/>
    </row>
    <row r="2864" spans="1:9" ht="25.15" customHeight="1">
      <c r="A2864" s="299">
        <v>41899</v>
      </c>
      <c r="B2864" s="298">
        <v>11.38</v>
      </c>
      <c r="C2864" s="298">
        <v>11.55</v>
      </c>
      <c r="D2864" s="298">
        <v>11.14</v>
      </c>
      <c r="E2864" s="298">
        <v>11.22</v>
      </c>
      <c r="F2864" s="297">
        <v>48371</v>
      </c>
      <c r="G2864" s="297">
        <v>60920895</v>
      </c>
      <c r="H2864" s="400">
        <v>683.53245816763399</v>
      </c>
      <c r="I2864" s="401"/>
    </row>
    <row r="2865" spans="1:9" ht="25.15" customHeight="1">
      <c r="A2865" s="299">
        <v>41898</v>
      </c>
      <c r="B2865" s="298">
        <v>11.55</v>
      </c>
      <c r="C2865" s="298">
        <v>11.55</v>
      </c>
      <c r="D2865" s="298">
        <v>11.32</v>
      </c>
      <c r="E2865" s="298">
        <v>11.45</v>
      </c>
      <c r="F2865" s="297">
        <v>48390</v>
      </c>
      <c r="G2865" s="297">
        <v>60920895</v>
      </c>
      <c r="H2865" s="400">
        <v>697.54423613026097</v>
      </c>
      <c r="I2865" s="401"/>
    </row>
    <row r="2866" spans="1:9" ht="25.15" customHeight="1">
      <c r="A2866" s="299">
        <v>41897</v>
      </c>
      <c r="B2866" s="298">
        <v>11.46</v>
      </c>
      <c r="C2866" s="298">
        <v>11.61</v>
      </c>
      <c r="D2866" s="298">
        <v>11.51</v>
      </c>
      <c r="E2866" s="298">
        <v>11.52</v>
      </c>
      <c r="F2866" s="297">
        <v>49759</v>
      </c>
      <c r="G2866" s="297">
        <v>60920895</v>
      </c>
      <c r="H2866" s="400">
        <v>701.80873828737299</v>
      </c>
      <c r="I2866" s="401"/>
    </row>
    <row r="2867" spans="1:9" ht="25.15" customHeight="1">
      <c r="A2867" s="299">
        <v>41894</v>
      </c>
      <c r="B2867" s="298">
        <v>11.49</v>
      </c>
      <c r="C2867" s="298">
        <v>11.6</v>
      </c>
      <c r="D2867" s="298">
        <v>11.48</v>
      </c>
      <c r="E2867" s="298">
        <v>11.55</v>
      </c>
      <c r="F2867" s="297">
        <v>62357</v>
      </c>
      <c r="G2867" s="297">
        <v>60920895</v>
      </c>
      <c r="H2867" s="400">
        <v>703.63634886973898</v>
      </c>
      <c r="I2867" s="401"/>
    </row>
    <row r="2868" spans="1:9" ht="25.15" customHeight="1">
      <c r="A2868" s="299">
        <v>41893</v>
      </c>
      <c r="B2868" s="298">
        <v>11.58</v>
      </c>
      <c r="C2868" s="298">
        <v>11.6</v>
      </c>
      <c r="D2868" s="298">
        <v>11.48</v>
      </c>
      <c r="E2868" s="298">
        <v>11.5</v>
      </c>
      <c r="F2868" s="297">
        <v>61019</v>
      </c>
      <c r="G2868" s="297">
        <v>60920895</v>
      </c>
      <c r="H2868" s="400">
        <v>700.59029250000003</v>
      </c>
      <c r="I2868" s="401"/>
    </row>
    <row r="2869" spans="1:9" ht="25.15" customHeight="1">
      <c r="A2869" s="299">
        <v>41892</v>
      </c>
      <c r="B2869" s="298">
        <v>11.21</v>
      </c>
      <c r="C2869" s="298">
        <v>11.55</v>
      </c>
      <c r="D2869" s="298">
        <v>11.25</v>
      </c>
      <c r="E2869" s="298">
        <v>11.45</v>
      </c>
      <c r="F2869" s="297">
        <v>88785</v>
      </c>
      <c r="G2869" s="297">
        <v>60920895</v>
      </c>
      <c r="H2869" s="400">
        <v>697.54423613026097</v>
      </c>
      <c r="I2869" s="401"/>
    </row>
    <row r="2870" spans="1:9" ht="25.15" customHeight="1">
      <c r="A2870" s="299">
        <v>41891</v>
      </c>
      <c r="B2870" s="298">
        <v>11.13</v>
      </c>
      <c r="C2870" s="298">
        <v>11.17</v>
      </c>
      <c r="D2870" s="298">
        <v>10.85</v>
      </c>
      <c r="E2870" s="298">
        <v>11.15</v>
      </c>
      <c r="F2870" s="297">
        <v>41937</v>
      </c>
      <c r="G2870" s="297">
        <v>60920895</v>
      </c>
      <c r="H2870" s="400">
        <v>679.26795601052299</v>
      </c>
      <c r="I2870" s="401"/>
    </row>
    <row r="2871" spans="1:9" ht="25.15" customHeight="1">
      <c r="A2871" s="299">
        <v>41890</v>
      </c>
      <c r="B2871" s="298">
        <v>11.39</v>
      </c>
      <c r="C2871" s="298">
        <v>11.28</v>
      </c>
      <c r="D2871" s="298">
        <v>10.78</v>
      </c>
      <c r="E2871" s="298">
        <v>10.9</v>
      </c>
      <c r="F2871" s="297">
        <v>42952</v>
      </c>
      <c r="G2871" s="297">
        <v>60920895</v>
      </c>
      <c r="H2871" s="400">
        <v>664.03773226052294</v>
      </c>
      <c r="I2871" s="401"/>
    </row>
    <row r="2872" spans="1:9" ht="25.15" customHeight="1">
      <c r="A2872" s="299">
        <v>41887</v>
      </c>
      <c r="B2872" s="298">
        <v>11.4</v>
      </c>
      <c r="C2872" s="298">
        <v>11.46</v>
      </c>
      <c r="D2872" s="298">
        <v>11.21</v>
      </c>
      <c r="E2872" s="298">
        <v>11.28</v>
      </c>
      <c r="F2872" s="297">
        <v>37672</v>
      </c>
      <c r="G2872" s="297">
        <v>60920895</v>
      </c>
      <c r="H2872" s="400">
        <v>687.18767933236597</v>
      </c>
      <c r="I2872" s="401"/>
    </row>
    <row r="2873" spans="1:9" ht="25.15" customHeight="1">
      <c r="A2873" s="299">
        <v>41886</v>
      </c>
      <c r="B2873" s="298">
        <v>11.59</v>
      </c>
      <c r="C2873" s="298">
        <v>11.56</v>
      </c>
      <c r="D2873" s="298">
        <v>11.38</v>
      </c>
      <c r="E2873" s="298">
        <v>11.5</v>
      </c>
      <c r="F2873" s="297">
        <v>80201</v>
      </c>
      <c r="G2873" s="297">
        <v>60920895</v>
      </c>
      <c r="H2873" s="400">
        <v>700.59029250000003</v>
      </c>
      <c r="I2873" s="401"/>
    </row>
    <row r="2874" spans="1:9" ht="25.15" customHeight="1">
      <c r="A2874" s="299">
        <v>41885</v>
      </c>
      <c r="B2874" s="298">
        <v>11.6</v>
      </c>
      <c r="C2874" s="298">
        <v>11.56</v>
      </c>
      <c r="D2874" s="298">
        <v>11.41</v>
      </c>
      <c r="E2874" s="298">
        <v>11.44</v>
      </c>
      <c r="F2874" s="297">
        <v>270215</v>
      </c>
      <c r="G2874" s="297">
        <v>60920895</v>
      </c>
      <c r="H2874" s="400">
        <v>696.93501323657495</v>
      </c>
      <c r="I2874" s="401"/>
    </row>
    <row r="2875" spans="1:9" ht="25.15" customHeight="1">
      <c r="A2875" s="299">
        <v>41884</v>
      </c>
      <c r="B2875" s="298">
        <v>11.47</v>
      </c>
      <c r="C2875" s="298">
        <v>11.4</v>
      </c>
      <c r="D2875" s="298">
        <v>11.27</v>
      </c>
      <c r="E2875" s="298">
        <v>11.35</v>
      </c>
      <c r="F2875" s="297">
        <v>46921</v>
      </c>
      <c r="G2875" s="297">
        <v>60920895</v>
      </c>
      <c r="H2875" s="400">
        <v>691.45218148947697</v>
      </c>
      <c r="I2875" s="401"/>
    </row>
    <row r="2876" spans="1:9" ht="25.15" customHeight="1">
      <c r="A2876" s="299">
        <v>41883</v>
      </c>
      <c r="B2876" s="298">
        <v>11.35</v>
      </c>
      <c r="C2876" s="298">
        <v>11.4</v>
      </c>
      <c r="D2876" s="298">
        <v>11.25</v>
      </c>
      <c r="E2876" s="298">
        <v>11.35</v>
      </c>
      <c r="F2876" s="297">
        <v>35522</v>
      </c>
      <c r="G2876" s="297">
        <v>60920895</v>
      </c>
      <c r="H2876" s="400">
        <v>691.45218148947697</v>
      </c>
      <c r="I2876" s="401"/>
    </row>
    <row r="2877" spans="1:9" ht="25.15" customHeight="1">
      <c r="A2877" s="299">
        <v>41880</v>
      </c>
      <c r="B2877" s="298">
        <v>11.37</v>
      </c>
      <c r="C2877" s="298">
        <v>11.33</v>
      </c>
      <c r="D2877" s="298">
        <v>11.14</v>
      </c>
      <c r="E2877" s="298">
        <v>11.24</v>
      </c>
      <c r="F2877" s="297">
        <v>30485</v>
      </c>
      <c r="G2877" s="297">
        <v>60920895</v>
      </c>
      <c r="H2877" s="400">
        <v>684.75084585631396</v>
      </c>
      <c r="I2877" s="401"/>
    </row>
    <row r="2878" spans="1:9" ht="25.15" customHeight="1">
      <c r="A2878" s="299">
        <v>41879</v>
      </c>
      <c r="B2878" s="298">
        <v>11.27</v>
      </c>
      <c r="C2878" s="298">
        <v>11.44</v>
      </c>
      <c r="D2878" s="298">
        <v>11.22</v>
      </c>
      <c r="E2878" s="298">
        <v>11.3</v>
      </c>
      <c r="F2878" s="297">
        <v>55529</v>
      </c>
      <c r="G2878" s="297">
        <v>60918731</v>
      </c>
      <c r="H2878" s="400">
        <v>688.38167191932598</v>
      </c>
      <c r="I2878" s="401"/>
    </row>
    <row r="2879" spans="1:9" ht="25.15" customHeight="1">
      <c r="A2879" s="299">
        <v>41878</v>
      </c>
      <c r="B2879" s="298">
        <v>11.47</v>
      </c>
      <c r="C2879" s="298">
        <v>11.53</v>
      </c>
      <c r="D2879" s="298">
        <v>11.34</v>
      </c>
      <c r="E2879" s="298">
        <v>11.38</v>
      </c>
      <c r="F2879" s="297">
        <v>40305</v>
      </c>
      <c r="G2879" s="297">
        <v>60918731</v>
      </c>
      <c r="H2879" s="400">
        <v>693.25516575159497</v>
      </c>
      <c r="I2879" s="401"/>
    </row>
    <row r="2880" spans="1:9" ht="25.15" customHeight="1">
      <c r="A2880" s="299">
        <v>41877</v>
      </c>
      <c r="B2880" s="298">
        <v>11.4</v>
      </c>
      <c r="C2880" s="298">
        <v>11.45</v>
      </c>
      <c r="D2880" s="298">
        <v>11.26</v>
      </c>
      <c r="E2880" s="298">
        <v>11.39</v>
      </c>
      <c r="F2880" s="297">
        <v>49759</v>
      </c>
      <c r="G2880" s="297">
        <v>60918731</v>
      </c>
      <c r="H2880" s="400">
        <v>693.864367004786</v>
      </c>
      <c r="I2880" s="401"/>
    </row>
    <row r="2881" spans="1:9" ht="25.15" customHeight="1">
      <c r="A2881" s="299">
        <v>41873</v>
      </c>
      <c r="B2881" s="298">
        <v>11.36</v>
      </c>
      <c r="C2881" s="298">
        <v>11.5</v>
      </c>
      <c r="D2881" s="298">
        <v>11.25</v>
      </c>
      <c r="E2881" s="298">
        <v>11.31</v>
      </c>
      <c r="F2881" s="297">
        <v>74972</v>
      </c>
      <c r="G2881" s="297">
        <v>60918731</v>
      </c>
      <c r="H2881" s="400">
        <v>688.99087317251701</v>
      </c>
      <c r="I2881" s="401"/>
    </row>
    <row r="2882" spans="1:9" ht="25.15" customHeight="1">
      <c r="A2882" s="299">
        <v>41872</v>
      </c>
      <c r="B2882" s="298">
        <v>11.44</v>
      </c>
      <c r="C2882" s="298">
        <v>11.47</v>
      </c>
      <c r="D2882" s="298">
        <v>11.3</v>
      </c>
      <c r="E2882" s="298">
        <v>11.4</v>
      </c>
      <c r="F2882" s="297">
        <v>106989</v>
      </c>
      <c r="G2882" s="297">
        <v>60918731</v>
      </c>
      <c r="H2882" s="400">
        <v>694.47351016134803</v>
      </c>
      <c r="I2882" s="401"/>
    </row>
    <row r="2883" spans="1:9" ht="25.15" customHeight="1">
      <c r="A2883" s="299">
        <v>41871</v>
      </c>
      <c r="B2883" s="298">
        <v>11.37</v>
      </c>
      <c r="C2883" s="298">
        <v>11.5</v>
      </c>
      <c r="D2883" s="298">
        <v>11.2</v>
      </c>
      <c r="E2883" s="298">
        <v>11.41</v>
      </c>
      <c r="F2883" s="297">
        <v>100758</v>
      </c>
      <c r="G2883" s="297">
        <v>60918731</v>
      </c>
      <c r="H2883" s="400">
        <v>695.08271141453895</v>
      </c>
      <c r="I2883" s="401"/>
    </row>
    <row r="2884" spans="1:9" ht="25.15" customHeight="1">
      <c r="A2884" s="299">
        <v>41870</v>
      </c>
      <c r="B2884" s="298">
        <v>11.23</v>
      </c>
      <c r="C2884" s="298">
        <v>11.56</v>
      </c>
      <c r="D2884" s="298">
        <v>11.11</v>
      </c>
      <c r="E2884" s="298">
        <v>11.3</v>
      </c>
      <c r="F2884" s="297">
        <v>281443</v>
      </c>
      <c r="G2884" s="297">
        <v>60918731</v>
      </c>
      <c r="H2884" s="400">
        <v>688.38167191932598</v>
      </c>
      <c r="I2884" s="401"/>
    </row>
    <row r="2885" spans="1:9" ht="25.15" customHeight="1">
      <c r="A2885" s="299">
        <v>41869</v>
      </c>
      <c r="B2885" s="298">
        <v>11.27</v>
      </c>
      <c r="C2885" s="298">
        <v>11.33</v>
      </c>
      <c r="D2885" s="298">
        <v>11.11</v>
      </c>
      <c r="E2885" s="298">
        <v>11.24</v>
      </c>
      <c r="F2885" s="297">
        <v>280526</v>
      </c>
      <c r="G2885" s="297">
        <v>60918731</v>
      </c>
      <c r="H2885" s="400">
        <v>684.72652249680903</v>
      </c>
      <c r="I2885" s="401"/>
    </row>
    <row r="2886" spans="1:9" ht="25.15" customHeight="1">
      <c r="A2886" s="299">
        <v>41866</v>
      </c>
      <c r="B2886" s="298">
        <v>10.67</v>
      </c>
      <c r="C2886" s="298">
        <v>11.24</v>
      </c>
      <c r="D2886" s="298">
        <v>10.67</v>
      </c>
      <c r="E2886" s="298">
        <v>11.09</v>
      </c>
      <c r="F2886" s="297">
        <v>426248</v>
      </c>
      <c r="G2886" s="297">
        <v>60918731</v>
      </c>
      <c r="H2886" s="400">
        <v>675.58873608546105</v>
      </c>
      <c r="I2886" s="401"/>
    </row>
    <row r="2887" spans="1:9" ht="25.15" customHeight="1">
      <c r="A2887" s="299">
        <v>41865</v>
      </c>
      <c r="B2887" s="298">
        <v>10.5</v>
      </c>
      <c r="C2887" s="298">
        <v>10.85</v>
      </c>
      <c r="D2887" s="298">
        <v>10.39</v>
      </c>
      <c r="E2887" s="298">
        <v>10.67</v>
      </c>
      <c r="F2887" s="297">
        <v>60046</v>
      </c>
      <c r="G2887" s="297">
        <v>60918731</v>
      </c>
      <c r="H2887" s="400">
        <v>650.00286441773005</v>
      </c>
      <c r="I2887" s="401"/>
    </row>
    <row r="2888" spans="1:9" ht="25.15" customHeight="1">
      <c r="A2888" s="299">
        <v>41864</v>
      </c>
      <c r="B2888" s="298">
        <v>10.46</v>
      </c>
      <c r="C2888" s="298">
        <v>10.53</v>
      </c>
      <c r="D2888" s="298">
        <v>10.31</v>
      </c>
      <c r="E2888" s="298">
        <v>10.36</v>
      </c>
      <c r="F2888" s="297">
        <v>28929</v>
      </c>
      <c r="G2888" s="297">
        <v>60918731</v>
      </c>
      <c r="H2888" s="400">
        <v>631.11803224521395</v>
      </c>
      <c r="I2888" s="401"/>
    </row>
    <row r="2889" spans="1:9" ht="25.15" customHeight="1">
      <c r="A2889" s="299">
        <v>41863</v>
      </c>
      <c r="B2889" s="298">
        <v>10.42</v>
      </c>
      <c r="C2889" s="298">
        <v>10.48</v>
      </c>
      <c r="D2889" s="298">
        <v>10.28</v>
      </c>
      <c r="E2889" s="298">
        <v>10.29</v>
      </c>
      <c r="F2889" s="297">
        <v>24742</v>
      </c>
      <c r="G2889" s="297">
        <v>60918731</v>
      </c>
      <c r="H2889" s="400">
        <v>626.85373966613497</v>
      </c>
      <c r="I2889" s="401"/>
    </row>
    <row r="2890" spans="1:9" ht="25.15" customHeight="1">
      <c r="A2890" s="299">
        <v>41862</v>
      </c>
      <c r="B2890" s="298">
        <v>10.039999999999999</v>
      </c>
      <c r="C2890" s="298">
        <v>10.57</v>
      </c>
      <c r="D2890" s="298">
        <v>10.06</v>
      </c>
      <c r="E2890" s="298">
        <v>10.5</v>
      </c>
      <c r="F2890" s="297">
        <v>34722</v>
      </c>
      <c r="G2890" s="297">
        <v>60918731</v>
      </c>
      <c r="H2890" s="400">
        <v>639.64667550000001</v>
      </c>
      <c r="I2890" s="401"/>
    </row>
    <row r="2891" spans="1:9" ht="25.15" customHeight="1">
      <c r="A2891" s="299">
        <v>41859</v>
      </c>
      <c r="B2891" s="298">
        <v>10.199999999999999</v>
      </c>
      <c r="C2891" s="298">
        <v>10.31</v>
      </c>
      <c r="D2891" s="298">
        <v>10.09</v>
      </c>
      <c r="E2891" s="298">
        <v>10.17</v>
      </c>
      <c r="F2891" s="297">
        <v>44199</v>
      </c>
      <c r="G2891" s="297">
        <v>60918731</v>
      </c>
      <c r="H2891" s="400">
        <v>619.54349891772995</v>
      </c>
      <c r="I2891" s="401"/>
    </row>
    <row r="2892" spans="1:9" ht="25.15" customHeight="1">
      <c r="A2892" s="299">
        <v>41858</v>
      </c>
      <c r="B2892" s="298">
        <v>10.26</v>
      </c>
      <c r="C2892" s="298">
        <v>10.31</v>
      </c>
      <c r="D2892" s="298">
        <v>10.19</v>
      </c>
      <c r="E2892" s="298">
        <v>10.199999999999999</v>
      </c>
      <c r="F2892" s="297">
        <v>95214</v>
      </c>
      <c r="G2892" s="297">
        <v>60918731</v>
      </c>
      <c r="H2892" s="400">
        <v>621.37104458067404</v>
      </c>
      <c r="I2892" s="401"/>
    </row>
    <row r="2893" spans="1:9" ht="25.15" customHeight="1">
      <c r="A2893" s="299">
        <v>41857</v>
      </c>
      <c r="B2893" s="298">
        <v>10.33</v>
      </c>
      <c r="C2893" s="298">
        <v>10.36</v>
      </c>
      <c r="D2893" s="298">
        <v>10.01</v>
      </c>
      <c r="E2893" s="298">
        <v>10.3</v>
      </c>
      <c r="F2893" s="297">
        <v>120239</v>
      </c>
      <c r="G2893" s="297">
        <v>60918731</v>
      </c>
      <c r="H2893" s="400">
        <v>627.462940919326</v>
      </c>
      <c r="I2893" s="401"/>
    </row>
    <row r="2894" spans="1:9" ht="25.15" customHeight="1">
      <c r="A2894" s="299">
        <v>41856</v>
      </c>
      <c r="B2894" s="298">
        <v>10.130000000000001</v>
      </c>
      <c r="C2894" s="298">
        <v>10.3</v>
      </c>
      <c r="D2894" s="298">
        <v>10.1</v>
      </c>
      <c r="E2894" s="298">
        <v>10.24</v>
      </c>
      <c r="F2894" s="297">
        <v>18224</v>
      </c>
      <c r="G2894" s="297">
        <v>60918731</v>
      </c>
      <c r="H2894" s="400">
        <v>623.80779149680905</v>
      </c>
      <c r="I2894" s="401"/>
    </row>
    <row r="2895" spans="1:9" ht="25.15" customHeight="1">
      <c r="A2895" s="299">
        <v>41855</v>
      </c>
      <c r="B2895" s="298">
        <v>10.24</v>
      </c>
      <c r="C2895" s="298">
        <v>10.31</v>
      </c>
      <c r="D2895" s="298">
        <v>10.15</v>
      </c>
      <c r="E2895" s="298">
        <v>10.17</v>
      </c>
      <c r="F2895" s="297">
        <v>25418</v>
      </c>
      <c r="G2895" s="297">
        <v>60918731</v>
      </c>
      <c r="H2895" s="400">
        <v>619.54349891772995</v>
      </c>
      <c r="I2895" s="401"/>
    </row>
    <row r="2896" spans="1:9" ht="25.15" customHeight="1">
      <c r="A2896" s="299">
        <v>41852</v>
      </c>
      <c r="B2896" s="298">
        <v>10.41</v>
      </c>
      <c r="C2896" s="298">
        <v>10.43</v>
      </c>
      <c r="D2896" s="298">
        <v>10.18</v>
      </c>
      <c r="E2896" s="298">
        <v>10.28</v>
      </c>
      <c r="F2896" s="297">
        <v>47018</v>
      </c>
      <c r="G2896" s="297">
        <v>60918731</v>
      </c>
      <c r="H2896" s="400">
        <v>626.24453841294405</v>
      </c>
      <c r="I2896" s="401"/>
    </row>
    <row r="2897" spans="1:9" ht="25.15" customHeight="1">
      <c r="A2897" s="299">
        <v>41851</v>
      </c>
      <c r="B2897" s="298">
        <v>10.19</v>
      </c>
      <c r="C2897" s="298">
        <v>10.59</v>
      </c>
      <c r="D2897" s="298">
        <v>10.15</v>
      </c>
      <c r="E2897" s="298">
        <v>10.47</v>
      </c>
      <c r="F2897" s="297">
        <v>124911</v>
      </c>
      <c r="G2897" s="297">
        <v>60918731</v>
      </c>
      <c r="H2897" s="400">
        <v>637.81912983705604</v>
      </c>
      <c r="I2897" s="401"/>
    </row>
    <row r="2898" spans="1:9" ht="25.15" customHeight="1">
      <c r="A2898" s="299">
        <v>41850</v>
      </c>
      <c r="B2898" s="298">
        <v>10.220000000000001</v>
      </c>
      <c r="C2898" s="298">
        <v>10.35</v>
      </c>
      <c r="D2898" s="298">
        <v>10.15</v>
      </c>
      <c r="E2898" s="298">
        <v>10.26</v>
      </c>
      <c r="F2898" s="297">
        <v>26378</v>
      </c>
      <c r="G2898" s="297">
        <v>60918731</v>
      </c>
      <c r="H2898" s="400">
        <v>625.02619400319099</v>
      </c>
      <c r="I2898" s="401"/>
    </row>
    <row r="2899" spans="1:9" ht="25.15" customHeight="1">
      <c r="A2899" s="299">
        <v>41849</v>
      </c>
      <c r="B2899" s="298">
        <v>10.28</v>
      </c>
      <c r="C2899" s="298">
        <v>10.46</v>
      </c>
      <c r="D2899" s="298">
        <v>10.23</v>
      </c>
      <c r="E2899" s="298">
        <v>10.29</v>
      </c>
      <c r="F2899" s="297">
        <v>30903</v>
      </c>
      <c r="G2899" s="297">
        <v>60918731</v>
      </c>
      <c r="H2899" s="400">
        <v>626.85373966613497</v>
      </c>
      <c r="I2899" s="401"/>
    </row>
    <row r="2900" spans="1:9" ht="25.15" customHeight="1">
      <c r="A2900" s="299">
        <v>41848</v>
      </c>
      <c r="B2900" s="298">
        <v>10.56</v>
      </c>
      <c r="C2900" s="298">
        <v>10.58</v>
      </c>
      <c r="D2900" s="298">
        <v>10.210000000000001</v>
      </c>
      <c r="E2900" s="298">
        <v>10.25</v>
      </c>
      <c r="F2900" s="297">
        <v>76868</v>
      </c>
      <c r="G2900" s="297">
        <v>60918731</v>
      </c>
      <c r="H2900" s="400">
        <v>624.41699274999996</v>
      </c>
      <c r="I2900" s="401"/>
    </row>
    <row r="2901" spans="1:9" ht="25.15" customHeight="1">
      <c r="A2901" s="299">
        <v>41845</v>
      </c>
      <c r="B2901" s="298">
        <v>10.34</v>
      </c>
      <c r="C2901" s="298">
        <v>10.56</v>
      </c>
      <c r="D2901" s="298">
        <v>10.33</v>
      </c>
      <c r="E2901" s="298">
        <v>10.41</v>
      </c>
      <c r="F2901" s="297">
        <v>25618</v>
      </c>
      <c r="G2901" s="297">
        <v>60918731</v>
      </c>
      <c r="H2901" s="400">
        <v>634.16398041453897</v>
      </c>
      <c r="I2901" s="401"/>
    </row>
    <row r="2902" spans="1:9" ht="25.15" customHeight="1">
      <c r="A2902" s="299">
        <v>41844</v>
      </c>
      <c r="B2902" s="298">
        <v>10.55</v>
      </c>
      <c r="C2902" s="298">
        <v>10.55</v>
      </c>
      <c r="D2902" s="298">
        <v>10.36</v>
      </c>
      <c r="E2902" s="298">
        <v>10.46</v>
      </c>
      <c r="F2902" s="297">
        <v>43062</v>
      </c>
      <c r="G2902" s="297">
        <v>60918731</v>
      </c>
      <c r="H2902" s="400">
        <v>637.20992858386501</v>
      </c>
      <c r="I2902" s="401"/>
    </row>
    <row r="2903" spans="1:9" ht="25.15" customHeight="1">
      <c r="A2903" s="299">
        <v>41843</v>
      </c>
      <c r="B2903" s="298">
        <v>10.6</v>
      </c>
      <c r="C2903" s="298">
        <v>10.54</v>
      </c>
      <c r="D2903" s="298">
        <v>10.37</v>
      </c>
      <c r="E2903" s="298">
        <v>10.54</v>
      </c>
      <c r="F2903" s="297">
        <v>83197</v>
      </c>
      <c r="G2903" s="297">
        <v>60918731</v>
      </c>
      <c r="H2903" s="400">
        <v>642.08342241613502</v>
      </c>
      <c r="I2903" s="401"/>
    </row>
    <row r="2904" spans="1:9" ht="25.15" customHeight="1">
      <c r="A2904" s="299">
        <v>41842</v>
      </c>
      <c r="B2904" s="298">
        <v>10.44</v>
      </c>
      <c r="C2904" s="298">
        <v>10.58</v>
      </c>
      <c r="D2904" s="298">
        <v>10.44</v>
      </c>
      <c r="E2904" s="298">
        <v>10.5</v>
      </c>
      <c r="F2904" s="297">
        <v>168807</v>
      </c>
      <c r="G2904" s="297">
        <v>60918731</v>
      </c>
      <c r="H2904" s="400">
        <v>639.64667550000001</v>
      </c>
      <c r="I2904" s="401"/>
    </row>
    <row r="2905" spans="1:9" ht="25.15" customHeight="1">
      <c r="A2905" s="299">
        <v>41841</v>
      </c>
      <c r="B2905" s="298">
        <v>10.55</v>
      </c>
      <c r="C2905" s="298">
        <v>10.57</v>
      </c>
      <c r="D2905" s="298">
        <v>10.27</v>
      </c>
      <c r="E2905" s="298">
        <v>10.56</v>
      </c>
      <c r="F2905" s="297">
        <v>123819</v>
      </c>
      <c r="G2905" s="297">
        <v>60918731</v>
      </c>
      <c r="H2905" s="400">
        <v>643.30182492251697</v>
      </c>
      <c r="I2905" s="401"/>
    </row>
    <row r="2906" spans="1:9" ht="25.15" customHeight="1">
      <c r="A2906" s="299">
        <v>41838</v>
      </c>
      <c r="B2906" s="298">
        <v>10.64</v>
      </c>
      <c r="C2906" s="298">
        <v>10.79</v>
      </c>
      <c r="D2906" s="298">
        <v>10.39</v>
      </c>
      <c r="E2906" s="298">
        <v>10.4</v>
      </c>
      <c r="F2906" s="297">
        <v>230988</v>
      </c>
      <c r="G2906" s="297">
        <v>60918731</v>
      </c>
      <c r="H2906" s="400">
        <v>633.55477916134805</v>
      </c>
      <c r="I2906" s="401"/>
    </row>
    <row r="2907" spans="1:9" ht="25.15" customHeight="1">
      <c r="A2907" s="299">
        <v>41837</v>
      </c>
      <c r="B2907" s="298">
        <v>10.87</v>
      </c>
      <c r="C2907" s="298">
        <v>11.04</v>
      </c>
      <c r="D2907" s="298">
        <v>10.67</v>
      </c>
      <c r="E2907" s="298">
        <v>10.86</v>
      </c>
      <c r="F2907" s="297">
        <v>69505</v>
      </c>
      <c r="G2907" s="297">
        <v>60918731</v>
      </c>
      <c r="H2907" s="400">
        <v>661.57739774521394</v>
      </c>
      <c r="I2907" s="401"/>
    </row>
    <row r="2908" spans="1:9" ht="25.15" customHeight="1">
      <c r="A2908" s="299">
        <v>41836</v>
      </c>
      <c r="B2908" s="298">
        <v>10.77</v>
      </c>
      <c r="C2908" s="298">
        <v>10.99</v>
      </c>
      <c r="D2908" s="298">
        <v>10.59</v>
      </c>
      <c r="E2908" s="298">
        <v>10.74</v>
      </c>
      <c r="F2908" s="297">
        <v>240583</v>
      </c>
      <c r="G2908" s="297">
        <v>60918731</v>
      </c>
      <c r="H2908" s="400">
        <v>654.26715699680904</v>
      </c>
      <c r="I2908" s="401"/>
    </row>
    <row r="2909" spans="1:9" ht="25.15" customHeight="1">
      <c r="A2909" s="299">
        <v>41835</v>
      </c>
      <c r="B2909" s="298">
        <v>10.72</v>
      </c>
      <c r="C2909" s="298">
        <v>10.94</v>
      </c>
      <c r="D2909" s="298">
        <v>10.74</v>
      </c>
      <c r="E2909" s="298">
        <v>10.92</v>
      </c>
      <c r="F2909" s="297">
        <v>50792</v>
      </c>
      <c r="G2909" s="297">
        <v>60918731</v>
      </c>
      <c r="H2909" s="400">
        <v>665.23254716772999</v>
      </c>
      <c r="I2909" s="401"/>
    </row>
    <row r="2910" spans="1:9" ht="25.15" customHeight="1">
      <c r="A2910" s="299">
        <v>41834</v>
      </c>
      <c r="B2910" s="298">
        <v>10.92</v>
      </c>
      <c r="C2910" s="298">
        <v>10.97</v>
      </c>
      <c r="D2910" s="298">
        <v>10.8</v>
      </c>
      <c r="E2910" s="298">
        <v>10.8</v>
      </c>
      <c r="F2910" s="297">
        <v>17898</v>
      </c>
      <c r="G2910" s="297">
        <v>60918731</v>
      </c>
      <c r="H2910" s="400">
        <v>657.92230641932599</v>
      </c>
      <c r="I2910" s="401"/>
    </row>
    <row r="2911" spans="1:9" ht="25.15" customHeight="1">
      <c r="A2911" s="299">
        <v>41831</v>
      </c>
      <c r="B2911" s="298">
        <v>10.83</v>
      </c>
      <c r="C2911" s="298">
        <v>11.02</v>
      </c>
      <c r="D2911" s="298">
        <v>10.8</v>
      </c>
      <c r="E2911" s="298">
        <v>10.89</v>
      </c>
      <c r="F2911" s="297">
        <v>29505</v>
      </c>
      <c r="G2911" s="297">
        <v>60918731</v>
      </c>
      <c r="H2911" s="400">
        <v>663.40500150478601</v>
      </c>
      <c r="I2911" s="401"/>
    </row>
    <row r="2912" spans="1:9" ht="25.15" customHeight="1">
      <c r="A2912" s="299">
        <v>41830</v>
      </c>
      <c r="B2912" s="298">
        <v>10.99</v>
      </c>
      <c r="C2912" s="298">
        <v>11.06</v>
      </c>
      <c r="D2912" s="298">
        <v>10.77</v>
      </c>
      <c r="E2912" s="298">
        <v>10.85</v>
      </c>
      <c r="F2912" s="297">
        <v>186700</v>
      </c>
      <c r="G2912" s="297">
        <v>60918731</v>
      </c>
      <c r="H2912" s="400">
        <v>660.96825458865203</v>
      </c>
      <c r="I2912" s="401"/>
    </row>
    <row r="2913" spans="1:9" ht="25.15" customHeight="1">
      <c r="A2913" s="299">
        <v>41829</v>
      </c>
      <c r="B2913" s="298">
        <v>11.16</v>
      </c>
      <c r="C2913" s="298">
        <v>11.16</v>
      </c>
      <c r="D2913" s="298">
        <v>10.74</v>
      </c>
      <c r="E2913" s="298">
        <v>10.94</v>
      </c>
      <c r="F2913" s="297">
        <v>144479</v>
      </c>
      <c r="G2913" s="297">
        <v>60918731</v>
      </c>
      <c r="H2913" s="400">
        <v>666.45089157748305</v>
      </c>
      <c r="I2913" s="401"/>
    </row>
    <row r="2914" spans="1:9" ht="25.15" customHeight="1">
      <c r="A2914" s="299">
        <v>41828</v>
      </c>
      <c r="B2914" s="298">
        <v>11.01</v>
      </c>
      <c r="C2914" s="298">
        <v>11.28</v>
      </c>
      <c r="D2914" s="298">
        <v>11</v>
      </c>
      <c r="E2914" s="298">
        <v>11.03</v>
      </c>
      <c r="F2914" s="297">
        <v>53236</v>
      </c>
      <c r="G2914" s="297">
        <v>60918731</v>
      </c>
      <c r="H2914" s="400">
        <v>671.93358666294398</v>
      </c>
      <c r="I2914" s="401"/>
    </row>
    <row r="2915" spans="1:9" ht="25.15" customHeight="1">
      <c r="A2915" s="299">
        <v>41827</v>
      </c>
      <c r="B2915" s="298">
        <v>11.28</v>
      </c>
      <c r="C2915" s="298">
        <v>11.29</v>
      </c>
      <c r="D2915" s="298">
        <v>11</v>
      </c>
      <c r="E2915" s="298">
        <v>11.09</v>
      </c>
      <c r="F2915" s="297">
        <v>28915</v>
      </c>
      <c r="G2915" s="297">
        <v>60918731</v>
      </c>
      <c r="H2915" s="400">
        <v>675.58873608546105</v>
      </c>
      <c r="I2915" s="401"/>
    </row>
    <row r="2916" spans="1:9" ht="25.15" customHeight="1">
      <c r="A2916" s="299">
        <v>41824</v>
      </c>
      <c r="B2916" s="298">
        <v>11.26</v>
      </c>
      <c r="C2916" s="298">
        <v>11.25</v>
      </c>
      <c r="D2916" s="298">
        <v>11.15</v>
      </c>
      <c r="E2916" s="298">
        <v>11.2</v>
      </c>
      <c r="F2916" s="297">
        <v>24712</v>
      </c>
      <c r="G2916" s="297">
        <v>60918731</v>
      </c>
      <c r="H2916" s="400">
        <v>682.28977558067402</v>
      </c>
      <c r="I2916" s="401"/>
    </row>
    <row r="2917" spans="1:9" ht="25.15" customHeight="1">
      <c r="A2917" s="299">
        <v>41823</v>
      </c>
      <c r="B2917" s="298">
        <v>11.35</v>
      </c>
      <c r="C2917" s="298">
        <v>11.36</v>
      </c>
      <c r="D2917" s="298">
        <v>11.14</v>
      </c>
      <c r="E2917" s="298">
        <v>11.22</v>
      </c>
      <c r="F2917" s="297">
        <v>77688</v>
      </c>
      <c r="G2917" s="297">
        <v>60918731</v>
      </c>
      <c r="H2917" s="400">
        <v>683.50817808705597</v>
      </c>
      <c r="I2917" s="401"/>
    </row>
    <row r="2918" spans="1:9" ht="25.15" customHeight="1">
      <c r="A2918" s="299">
        <v>41822</v>
      </c>
      <c r="B2918" s="298">
        <v>11.22</v>
      </c>
      <c r="C2918" s="298">
        <v>11.37</v>
      </c>
      <c r="D2918" s="298">
        <v>11.09</v>
      </c>
      <c r="E2918" s="298">
        <v>11.23</v>
      </c>
      <c r="F2918" s="297">
        <v>33170</v>
      </c>
      <c r="G2918" s="297">
        <v>60918731</v>
      </c>
      <c r="H2918" s="400">
        <v>684.11732124361799</v>
      </c>
      <c r="I2918" s="401"/>
    </row>
    <row r="2919" spans="1:9" ht="25.15" customHeight="1">
      <c r="A2919" s="299">
        <v>41821</v>
      </c>
      <c r="B2919" s="298">
        <v>11.32</v>
      </c>
      <c r="C2919" s="298">
        <v>11.39</v>
      </c>
      <c r="D2919" s="298">
        <v>10.94</v>
      </c>
      <c r="E2919" s="298">
        <v>11.1</v>
      </c>
      <c r="F2919" s="297">
        <v>205389</v>
      </c>
      <c r="G2919" s="297">
        <v>60918731</v>
      </c>
      <c r="H2919" s="400">
        <v>676.19793733865197</v>
      </c>
      <c r="I2919" s="401"/>
    </row>
    <row r="2920" spans="1:9" ht="25.15" customHeight="1">
      <c r="A2920" s="299">
        <v>41820</v>
      </c>
      <c r="B2920" s="298">
        <v>11.14</v>
      </c>
      <c r="C2920" s="298">
        <v>11.52</v>
      </c>
      <c r="D2920" s="298">
        <v>11.03</v>
      </c>
      <c r="E2920" s="298">
        <v>11.47</v>
      </c>
      <c r="F2920" s="297">
        <v>47807</v>
      </c>
      <c r="G2920" s="297">
        <v>60910185</v>
      </c>
      <c r="H2920" s="400">
        <v>698.63983821477404</v>
      </c>
      <c r="I2920" s="401"/>
    </row>
    <row r="2921" spans="1:9" ht="25.15" customHeight="1">
      <c r="A2921" s="299">
        <v>41817</v>
      </c>
      <c r="B2921" s="298">
        <v>11.04</v>
      </c>
      <c r="C2921" s="298">
        <v>11.08</v>
      </c>
      <c r="D2921" s="298">
        <v>10.83</v>
      </c>
      <c r="E2921" s="298">
        <v>11.04</v>
      </c>
      <c r="F2921" s="297">
        <v>43895</v>
      </c>
      <c r="G2921" s="297">
        <v>60910185</v>
      </c>
      <c r="H2921" s="400">
        <v>672.448440076461</v>
      </c>
      <c r="I2921" s="401"/>
    </row>
    <row r="2922" spans="1:9" ht="25.15" customHeight="1">
      <c r="A2922" s="299">
        <v>41816</v>
      </c>
      <c r="B2922" s="298">
        <v>11</v>
      </c>
      <c r="C2922" s="298">
        <v>11.18</v>
      </c>
      <c r="D2922" s="298">
        <v>10.93</v>
      </c>
      <c r="E2922" s="298">
        <v>11.12</v>
      </c>
      <c r="F2922" s="297">
        <v>150047</v>
      </c>
      <c r="G2922" s="297">
        <v>60910185</v>
      </c>
      <c r="H2922" s="400">
        <v>677.32125022938305</v>
      </c>
      <c r="I2922" s="401"/>
    </row>
    <row r="2923" spans="1:9" ht="25.15" customHeight="1">
      <c r="A2923" s="299">
        <v>41815</v>
      </c>
      <c r="B2923" s="298">
        <v>11.05</v>
      </c>
      <c r="C2923" s="298">
        <v>11.07</v>
      </c>
      <c r="D2923" s="298">
        <v>10.9</v>
      </c>
      <c r="E2923" s="298">
        <v>11.05</v>
      </c>
      <c r="F2923" s="297">
        <v>50844</v>
      </c>
      <c r="G2923" s="297">
        <v>60910185</v>
      </c>
      <c r="H2923" s="400">
        <v>673.05755586769601</v>
      </c>
      <c r="I2923" s="401"/>
    </row>
    <row r="2924" spans="1:9" ht="25.15" customHeight="1">
      <c r="A2924" s="299">
        <v>41814</v>
      </c>
      <c r="B2924" s="298">
        <v>11.11</v>
      </c>
      <c r="C2924" s="298">
        <v>11.215</v>
      </c>
      <c r="D2924" s="298">
        <v>10.871774</v>
      </c>
      <c r="E2924" s="298">
        <v>11.02</v>
      </c>
      <c r="F2924" s="297">
        <v>486968</v>
      </c>
      <c r="G2924" s="297">
        <v>60910185</v>
      </c>
      <c r="H2924" s="400">
        <v>671.23026658246999</v>
      </c>
      <c r="I2924" s="401"/>
    </row>
    <row r="2925" spans="1:9" ht="25.15" customHeight="1">
      <c r="A2925" s="299">
        <v>41813</v>
      </c>
      <c r="B2925" s="298">
        <v>11.27</v>
      </c>
      <c r="C2925" s="298">
        <v>11.37</v>
      </c>
      <c r="D2925" s="298">
        <v>11.07</v>
      </c>
      <c r="E2925" s="298">
        <v>11.14</v>
      </c>
      <c r="F2925" s="297">
        <v>43858</v>
      </c>
      <c r="G2925" s="297">
        <v>60910185</v>
      </c>
      <c r="H2925" s="400">
        <v>678.53948181185206</v>
      </c>
      <c r="I2925" s="401"/>
    </row>
    <row r="2926" spans="1:9" ht="25.15" customHeight="1">
      <c r="A2926" s="299">
        <v>41810</v>
      </c>
      <c r="B2926" s="298">
        <v>10.94</v>
      </c>
      <c r="C2926" s="298">
        <v>11.55</v>
      </c>
      <c r="D2926" s="298">
        <v>10.87</v>
      </c>
      <c r="E2926" s="298">
        <v>11.41</v>
      </c>
      <c r="F2926" s="297">
        <v>162921</v>
      </c>
      <c r="G2926" s="297">
        <v>60910185</v>
      </c>
      <c r="H2926" s="400">
        <v>694.98520155584299</v>
      </c>
      <c r="I2926" s="401"/>
    </row>
    <row r="2927" spans="1:9" ht="25.15" customHeight="1">
      <c r="A2927" s="299">
        <v>41809</v>
      </c>
      <c r="B2927" s="298">
        <v>10.69</v>
      </c>
      <c r="C2927" s="298">
        <v>11.16</v>
      </c>
      <c r="D2927" s="298">
        <v>10.624499</v>
      </c>
      <c r="E2927" s="298">
        <v>10.88</v>
      </c>
      <c r="F2927" s="297">
        <v>85316</v>
      </c>
      <c r="G2927" s="297">
        <v>60910185</v>
      </c>
      <c r="H2927" s="400">
        <v>662.702819770617</v>
      </c>
      <c r="I2927" s="401"/>
    </row>
    <row r="2928" spans="1:9" ht="25.15" customHeight="1">
      <c r="A2928" s="299">
        <v>41808</v>
      </c>
      <c r="B2928" s="298">
        <v>10.56</v>
      </c>
      <c r="C2928" s="298">
        <v>10.68</v>
      </c>
      <c r="D2928" s="298">
        <v>10.47</v>
      </c>
      <c r="E2928" s="298">
        <v>10.63</v>
      </c>
      <c r="F2928" s="297">
        <v>70653</v>
      </c>
      <c r="G2928" s="297">
        <v>60910185</v>
      </c>
      <c r="H2928" s="400">
        <v>647.47527352061695</v>
      </c>
      <c r="I2928" s="401"/>
    </row>
    <row r="2929" spans="1:9" ht="25.15" customHeight="1">
      <c r="A2929" s="299">
        <v>41807</v>
      </c>
      <c r="B2929" s="298">
        <v>10.59</v>
      </c>
      <c r="C2929" s="298">
        <v>10.67</v>
      </c>
      <c r="D2929" s="298">
        <v>10.431100000000001</v>
      </c>
      <c r="E2929" s="298">
        <v>10.45</v>
      </c>
      <c r="F2929" s="297">
        <v>61865</v>
      </c>
      <c r="G2929" s="297">
        <v>60910185</v>
      </c>
      <c r="H2929" s="400">
        <v>636.51142163230395</v>
      </c>
      <c r="I2929" s="401"/>
    </row>
    <row r="2930" spans="1:9" ht="25.15" customHeight="1">
      <c r="A2930" s="299">
        <v>41806</v>
      </c>
      <c r="B2930" s="298">
        <v>10.78</v>
      </c>
      <c r="C2930" s="298">
        <v>10.78</v>
      </c>
      <c r="D2930" s="298">
        <v>10.44</v>
      </c>
      <c r="E2930" s="298">
        <v>10.55</v>
      </c>
      <c r="F2930" s="297">
        <v>213228</v>
      </c>
      <c r="G2930" s="297">
        <v>60910185</v>
      </c>
      <c r="H2930" s="400">
        <v>642.60246336769603</v>
      </c>
      <c r="I2930" s="401"/>
    </row>
    <row r="2931" spans="1:9" ht="25.15" customHeight="1">
      <c r="A2931" s="299">
        <v>41803</v>
      </c>
      <c r="B2931" s="298">
        <v>10.8</v>
      </c>
      <c r="C2931" s="298">
        <v>10.8</v>
      </c>
      <c r="D2931" s="298">
        <v>10.48</v>
      </c>
      <c r="E2931" s="298">
        <v>10.62</v>
      </c>
      <c r="F2931" s="297">
        <v>59237</v>
      </c>
      <c r="G2931" s="297">
        <v>60910185</v>
      </c>
      <c r="H2931" s="400">
        <v>646.86615772938296</v>
      </c>
      <c r="I2931" s="401"/>
    </row>
    <row r="2932" spans="1:9" ht="25.15" customHeight="1">
      <c r="A2932" s="299">
        <v>41802</v>
      </c>
      <c r="B2932" s="298">
        <v>10.7</v>
      </c>
      <c r="C2932" s="298">
        <v>11.01</v>
      </c>
      <c r="D2932" s="298">
        <v>10.69</v>
      </c>
      <c r="E2932" s="298">
        <v>10.75</v>
      </c>
      <c r="F2932" s="297">
        <v>522768</v>
      </c>
      <c r="G2932" s="297">
        <v>60910185</v>
      </c>
      <c r="H2932" s="400">
        <v>654.78448875000004</v>
      </c>
      <c r="I2932" s="401"/>
    </row>
    <row r="2933" spans="1:9" ht="25.15" customHeight="1">
      <c r="A2933" s="299">
        <v>41801</v>
      </c>
      <c r="B2933" s="298">
        <v>10.54</v>
      </c>
      <c r="C2933" s="298">
        <v>10.78</v>
      </c>
      <c r="D2933" s="298">
        <v>10.44</v>
      </c>
      <c r="E2933" s="298">
        <v>10.72</v>
      </c>
      <c r="F2933" s="297">
        <v>67171</v>
      </c>
      <c r="G2933" s="297">
        <v>60910185</v>
      </c>
      <c r="H2933" s="400">
        <v>652.95719946477402</v>
      </c>
      <c r="I2933" s="401"/>
    </row>
    <row r="2934" spans="1:9" ht="25.15" customHeight="1">
      <c r="A2934" s="299">
        <v>41800</v>
      </c>
      <c r="B2934" s="298">
        <v>10.46</v>
      </c>
      <c r="C2934" s="298">
        <v>10.54</v>
      </c>
      <c r="D2934" s="298">
        <v>10.32</v>
      </c>
      <c r="E2934" s="298">
        <v>10.45</v>
      </c>
      <c r="F2934" s="297">
        <v>39244</v>
      </c>
      <c r="G2934" s="297">
        <v>60910185</v>
      </c>
      <c r="H2934" s="400">
        <v>636.51142163230395</v>
      </c>
      <c r="I2934" s="401"/>
    </row>
    <row r="2935" spans="1:9" ht="25.15" customHeight="1">
      <c r="A2935" s="299">
        <v>41799</v>
      </c>
      <c r="B2935" s="298">
        <v>10.55</v>
      </c>
      <c r="C2935" s="298">
        <v>10.55</v>
      </c>
      <c r="D2935" s="298">
        <v>10.33</v>
      </c>
      <c r="E2935" s="298">
        <v>10.36</v>
      </c>
      <c r="F2935" s="297">
        <v>30891</v>
      </c>
      <c r="G2935" s="297">
        <v>60910185</v>
      </c>
      <c r="H2935" s="400">
        <v>631.02949568814802</v>
      </c>
      <c r="I2935" s="401"/>
    </row>
    <row r="2936" spans="1:9" ht="25.15" customHeight="1">
      <c r="A2936" s="299">
        <v>41796</v>
      </c>
      <c r="B2936" s="298">
        <v>10.5</v>
      </c>
      <c r="C2936" s="298">
        <v>10.5</v>
      </c>
      <c r="D2936" s="298">
        <v>10.36</v>
      </c>
      <c r="E2936" s="298">
        <v>10.4</v>
      </c>
      <c r="F2936" s="297">
        <v>30801</v>
      </c>
      <c r="G2936" s="297">
        <v>60910185</v>
      </c>
      <c r="H2936" s="400">
        <v>633.46590076460802</v>
      </c>
      <c r="I2936" s="401"/>
    </row>
    <row r="2937" spans="1:9" ht="25.15" customHeight="1">
      <c r="A2937" s="299">
        <v>41795</v>
      </c>
      <c r="B2937" s="298">
        <v>10.57</v>
      </c>
      <c r="C2937" s="298">
        <v>10.59</v>
      </c>
      <c r="D2937" s="298">
        <v>10.31</v>
      </c>
      <c r="E2937" s="298">
        <v>10.44</v>
      </c>
      <c r="F2937" s="297">
        <v>57148</v>
      </c>
      <c r="G2937" s="297">
        <v>60910185</v>
      </c>
      <c r="H2937" s="400">
        <v>635.90230584106905</v>
      </c>
      <c r="I2937" s="401"/>
    </row>
    <row r="2938" spans="1:9" ht="25.15" customHeight="1">
      <c r="A2938" s="299">
        <v>41794</v>
      </c>
      <c r="B2938" s="298">
        <v>10.46</v>
      </c>
      <c r="C2938" s="298">
        <v>10.6</v>
      </c>
      <c r="D2938" s="298">
        <v>10.3</v>
      </c>
      <c r="E2938" s="298">
        <v>10.44</v>
      </c>
      <c r="F2938" s="297">
        <v>121953</v>
      </c>
      <c r="G2938" s="297">
        <v>60910185</v>
      </c>
      <c r="H2938" s="400">
        <v>635.90230584106905</v>
      </c>
      <c r="I2938" s="401"/>
    </row>
    <row r="2939" spans="1:9" ht="25.15" customHeight="1">
      <c r="A2939" s="299">
        <v>41793</v>
      </c>
      <c r="B2939" s="298">
        <v>10.5</v>
      </c>
      <c r="C2939" s="298">
        <v>10.53</v>
      </c>
      <c r="D2939" s="298">
        <v>10.36</v>
      </c>
      <c r="E2939" s="298">
        <v>10.4</v>
      </c>
      <c r="F2939" s="297">
        <v>117499</v>
      </c>
      <c r="G2939" s="297">
        <v>60910185</v>
      </c>
      <c r="H2939" s="400">
        <v>633.46590076460802</v>
      </c>
      <c r="I2939" s="401"/>
    </row>
    <row r="2940" spans="1:9" ht="25.15" customHeight="1">
      <c r="A2940" s="299">
        <v>41792</v>
      </c>
      <c r="B2940" s="298">
        <v>10.81</v>
      </c>
      <c r="C2940" s="298">
        <v>10.81</v>
      </c>
      <c r="D2940" s="298">
        <v>10.41</v>
      </c>
      <c r="E2940" s="298">
        <v>10.45</v>
      </c>
      <c r="F2940" s="297">
        <v>129914</v>
      </c>
      <c r="G2940" s="297">
        <v>60910185</v>
      </c>
      <c r="H2940" s="400">
        <v>636.51142163230395</v>
      </c>
      <c r="I2940" s="401"/>
    </row>
    <row r="2941" spans="1:9" ht="25.15" customHeight="1">
      <c r="A2941" s="299">
        <v>41789</v>
      </c>
      <c r="B2941" s="298">
        <v>10.63</v>
      </c>
      <c r="C2941" s="298">
        <v>10.87</v>
      </c>
      <c r="D2941" s="298">
        <v>10.52</v>
      </c>
      <c r="E2941" s="298">
        <v>10.7</v>
      </c>
      <c r="F2941" s="297">
        <v>79646</v>
      </c>
      <c r="G2941" s="297">
        <v>60910185</v>
      </c>
      <c r="H2941" s="400">
        <v>651.738967882304</v>
      </c>
      <c r="I2941" s="401"/>
    </row>
    <row r="2942" spans="1:9" ht="25.15" customHeight="1">
      <c r="A2942" s="299">
        <v>41788</v>
      </c>
      <c r="B2942" s="298">
        <v>10.52</v>
      </c>
      <c r="C2942" s="298">
        <v>10.85</v>
      </c>
      <c r="D2942" s="298">
        <v>10.36</v>
      </c>
      <c r="E2942" s="298">
        <v>10.58</v>
      </c>
      <c r="F2942" s="297">
        <v>145287</v>
      </c>
      <c r="G2942" s="297">
        <v>60910185</v>
      </c>
      <c r="H2942" s="400">
        <v>644.42975265292205</v>
      </c>
      <c r="I2942" s="401"/>
    </row>
    <row r="2943" spans="1:9" ht="25.15" customHeight="1">
      <c r="A2943" s="299">
        <v>41787</v>
      </c>
      <c r="B2943" s="298">
        <v>10.59</v>
      </c>
      <c r="C2943" s="298">
        <v>10.59</v>
      </c>
      <c r="D2943" s="298">
        <v>10.28</v>
      </c>
      <c r="E2943" s="298">
        <v>10.36</v>
      </c>
      <c r="F2943" s="297">
        <v>53249</v>
      </c>
      <c r="G2943" s="297">
        <v>60910185</v>
      </c>
      <c r="H2943" s="400">
        <v>631.02949568814802</v>
      </c>
      <c r="I2943" s="401"/>
    </row>
    <row r="2944" spans="1:9" ht="25.15" customHeight="1">
      <c r="A2944" s="299">
        <v>41786</v>
      </c>
      <c r="B2944" s="298">
        <v>10.43</v>
      </c>
      <c r="C2944" s="298">
        <v>10.65</v>
      </c>
      <c r="D2944" s="298">
        <v>10.36</v>
      </c>
      <c r="E2944" s="298">
        <v>10.43</v>
      </c>
      <c r="F2944" s="297">
        <v>318663</v>
      </c>
      <c r="G2944" s="297">
        <v>60910185</v>
      </c>
      <c r="H2944" s="400">
        <v>635.29324813831295</v>
      </c>
      <c r="I2944" s="401"/>
    </row>
    <row r="2945" spans="1:9" ht="25.15" customHeight="1">
      <c r="A2945" s="299">
        <v>41782</v>
      </c>
      <c r="B2945" s="298">
        <v>10.58</v>
      </c>
      <c r="C2945" s="298">
        <v>10.83</v>
      </c>
      <c r="D2945" s="298">
        <v>10.53</v>
      </c>
      <c r="E2945" s="298">
        <v>10.63</v>
      </c>
      <c r="F2945" s="297">
        <v>43561</v>
      </c>
      <c r="G2945" s="297">
        <v>60910185</v>
      </c>
      <c r="H2945" s="400">
        <v>647.47527352061695</v>
      </c>
      <c r="I2945" s="401"/>
    </row>
    <row r="2946" spans="1:9" ht="25.15" customHeight="1">
      <c r="A2946" s="299">
        <v>41781</v>
      </c>
      <c r="B2946" s="298">
        <v>10.76</v>
      </c>
      <c r="C2946" s="298">
        <v>10.87</v>
      </c>
      <c r="D2946" s="298">
        <v>10.54</v>
      </c>
      <c r="E2946" s="298">
        <v>10.79</v>
      </c>
      <c r="F2946" s="297">
        <v>48710</v>
      </c>
      <c r="G2946" s="297">
        <v>60910185</v>
      </c>
      <c r="H2946" s="400">
        <v>657.22089382646095</v>
      </c>
      <c r="I2946" s="401"/>
    </row>
    <row r="2947" spans="1:9" ht="25.15" customHeight="1">
      <c r="A2947" s="299">
        <v>41780</v>
      </c>
      <c r="B2947" s="298">
        <v>10.4</v>
      </c>
      <c r="C2947" s="298">
        <v>10.808001000000001</v>
      </c>
      <c r="D2947" s="298">
        <v>10.39</v>
      </c>
      <c r="E2947" s="298">
        <v>10.76</v>
      </c>
      <c r="F2947" s="297">
        <v>76285</v>
      </c>
      <c r="G2947" s="297">
        <v>60910185</v>
      </c>
      <c r="H2947" s="400">
        <v>655.39360454123505</v>
      </c>
      <c r="I2947" s="401"/>
    </row>
    <row r="2948" spans="1:9" ht="25.15" customHeight="1">
      <c r="A2948" s="299">
        <v>41779</v>
      </c>
      <c r="B2948" s="298">
        <v>10.6</v>
      </c>
      <c r="C2948" s="298">
        <v>10.6</v>
      </c>
      <c r="D2948" s="298">
        <v>10.26</v>
      </c>
      <c r="E2948" s="298">
        <v>10.49</v>
      </c>
      <c r="F2948" s="297">
        <v>410860</v>
      </c>
      <c r="G2948" s="297">
        <v>60910185</v>
      </c>
      <c r="H2948" s="400">
        <v>638.94782670876498</v>
      </c>
      <c r="I2948" s="401"/>
    </row>
    <row r="2949" spans="1:9" ht="25.15" customHeight="1">
      <c r="A2949" s="299">
        <v>41778</v>
      </c>
      <c r="B2949" s="298">
        <v>10.67</v>
      </c>
      <c r="C2949" s="298">
        <v>10.7</v>
      </c>
      <c r="D2949" s="298">
        <v>10.47</v>
      </c>
      <c r="E2949" s="298">
        <v>10.57</v>
      </c>
      <c r="F2949" s="297">
        <v>56212</v>
      </c>
      <c r="G2949" s="297">
        <v>60910185</v>
      </c>
      <c r="H2949" s="400">
        <v>643.82063686168703</v>
      </c>
      <c r="I2949" s="401"/>
    </row>
    <row r="2950" spans="1:9" ht="25.15" customHeight="1">
      <c r="A2950" s="299">
        <v>41775</v>
      </c>
      <c r="B2950" s="298">
        <v>10.5</v>
      </c>
      <c r="C2950" s="298">
        <v>10.74</v>
      </c>
      <c r="D2950" s="298">
        <v>10.49</v>
      </c>
      <c r="E2950" s="298">
        <v>10.59</v>
      </c>
      <c r="F2950" s="297">
        <v>460453</v>
      </c>
      <c r="G2950" s="297">
        <v>60910185</v>
      </c>
      <c r="H2950" s="400">
        <v>645.03886844415695</v>
      </c>
      <c r="I2950" s="401"/>
    </row>
    <row r="2951" spans="1:9" ht="25.15" customHeight="1">
      <c r="A2951" s="299">
        <v>41774</v>
      </c>
      <c r="B2951" s="298">
        <v>10.7</v>
      </c>
      <c r="C2951" s="298">
        <v>11</v>
      </c>
      <c r="D2951" s="298">
        <v>10.41</v>
      </c>
      <c r="E2951" s="298">
        <v>10.55</v>
      </c>
      <c r="F2951" s="297">
        <v>802989</v>
      </c>
      <c r="G2951" s="297">
        <v>60910185</v>
      </c>
      <c r="H2951" s="400">
        <v>642.60246336769603</v>
      </c>
      <c r="I2951" s="401"/>
    </row>
    <row r="2952" spans="1:9" ht="25.15" customHeight="1">
      <c r="A2952" s="299">
        <v>41773</v>
      </c>
      <c r="B2952" s="298">
        <v>10.8</v>
      </c>
      <c r="C2952" s="298">
        <v>11.07</v>
      </c>
      <c r="D2952" s="298">
        <v>10.8</v>
      </c>
      <c r="E2952" s="298">
        <v>10.95</v>
      </c>
      <c r="F2952" s="297">
        <v>185935</v>
      </c>
      <c r="G2952" s="297">
        <v>60910185</v>
      </c>
      <c r="H2952" s="400">
        <v>666.96651413230404</v>
      </c>
      <c r="I2952" s="401"/>
    </row>
    <row r="2953" spans="1:9" ht="25.15" customHeight="1">
      <c r="A2953" s="299">
        <v>41772</v>
      </c>
      <c r="B2953" s="298">
        <v>10.65</v>
      </c>
      <c r="C2953" s="298">
        <v>11.01</v>
      </c>
      <c r="D2953" s="298">
        <v>10.65</v>
      </c>
      <c r="E2953" s="298">
        <v>10.9</v>
      </c>
      <c r="F2953" s="297">
        <v>40593</v>
      </c>
      <c r="G2953" s="297">
        <v>60910185</v>
      </c>
      <c r="H2953" s="400">
        <v>663.920993264608</v>
      </c>
      <c r="I2953" s="401"/>
    </row>
    <row r="2954" spans="1:9" ht="25.15" customHeight="1">
      <c r="A2954" s="299">
        <v>41771</v>
      </c>
      <c r="B2954" s="298">
        <v>10.83</v>
      </c>
      <c r="C2954" s="298">
        <v>10.99</v>
      </c>
      <c r="D2954" s="298">
        <v>10.63</v>
      </c>
      <c r="E2954" s="298">
        <v>10.83</v>
      </c>
      <c r="F2954" s="297">
        <v>44080</v>
      </c>
      <c r="G2954" s="297">
        <v>60910185</v>
      </c>
      <c r="H2954" s="400">
        <v>659.65729890292198</v>
      </c>
      <c r="I2954" s="401"/>
    </row>
    <row r="2955" spans="1:9" ht="25.15" customHeight="1">
      <c r="A2955" s="299">
        <v>41768</v>
      </c>
      <c r="B2955" s="298">
        <v>10.3</v>
      </c>
      <c r="C2955" s="298">
        <v>11</v>
      </c>
      <c r="D2955" s="298">
        <v>10.3</v>
      </c>
      <c r="E2955" s="298">
        <v>10.85</v>
      </c>
      <c r="F2955" s="297">
        <v>57210</v>
      </c>
      <c r="G2955" s="297">
        <v>60910185</v>
      </c>
      <c r="H2955" s="400">
        <v>660.87553048539201</v>
      </c>
      <c r="I2955" s="401"/>
    </row>
    <row r="2956" spans="1:9" ht="25.15" customHeight="1">
      <c r="A2956" s="299">
        <v>41767</v>
      </c>
      <c r="B2956" s="298">
        <v>10.3</v>
      </c>
      <c r="C2956" s="298">
        <v>10.54</v>
      </c>
      <c r="D2956" s="298">
        <v>10.2736</v>
      </c>
      <c r="E2956" s="298">
        <v>10.5</v>
      </c>
      <c r="F2956" s="297">
        <v>37422</v>
      </c>
      <c r="G2956" s="297">
        <v>60910185</v>
      </c>
      <c r="H2956" s="400">
        <v>639.55694249999999</v>
      </c>
      <c r="I2956" s="401"/>
    </row>
    <row r="2957" spans="1:9" ht="25.15" customHeight="1">
      <c r="A2957" s="299">
        <v>41766</v>
      </c>
      <c r="B2957" s="298">
        <v>10.23</v>
      </c>
      <c r="C2957" s="298">
        <v>10.42</v>
      </c>
      <c r="D2957" s="298">
        <v>10.01</v>
      </c>
      <c r="E2957" s="298">
        <v>10.34</v>
      </c>
      <c r="F2957" s="297">
        <v>28327</v>
      </c>
      <c r="G2957" s="297">
        <v>60910185</v>
      </c>
      <c r="H2957" s="400">
        <v>629.81132219415701</v>
      </c>
      <c r="I2957" s="401"/>
    </row>
    <row r="2958" spans="1:9" ht="25.15" customHeight="1">
      <c r="A2958" s="299">
        <v>41765</v>
      </c>
      <c r="B2958" s="298">
        <v>10.44</v>
      </c>
      <c r="C2958" s="298">
        <v>10.63</v>
      </c>
      <c r="D2958" s="298">
        <v>10.3</v>
      </c>
      <c r="E2958" s="298">
        <v>10.38</v>
      </c>
      <c r="F2958" s="297">
        <v>92710</v>
      </c>
      <c r="G2958" s="297">
        <v>60910185</v>
      </c>
      <c r="H2958" s="400">
        <v>632.24772727061702</v>
      </c>
      <c r="I2958" s="401"/>
    </row>
    <row r="2959" spans="1:9" ht="25.15" customHeight="1">
      <c r="A2959" s="299">
        <v>41761</v>
      </c>
      <c r="B2959" s="298">
        <v>10.46</v>
      </c>
      <c r="C2959" s="298">
        <v>10.46</v>
      </c>
      <c r="D2959" s="298">
        <v>10.1</v>
      </c>
      <c r="E2959" s="298">
        <v>10.3</v>
      </c>
      <c r="F2959" s="297">
        <v>43250</v>
      </c>
      <c r="G2959" s="297">
        <v>60910185</v>
      </c>
      <c r="H2959" s="400">
        <v>627.37491711769599</v>
      </c>
      <c r="I2959" s="401"/>
    </row>
    <row r="2960" spans="1:9" ht="25.15" customHeight="1">
      <c r="A2960" s="299">
        <v>41760</v>
      </c>
      <c r="B2960" s="298">
        <v>10.41</v>
      </c>
      <c r="C2960" s="298">
        <v>10.58</v>
      </c>
      <c r="D2960" s="298">
        <v>10.050000000000001</v>
      </c>
      <c r="E2960" s="298">
        <v>10.32</v>
      </c>
      <c r="F2960" s="297">
        <v>13530</v>
      </c>
      <c r="G2960" s="297">
        <v>60910185</v>
      </c>
      <c r="H2960" s="400">
        <v>628.59309061168699</v>
      </c>
      <c r="I2960" s="401"/>
    </row>
    <row r="2961" spans="1:9" ht="25.15" customHeight="1">
      <c r="A2961" s="299">
        <v>41759</v>
      </c>
      <c r="B2961" s="298">
        <v>10.46</v>
      </c>
      <c r="C2961" s="298">
        <v>10.64</v>
      </c>
      <c r="D2961" s="298">
        <v>9.9550000000000001</v>
      </c>
      <c r="E2961" s="298">
        <v>10.14</v>
      </c>
      <c r="F2961" s="297">
        <v>107106</v>
      </c>
      <c r="G2961" s="297">
        <v>60910185</v>
      </c>
      <c r="H2961" s="400">
        <v>617.62929681185199</v>
      </c>
      <c r="I2961" s="401"/>
    </row>
    <row r="2962" spans="1:9" ht="25.15" customHeight="1">
      <c r="A2962" s="299">
        <v>41758</v>
      </c>
      <c r="B2962" s="298">
        <v>10.36</v>
      </c>
      <c r="C2962" s="298">
        <v>11.03</v>
      </c>
      <c r="D2962" s="298">
        <v>10.2095</v>
      </c>
      <c r="E2962" s="298">
        <v>10.48</v>
      </c>
      <c r="F2962" s="297">
        <v>91564</v>
      </c>
      <c r="G2962" s="297">
        <v>60910185</v>
      </c>
      <c r="H2962" s="400">
        <v>638.33871091752997</v>
      </c>
      <c r="I2962" s="401"/>
    </row>
    <row r="2963" spans="1:9" ht="25.15" customHeight="1">
      <c r="A2963" s="299">
        <v>41757</v>
      </c>
      <c r="B2963" s="298">
        <v>10.52</v>
      </c>
      <c r="C2963" s="298">
        <v>10.59032</v>
      </c>
      <c r="D2963" s="298">
        <v>10.07</v>
      </c>
      <c r="E2963" s="298">
        <v>10.26</v>
      </c>
      <c r="F2963" s="297">
        <v>52307</v>
      </c>
      <c r="G2963" s="297">
        <v>60910185</v>
      </c>
      <c r="H2963" s="400">
        <v>624.93851204123496</v>
      </c>
      <c r="I2963" s="401"/>
    </row>
    <row r="2964" spans="1:9" ht="25.15" customHeight="1">
      <c r="A2964" s="299">
        <v>41754</v>
      </c>
      <c r="B2964" s="298">
        <v>10.36</v>
      </c>
      <c r="C2964" s="298">
        <v>10.46</v>
      </c>
      <c r="D2964" s="298">
        <v>10.146000000000001</v>
      </c>
      <c r="E2964" s="298">
        <v>10.4</v>
      </c>
      <c r="F2964" s="297">
        <v>65043</v>
      </c>
      <c r="G2964" s="297">
        <v>60910185</v>
      </c>
      <c r="H2964" s="400">
        <v>633.46590076460802</v>
      </c>
      <c r="I2964" s="401"/>
    </row>
    <row r="2965" spans="1:9" ht="25.15" customHeight="1">
      <c r="A2965" s="299">
        <v>41753</v>
      </c>
      <c r="B2965" s="298">
        <v>10.25</v>
      </c>
      <c r="C2965" s="298">
        <v>10.8</v>
      </c>
      <c r="D2965" s="298">
        <v>10.154</v>
      </c>
      <c r="E2965" s="298">
        <v>10.44</v>
      </c>
      <c r="F2965" s="297">
        <v>73163</v>
      </c>
      <c r="G2965" s="297">
        <v>60910185</v>
      </c>
      <c r="H2965" s="400">
        <v>635.90230584106905</v>
      </c>
      <c r="I2965" s="401"/>
    </row>
    <row r="2966" spans="1:9" ht="25.15" customHeight="1">
      <c r="A2966" s="299">
        <v>41752</v>
      </c>
      <c r="B2966" s="298">
        <v>10.119999999999999</v>
      </c>
      <c r="C2966" s="298">
        <v>10.210000000000001</v>
      </c>
      <c r="D2966" s="298">
        <v>9.9499999999999993</v>
      </c>
      <c r="E2966" s="298">
        <v>10.19</v>
      </c>
      <c r="F2966" s="297">
        <v>62016</v>
      </c>
      <c r="G2966" s="297">
        <v>60910185</v>
      </c>
      <c r="H2966" s="400">
        <v>620.67475959106901</v>
      </c>
      <c r="I2966" s="401"/>
    </row>
    <row r="2967" spans="1:9" ht="25.15" customHeight="1">
      <c r="A2967" s="299">
        <v>41751</v>
      </c>
      <c r="B2967" s="298">
        <v>10.24</v>
      </c>
      <c r="C2967" s="298">
        <v>10.44</v>
      </c>
      <c r="D2967" s="298">
        <v>10.051</v>
      </c>
      <c r="E2967" s="298">
        <v>10.16</v>
      </c>
      <c r="F2967" s="297">
        <v>58174</v>
      </c>
      <c r="G2967" s="297">
        <v>60910185</v>
      </c>
      <c r="H2967" s="400">
        <v>618.84747030584299</v>
      </c>
      <c r="I2967" s="401"/>
    </row>
    <row r="2968" spans="1:9" ht="25.15" customHeight="1">
      <c r="A2968" s="299">
        <v>41746</v>
      </c>
      <c r="B2968" s="298">
        <v>9.98</v>
      </c>
      <c r="C2968" s="298">
        <v>10.219623</v>
      </c>
      <c r="D2968" s="298">
        <v>9.8450000000000006</v>
      </c>
      <c r="E2968" s="298">
        <v>9.99</v>
      </c>
      <c r="F2968" s="297">
        <v>473389</v>
      </c>
      <c r="G2968" s="297">
        <v>60910185</v>
      </c>
      <c r="H2968" s="400">
        <v>608.492734208765</v>
      </c>
      <c r="I2968" s="401"/>
    </row>
    <row r="2969" spans="1:9" ht="25.15" customHeight="1">
      <c r="A2969" s="299">
        <v>41745</v>
      </c>
      <c r="B2969" s="298">
        <v>10.130000000000001</v>
      </c>
      <c r="C2969" s="298">
        <v>10.227600000000001</v>
      </c>
      <c r="D2969" s="298">
        <v>9.98</v>
      </c>
      <c r="E2969" s="298">
        <v>10.029999999999999</v>
      </c>
      <c r="F2969" s="297">
        <v>103136</v>
      </c>
      <c r="G2969" s="297">
        <v>60910185</v>
      </c>
      <c r="H2969" s="400">
        <v>610.92913928522603</v>
      </c>
      <c r="I2969" s="401"/>
    </row>
    <row r="2970" spans="1:9" ht="25.15" customHeight="1">
      <c r="A2970" s="299">
        <v>41744</v>
      </c>
      <c r="B2970" s="298">
        <v>9.8699999999999992</v>
      </c>
      <c r="C2970" s="298">
        <v>10.199999999999999</v>
      </c>
      <c r="D2970" s="298">
        <v>9.8699999999999992</v>
      </c>
      <c r="E2970" s="298">
        <v>10.119999999999999</v>
      </c>
      <c r="F2970" s="297">
        <v>72318</v>
      </c>
      <c r="G2970" s="297">
        <v>60910185</v>
      </c>
      <c r="H2970" s="400">
        <v>616.41106522938298</v>
      </c>
      <c r="I2970" s="401"/>
    </row>
    <row r="2971" spans="1:9" ht="25.15" customHeight="1">
      <c r="A2971" s="299">
        <v>41743</v>
      </c>
      <c r="B2971" s="298">
        <v>9.67</v>
      </c>
      <c r="C2971" s="298">
        <v>10.050000000000001</v>
      </c>
      <c r="D2971" s="298">
        <v>9.59</v>
      </c>
      <c r="E2971" s="298">
        <v>10.01</v>
      </c>
      <c r="F2971" s="297">
        <v>110910</v>
      </c>
      <c r="G2971" s="297">
        <v>60910185</v>
      </c>
      <c r="H2971" s="400">
        <v>609.71096579123503</v>
      </c>
      <c r="I2971" s="401"/>
    </row>
    <row r="2972" spans="1:9" ht="25.15" customHeight="1">
      <c r="A2972" s="299">
        <v>41740</v>
      </c>
      <c r="B2972" s="298">
        <v>9.35</v>
      </c>
      <c r="C2972" s="298">
        <v>9.69</v>
      </c>
      <c r="D2972" s="298">
        <v>9.35</v>
      </c>
      <c r="E2972" s="298">
        <v>9.6050000000000004</v>
      </c>
      <c r="F2972" s="297">
        <v>84358</v>
      </c>
      <c r="G2972" s="297">
        <v>60910185</v>
      </c>
      <c r="H2972" s="400">
        <v>585.04229904252998</v>
      </c>
      <c r="I2972" s="401"/>
    </row>
    <row r="2973" spans="1:9" ht="25.15" customHeight="1">
      <c r="A2973" s="299">
        <v>41739</v>
      </c>
      <c r="B2973" s="298">
        <v>9.9450000000000003</v>
      </c>
      <c r="C2973" s="298">
        <v>10.220000000000001</v>
      </c>
      <c r="D2973" s="298">
        <v>9.2449999999999992</v>
      </c>
      <c r="E2973" s="298">
        <v>9.4</v>
      </c>
      <c r="F2973" s="297">
        <v>124470</v>
      </c>
      <c r="G2973" s="297">
        <v>60910185</v>
      </c>
      <c r="H2973" s="400">
        <v>572.55571576460795</v>
      </c>
      <c r="I2973" s="401"/>
    </row>
    <row r="2974" spans="1:9" ht="25.15" customHeight="1">
      <c r="A2974" s="299">
        <v>41738</v>
      </c>
      <c r="B2974" s="298">
        <v>9.7050000000000001</v>
      </c>
      <c r="C2974" s="298">
        <v>10.039999999999999</v>
      </c>
      <c r="D2974" s="298">
        <v>9.6246810000000007</v>
      </c>
      <c r="E2974" s="298">
        <v>9.99</v>
      </c>
      <c r="F2974" s="297">
        <v>55960</v>
      </c>
      <c r="G2974" s="297">
        <v>60910185</v>
      </c>
      <c r="H2974" s="400">
        <v>608.492734208765</v>
      </c>
      <c r="I2974" s="401"/>
    </row>
    <row r="2975" spans="1:9" ht="25.15" customHeight="1">
      <c r="A2975" s="299">
        <v>41737</v>
      </c>
      <c r="B2975" s="298">
        <v>9.6199999999999992</v>
      </c>
      <c r="C2975" s="298">
        <v>9.7710000000000008</v>
      </c>
      <c r="D2975" s="298">
        <v>9.42</v>
      </c>
      <c r="E2975" s="298">
        <v>9.65</v>
      </c>
      <c r="F2975" s="297">
        <v>75944</v>
      </c>
      <c r="G2975" s="297">
        <v>60910185</v>
      </c>
      <c r="H2975" s="400">
        <v>587.783262014608</v>
      </c>
      <c r="I2975" s="401"/>
    </row>
    <row r="2976" spans="1:9" ht="25.15" customHeight="1">
      <c r="A2976" s="299">
        <v>41736</v>
      </c>
      <c r="B2976" s="298">
        <v>10.14</v>
      </c>
      <c r="C2976" s="298">
        <v>10.14</v>
      </c>
      <c r="D2976" s="298">
        <v>9.6</v>
      </c>
      <c r="E2976" s="298">
        <v>9.6</v>
      </c>
      <c r="F2976" s="297">
        <v>59028</v>
      </c>
      <c r="G2976" s="297">
        <v>60910185</v>
      </c>
      <c r="H2976" s="400">
        <v>584.737799235392</v>
      </c>
      <c r="I2976" s="401"/>
    </row>
    <row r="2977" spans="1:9" ht="25.15" customHeight="1">
      <c r="A2977" s="299">
        <v>41733</v>
      </c>
      <c r="B2977" s="298">
        <v>9.94</v>
      </c>
      <c r="C2977" s="298">
        <v>9.9749999999999996</v>
      </c>
      <c r="D2977" s="298">
        <v>9.76</v>
      </c>
      <c r="E2977" s="298">
        <v>9.8550000000000004</v>
      </c>
      <c r="F2977" s="297">
        <v>73787</v>
      </c>
      <c r="G2977" s="297">
        <v>60910185</v>
      </c>
      <c r="H2977" s="400">
        <v>600.26984529253002</v>
      </c>
      <c r="I2977" s="401"/>
    </row>
    <row r="2978" spans="1:9" ht="25.15" customHeight="1">
      <c r="A2978" s="299">
        <v>41732</v>
      </c>
      <c r="B2978" s="298">
        <v>9.69</v>
      </c>
      <c r="C2978" s="298">
        <v>10.050000000000001</v>
      </c>
      <c r="D2978" s="298">
        <v>9.6850000000000005</v>
      </c>
      <c r="E2978" s="298">
        <v>9.6999999999999993</v>
      </c>
      <c r="F2978" s="297">
        <v>122375</v>
      </c>
      <c r="G2978" s="297">
        <v>60910185</v>
      </c>
      <c r="H2978" s="400">
        <v>590.82878288230404</v>
      </c>
      <c r="I2978" s="401"/>
    </row>
    <row r="2979" spans="1:9" ht="25.15" customHeight="1">
      <c r="A2979" s="299">
        <v>41731</v>
      </c>
      <c r="B2979" s="298">
        <v>9.6349999999999998</v>
      </c>
      <c r="C2979" s="298">
        <v>10.275</v>
      </c>
      <c r="D2979" s="298">
        <v>9.6349999999999998</v>
      </c>
      <c r="E2979" s="298">
        <v>9.81</v>
      </c>
      <c r="F2979" s="297">
        <v>118700</v>
      </c>
      <c r="G2979" s="297">
        <v>60910185</v>
      </c>
      <c r="H2979" s="400">
        <v>597.52894040893102</v>
      </c>
      <c r="I2979" s="401"/>
    </row>
    <row r="2980" spans="1:9" ht="25.15" customHeight="1">
      <c r="A2980" s="299">
        <v>41730</v>
      </c>
      <c r="B2980" s="298">
        <v>10.02</v>
      </c>
      <c r="C2980" s="298">
        <v>10.3</v>
      </c>
      <c r="D2980" s="298">
        <v>9.5288000000000004</v>
      </c>
      <c r="E2980" s="298">
        <v>9.8550000000000004</v>
      </c>
      <c r="F2980" s="297">
        <v>108079</v>
      </c>
      <c r="G2980" s="297">
        <v>60910185</v>
      </c>
      <c r="H2980" s="400">
        <v>600.26984529253002</v>
      </c>
      <c r="I2980" s="401"/>
    </row>
    <row r="2981" spans="1:9" ht="25.15" customHeight="1">
      <c r="A2981" s="299">
        <v>41729</v>
      </c>
      <c r="B2981" s="298">
        <v>9.83</v>
      </c>
      <c r="C2981" s="298">
        <v>10.38</v>
      </c>
      <c r="D2981" s="298">
        <v>9.69</v>
      </c>
      <c r="E2981" s="298">
        <v>9.9</v>
      </c>
      <c r="F2981" s="297">
        <v>296066</v>
      </c>
      <c r="G2981" s="297">
        <v>60910185</v>
      </c>
      <c r="H2981" s="400">
        <v>603.01080826460804</v>
      </c>
      <c r="I2981" s="401"/>
    </row>
    <row r="2982" spans="1:9" ht="25.15" customHeight="1">
      <c r="A2982" s="299">
        <v>41726</v>
      </c>
      <c r="B2982" s="298">
        <v>9.9649999999999999</v>
      </c>
      <c r="C2982" s="298">
        <v>9.9649999999999999</v>
      </c>
      <c r="D2982" s="298">
        <v>9.6999999999999993</v>
      </c>
      <c r="E2982" s="298">
        <v>9.76</v>
      </c>
      <c r="F2982" s="297">
        <v>45201</v>
      </c>
      <c r="G2982" s="297">
        <v>60910185</v>
      </c>
      <c r="H2982" s="400">
        <v>594.48341954123498</v>
      </c>
      <c r="I2982" s="401"/>
    </row>
    <row r="2983" spans="1:9" ht="25.15" customHeight="1">
      <c r="A2983" s="299">
        <v>41725</v>
      </c>
      <c r="B2983" s="298">
        <v>10.029999999999999</v>
      </c>
      <c r="C2983" s="298">
        <v>10.029999999999999</v>
      </c>
      <c r="D2983" s="298">
        <v>9.7530000000000001</v>
      </c>
      <c r="E2983" s="298">
        <v>9.8000000000000007</v>
      </c>
      <c r="F2983" s="297">
        <v>60365</v>
      </c>
      <c r="G2983" s="297">
        <v>60910185</v>
      </c>
      <c r="H2983" s="400">
        <v>596.91982461769601</v>
      </c>
      <c r="I2983" s="401"/>
    </row>
    <row r="2984" spans="1:9" ht="25.15" customHeight="1">
      <c r="A2984" s="299">
        <v>41724</v>
      </c>
      <c r="B2984" s="298">
        <v>9.9350000000000005</v>
      </c>
      <c r="C2984" s="298">
        <v>10.130000000000001</v>
      </c>
      <c r="D2984" s="298">
        <v>9.7621990000000007</v>
      </c>
      <c r="E2984" s="298">
        <v>10</v>
      </c>
      <c r="F2984" s="297">
        <v>79985</v>
      </c>
      <c r="G2984" s="297">
        <v>60910185</v>
      </c>
      <c r="H2984" s="400">
        <v>609.10185000000001</v>
      </c>
      <c r="I2984" s="401"/>
    </row>
    <row r="2985" spans="1:9" ht="25.15" customHeight="1">
      <c r="A2985" s="299">
        <v>41723</v>
      </c>
      <c r="B2985" s="298">
        <v>10.039999999999999</v>
      </c>
      <c r="C2985" s="298">
        <v>10.210000000000001</v>
      </c>
      <c r="D2985" s="298">
        <v>9.9700000000000006</v>
      </c>
      <c r="E2985" s="298">
        <v>10.1</v>
      </c>
      <c r="F2985" s="297">
        <v>46298</v>
      </c>
      <c r="G2985" s="297">
        <v>60910185</v>
      </c>
      <c r="H2985" s="400">
        <v>615.19289173539198</v>
      </c>
      <c r="I2985" s="401"/>
    </row>
    <row r="2986" spans="1:9" ht="25.15" customHeight="1">
      <c r="A2986" s="299">
        <v>41722</v>
      </c>
      <c r="B2986" s="298">
        <v>10.039999999999999</v>
      </c>
      <c r="C2986" s="298">
        <v>10.25</v>
      </c>
      <c r="D2986" s="298">
        <v>10.039999999999999</v>
      </c>
      <c r="E2986" s="298">
        <v>10.1</v>
      </c>
      <c r="F2986" s="297">
        <v>88935</v>
      </c>
      <c r="G2986" s="297">
        <v>60910185</v>
      </c>
      <c r="H2986" s="400">
        <v>615.19289173539198</v>
      </c>
      <c r="I2986" s="401"/>
    </row>
    <row r="2987" spans="1:9" ht="25.15" customHeight="1">
      <c r="A2987" s="299">
        <v>41719</v>
      </c>
      <c r="B2987" s="298">
        <v>10.01</v>
      </c>
      <c r="C2987" s="298">
        <v>10.3912</v>
      </c>
      <c r="D2987" s="298">
        <v>10.01</v>
      </c>
      <c r="E2987" s="298">
        <v>10.25</v>
      </c>
      <c r="F2987" s="297">
        <v>165646</v>
      </c>
      <c r="G2987" s="297">
        <v>60910185</v>
      </c>
      <c r="H2987" s="400">
        <v>624.32939624999995</v>
      </c>
      <c r="I2987" s="401"/>
    </row>
    <row r="2988" spans="1:9" ht="25.15" customHeight="1">
      <c r="A2988" s="299">
        <v>41718</v>
      </c>
      <c r="B2988" s="298">
        <v>10.24</v>
      </c>
      <c r="C2988" s="298">
        <v>10.4</v>
      </c>
      <c r="D2988" s="298">
        <v>10.1412</v>
      </c>
      <c r="E2988" s="298">
        <v>10.19</v>
      </c>
      <c r="F2988" s="297">
        <v>186590</v>
      </c>
      <c r="G2988" s="297">
        <v>60910185</v>
      </c>
      <c r="H2988" s="400">
        <v>620.67475959106901</v>
      </c>
      <c r="I2988" s="401"/>
    </row>
    <row r="2989" spans="1:9" ht="25.15" customHeight="1">
      <c r="A2989" s="299">
        <v>41717</v>
      </c>
      <c r="B2989" s="298">
        <v>10.58</v>
      </c>
      <c r="C2989" s="298">
        <v>10.63</v>
      </c>
      <c r="D2989" s="298">
        <v>10.25</v>
      </c>
      <c r="E2989" s="298">
        <v>10.45</v>
      </c>
      <c r="F2989" s="297">
        <v>101069</v>
      </c>
      <c r="G2989" s="297">
        <v>60910185</v>
      </c>
      <c r="H2989" s="400">
        <v>636.51142163230395</v>
      </c>
      <c r="I2989" s="401"/>
    </row>
    <row r="2990" spans="1:9" ht="25.15" customHeight="1">
      <c r="A2990" s="299">
        <v>41716</v>
      </c>
      <c r="B2990" s="298">
        <v>10.44</v>
      </c>
      <c r="C2990" s="298">
        <v>10.55</v>
      </c>
      <c r="D2990" s="298">
        <v>10.26</v>
      </c>
      <c r="E2990" s="298">
        <v>10.5</v>
      </c>
      <c r="F2990" s="297">
        <v>73994</v>
      </c>
      <c r="G2990" s="297">
        <v>60910185</v>
      </c>
      <c r="H2990" s="400">
        <v>639.55694249999999</v>
      </c>
      <c r="I2990" s="401"/>
    </row>
    <row r="2991" spans="1:9" ht="25.15" customHeight="1">
      <c r="A2991" s="299">
        <v>41715</v>
      </c>
      <c r="B2991" s="298">
        <v>10.87</v>
      </c>
      <c r="C2991" s="298">
        <v>10.911199999999999</v>
      </c>
      <c r="D2991" s="298">
        <v>10.42</v>
      </c>
      <c r="E2991" s="298">
        <v>10.49</v>
      </c>
      <c r="F2991" s="297">
        <v>547968</v>
      </c>
      <c r="G2991" s="297">
        <v>60910185</v>
      </c>
      <c r="H2991" s="400">
        <v>638.94782670876498</v>
      </c>
      <c r="I2991" s="401"/>
    </row>
    <row r="2992" spans="1:9" ht="25.15" customHeight="1">
      <c r="A2992" s="299">
        <v>41712</v>
      </c>
      <c r="B2992" s="298">
        <v>10.65</v>
      </c>
      <c r="C2992" s="298">
        <v>10.94</v>
      </c>
      <c r="D2992" s="298">
        <v>10.65</v>
      </c>
      <c r="E2992" s="298">
        <v>10.87</v>
      </c>
      <c r="F2992" s="297">
        <v>70937</v>
      </c>
      <c r="G2992" s="297">
        <v>60910185</v>
      </c>
      <c r="H2992" s="400">
        <v>662.09370397938301</v>
      </c>
      <c r="I2992" s="401"/>
    </row>
    <row r="2993" spans="1:9" ht="25.15" customHeight="1">
      <c r="A2993" s="299">
        <v>41711</v>
      </c>
      <c r="B2993" s="298">
        <v>11.4</v>
      </c>
      <c r="C2993" s="298">
        <v>11.58</v>
      </c>
      <c r="D2993" s="298">
        <v>10.74</v>
      </c>
      <c r="E2993" s="298">
        <v>10.74</v>
      </c>
      <c r="F2993" s="297">
        <v>101062</v>
      </c>
      <c r="G2993" s="297">
        <v>60910185</v>
      </c>
      <c r="H2993" s="400">
        <v>654.17537295876502</v>
      </c>
      <c r="I2993" s="401"/>
    </row>
    <row r="2994" spans="1:9" ht="25.15" customHeight="1">
      <c r="A2994" s="299">
        <v>41710</v>
      </c>
      <c r="B2994" s="298">
        <v>11.43</v>
      </c>
      <c r="C2994" s="298">
        <v>11.703799999999999</v>
      </c>
      <c r="D2994" s="298">
        <v>11.42</v>
      </c>
      <c r="E2994" s="298">
        <v>11.42</v>
      </c>
      <c r="F2994" s="297">
        <v>53584</v>
      </c>
      <c r="G2994" s="297">
        <v>60910185</v>
      </c>
      <c r="H2994" s="400">
        <v>695.594317347078</v>
      </c>
      <c r="I2994" s="401"/>
    </row>
    <row r="2995" spans="1:9" ht="25.15" customHeight="1">
      <c r="A2995" s="299">
        <v>41709</v>
      </c>
      <c r="B2995" s="298">
        <v>11.5</v>
      </c>
      <c r="C2995" s="298">
        <v>11.7</v>
      </c>
      <c r="D2995" s="298">
        <v>11.48</v>
      </c>
      <c r="E2995" s="298">
        <v>11.64</v>
      </c>
      <c r="F2995" s="297">
        <v>77932</v>
      </c>
      <c r="G2995" s="297">
        <v>60910185</v>
      </c>
      <c r="H2995" s="400">
        <v>708.99457431185203</v>
      </c>
      <c r="I2995" s="401"/>
    </row>
    <row r="2996" spans="1:9" ht="25.15" customHeight="1">
      <c r="A2996" s="299">
        <v>41708</v>
      </c>
      <c r="B2996" s="298">
        <v>11.82</v>
      </c>
      <c r="C2996" s="298">
        <v>11.82</v>
      </c>
      <c r="D2996" s="298">
        <v>11.34</v>
      </c>
      <c r="E2996" s="298">
        <v>11.45</v>
      </c>
      <c r="F2996" s="297">
        <v>52662</v>
      </c>
      <c r="G2996" s="297">
        <v>60910185</v>
      </c>
      <c r="H2996" s="400">
        <v>697.42160663230402</v>
      </c>
      <c r="I2996" s="401"/>
    </row>
    <row r="2997" spans="1:9" ht="25.15" customHeight="1">
      <c r="A2997" s="299">
        <v>41705</v>
      </c>
      <c r="B2997" s="298">
        <v>11.54</v>
      </c>
      <c r="C2997" s="298">
        <v>11.73</v>
      </c>
      <c r="D2997" s="298">
        <v>11.52</v>
      </c>
      <c r="E2997" s="298">
        <v>11.52</v>
      </c>
      <c r="F2997" s="297">
        <v>45876</v>
      </c>
      <c r="G2997" s="297">
        <v>60910185</v>
      </c>
      <c r="H2997" s="400">
        <v>701.68535908246997</v>
      </c>
      <c r="I2997" s="401"/>
    </row>
    <row r="2998" spans="1:9" ht="25.15" customHeight="1">
      <c r="A2998" s="299">
        <v>41704</v>
      </c>
      <c r="B2998" s="298">
        <v>11.64</v>
      </c>
      <c r="C2998" s="298">
        <v>11.952299999999999</v>
      </c>
      <c r="D2998" s="298">
        <v>11.6</v>
      </c>
      <c r="E2998" s="298">
        <v>11.6</v>
      </c>
      <c r="F2998" s="297">
        <v>81053</v>
      </c>
      <c r="G2998" s="297">
        <v>60910185</v>
      </c>
      <c r="H2998" s="400">
        <v>706.55816923539203</v>
      </c>
      <c r="I2998" s="401"/>
    </row>
    <row r="2999" spans="1:9" ht="25.15" customHeight="1">
      <c r="A2999" s="299">
        <v>41703</v>
      </c>
      <c r="B2999" s="298">
        <v>11.63</v>
      </c>
      <c r="C2999" s="298">
        <v>11.93</v>
      </c>
      <c r="D2999" s="298">
        <v>11.63</v>
      </c>
      <c r="E2999" s="298">
        <v>11.68</v>
      </c>
      <c r="F2999" s="297">
        <v>57578</v>
      </c>
      <c r="G2999" s="297">
        <v>60910185</v>
      </c>
      <c r="H2999" s="400">
        <v>711.43097938831295</v>
      </c>
      <c r="I2999" s="401"/>
    </row>
    <row r="3000" spans="1:9" ht="25.15" customHeight="1">
      <c r="A3000" s="299">
        <v>41702</v>
      </c>
      <c r="B3000" s="298">
        <v>11.51</v>
      </c>
      <c r="C3000" s="298">
        <v>11.966037999999999</v>
      </c>
      <c r="D3000" s="298">
        <v>11.51</v>
      </c>
      <c r="E3000" s="298">
        <v>11.95</v>
      </c>
      <c r="F3000" s="297">
        <v>62702</v>
      </c>
      <c r="G3000" s="297">
        <v>60910185</v>
      </c>
      <c r="H3000" s="400">
        <v>727.876699132304</v>
      </c>
      <c r="I3000" s="401"/>
    </row>
    <row r="3001" spans="1:9" ht="25.15" customHeight="1">
      <c r="A3001" s="299">
        <v>41701</v>
      </c>
      <c r="B3001" s="298">
        <v>11.51</v>
      </c>
      <c r="C3001" s="298">
        <v>11.57</v>
      </c>
      <c r="D3001" s="298">
        <v>11.34</v>
      </c>
      <c r="E3001" s="298">
        <v>11.41</v>
      </c>
      <c r="F3001" s="297">
        <v>168538</v>
      </c>
      <c r="G3001" s="297">
        <v>60910185</v>
      </c>
      <c r="H3001" s="400">
        <v>694.98520155584299</v>
      </c>
      <c r="I3001" s="401"/>
    </row>
    <row r="3002" spans="1:9" ht="25.15" customHeight="1">
      <c r="A3002" s="299">
        <v>41698</v>
      </c>
      <c r="B3002" s="298">
        <v>11.73</v>
      </c>
      <c r="C3002" s="298">
        <v>11.77</v>
      </c>
      <c r="D3002" s="298">
        <v>11.58</v>
      </c>
      <c r="E3002" s="298">
        <v>11.68</v>
      </c>
      <c r="F3002" s="297">
        <v>92728</v>
      </c>
      <c r="G3002" s="297">
        <v>60910185</v>
      </c>
      <c r="H3002" s="400">
        <v>711.43097938831295</v>
      </c>
      <c r="I3002" s="401"/>
    </row>
    <row r="3003" spans="1:9" ht="25.15" customHeight="1">
      <c r="A3003" s="299">
        <v>41697</v>
      </c>
      <c r="B3003" s="298">
        <v>11.54</v>
      </c>
      <c r="C3003" s="298">
        <v>11.7</v>
      </c>
      <c r="D3003" s="298">
        <v>11.52</v>
      </c>
      <c r="E3003" s="298">
        <v>11.65</v>
      </c>
      <c r="F3003" s="297">
        <v>85529</v>
      </c>
      <c r="G3003" s="297">
        <v>60910185</v>
      </c>
      <c r="H3003" s="400">
        <v>709.60363201460802</v>
      </c>
      <c r="I3003" s="401"/>
    </row>
    <row r="3004" spans="1:9" ht="25.15" customHeight="1">
      <c r="A3004" s="299">
        <v>41696</v>
      </c>
      <c r="B3004" s="298">
        <v>11.61</v>
      </c>
      <c r="C3004" s="298">
        <v>11.86</v>
      </c>
      <c r="D3004" s="298">
        <v>11.5</v>
      </c>
      <c r="E3004" s="298">
        <v>11.62</v>
      </c>
      <c r="F3004" s="297">
        <v>216996</v>
      </c>
      <c r="G3004" s="297">
        <v>60910185</v>
      </c>
      <c r="H3004" s="400">
        <v>707.77634272938303</v>
      </c>
      <c r="I3004" s="401"/>
    </row>
    <row r="3005" spans="1:9" ht="25.15" customHeight="1">
      <c r="A3005" s="299">
        <v>41695</v>
      </c>
      <c r="B3005" s="298">
        <v>11.69</v>
      </c>
      <c r="C3005" s="298">
        <v>11.97</v>
      </c>
      <c r="D3005" s="298">
        <v>11.126801</v>
      </c>
      <c r="E3005" s="298">
        <v>11.86</v>
      </c>
      <c r="F3005" s="297">
        <v>275202</v>
      </c>
      <c r="G3005" s="297">
        <v>60910185</v>
      </c>
      <c r="H3005" s="400">
        <v>722.39477318814795</v>
      </c>
      <c r="I3005" s="401"/>
    </row>
    <row r="3006" spans="1:9" ht="25.15" customHeight="1">
      <c r="A3006" s="299">
        <v>41694</v>
      </c>
      <c r="B3006" s="298">
        <v>12.01</v>
      </c>
      <c r="C3006" s="298">
        <v>12.05</v>
      </c>
      <c r="D3006" s="298">
        <v>11.76</v>
      </c>
      <c r="E3006" s="298">
        <v>11.98</v>
      </c>
      <c r="F3006" s="297">
        <v>61129</v>
      </c>
      <c r="G3006" s="297">
        <v>60910185</v>
      </c>
      <c r="H3006" s="400">
        <v>729.70398841753001</v>
      </c>
      <c r="I3006" s="401"/>
    </row>
    <row r="3007" spans="1:9" ht="25.15" customHeight="1">
      <c r="A3007" s="299">
        <v>41691</v>
      </c>
      <c r="B3007" s="298">
        <v>12.1</v>
      </c>
      <c r="C3007" s="298">
        <v>12.1</v>
      </c>
      <c r="D3007" s="298">
        <v>11.82</v>
      </c>
      <c r="E3007" s="298">
        <v>11.93</v>
      </c>
      <c r="F3007" s="297">
        <v>85587</v>
      </c>
      <c r="G3007" s="297">
        <v>60910185</v>
      </c>
      <c r="H3007" s="400">
        <v>726.65852563831299</v>
      </c>
      <c r="I3007" s="401"/>
    </row>
    <row r="3008" spans="1:9" ht="25.15" customHeight="1">
      <c r="A3008" s="299">
        <v>41690</v>
      </c>
      <c r="B3008" s="298">
        <v>11.93</v>
      </c>
      <c r="C3008" s="298">
        <v>12.1</v>
      </c>
      <c r="D3008" s="298">
        <v>11.85</v>
      </c>
      <c r="E3008" s="298">
        <v>11.95</v>
      </c>
      <c r="F3008" s="297">
        <v>210770</v>
      </c>
      <c r="G3008" s="297">
        <v>60910185</v>
      </c>
      <c r="H3008" s="400">
        <v>727.876699132304</v>
      </c>
      <c r="I3008" s="401"/>
    </row>
    <row r="3009" spans="1:9" ht="25.15" customHeight="1">
      <c r="A3009" s="299">
        <v>41689</v>
      </c>
      <c r="B3009" s="298">
        <v>11.95</v>
      </c>
      <c r="C3009" s="298">
        <v>12.24</v>
      </c>
      <c r="D3009" s="298">
        <v>11.95</v>
      </c>
      <c r="E3009" s="298">
        <v>12.03</v>
      </c>
      <c r="F3009" s="297">
        <v>35118</v>
      </c>
      <c r="G3009" s="297">
        <v>60910185</v>
      </c>
      <c r="H3009" s="400">
        <v>732.74950928522605</v>
      </c>
      <c r="I3009" s="401"/>
    </row>
    <row r="3010" spans="1:9" ht="25.15" customHeight="1">
      <c r="A3010" s="299">
        <v>41688</v>
      </c>
      <c r="B3010" s="298">
        <v>11.97</v>
      </c>
      <c r="C3010" s="298">
        <v>12.23</v>
      </c>
      <c r="D3010" s="298">
        <v>11.97</v>
      </c>
      <c r="E3010" s="298">
        <v>12</v>
      </c>
      <c r="F3010" s="297">
        <v>49547</v>
      </c>
      <c r="G3010" s="297">
        <v>60910185</v>
      </c>
      <c r="H3010" s="400">
        <v>730.92222000000004</v>
      </c>
      <c r="I3010" s="401"/>
    </row>
    <row r="3011" spans="1:9" ht="25.15" customHeight="1">
      <c r="A3011" s="299">
        <v>41687</v>
      </c>
      <c r="B3011" s="298">
        <v>12.26</v>
      </c>
      <c r="C3011" s="298">
        <v>12.26</v>
      </c>
      <c r="D3011" s="298">
        <v>12.06</v>
      </c>
      <c r="E3011" s="298">
        <v>12.12</v>
      </c>
      <c r="F3011" s="297">
        <v>27424</v>
      </c>
      <c r="G3011" s="297">
        <v>60910185</v>
      </c>
      <c r="H3011" s="400">
        <v>738.23143522938301</v>
      </c>
      <c r="I3011" s="401"/>
    </row>
    <row r="3012" spans="1:9" ht="25.15" customHeight="1">
      <c r="A3012" s="299">
        <v>41684</v>
      </c>
      <c r="B3012" s="298">
        <v>12.13</v>
      </c>
      <c r="C3012" s="298">
        <v>12.25</v>
      </c>
      <c r="D3012" s="298">
        <v>12.09</v>
      </c>
      <c r="E3012" s="298">
        <v>12.16</v>
      </c>
      <c r="F3012" s="297">
        <v>48787</v>
      </c>
      <c r="G3012" s="297">
        <v>60910185</v>
      </c>
      <c r="H3012" s="400">
        <v>740.66784030584301</v>
      </c>
      <c r="I3012" s="401"/>
    </row>
    <row r="3013" spans="1:9" ht="25.15" customHeight="1">
      <c r="A3013" s="299">
        <v>41683</v>
      </c>
      <c r="B3013" s="298">
        <v>12.11</v>
      </c>
      <c r="C3013" s="298">
        <v>12.34</v>
      </c>
      <c r="D3013" s="298">
        <v>11.987534999999999</v>
      </c>
      <c r="E3013" s="298">
        <v>12.19</v>
      </c>
      <c r="F3013" s="297">
        <v>50314</v>
      </c>
      <c r="G3013" s="297">
        <v>60910185</v>
      </c>
      <c r="H3013" s="400">
        <v>742.49512959106903</v>
      </c>
      <c r="I3013" s="401"/>
    </row>
    <row r="3014" spans="1:9" ht="25.15" customHeight="1">
      <c r="A3014" s="299">
        <v>41682</v>
      </c>
      <c r="B3014" s="298">
        <v>12.66</v>
      </c>
      <c r="C3014" s="298">
        <v>12.691501000000001</v>
      </c>
      <c r="D3014" s="298">
        <v>12.22</v>
      </c>
      <c r="E3014" s="298">
        <v>12.23</v>
      </c>
      <c r="F3014" s="297">
        <v>366454</v>
      </c>
      <c r="G3014" s="297">
        <v>60910185</v>
      </c>
      <c r="H3014" s="400">
        <v>744.93153466752995</v>
      </c>
      <c r="I3014" s="401"/>
    </row>
    <row r="3015" spans="1:9" ht="25.15" customHeight="1">
      <c r="A3015" s="299">
        <v>41681</v>
      </c>
      <c r="B3015" s="298">
        <v>12.39</v>
      </c>
      <c r="C3015" s="298">
        <v>12.75</v>
      </c>
      <c r="D3015" s="298">
        <v>12.250531000000001</v>
      </c>
      <c r="E3015" s="298">
        <v>12.73</v>
      </c>
      <c r="F3015" s="297">
        <v>23634</v>
      </c>
      <c r="G3015" s="297">
        <v>60910185</v>
      </c>
      <c r="H3015" s="400">
        <v>775.38662716753004</v>
      </c>
      <c r="I3015" s="401"/>
    </row>
    <row r="3016" spans="1:9" ht="25.15" customHeight="1">
      <c r="A3016" s="299">
        <v>41680</v>
      </c>
      <c r="B3016" s="298">
        <v>12.36</v>
      </c>
      <c r="C3016" s="298">
        <v>12.6</v>
      </c>
      <c r="D3016" s="298">
        <v>12.36</v>
      </c>
      <c r="E3016" s="298">
        <v>12.5</v>
      </c>
      <c r="F3016" s="297">
        <v>41658</v>
      </c>
      <c r="G3016" s="297">
        <v>60910185</v>
      </c>
      <c r="H3016" s="400">
        <v>761.37731250000002</v>
      </c>
      <c r="I3016" s="401"/>
    </row>
    <row r="3017" spans="1:9" ht="25.15" customHeight="1">
      <c r="A3017" s="299">
        <v>41677</v>
      </c>
      <c r="B3017" s="298">
        <v>12.88</v>
      </c>
      <c r="C3017" s="298">
        <v>12.88</v>
      </c>
      <c r="D3017" s="298">
        <v>12.59</v>
      </c>
      <c r="E3017" s="298">
        <v>12.65</v>
      </c>
      <c r="F3017" s="297">
        <v>103667</v>
      </c>
      <c r="G3017" s="297">
        <v>60910185</v>
      </c>
      <c r="H3017" s="400">
        <v>770.51381701460798</v>
      </c>
      <c r="I3017" s="401"/>
    </row>
    <row r="3018" spans="1:9" ht="25.15" customHeight="1">
      <c r="A3018" s="299">
        <v>41676</v>
      </c>
      <c r="B3018" s="298">
        <v>12.96</v>
      </c>
      <c r="C3018" s="298">
        <v>12.96</v>
      </c>
      <c r="D3018" s="298">
        <v>12.71</v>
      </c>
      <c r="E3018" s="298">
        <v>12.75</v>
      </c>
      <c r="F3018" s="297">
        <v>80235</v>
      </c>
      <c r="G3018" s="297">
        <v>60910185</v>
      </c>
      <c r="H3018" s="400">
        <v>776.60485874999995</v>
      </c>
      <c r="I3018" s="401"/>
    </row>
    <row r="3019" spans="1:9" ht="25.15" customHeight="1">
      <c r="A3019" s="299">
        <v>41675</v>
      </c>
      <c r="B3019" s="298">
        <v>12.87</v>
      </c>
      <c r="C3019" s="298">
        <v>13.131500000000001</v>
      </c>
      <c r="D3019" s="298">
        <v>12.79</v>
      </c>
      <c r="E3019" s="298">
        <v>12.81</v>
      </c>
      <c r="F3019" s="297">
        <v>47599</v>
      </c>
      <c r="G3019" s="297">
        <v>60910185</v>
      </c>
      <c r="H3019" s="400">
        <v>780.259495408931</v>
      </c>
      <c r="I3019" s="401"/>
    </row>
    <row r="3020" spans="1:9" ht="25.15" customHeight="1">
      <c r="A3020" s="299">
        <v>41674</v>
      </c>
      <c r="B3020" s="298">
        <v>12.93</v>
      </c>
      <c r="C3020" s="298">
        <v>13.1</v>
      </c>
      <c r="D3020" s="298">
        <v>12.93</v>
      </c>
      <c r="E3020" s="298">
        <v>12.98</v>
      </c>
      <c r="F3020" s="297">
        <v>52893</v>
      </c>
      <c r="G3020" s="297">
        <v>60910185</v>
      </c>
      <c r="H3020" s="400">
        <v>790.61417341752997</v>
      </c>
      <c r="I3020" s="401"/>
    </row>
    <row r="3021" spans="1:9" ht="25.15" customHeight="1">
      <c r="A3021" s="299">
        <v>41673</v>
      </c>
      <c r="B3021" s="298">
        <v>13.45</v>
      </c>
      <c r="C3021" s="298">
        <v>13.45</v>
      </c>
      <c r="D3021" s="298">
        <v>13.04</v>
      </c>
      <c r="E3021" s="298">
        <v>13.13</v>
      </c>
      <c r="F3021" s="297">
        <v>162895</v>
      </c>
      <c r="G3021" s="297">
        <v>60910185</v>
      </c>
      <c r="H3021" s="400">
        <v>799.75073602061696</v>
      </c>
      <c r="I3021" s="401"/>
    </row>
    <row r="3022" spans="1:9" ht="25.15" customHeight="1">
      <c r="A3022" s="299">
        <v>41670</v>
      </c>
      <c r="B3022" s="298">
        <v>13.12</v>
      </c>
      <c r="C3022" s="298">
        <v>13.46</v>
      </c>
      <c r="D3022" s="298">
        <v>12.98</v>
      </c>
      <c r="E3022" s="298">
        <v>13.14</v>
      </c>
      <c r="F3022" s="297">
        <v>58541</v>
      </c>
      <c r="G3022" s="297">
        <v>60910185</v>
      </c>
      <c r="H3022" s="400">
        <v>800.35985181185197</v>
      </c>
      <c r="I3022" s="401"/>
    </row>
    <row r="3023" spans="1:9" ht="25.15" customHeight="1">
      <c r="A3023" s="299">
        <v>41669</v>
      </c>
      <c r="B3023" s="298">
        <v>13.21</v>
      </c>
      <c r="C3023" s="298">
        <v>13.3</v>
      </c>
      <c r="D3023" s="298">
        <v>12.99</v>
      </c>
      <c r="E3023" s="298">
        <v>13.3</v>
      </c>
      <c r="F3023" s="297">
        <v>37882</v>
      </c>
      <c r="G3023" s="297">
        <v>60897129</v>
      </c>
      <c r="H3023" s="400">
        <v>809.93182731520596</v>
      </c>
      <c r="I3023" s="401"/>
    </row>
    <row r="3024" spans="1:9" ht="25.15" customHeight="1">
      <c r="A3024" s="299">
        <v>41668</v>
      </c>
      <c r="B3024" s="298">
        <v>13.35</v>
      </c>
      <c r="C3024" s="298">
        <v>13.35</v>
      </c>
      <c r="D3024" s="298">
        <v>13.009081</v>
      </c>
      <c r="E3024" s="298">
        <v>13.15</v>
      </c>
      <c r="F3024" s="297">
        <v>95272</v>
      </c>
      <c r="G3024" s="297">
        <v>60897129</v>
      </c>
      <c r="H3024" s="400">
        <v>800.79722311958903</v>
      </c>
      <c r="I3024" s="401"/>
    </row>
    <row r="3025" spans="1:9" ht="25.15" customHeight="1">
      <c r="A3025" s="299">
        <v>41667</v>
      </c>
      <c r="B3025" s="298">
        <v>13.36</v>
      </c>
      <c r="C3025" s="298">
        <v>13.69</v>
      </c>
      <c r="D3025" s="298">
        <v>12.768155</v>
      </c>
      <c r="E3025" s="298">
        <v>13.25</v>
      </c>
      <c r="F3025" s="297">
        <v>60402</v>
      </c>
      <c r="G3025" s="297">
        <v>60897129</v>
      </c>
      <c r="H3025" s="400">
        <v>806.88695925000002</v>
      </c>
      <c r="I3025" s="401"/>
    </row>
    <row r="3026" spans="1:9" ht="25.15" customHeight="1">
      <c r="A3026" s="299">
        <v>41666</v>
      </c>
      <c r="B3026" s="298">
        <v>13.55</v>
      </c>
      <c r="C3026" s="298">
        <v>13.66</v>
      </c>
      <c r="D3026" s="298">
        <v>13.34</v>
      </c>
      <c r="E3026" s="298">
        <v>13.45</v>
      </c>
      <c r="F3026" s="297">
        <v>37540</v>
      </c>
      <c r="G3026" s="297">
        <v>60897129</v>
      </c>
      <c r="H3026" s="400">
        <v>819.06637343479395</v>
      </c>
      <c r="I3026" s="401"/>
    </row>
    <row r="3027" spans="1:9" ht="25.15" customHeight="1">
      <c r="A3027" s="299">
        <v>41663</v>
      </c>
      <c r="B3027" s="298">
        <v>13.81</v>
      </c>
      <c r="C3027" s="298">
        <v>13.81</v>
      </c>
      <c r="D3027" s="298">
        <v>13.32</v>
      </c>
      <c r="E3027" s="298">
        <v>13.51</v>
      </c>
      <c r="F3027" s="297">
        <v>46802</v>
      </c>
      <c r="G3027" s="297">
        <v>60897129</v>
      </c>
      <c r="H3027" s="400">
        <v>822.72022672824698</v>
      </c>
      <c r="I3027" s="401"/>
    </row>
    <row r="3028" spans="1:9" ht="25.15" customHeight="1">
      <c r="A3028" s="299">
        <v>41662</v>
      </c>
      <c r="B3028" s="298">
        <v>13.8</v>
      </c>
      <c r="C3028" s="298">
        <v>14</v>
      </c>
      <c r="D3028" s="298">
        <v>13.6</v>
      </c>
      <c r="E3028" s="298">
        <v>13.6</v>
      </c>
      <c r="F3028" s="297">
        <v>63943</v>
      </c>
      <c r="G3028" s="297">
        <v>60897129</v>
      </c>
      <c r="H3028" s="400">
        <v>828.20097763041099</v>
      </c>
      <c r="I3028" s="401"/>
    </row>
    <row r="3029" spans="1:9" ht="25.15" customHeight="1">
      <c r="A3029" s="299">
        <v>41661</v>
      </c>
      <c r="B3029" s="298">
        <v>13.88</v>
      </c>
      <c r="C3029" s="298">
        <v>14.08</v>
      </c>
      <c r="D3029" s="298">
        <v>13.789362000000001</v>
      </c>
      <c r="E3029" s="298">
        <v>14</v>
      </c>
      <c r="F3029" s="297">
        <v>61019</v>
      </c>
      <c r="G3029" s="297">
        <v>60897129</v>
      </c>
      <c r="H3029" s="400">
        <v>852.55980599999998</v>
      </c>
      <c r="I3029" s="401"/>
    </row>
    <row r="3030" spans="1:9" ht="25.15" customHeight="1">
      <c r="A3030" s="299">
        <v>41660</v>
      </c>
      <c r="B3030" s="298">
        <v>14.12</v>
      </c>
      <c r="C3030" s="298">
        <v>14.12</v>
      </c>
      <c r="D3030" s="298">
        <v>13.9</v>
      </c>
      <c r="E3030" s="298">
        <v>14.03</v>
      </c>
      <c r="F3030" s="297">
        <v>52835</v>
      </c>
      <c r="G3030" s="297">
        <v>60897129</v>
      </c>
      <c r="H3030" s="400">
        <v>854.38670360871197</v>
      </c>
      <c r="I3030" s="401"/>
    </row>
    <row r="3031" spans="1:9" ht="25.15" customHeight="1">
      <c r="A3031" s="299">
        <v>41659</v>
      </c>
      <c r="B3031" s="298">
        <v>14.23</v>
      </c>
      <c r="C3031" s="298">
        <v>14.23</v>
      </c>
      <c r="D3031" s="298">
        <v>13.8888</v>
      </c>
      <c r="E3031" s="298">
        <v>14</v>
      </c>
      <c r="F3031" s="297">
        <v>164737</v>
      </c>
      <c r="G3031" s="297">
        <v>60897129</v>
      </c>
      <c r="H3031" s="400">
        <v>852.55980599999998</v>
      </c>
      <c r="I3031" s="401"/>
    </row>
    <row r="3032" spans="1:9" ht="25.15" customHeight="1">
      <c r="A3032" s="299">
        <v>41656</v>
      </c>
      <c r="B3032" s="298">
        <v>14.03</v>
      </c>
      <c r="C3032" s="298">
        <v>14.15</v>
      </c>
      <c r="D3032" s="298">
        <v>14</v>
      </c>
      <c r="E3032" s="298">
        <v>14.11</v>
      </c>
      <c r="F3032" s="297">
        <v>60087</v>
      </c>
      <c r="G3032" s="297">
        <v>60897129</v>
      </c>
      <c r="H3032" s="400">
        <v>859.25846928263002</v>
      </c>
      <c r="I3032" s="401"/>
    </row>
    <row r="3033" spans="1:9" ht="25.15" customHeight="1">
      <c r="A3033" s="299">
        <v>41655</v>
      </c>
      <c r="B3033" s="298">
        <v>14.25</v>
      </c>
      <c r="C3033" s="298">
        <v>14.25</v>
      </c>
      <c r="D3033" s="298">
        <v>13.9232</v>
      </c>
      <c r="E3033" s="298">
        <v>14.08</v>
      </c>
      <c r="F3033" s="297">
        <v>66742</v>
      </c>
      <c r="G3033" s="297">
        <v>60897129</v>
      </c>
      <c r="H3033" s="400">
        <v>857.43157167391803</v>
      </c>
      <c r="I3033" s="401"/>
    </row>
    <row r="3034" spans="1:9" ht="25.15" customHeight="1">
      <c r="A3034" s="299">
        <v>41654</v>
      </c>
      <c r="B3034" s="298">
        <v>14.27</v>
      </c>
      <c r="C3034" s="298">
        <v>14.27</v>
      </c>
      <c r="D3034" s="298">
        <v>14.01</v>
      </c>
      <c r="E3034" s="298">
        <v>14.14</v>
      </c>
      <c r="F3034" s="297">
        <v>44791</v>
      </c>
      <c r="G3034" s="297">
        <v>60897129</v>
      </c>
      <c r="H3034" s="400">
        <v>861.08542496737005</v>
      </c>
      <c r="I3034" s="401"/>
    </row>
    <row r="3035" spans="1:9" ht="25.15" customHeight="1">
      <c r="A3035" s="299">
        <v>41653</v>
      </c>
      <c r="B3035" s="298">
        <v>13.99</v>
      </c>
      <c r="C3035" s="298">
        <v>14.03</v>
      </c>
      <c r="D3035" s="298">
        <v>13.81</v>
      </c>
      <c r="E3035" s="298">
        <v>13.97</v>
      </c>
      <c r="F3035" s="297">
        <v>25262</v>
      </c>
      <c r="G3035" s="297">
        <v>60897129</v>
      </c>
      <c r="H3035" s="400">
        <v>850.73290839128799</v>
      </c>
      <c r="I3035" s="401"/>
    </row>
    <row r="3036" spans="1:9" ht="25.15" customHeight="1">
      <c r="A3036" s="299">
        <v>41652</v>
      </c>
      <c r="B3036" s="298">
        <v>13.93</v>
      </c>
      <c r="C3036" s="298">
        <v>14.05</v>
      </c>
      <c r="D3036" s="298">
        <v>13.8255</v>
      </c>
      <c r="E3036" s="298">
        <v>13.92</v>
      </c>
      <c r="F3036" s="297">
        <v>35630</v>
      </c>
      <c r="G3036" s="297">
        <v>60897129</v>
      </c>
      <c r="H3036" s="400">
        <v>847.68804032608205</v>
      </c>
      <c r="I3036" s="401"/>
    </row>
    <row r="3037" spans="1:9" ht="25.15" customHeight="1">
      <c r="A3037" s="299">
        <v>41649</v>
      </c>
      <c r="B3037" s="298">
        <v>13.69</v>
      </c>
      <c r="C3037" s="298">
        <v>13.88</v>
      </c>
      <c r="D3037" s="298">
        <v>13.5236</v>
      </c>
      <c r="E3037" s="298">
        <v>13.86</v>
      </c>
      <c r="F3037" s="297">
        <v>32089</v>
      </c>
      <c r="G3037" s="297">
        <v>60897129</v>
      </c>
      <c r="H3037" s="400">
        <v>844.03418703263003</v>
      </c>
      <c r="I3037" s="401"/>
    </row>
    <row r="3038" spans="1:9" ht="25.15" customHeight="1">
      <c r="A3038" s="299">
        <v>41648</v>
      </c>
      <c r="B3038" s="298">
        <v>13.8</v>
      </c>
      <c r="C3038" s="298">
        <v>13.87</v>
      </c>
      <c r="D3038" s="298">
        <v>13.56</v>
      </c>
      <c r="E3038" s="298">
        <v>13.72</v>
      </c>
      <c r="F3038" s="297">
        <v>109178</v>
      </c>
      <c r="G3038" s="297">
        <v>60897129</v>
      </c>
      <c r="H3038" s="400">
        <v>835.508626141288</v>
      </c>
      <c r="I3038" s="401"/>
    </row>
    <row r="3039" spans="1:9" ht="25.15" customHeight="1">
      <c r="A3039" s="299">
        <v>41647</v>
      </c>
      <c r="B3039" s="298">
        <v>13.56</v>
      </c>
      <c r="C3039" s="298">
        <v>13.77</v>
      </c>
      <c r="D3039" s="298">
        <v>13.42</v>
      </c>
      <c r="E3039" s="298">
        <v>13.71</v>
      </c>
      <c r="F3039" s="297">
        <v>324029</v>
      </c>
      <c r="G3039" s="297">
        <v>60897129</v>
      </c>
      <c r="H3039" s="400">
        <v>834.89964091304103</v>
      </c>
      <c r="I3039" s="401"/>
    </row>
    <row r="3040" spans="1:9" ht="25.15" customHeight="1">
      <c r="A3040" s="299">
        <v>41646</v>
      </c>
      <c r="B3040" s="298">
        <v>13.21</v>
      </c>
      <c r="C3040" s="298">
        <v>13.65</v>
      </c>
      <c r="D3040" s="298">
        <v>13.1676</v>
      </c>
      <c r="E3040" s="298">
        <v>13.51</v>
      </c>
      <c r="F3040" s="297">
        <v>60391</v>
      </c>
      <c r="G3040" s="297">
        <v>60897129</v>
      </c>
      <c r="H3040" s="400">
        <v>822.72022672824698</v>
      </c>
      <c r="I3040" s="401"/>
    </row>
    <row r="3041" spans="1:9" ht="25.15" customHeight="1">
      <c r="A3041" s="299">
        <v>41645</v>
      </c>
      <c r="B3041" s="298">
        <v>13.28</v>
      </c>
      <c r="C3041" s="298">
        <v>13.42</v>
      </c>
      <c r="D3041" s="298">
        <v>13.18</v>
      </c>
      <c r="E3041" s="298">
        <v>13.25</v>
      </c>
      <c r="F3041" s="297">
        <v>35904</v>
      </c>
      <c r="G3041" s="297">
        <v>60897129</v>
      </c>
      <c r="H3041" s="400">
        <v>806.88695925000002</v>
      </c>
      <c r="I3041" s="401"/>
    </row>
    <row r="3042" spans="1:9" ht="25.15" customHeight="1">
      <c r="A3042" s="299">
        <v>41642</v>
      </c>
      <c r="B3042" s="298">
        <v>12.88</v>
      </c>
      <c r="C3042" s="298">
        <v>13.27</v>
      </c>
      <c r="D3042" s="298">
        <v>12.71</v>
      </c>
      <c r="E3042" s="298">
        <v>13.27</v>
      </c>
      <c r="F3042" s="297">
        <v>39889</v>
      </c>
      <c r="G3042" s="297">
        <v>60897129</v>
      </c>
      <c r="H3042" s="400">
        <v>808.10492970649295</v>
      </c>
      <c r="I3042" s="401"/>
    </row>
    <row r="3043" spans="1:9" ht="25.15" customHeight="1">
      <c r="A3043" s="299">
        <v>41641</v>
      </c>
      <c r="B3043" s="298">
        <v>13.14</v>
      </c>
      <c r="C3043" s="298">
        <v>13.238001000000001</v>
      </c>
      <c r="D3043" s="298">
        <v>12.8775</v>
      </c>
      <c r="E3043" s="298">
        <v>12.94</v>
      </c>
      <c r="F3043" s="297">
        <v>23743</v>
      </c>
      <c r="G3043" s="297">
        <v>60897129</v>
      </c>
      <c r="H3043" s="400">
        <v>788.00882370654801</v>
      </c>
      <c r="I3043" s="401"/>
    </row>
    <row r="3044" spans="1:9" ht="25.15" customHeight="1">
      <c r="A3044" s="299">
        <v>41639</v>
      </c>
      <c r="B3044" s="298">
        <v>13.01</v>
      </c>
      <c r="C3044" s="298">
        <v>13.201000000000001</v>
      </c>
      <c r="D3044" s="298">
        <v>12.87</v>
      </c>
      <c r="E3044" s="298">
        <v>12.97</v>
      </c>
      <c r="F3044" s="297">
        <v>13774</v>
      </c>
      <c r="G3044" s="297">
        <v>60897129</v>
      </c>
      <c r="H3044" s="400">
        <v>789.83577939128804</v>
      </c>
      <c r="I3044" s="401"/>
    </row>
    <row r="3045" spans="1:9" ht="25.15" customHeight="1">
      <c r="A3045" s="299">
        <v>41638</v>
      </c>
      <c r="B3045" s="298">
        <v>12.93</v>
      </c>
      <c r="C3045" s="298">
        <v>13.13</v>
      </c>
      <c r="D3045" s="298">
        <v>12.75</v>
      </c>
      <c r="E3045" s="298">
        <v>13.04</v>
      </c>
      <c r="F3045" s="297">
        <v>65274</v>
      </c>
      <c r="G3045" s="297">
        <v>60884308</v>
      </c>
      <c r="H3045" s="400">
        <v>793.93137399744796</v>
      </c>
      <c r="I3045" s="401"/>
    </row>
    <row r="3046" spans="1:9" ht="25.15" customHeight="1">
      <c r="A3046" s="299">
        <v>41635</v>
      </c>
      <c r="B3046" s="298">
        <v>12.7</v>
      </c>
      <c r="C3046" s="298">
        <v>12.9</v>
      </c>
      <c r="D3046" s="298">
        <v>12.68</v>
      </c>
      <c r="E3046" s="298">
        <v>12.82</v>
      </c>
      <c r="F3046" s="297">
        <v>24083</v>
      </c>
      <c r="G3046" s="297">
        <v>60884308</v>
      </c>
      <c r="H3046" s="400">
        <v>780.53680997958395</v>
      </c>
      <c r="I3046" s="401"/>
    </row>
    <row r="3047" spans="1:9" ht="25.15" customHeight="1">
      <c r="A3047" s="299">
        <v>41632</v>
      </c>
      <c r="B3047" s="298">
        <v>12.82</v>
      </c>
      <c r="C3047" s="298">
        <v>12.98</v>
      </c>
      <c r="D3047" s="298">
        <v>12.69</v>
      </c>
      <c r="E3047" s="298">
        <v>12.9</v>
      </c>
      <c r="F3047" s="297">
        <v>7467</v>
      </c>
      <c r="G3047" s="297">
        <v>60884308</v>
      </c>
      <c r="H3047" s="400">
        <v>785.40754997448005</v>
      </c>
      <c r="I3047" s="401"/>
    </row>
    <row r="3048" spans="1:9" ht="25.15" customHeight="1">
      <c r="A3048" s="299">
        <v>41631</v>
      </c>
      <c r="B3048" s="298">
        <v>12.81</v>
      </c>
      <c r="C3048" s="298">
        <v>12.891</v>
      </c>
      <c r="D3048" s="298">
        <v>12.743499999999999</v>
      </c>
      <c r="E3048" s="298">
        <v>12.89</v>
      </c>
      <c r="F3048" s="297">
        <v>25100</v>
      </c>
      <c r="G3048" s="297">
        <v>60884308</v>
      </c>
      <c r="H3048" s="400">
        <v>784.79875102296796</v>
      </c>
      <c r="I3048" s="401"/>
    </row>
    <row r="3049" spans="1:9" ht="25.15" customHeight="1">
      <c r="A3049" s="299">
        <v>41628</v>
      </c>
      <c r="B3049" s="298">
        <v>12.14</v>
      </c>
      <c r="C3049" s="298">
        <v>12.78</v>
      </c>
      <c r="D3049" s="298">
        <v>12.05</v>
      </c>
      <c r="E3049" s="298">
        <v>12.74</v>
      </c>
      <c r="F3049" s="297">
        <v>98194</v>
      </c>
      <c r="G3049" s="297">
        <v>60884308</v>
      </c>
      <c r="H3049" s="400">
        <v>775.66606998468797</v>
      </c>
      <c r="I3049" s="401"/>
    </row>
    <row r="3050" spans="1:9" ht="25.15" customHeight="1">
      <c r="A3050" s="299">
        <v>41627</v>
      </c>
      <c r="B3050" s="298">
        <v>12.03</v>
      </c>
      <c r="C3050" s="298">
        <v>12.190300000000001</v>
      </c>
      <c r="D3050" s="298">
        <v>11.8315</v>
      </c>
      <c r="E3050" s="298">
        <v>12.19</v>
      </c>
      <c r="F3050" s="297">
        <v>52257</v>
      </c>
      <c r="G3050" s="297">
        <v>60884308</v>
      </c>
      <c r="H3050" s="400">
        <v>742.17968897192804</v>
      </c>
      <c r="I3050" s="401"/>
    </row>
    <row r="3051" spans="1:9" ht="25.15" customHeight="1">
      <c r="A3051" s="299">
        <v>41626</v>
      </c>
      <c r="B3051" s="298">
        <v>11.99</v>
      </c>
      <c r="C3051" s="298">
        <v>12</v>
      </c>
      <c r="D3051" s="298">
        <v>11.78</v>
      </c>
      <c r="E3051" s="298">
        <v>11.84</v>
      </c>
      <c r="F3051" s="297">
        <v>26451</v>
      </c>
      <c r="G3051" s="297">
        <v>60884308</v>
      </c>
      <c r="H3051" s="400">
        <v>720.87021601020797</v>
      </c>
      <c r="I3051" s="401"/>
    </row>
    <row r="3052" spans="1:9" ht="25.15" customHeight="1">
      <c r="A3052" s="299">
        <v>41625</v>
      </c>
      <c r="B3052" s="298">
        <v>12.13</v>
      </c>
      <c r="C3052" s="298">
        <v>12.3</v>
      </c>
      <c r="D3052" s="298">
        <v>11.85</v>
      </c>
      <c r="E3052" s="298">
        <v>12</v>
      </c>
      <c r="F3052" s="297">
        <v>74296</v>
      </c>
      <c r="G3052" s="297">
        <v>60884308</v>
      </c>
      <c r="H3052" s="400">
        <v>730.61169600000005</v>
      </c>
      <c r="I3052" s="401"/>
    </row>
    <row r="3053" spans="1:9" ht="25.15" customHeight="1">
      <c r="A3053" s="299">
        <v>41624</v>
      </c>
      <c r="B3053" s="298">
        <v>12.1</v>
      </c>
      <c r="C3053" s="298">
        <v>12.25</v>
      </c>
      <c r="D3053" s="298">
        <v>11.913</v>
      </c>
      <c r="E3053" s="298">
        <v>12.13</v>
      </c>
      <c r="F3053" s="297">
        <v>31860</v>
      </c>
      <c r="G3053" s="297">
        <v>60884308</v>
      </c>
      <c r="H3053" s="400">
        <v>738.526663007656</v>
      </c>
      <c r="I3053" s="401"/>
    </row>
    <row r="3054" spans="1:9" ht="25.15" customHeight="1">
      <c r="A3054" s="299">
        <v>41621</v>
      </c>
      <c r="B3054" s="298">
        <v>12.16</v>
      </c>
      <c r="C3054" s="298">
        <v>12.4</v>
      </c>
      <c r="D3054" s="298">
        <v>12</v>
      </c>
      <c r="E3054" s="298">
        <v>12.1</v>
      </c>
      <c r="F3054" s="297">
        <v>55497</v>
      </c>
      <c r="G3054" s="297">
        <v>60884308</v>
      </c>
      <c r="H3054" s="400">
        <v>736.70015002551997</v>
      </c>
      <c r="I3054" s="401"/>
    </row>
    <row r="3055" spans="1:9" ht="25.15" customHeight="1">
      <c r="A3055" s="299">
        <v>41620</v>
      </c>
      <c r="B3055" s="298">
        <v>12.11</v>
      </c>
      <c r="C3055" s="298">
        <v>12.32</v>
      </c>
      <c r="D3055" s="298">
        <v>12.11</v>
      </c>
      <c r="E3055" s="298">
        <v>12.3</v>
      </c>
      <c r="F3055" s="297">
        <v>100520</v>
      </c>
      <c r="G3055" s="297">
        <v>60884308</v>
      </c>
      <c r="H3055" s="400">
        <v>748.87700001276005</v>
      </c>
      <c r="I3055" s="401"/>
    </row>
    <row r="3056" spans="1:9" ht="25.15" customHeight="1">
      <c r="A3056" s="299">
        <v>41619</v>
      </c>
      <c r="B3056" s="298">
        <v>12.21</v>
      </c>
      <c r="C3056" s="298">
        <v>12.348001</v>
      </c>
      <c r="D3056" s="298">
        <v>12.1952</v>
      </c>
      <c r="E3056" s="298">
        <v>12.25</v>
      </c>
      <c r="F3056" s="297">
        <v>56191</v>
      </c>
      <c r="G3056" s="297">
        <v>60884308</v>
      </c>
      <c r="H3056" s="400">
        <v>745.83277299999997</v>
      </c>
      <c r="I3056" s="401"/>
    </row>
    <row r="3057" spans="1:9" ht="25.15" customHeight="1">
      <c r="A3057" s="299">
        <v>41618</v>
      </c>
      <c r="B3057" s="298">
        <v>12.54</v>
      </c>
      <c r="C3057" s="298">
        <v>12.54</v>
      </c>
      <c r="D3057" s="298">
        <v>12.2</v>
      </c>
      <c r="E3057" s="298">
        <v>12.38</v>
      </c>
      <c r="F3057" s="297">
        <v>41326</v>
      </c>
      <c r="G3057" s="297">
        <v>60884308</v>
      </c>
      <c r="H3057" s="400">
        <v>753.74774000765603</v>
      </c>
      <c r="I3057" s="401"/>
    </row>
    <row r="3058" spans="1:9" ht="25.15" customHeight="1">
      <c r="A3058" s="299">
        <v>41617</v>
      </c>
      <c r="B3058" s="298">
        <v>12.7</v>
      </c>
      <c r="C3058" s="298">
        <v>12.866400000000001</v>
      </c>
      <c r="D3058" s="298">
        <v>12.37</v>
      </c>
      <c r="E3058" s="298">
        <v>12.37</v>
      </c>
      <c r="F3058" s="297">
        <v>31627</v>
      </c>
      <c r="G3058" s="297">
        <v>60884308</v>
      </c>
      <c r="H3058" s="400">
        <v>753.13888299234395</v>
      </c>
      <c r="I3058" s="401"/>
    </row>
    <row r="3059" spans="1:9" ht="25.15" customHeight="1">
      <c r="A3059" s="299">
        <v>41614</v>
      </c>
      <c r="B3059" s="298">
        <v>12.53</v>
      </c>
      <c r="C3059" s="298">
        <v>12.6</v>
      </c>
      <c r="D3059" s="298">
        <v>12.27</v>
      </c>
      <c r="E3059" s="298">
        <v>12.27</v>
      </c>
      <c r="F3059" s="297">
        <v>43965</v>
      </c>
      <c r="G3059" s="297">
        <v>60884308</v>
      </c>
      <c r="H3059" s="400">
        <v>747.05048703062403</v>
      </c>
      <c r="I3059" s="401"/>
    </row>
    <row r="3060" spans="1:9" ht="25.15" customHeight="1">
      <c r="A3060" s="299">
        <v>41613</v>
      </c>
      <c r="B3060" s="298">
        <v>12.44</v>
      </c>
      <c r="C3060" s="298">
        <v>12.51</v>
      </c>
      <c r="D3060" s="298">
        <v>12.29</v>
      </c>
      <c r="E3060" s="298">
        <v>12.29</v>
      </c>
      <c r="F3060" s="297">
        <v>129951</v>
      </c>
      <c r="G3060" s="297">
        <v>60884308</v>
      </c>
      <c r="H3060" s="400">
        <v>748.26814299744797</v>
      </c>
      <c r="I3060" s="401"/>
    </row>
    <row r="3061" spans="1:9" ht="25.15" customHeight="1">
      <c r="A3061" s="299">
        <v>41612</v>
      </c>
      <c r="B3061" s="298">
        <v>12.46</v>
      </c>
      <c r="C3061" s="298">
        <v>12.56</v>
      </c>
      <c r="D3061" s="298">
        <v>12.4</v>
      </c>
      <c r="E3061" s="298">
        <v>12.5</v>
      </c>
      <c r="F3061" s="297">
        <v>66979</v>
      </c>
      <c r="G3061" s="297">
        <v>60884308</v>
      </c>
      <c r="H3061" s="400">
        <v>761.05385000000001</v>
      </c>
      <c r="I3061" s="401"/>
    </row>
    <row r="3062" spans="1:9" ht="25.15" customHeight="1">
      <c r="A3062" s="299">
        <v>41611</v>
      </c>
      <c r="B3062" s="298">
        <v>12.6</v>
      </c>
      <c r="C3062" s="298">
        <v>12.6685</v>
      </c>
      <c r="D3062" s="298">
        <v>12.4</v>
      </c>
      <c r="E3062" s="298">
        <v>12.51</v>
      </c>
      <c r="F3062" s="297">
        <v>45222</v>
      </c>
      <c r="G3062" s="297">
        <v>60884308</v>
      </c>
      <c r="H3062" s="400">
        <v>761.66270701531198</v>
      </c>
      <c r="I3062" s="401"/>
    </row>
    <row r="3063" spans="1:9" ht="25.15" customHeight="1">
      <c r="A3063" s="299">
        <v>41610</v>
      </c>
      <c r="B3063" s="298">
        <v>12.22</v>
      </c>
      <c r="C3063" s="298">
        <v>12.62</v>
      </c>
      <c r="D3063" s="298">
        <v>12.22</v>
      </c>
      <c r="E3063" s="298">
        <v>12.51</v>
      </c>
      <c r="F3063" s="297">
        <v>32439</v>
      </c>
      <c r="G3063" s="297">
        <v>60884308</v>
      </c>
      <c r="H3063" s="400">
        <v>761.66270701531198</v>
      </c>
      <c r="I3063" s="401"/>
    </row>
    <row r="3064" spans="1:9" ht="25.15" customHeight="1">
      <c r="A3064" s="299">
        <v>41607</v>
      </c>
      <c r="B3064" s="298">
        <v>12.4</v>
      </c>
      <c r="C3064" s="298">
        <v>12.51</v>
      </c>
      <c r="D3064" s="298">
        <v>12.259465000000001</v>
      </c>
      <c r="E3064" s="298">
        <v>12.44</v>
      </c>
      <c r="F3064" s="297">
        <v>58487</v>
      </c>
      <c r="G3064" s="297">
        <v>60884308</v>
      </c>
      <c r="H3064" s="400">
        <v>757.40076597192797</v>
      </c>
      <c r="I3064" s="401"/>
    </row>
    <row r="3065" spans="1:9" ht="25.15" customHeight="1">
      <c r="A3065" s="299">
        <v>41606</v>
      </c>
      <c r="B3065" s="298">
        <v>12.25</v>
      </c>
      <c r="C3065" s="298">
        <v>12.47</v>
      </c>
      <c r="D3065" s="298">
        <v>12.1792</v>
      </c>
      <c r="E3065" s="298">
        <v>12.32</v>
      </c>
      <c r="F3065" s="297">
        <v>50349</v>
      </c>
      <c r="G3065" s="297">
        <v>60884308</v>
      </c>
      <c r="H3065" s="400">
        <v>750.09465597958399</v>
      </c>
      <c r="I3065" s="401"/>
    </row>
    <row r="3066" spans="1:9" ht="25.15" customHeight="1">
      <c r="A3066" s="299">
        <v>41605</v>
      </c>
      <c r="B3066" s="298">
        <v>12.3</v>
      </c>
      <c r="C3066" s="298">
        <v>12.357200000000001</v>
      </c>
      <c r="D3066" s="298">
        <v>12.233001</v>
      </c>
      <c r="E3066" s="298">
        <v>12.28</v>
      </c>
      <c r="F3066" s="297">
        <v>83190</v>
      </c>
      <c r="G3066" s="297">
        <v>60884308</v>
      </c>
      <c r="H3066" s="400">
        <v>747.659285982136</v>
      </c>
      <c r="I3066" s="401"/>
    </row>
    <row r="3067" spans="1:9" ht="25.15" customHeight="1">
      <c r="A3067" s="299">
        <v>41604</v>
      </c>
      <c r="B3067" s="298">
        <v>12.3</v>
      </c>
      <c r="C3067" s="298">
        <v>12.46</v>
      </c>
      <c r="D3067" s="298">
        <v>11.946</v>
      </c>
      <c r="E3067" s="298">
        <v>12.2</v>
      </c>
      <c r="F3067" s="297">
        <v>147881</v>
      </c>
      <c r="G3067" s="297">
        <v>60884308</v>
      </c>
      <c r="H3067" s="400">
        <v>742.78854598724001</v>
      </c>
      <c r="I3067" s="401"/>
    </row>
    <row r="3068" spans="1:9" ht="25.15" customHeight="1">
      <c r="A3068" s="299">
        <v>41603</v>
      </c>
      <c r="B3068" s="298">
        <v>12.7</v>
      </c>
      <c r="C3068" s="298">
        <v>12.7</v>
      </c>
      <c r="D3068" s="298">
        <v>12.31</v>
      </c>
      <c r="E3068" s="298">
        <v>12.35</v>
      </c>
      <c r="F3068" s="297">
        <v>39108</v>
      </c>
      <c r="G3068" s="297">
        <v>60884308</v>
      </c>
      <c r="H3068" s="400">
        <v>751.92122702552001</v>
      </c>
      <c r="I3068" s="401"/>
    </row>
    <row r="3069" spans="1:9" ht="25.15" customHeight="1">
      <c r="A3069" s="299">
        <v>41600</v>
      </c>
      <c r="B3069" s="298">
        <v>12.31</v>
      </c>
      <c r="C3069" s="298">
        <v>12.602600000000001</v>
      </c>
      <c r="D3069" s="298">
        <v>12.27</v>
      </c>
      <c r="E3069" s="298">
        <v>12.45</v>
      </c>
      <c r="F3069" s="297">
        <v>75959</v>
      </c>
      <c r="G3069" s="297">
        <v>60884308</v>
      </c>
      <c r="H3069" s="400">
        <v>758.00962298724005</v>
      </c>
      <c r="I3069" s="401"/>
    </row>
    <row r="3070" spans="1:9" ht="25.15" customHeight="1">
      <c r="A3070" s="299">
        <v>41599</v>
      </c>
      <c r="B3070" s="298">
        <v>12.46</v>
      </c>
      <c r="C3070" s="298">
        <v>12.8384</v>
      </c>
      <c r="D3070" s="298">
        <v>12.36</v>
      </c>
      <c r="E3070" s="298">
        <v>12.45</v>
      </c>
      <c r="F3070" s="297">
        <v>53367</v>
      </c>
      <c r="G3070" s="297">
        <v>60884308</v>
      </c>
      <c r="H3070" s="400">
        <v>758.00962298724005</v>
      </c>
      <c r="I3070" s="401"/>
    </row>
    <row r="3071" spans="1:9" ht="25.15" customHeight="1">
      <c r="A3071" s="299">
        <v>41598</v>
      </c>
      <c r="B3071" s="298">
        <v>12.78</v>
      </c>
      <c r="C3071" s="298">
        <v>12.8</v>
      </c>
      <c r="D3071" s="298">
        <v>12.52</v>
      </c>
      <c r="E3071" s="298">
        <v>12.6</v>
      </c>
      <c r="F3071" s="297">
        <v>69438</v>
      </c>
      <c r="G3071" s="297">
        <v>60884308</v>
      </c>
      <c r="H3071" s="400">
        <v>767.14230402552005</v>
      </c>
      <c r="I3071" s="401"/>
    </row>
    <row r="3072" spans="1:9" ht="25.15" customHeight="1">
      <c r="A3072" s="299">
        <v>41597</v>
      </c>
      <c r="B3072" s="298">
        <v>12.83</v>
      </c>
      <c r="C3072" s="298">
        <v>12.89</v>
      </c>
      <c r="D3072" s="298">
        <v>12.7</v>
      </c>
      <c r="E3072" s="298">
        <v>12.75</v>
      </c>
      <c r="F3072" s="297">
        <v>43544</v>
      </c>
      <c r="G3072" s="297">
        <v>60884308</v>
      </c>
      <c r="H3072" s="400">
        <v>776.27492700000005</v>
      </c>
      <c r="I3072" s="401"/>
    </row>
    <row r="3073" spans="1:9" ht="25.15" customHeight="1">
      <c r="A3073" s="299">
        <v>41596</v>
      </c>
      <c r="B3073" s="298">
        <v>13.05</v>
      </c>
      <c r="C3073" s="298">
        <v>13.05</v>
      </c>
      <c r="D3073" s="298">
        <v>12.9</v>
      </c>
      <c r="E3073" s="298">
        <v>12.9</v>
      </c>
      <c r="F3073" s="297">
        <v>66149</v>
      </c>
      <c r="G3073" s="297">
        <v>60884308</v>
      </c>
      <c r="H3073" s="400">
        <v>785.40754997448005</v>
      </c>
      <c r="I3073" s="401"/>
    </row>
    <row r="3074" spans="1:9" ht="25.15" customHeight="1">
      <c r="A3074" s="299">
        <v>41593</v>
      </c>
      <c r="B3074" s="298">
        <v>12.71</v>
      </c>
      <c r="C3074" s="298">
        <v>13.22</v>
      </c>
      <c r="D3074" s="298">
        <v>12.66</v>
      </c>
      <c r="E3074" s="298">
        <v>12.97</v>
      </c>
      <c r="F3074" s="297">
        <v>284067</v>
      </c>
      <c r="G3074" s="297">
        <v>60884308</v>
      </c>
      <c r="H3074" s="400">
        <v>789.66949101786395</v>
      </c>
      <c r="I3074" s="401"/>
    </row>
    <row r="3075" spans="1:9" ht="25.15" customHeight="1">
      <c r="A3075" s="299">
        <v>41592</v>
      </c>
      <c r="B3075" s="298">
        <v>12.58</v>
      </c>
      <c r="C3075" s="298">
        <v>12.648498999999999</v>
      </c>
      <c r="D3075" s="298">
        <v>12.19</v>
      </c>
      <c r="E3075" s="298">
        <v>12.48</v>
      </c>
      <c r="F3075" s="297">
        <v>77151</v>
      </c>
      <c r="G3075" s="297">
        <v>60884308</v>
      </c>
      <c r="H3075" s="400">
        <v>759.83613596937596</v>
      </c>
      <c r="I3075" s="401"/>
    </row>
    <row r="3076" spans="1:9" ht="25.15" customHeight="1">
      <c r="A3076" s="299">
        <v>41591</v>
      </c>
      <c r="B3076" s="298">
        <v>12.55</v>
      </c>
      <c r="C3076" s="298">
        <v>12.62</v>
      </c>
      <c r="D3076" s="298">
        <v>12.36</v>
      </c>
      <c r="E3076" s="298">
        <v>12.42</v>
      </c>
      <c r="F3076" s="297">
        <v>51463</v>
      </c>
      <c r="G3076" s="297">
        <v>60884308</v>
      </c>
      <c r="H3076" s="400">
        <v>756.18311000510403</v>
      </c>
      <c r="I3076" s="401"/>
    </row>
    <row r="3077" spans="1:9" ht="25.15" customHeight="1">
      <c r="A3077" s="299">
        <v>41590</v>
      </c>
      <c r="B3077" s="298">
        <v>12.45</v>
      </c>
      <c r="C3077" s="298">
        <v>12.644399999999999</v>
      </c>
      <c r="D3077" s="298">
        <v>12.28</v>
      </c>
      <c r="E3077" s="298">
        <v>12.48</v>
      </c>
      <c r="F3077" s="297">
        <v>51667</v>
      </c>
      <c r="G3077" s="297">
        <v>60884308</v>
      </c>
      <c r="H3077" s="400">
        <v>759.83613596937596</v>
      </c>
      <c r="I3077" s="401"/>
    </row>
    <row r="3078" spans="1:9" ht="25.15" customHeight="1">
      <c r="A3078" s="299">
        <v>41589</v>
      </c>
      <c r="B3078" s="298">
        <v>12.3</v>
      </c>
      <c r="C3078" s="298">
        <v>12.6</v>
      </c>
      <c r="D3078" s="298">
        <v>12.27</v>
      </c>
      <c r="E3078" s="298">
        <v>12.5</v>
      </c>
      <c r="F3078" s="297">
        <v>37434</v>
      </c>
      <c r="G3078" s="297">
        <v>60884308</v>
      </c>
      <c r="H3078" s="400">
        <v>761.05385000000001</v>
      </c>
      <c r="I3078" s="401"/>
    </row>
    <row r="3079" spans="1:9" ht="25.15" customHeight="1">
      <c r="A3079" s="299">
        <v>41586</v>
      </c>
      <c r="B3079" s="298">
        <v>12.52</v>
      </c>
      <c r="C3079" s="298">
        <v>12.69</v>
      </c>
      <c r="D3079" s="298">
        <v>12.31</v>
      </c>
      <c r="E3079" s="298">
        <v>12.42</v>
      </c>
      <c r="F3079" s="297">
        <v>42929</v>
      </c>
      <c r="G3079" s="297">
        <v>60884308</v>
      </c>
      <c r="H3079" s="400">
        <v>756.18311000510403</v>
      </c>
      <c r="I3079" s="401"/>
    </row>
    <row r="3080" spans="1:9" ht="25.15" customHeight="1">
      <c r="A3080" s="299">
        <v>41585</v>
      </c>
      <c r="B3080" s="298">
        <v>12.69</v>
      </c>
      <c r="C3080" s="298">
        <v>12.8</v>
      </c>
      <c r="D3080" s="298">
        <v>12.59</v>
      </c>
      <c r="E3080" s="298">
        <v>12.64</v>
      </c>
      <c r="F3080" s="297">
        <v>66860</v>
      </c>
      <c r="G3080" s="297">
        <v>60884308</v>
      </c>
      <c r="H3080" s="400">
        <v>769.57767402296804</v>
      </c>
      <c r="I3080" s="401"/>
    </row>
    <row r="3081" spans="1:9" ht="25.15" customHeight="1">
      <c r="A3081" s="299">
        <v>41584</v>
      </c>
      <c r="B3081" s="298">
        <v>12.92</v>
      </c>
      <c r="C3081" s="298">
        <v>13.0596</v>
      </c>
      <c r="D3081" s="298">
        <v>12.38</v>
      </c>
      <c r="E3081" s="298">
        <v>12.76</v>
      </c>
      <c r="F3081" s="297">
        <v>44959</v>
      </c>
      <c r="G3081" s="297">
        <v>60884308</v>
      </c>
      <c r="H3081" s="400">
        <v>776.88378401531202</v>
      </c>
      <c r="I3081" s="401"/>
    </row>
    <row r="3082" spans="1:9" ht="25.15" customHeight="1">
      <c r="A3082" s="299">
        <v>41583</v>
      </c>
      <c r="B3082" s="298">
        <v>12.82</v>
      </c>
      <c r="C3082" s="298">
        <v>12.941998999999999</v>
      </c>
      <c r="D3082" s="298">
        <v>12.588800000000001</v>
      </c>
      <c r="E3082" s="298">
        <v>12.88</v>
      </c>
      <c r="F3082" s="297">
        <v>26882</v>
      </c>
      <c r="G3082" s="297">
        <v>60884308</v>
      </c>
      <c r="H3082" s="400">
        <v>784.18989400765599</v>
      </c>
      <c r="I3082" s="401"/>
    </row>
    <row r="3083" spans="1:9" ht="25.15" customHeight="1">
      <c r="A3083" s="299">
        <v>41582</v>
      </c>
      <c r="B3083" s="298">
        <v>12.94</v>
      </c>
      <c r="C3083" s="298">
        <v>13.080999</v>
      </c>
      <c r="D3083" s="298">
        <v>12.77</v>
      </c>
      <c r="E3083" s="298">
        <v>12.77</v>
      </c>
      <c r="F3083" s="297">
        <v>47962</v>
      </c>
      <c r="G3083" s="297">
        <v>60884308</v>
      </c>
      <c r="H3083" s="400">
        <v>777.49264103062399</v>
      </c>
      <c r="I3083" s="401"/>
    </row>
    <row r="3084" spans="1:9" ht="25.15" customHeight="1">
      <c r="A3084" s="299">
        <v>41579</v>
      </c>
      <c r="B3084" s="298">
        <v>13.18</v>
      </c>
      <c r="C3084" s="298">
        <v>13.18</v>
      </c>
      <c r="D3084" s="298">
        <v>12.81</v>
      </c>
      <c r="E3084" s="298">
        <v>12.97</v>
      </c>
      <c r="F3084" s="297">
        <v>48916</v>
      </c>
      <c r="G3084" s="297">
        <v>60884308</v>
      </c>
      <c r="H3084" s="400">
        <v>789.66949101786395</v>
      </c>
      <c r="I3084" s="401"/>
    </row>
    <row r="3085" spans="1:9" ht="25.15" customHeight="1">
      <c r="A3085" s="299">
        <v>41578</v>
      </c>
      <c r="B3085" s="298">
        <v>13.1</v>
      </c>
      <c r="C3085" s="298">
        <v>13.33</v>
      </c>
      <c r="D3085" s="298">
        <v>12.716200000000001</v>
      </c>
      <c r="E3085" s="298">
        <v>13.2</v>
      </c>
      <c r="F3085" s="297">
        <v>52211</v>
      </c>
      <c r="G3085" s="297">
        <v>60884308</v>
      </c>
      <c r="H3085" s="400">
        <v>803.67285398724005</v>
      </c>
      <c r="I3085" s="401"/>
    </row>
    <row r="3086" spans="1:9" ht="25.15" customHeight="1">
      <c r="A3086" s="299">
        <v>41577</v>
      </c>
      <c r="B3086" s="298">
        <v>13.17</v>
      </c>
      <c r="C3086" s="298">
        <v>13.260301</v>
      </c>
      <c r="D3086" s="298">
        <v>12.9</v>
      </c>
      <c r="E3086" s="298">
        <v>13.19</v>
      </c>
      <c r="F3086" s="297">
        <v>87376</v>
      </c>
      <c r="G3086" s="297">
        <v>60868397</v>
      </c>
      <c r="H3086" s="400">
        <v>802.854130888604</v>
      </c>
      <c r="I3086" s="401"/>
    </row>
    <row r="3087" spans="1:9" ht="25.15" customHeight="1">
      <c r="A3087" s="299">
        <v>41576</v>
      </c>
      <c r="B3087" s="298">
        <v>13.34</v>
      </c>
      <c r="C3087" s="298">
        <v>13.41</v>
      </c>
      <c r="D3087" s="298">
        <v>13.0017</v>
      </c>
      <c r="E3087" s="298">
        <v>13.2</v>
      </c>
      <c r="F3087" s="297">
        <v>47440</v>
      </c>
      <c r="G3087" s="297">
        <v>60868397</v>
      </c>
      <c r="H3087" s="400">
        <v>803.46282879027501</v>
      </c>
      <c r="I3087" s="401"/>
    </row>
    <row r="3088" spans="1:9" ht="25.15" customHeight="1">
      <c r="A3088" s="299">
        <v>41575</v>
      </c>
      <c r="B3088" s="298">
        <v>13.44</v>
      </c>
      <c r="C3088" s="298">
        <v>13.520681</v>
      </c>
      <c r="D3088" s="298">
        <v>13.29</v>
      </c>
      <c r="E3088" s="298">
        <v>13.36</v>
      </c>
      <c r="F3088" s="297">
        <v>186754</v>
      </c>
      <c r="G3088" s="297">
        <v>60868397</v>
      </c>
      <c r="H3088" s="400">
        <v>813.20176302249399</v>
      </c>
      <c r="I3088" s="401"/>
    </row>
    <row r="3089" spans="1:9" ht="25.15" customHeight="1">
      <c r="A3089" s="299">
        <v>41572</v>
      </c>
      <c r="B3089" s="298">
        <v>13.5</v>
      </c>
      <c r="C3089" s="298">
        <v>13.5</v>
      </c>
      <c r="D3089" s="298">
        <v>13.31</v>
      </c>
      <c r="E3089" s="298">
        <v>13.44</v>
      </c>
      <c r="F3089" s="297">
        <v>45068</v>
      </c>
      <c r="G3089" s="297">
        <v>60868397</v>
      </c>
      <c r="H3089" s="400">
        <v>818.07123013860405</v>
      </c>
      <c r="I3089" s="401"/>
    </row>
    <row r="3090" spans="1:9" ht="25.15" customHeight="1">
      <c r="A3090" s="299">
        <v>41571</v>
      </c>
      <c r="B3090" s="298">
        <v>13.8</v>
      </c>
      <c r="C3090" s="298">
        <v>13.828753000000001</v>
      </c>
      <c r="D3090" s="298">
        <v>13.2</v>
      </c>
      <c r="E3090" s="298">
        <v>13.35</v>
      </c>
      <c r="F3090" s="297">
        <v>111612</v>
      </c>
      <c r="G3090" s="297">
        <v>60868397</v>
      </c>
      <c r="H3090" s="400">
        <v>812.59312316945102</v>
      </c>
      <c r="I3090" s="401"/>
    </row>
    <row r="3091" spans="1:9" ht="25.15" customHeight="1">
      <c r="A3091" s="299">
        <v>41570</v>
      </c>
      <c r="B3091" s="298">
        <v>13.97</v>
      </c>
      <c r="C3091" s="298">
        <v>13.97</v>
      </c>
      <c r="D3091" s="298">
        <v>13.74</v>
      </c>
      <c r="E3091" s="298">
        <v>13.74</v>
      </c>
      <c r="F3091" s="297">
        <v>42247</v>
      </c>
      <c r="G3091" s="297">
        <v>60868397</v>
      </c>
      <c r="H3091" s="400">
        <v>836.33176084832996</v>
      </c>
      <c r="I3091" s="401"/>
    </row>
    <row r="3092" spans="1:9" ht="25.15" customHeight="1">
      <c r="A3092" s="299">
        <v>41569</v>
      </c>
      <c r="B3092" s="298">
        <v>13.85</v>
      </c>
      <c r="C3092" s="298">
        <v>13.99</v>
      </c>
      <c r="D3092" s="298">
        <v>13.630732</v>
      </c>
      <c r="E3092" s="298">
        <v>13.94</v>
      </c>
      <c r="F3092" s="297">
        <v>19206</v>
      </c>
      <c r="G3092" s="297">
        <v>60868397</v>
      </c>
      <c r="H3092" s="400">
        <v>848.50542863860403</v>
      </c>
      <c r="I3092" s="401"/>
    </row>
    <row r="3093" spans="1:9" ht="25.15" customHeight="1">
      <c r="A3093" s="299">
        <v>41568</v>
      </c>
      <c r="B3093" s="298">
        <v>13.78</v>
      </c>
      <c r="C3093" s="298">
        <v>13.87</v>
      </c>
      <c r="D3093" s="298">
        <v>13.6</v>
      </c>
      <c r="E3093" s="298">
        <v>13.87</v>
      </c>
      <c r="F3093" s="297">
        <v>20462</v>
      </c>
      <c r="G3093" s="297">
        <v>60868397</v>
      </c>
      <c r="H3093" s="400">
        <v>844.24465942416498</v>
      </c>
      <c r="I3093" s="401"/>
    </row>
    <row r="3094" spans="1:9" ht="25.15" customHeight="1">
      <c r="A3094" s="299">
        <v>41565</v>
      </c>
      <c r="B3094" s="298">
        <v>13.62</v>
      </c>
      <c r="C3094" s="298">
        <v>13.72</v>
      </c>
      <c r="D3094" s="298">
        <v>13.5</v>
      </c>
      <c r="E3094" s="298">
        <v>13.62</v>
      </c>
      <c r="F3094" s="297">
        <v>36301</v>
      </c>
      <c r="G3094" s="297">
        <v>60868397</v>
      </c>
      <c r="H3094" s="400">
        <v>829.02756017416505</v>
      </c>
      <c r="I3094" s="401"/>
    </row>
    <row r="3095" spans="1:9" ht="25.15" customHeight="1">
      <c r="A3095" s="299">
        <v>41564</v>
      </c>
      <c r="B3095" s="298">
        <v>13.75</v>
      </c>
      <c r="C3095" s="298">
        <v>13.76</v>
      </c>
      <c r="D3095" s="298">
        <v>13.45</v>
      </c>
      <c r="E3095" s="298">
        <v>13.46</v>
      </c>
      <c r="F3095" s="297">
        <v>26738</v>
      </c>
      <c r="G3095" s="297">
        <v>60868397</v>
      </c>
      <c r="H3095" s="400">
        <v>819.28862594194504</v>
      </c>
      <c r="I3095" s="401"/>
    </row>
    <row r="3096" spans="1:9" ht="25.15" customHeight="1">
      <c r="A3096" s="299">
        <v>41563</v>
      </c>
      <c r="B3096" s="298">
        <v>13.35</v>
      </c>
      <c r="C3096" s="298">
        <v>13.78</v>
      </c>
      <c r="D3096" s="298">
        <v>13.26</v>
      </c>
      <c r="E3096" s="298">
        <v>13.78</v>
      </c>
      <c r="F3096" s="297">
        <v>41489</v>
      </c>
      <c r="G3096" s="297">
        <v>60868397</v>
      </c>
      <c r="H3096" s="400">
        <v>838.76649440638403</v>
      </c>
      <c r="I3096" s="401"/>
    </row>
    <row r="3097" spans="1:9" ht="25.15" customHeight="1">
      <c r="A3097" s="299">
        <v>41562</v>
      </c>
      <c r="B3097" s="298">
        <v>13.56</v>
      </c>
      <c r="C3097" s="298">
        <v>13.65</v>
      </c>
      <c r="D3097" s="298">
        <v>13.25</v>
      </c>
      <c r="E3097" s="298">
        <v>13.4</v>
      </c>
      <c r="F3097" s="297">
        <v>47751</v>
      </c>
      <c r="G3097" s="297">
        <v>60868397</v>
      </c>
      <c r="H3097" s="400">
        <v>815.63649658054896</v>
      </c>
      <c r="I3097" s="401"/>
    </row>
    <row r="3098" spans="1:9" ht="25.15" customHeight="1">
      <c r="A3098" s="299">
        <v>41561</v>
      </c>
      <c r="B3098" s="298">
        <v>13.31</v>
      </c>
      <c r="C3098" s="298">
        <v>13.57</v>
      </c>
      <c r="D3098" s="298">
        <v>13.15</v>
      </c>
      <c r="E3098" s="298">
        <v>13.47</v>
      </c>
      <c r="F3098" s="297">
        <v>25224</v>
      </c>
      <c r="G3098" s="297">
        <v>60868397</v>
      </c>
      <c r="H3098" s="400">
        <v>819.89732384361605</v>
      </c>
      <c r="I3098" s="401"/>
    </row>
    <row r="3099" spans="1:9" ht="25.15" customHeight="1">
      <c r="A3099" s="299">
        <v>41558</v>
      </c>
      <c r="B3099" s="298">
        <v>13.29</v>
      </c>
      <c r="C3099" s="298">
        <v>13.57</v>
      </c>
      <c r="D3099" s="298">
        <v>13.29</v>
      </c>
      <c r="E3099" s="298">
        <v>13.43</v>
      </c>
      <c r="F3099" s="297">
        <v>29565</v>
      </c>
      <c r="G3099" s="297">
        <v>60868397</v>
      </c>
      <c r="H3099" s="400">
        <v>817.46259028556096</v>
      </c>
      <c r="I3099" s="401"/>
    </row>
    <row r="3100" spans="1:9" ht="25.15" customHeight="1">
      <c r="A3100" s="299">
        <v>41557</v>
      </c>
      <c r="B3100" s="298">
        <v>13.35</v>
      </c>
      <c r="C3100" s="298">
        <v>13.59</v>
      </c>
      <c r="D3100" s="298">
        <v>13.01</v>
      </c>
      <c r="E3100" s="298">
        <v>13.58</v>
      </c>
      <c r="F3100" s="297">
        <v>49265</v>
      </c>
      <c r="G3100" s="297">
        <v>60868397</v>
      </c>
      <c r="H3100" s="400">
        <v>826.59282661610996</v>
      </c>
      <c r="I3100" s="401"/>
    </row>
    <row r="3101" spans="1:9" ht="25.15" customHeight="1">
      <c r="A3101" s="299">
        <v>41556</v>
      </c>
      <c r="B3101" s="298">
        <v>13.67</v>
      </c>
      <c r="C3101" s="298">
        <v>13.7</v>
      </c>
      <c r="D3101" s="298">
        <v>13.07</v>
      </c>
      <c r="E3101" s="298">
        <v>13.21</v>
      </c>
      <c r="F3101" s="297">
        <v>39019</v>
      </c>
      <c r="G3101" s="297">
        <v>60868397</v>
      </c>
      <c r="H3101" s="400">
        <v>804.071526691945</v>
      </c>
      <c r="I3101" s="401"/>
    </row>
    <row r="3102" spans="1:9" ht="25.15" customHeight="1">
      <c r="A3102" s="299">
        <v>41555</v>
      </c>
      <c r="B3102" s="298">
        <v>13.67</v>
      </c>
      <c r="C3102" s="298">
        <v>13.79</v>
      </c>
      <c r="D3102" s="298">
        <v>13.621499999999999</v>
      </c>
      <c r="E3102" s="298">
        <v>13.71</v>
      </c>
      <c r="F3102" s="297">
        <v>31136</v>
      </c>
      <c r="G3102" s="297">
        <v>60868397</v>
      </c>
      <c r="H3102" s="400">
        <v>834.50572519194498</v>
      </c>
      <c r="I3102" s="401"/>
    </row>
    <row r="3103" spans="1:9" ht="25.15" customHeight="1">
      <c r="A3103" s="299">
        <v>41554</v>
      </c>
      <c r="B3103" s="298">
        <v>13.61</v>
      </c>
      <c r="C3103" s="298">
        <v>13.78</v>
      </c>
      <c r="D3103" s="298">
        <v>13.57</v>
      </c>
      <c r="E3103" s="298">
        <v>13.77</v>
      </c>
      <c r="F3103" s="297">
        <v>28191</v>
      </c>
      <c r="G3103" s="297">
        <v>60868397</v>
      </c>
      <c r="H3103" s="400">
        <v>838.15785455334105</v>
      </c>
      <c r="I3103" s="401"/>
    </row>
    <row r="3104" spans="1:9" ht="25.15" customHeight="1">
      <c r="A3104" s="299">
        <v>41551</v>
      </c>
      <c r="B3104" s="298">
        <v>13.96</v>
      </c>
      <c r="C3104" s="298">
        <v>13.96</v>
      </c>
      <c r="D3104" s="298">
        <v>13.6214</v>
      </c>
      <c r="E3104" s="298">
        <v>13.83</v>
      </c>
      <c r="F3104" s="297">
        <v>17962</v>
      </c>
      <c r="G3104" s="297">
        <v>60868397</v>
      </c>
      <c r="H3104" s="400">
        <v>841.80992586611001</v>
      </c>
      <c r="I3104" s="401"/>
    </row>
    <row r="3105" spans="1:9" ht="25.15" customHeight="1">
      <c r="A3105" s="299">
        <v>41550</v>
      </c>
      <c r="B3105" s="298">
        <v>13.99</v>
      </c>
      <c r="C3105" s="298">
        <v>14.04</v>
      </c>
      <c r="D3105" s="298">
        <v>13.741199</v>
      </c>
      <c r="E3105" s="298">
        <v>13.81</v>
      </c>
      <c r="F3105" s="297">
        <v>21429</v>
      </c>
      <c r="G3105" s="297">
        <v>60668397</v>
      </c>
      <c r="H3105" s="400">
        <v>837.830588027472</v>
      </c>
      <c r="I3105" s="401"/>
    </row>
    <row r="3106" spans="1:9" ht="25.15" customHeight="1">
      <c r="A3106" s="299">
        <v>41549</v>
      </c>
      <c r="B3106" s="298">
        <v>14.49</v>
      </c>
      <c r="C3106" s="298">
        <v>14.49</v>
      </c>
      <c r="D3106" s="298">
        <v>13.89</v>
      </c>
      <c r="E3106" s="298">
        <v>14</v>
      </c>
      <c r="F3106" s="297">
        <v>33484</v>
      </c>
      <c r="G3106" s="297">
        <v>60668397</v>
      </c>
      <c r="H3106" s="400">
        <v>849.35755800000004</v>
      </c>
      <c r="I3106" s="401"/>
    </row>
    <row r="3107" spans="1:9" ht="25.15" customHeight="1">
      <c r="A3107" s="299">
        <v>41548</v>
      </c>
      <c r="B3107" s="298">
        <v>14.31</v>
      </c>
      <c r="C3107" s="298">
        <v>14.5</v>
      </c>
      <c r="D3107" s="298">
        <v>14.301800999999999</v>
      </c>
      <c r="E3107" s="298">
        <v>14.5</v>
      </c>
      <c r="F3107" s="297">
        <v>21755</v>
      </c>
      <c r="G3107" s="297">
        <v>60648563</v>
      </c>
      <c r="H3107" s="400">
        <v>879.40416349999998</v>
      </c>
      <c r="I3107" s="401"/>
    </row>
    <row r="3108" spans="1:9" ht="25.15" customHeight="1">
      <c r="A3108" s="299">
        <v>41547</v>
      </c>
      <c r="B3108" s="298">
        <v>14.28</v>
      </c>
      <c r="C3108" s="298">
        <v>14.41</v>
      </c>
      <c r="D3108" s="298">
        <v>14.18</v>
      </c>
      <c r="E3108" s="298">
        <v>14.32</v>
      </c>
      <c r="F3108" s="297">
        <v>56998</v>
      </c>
      <c r="G3108" s="297">
        <v>60648563</v>
      </c>
      <c r="H3108" s="400">
        <v>868.48740365152696</v>
      </c>
      <c r="I3108" s="401"/>
    </row>
    <row r="3109" spans="1:9" ht="25.15" customHeight="1">
      <c r="A3109" s="299">
        <v>41544</v>
      </c>
      <c r="B3109" s="298">
        <v>14.47</v>
      </c>
      <c r="C3109" s="298">
        <v>14.47</v>
      </c>
      <c r="D3109" s="298">
        <v>14.3</v>
      </c>
      <c r="E3109" s="298">
        <v>14.35</v>
      </c>
      <c r="F3109" s="297">
        <v>16755</v>
      </c>
      <c r="G3109" s="297">
        <v>60648563</v>
      </c>
      <c r="H3109" s="400">
        <v>870.30690218559096</v>
      </c>
      <c r="I3109" s="401"/>
    </row>
    <row r="3110" spans="1:9" ht="25.15" customHeight="1">
      <c r="A3110" s="299">
        <v>41543</v>
      </c>
      <c r="B3110" s="298">
        <v>14.43</v>
      </c>
      <c r="C3110" s="298">
        <v>14.53</v>
      </c>
      <c r="D3110" s="298">
        <v>14.3</v>
      </c>
      <c r="E3110" s="298">
        <v>14.41</v>
      </c>
      <c r="F3110" s="297">
        <v>51940</v>
      </c>
      <c r="G3110" s="297">
        <v>60648563</v>
      </c>
      <c r="H3110" s="400">
        <v>873.94578357576404</v>
      </c>
      <c r="I3110" s="401"/>
    </row>
    <row r="3111" spans="1:9" ht="25.15" customHeight="1">
      <c r="A3111" s="299">
        <v>41542</v>
      </c>
      <c r="B3111" s="298">
        <v>14.1</v>
      </c>
      <c r="C3111" s="298">
        <v>14.45</v>
      </c>
      <c r="D3111" s="298">
        <v>14.1</v>
      </c>
      <c r="E3111" s="298">
        <v>14.35</v>
      </c>
      <c r="F3111" s="297">
        <v>63675</v>
      </c>
      <c r="G3111" s="297">
        <v>60648563</v>
      </c>
      <c r="H3111" s="400">
        <v>870.30690218559096</v>
      </c>
      <c r="I3111" s="401"/>
    </row>
    <row r="3112" spans="1:9" ht="25.15" customHeight="1">
      <c r="A3112" s="299">
        <v>41541</v>
      </c>
      <c r="B3112" s="298">
        <v>13.84</v>
      </c>
      <c r="C3112" s="298">
        <v>14.26</v>
      </c>
      <c r="D3112" s="298">
        <v>13.5784</v>
      </c>
      <c r="E3112" s="298">
        <v>14.15</v>
      </c>
      <c r="F3112" s="297">
        <v>57394</v>
      </c>
      <c r="G3112" s="297">
        <v>60648563</v>
      </c>
      <c r="H3112" s="400">
        <v>858.17714331440902</v>
      </c>
      <c r="I3112" s="401"/>
    </row>
    <row r="3113" spans="1:9" ht="25.15" customHeight="1">
      <c r="A3113" s="299">
        <v>41540</v>
      </c>
      <c r="B3113" s="298">
        <v>13.74</v>
      </c>
      <c r="C3113" s="298">
        <v>13.95</v>
      </c>
      <c r="D3113" s="298">
        <v>13.62</v>
      </c>
      <c r="E3113" s="298">
        <v>13.89</v>
      </c>
      <c r="F3113" s="297">
        <v>28434</v>
      </c>
      <c r="G3113" s="297">
        <v>60648563</v>
      </c>
      <c r="H3113" s="400">
        <v>842.40856089203203</v>
      </c>
      <c r="I3113" s="401"/>
    </row>
    <row r="3114" spans="1:9" ht="25.15" customHeight="1">
      <c r="A3114" s="299">
        <v>41537</v>
      </c>
      <c r="B3114" s="298">
        <v>13.73</v>
      </c>
      <c r="C3114" s="298">
        <v>13.8</v>
      </c>
      <c r="D3114" s="298">
        <v>13.56</v>
      </c>
      <c r="E3114" s="298">
        <v>13.7</v>
      </c>
      <c r="F3114" s="297">
        <v>132124</v>
      </c>
      <c r="G3114" s="297">
        <v>60648563</v>
      </c>
      <c r="H3114" s="400">
        <v>830.88530153220495</v>
      </c>
      <c r="I3114" s="401"/>
    </row>
    <row r="3115" spans="1:9" ht="25.15" customHeight="1">
      <c r="A3115" s="299">
        <v>41536</v>
      </c>
      <c r="B3115" s="298">
        <v>13.78</v>
      </c>
      <c r="C3115" s="298">
        <v>13.89</v>
      </c>
      <c r="D3115" s="298">
        <v>13.52</v>
      </c>
      <c r="E3115" s="298">
        <v>13.72</v>
      </c>
      <c r="F3115" s="297">
        <v>48732</v>
      </c>
      <c r="G3115" s="297">
        <v>60648563</v>
      </c>
      <c r="H3115" s="400">
        <v>832.09830055491398</v>
      </c>
      <c r="I3115" s="401"/>
    </row>
    <row r="3116" spans="1:9" ht="25.15" customHeight="1">
      <c r="A3116" s="299">
        <v>41535</v>
      </c>
      <c r="B3116" s="298">
        <v>13.38</v>
      </c>
      <c r="C3116" s="298">
        <v>13.67</v>
      </c>
      <c r="D3116" s="298">
        <v>13.35</v>
      </c>
      <c r="E3116" s="298">
        <v>13.59</v>
      </c>
      <c r="F3116" s="297">
        <v>38968</v>
      </c>
      <c r="G3116" s="297">
        <v>60648563</v>
      </c>
      <c r="H3116" s="400">
        <v>824.21398042423596</v>
      </c>
      <c r="I3116" s="401"/>
    </row>
    <row r="3117" spans="1:9" ht="25.15" customHeight="1">
      <c r="A3117" s="299">
        <v>41534</v>
      </c>
      <c r="B3117" s="298">
        <v>13.87</v>
      </c>
      <c r="C3117" s="298">
        <v>13.89</v>
      </c>
      <c r="D3117" s="298">
        <v>13.49</v>
      </c>
      <c r="E3117" s="298">
        <v>13.52</v>
      </c>
      <c r="F3117" s="297">
        <v>41454</v>
      </c>
      <c r="G3117" s="297">
        <v>60648563</v>
      </c>
      <c r="H3117" s="400">
        <v>819.96859952270904</v>
      </c>
      <c r="I3117" s="401"/>
    </row>
    <row r="3118" spans="1:9" ht="25.15" customHeight="1">
      <c r="A3118" s="299">
        <v>41533</v>
      </c>
      <c r="B3118" s="298">
        <v>13.36</v>
      </c>
      <c r="C3118" s="298">
        <v>13.92</v>
      </c>
      <c r="D3118" s="298">
        <v>13.3</v>
      </c>
      <c r="E3118" s="298">
        <v>13.87</v>
      </c>
      <c r="F3118" s="297">
        <v>105917</v>
      </c>
      <c r="G3118" s="297">
        <v>60648563</v>
      </c>
      <c r="H3118" s="400">
        <v>841.195561869323</v>
      </c>
      <c r="I3118" s="401"/>
    </row>
    <row r="3119" spans="1:9" ht="25.15" customHeight="1">
      <c r="A3119" s="299">
        <v>41530</v>
      </c>
      <c r="B3119" s="298">
        <v>13.23</v>
      </c>
      <c r="C3119" s="298">
        <v>13.31</v>
      </c>
      <c r="D3119" s="298">
        <v>13</v>
      </c>
      <c r="E3119" s="298">
        <v>13.24</v>
      </c>
      <c r="F3119" s="297">
        <v>16490</v>
      </c>
      <c r="G3119" s="297">
        <v>60648563</v>
      </c>
      <c r="H3119" s="400">
        <v>802.98696023864602</v>
      </c>
      <c r="I3119" s="401"/>
    </row>
    <row r="3120" spans="1:9" ht="25.15" customHeight="1">
      <c r="A3120" s="299">
        <v>41529</v>
      </c>
      <c r="B3120" s="298">
        <v>13.38</v>
      </c>
      <c r="C3120" s="298">
        <v>13.425601</v>
      </c>
      <c r="D3120" s="298">
        <v>13.05</v>
      </c>
      <c r="E3120" s="298">
        <v>13.21</v>
      </c>
      <c r="F3120" s="297">
        <v>23093</v>
      </c>
      <c r="G3120" s="297">
        <v>60648563</v>
      </c>
      <c r="H3120" s="400">
        <v>801.16751954355902</v>
      </c>
      <c r="I3120" s="401"/>
    </row>
    <row r="3121" spans="1:9" ht="25.15" customHeight="1">
      <c r="A3121" s="299">
        <v>41528</v>
      </c>
      <c r="B3121" s="298">
        <v>13.44</v>
      </c>
      <c r="C3121" s="298">
        <v>13.63</v>
      </c>
      <c r="D3121" s="298">
        <v>13.29</v>
      </c>
      <c r="E3121" s="298">
        <v>13.38</v>
      </c>
      <c r="F3121" s="297">
        <v>48228</v>
      </c>
      <c r="G3121" s="297">
        <v>60648563</v>
      </c>
      <c r="H3121" s="400">
        <v>811.47777988067696</v>
      </c>
      <c r="I3121" s="401"/>
    </row>
    <row r="3122" spans="1:9" ht="25.15" customHeight="1">
      <c r="A3122" s="299">
        <v>41527</v>
      </c>
      <c r="B3122" s="298">
        <v>13.4</v>
      </c>
      <c r="C3122" s="298">
        <v>14.02</v>
      </c>
      <c r="D3122" s="298">
        <v>13.3</v>
      </c>
      <c r="E3122" s="298">
        <v>13.38</v>
      </c>
      <c r="F3122" s="297">
        <v>38179</v>
      </c>
      <c r="G3122" s="297">
        <v>60648563</v>
      </c>
      <c r="H3122" s="400">
        <v>811.47777988067696</v>
      </c>
      <c r="I3122" s="401"/>
    </row>
    <row r="3123" spans="1:9" ht="25.15" customHeight="1">
      <c r="A3123" s="299">
        <v>41526</v>
      </c>
      <c r="B3123" s="298">
        <v>13.45</v>
      </c>
      <c r="C3123" s="298">
        <v>13.48</v>
      </c>
      <c r="D3123" s="298">
        <v>13.17</v>
      </c>
      <c r="E3123" s="298">
        <v>13.33</v>
      </c>
      <c r="F3123" s="297">
        <v>39385</v>
      </c>
      <c r="G3123" s="297">
        <v>60648563</v>
      </c>
      <c r="H3123" s="400">
        <v>808.44534016288196</v>
      </c>
      <c r="I3123" s="401"/>
    </row>
    <row r="3124" spans="1:9" ht="25.15" customHeight="1">
      <c r="A3124" s="299">
        <v>41523</v>
      </c>
      <c r="B3124" s="298">
        <v>13.31</v>
      </c>
      <c r="C3124" s="298">
        <v>13.5</v>
      </c>
      <c r="D3124" s="298">
        <v>13.1951</v>
      </c>
      <c r="E3124" s="298">
        <v>13.5</v>
      </c>
      <c r="F3124" s="297">
        <v>81460</v>
      </c>
      <c r="G3124" s="297">
        <v>60648563</v>
      </c>
      <c r="H3124" s="400">
        <v>818.75560050000001</v>
      </c>
      <c r="I3124" s="401"/>
    </row>
    <row r="3125" spans="1:9" ht="25.15" customHeight="1">
      <c r="A3125" s="299">
        <v>41522</v>
      </c>
      <c r="B3125" s="298">
        <v>13.45</v>
      </c>
      <c r="C3125" s="298">
        <v>13.529201</v>
      </c>
      <c r="D3125" s="298">
        <v>13.21</v>
      </c>
      <c r="E3125" s="298">
        <v>13.36</v>
      </c>
      <c r="F3125" s="297">
        <v>99393</v>
      </c>
      <c r="G3125" s="297">
        <v>60648563</v>
      </c>
      <c r="H3125" s="400">
        <v>810.26478085796805</v>
      </c>
      <c r="I3125" s="401"/>
    </row>
    <row r="3126" spans="1:9" ht="25.15" customHeight="1">
      <c r="A3126" s="299">
        <v>41521</v>
      </c>
      <c r="B3126" s="298">
        <v>13.5</v>
      </c>
      <c r="C3126" s="298">
        <v>13.5</v>
      </c>
      <c r="D3126" s="298">
        <v>13.32</v>
      </c>
      <c r="E3126" s="298">
        <v>13.45</v>
      </c>
      <c r="F3126" s="297">
        <v>165058</v>
      </c>
      <c r="G3126" s="297">
        <v>60648563</v>
      </c>
      <c r="H3126" s="400">
        <v>815.72316078220501</v>
      </c>
      <c r="I3126" s="401"/>
    </row>
    <row r="3127" spans="1:9" ht="25.15" customHeight="1">
      <c r="A3127" s="299">
        <v>41520</v>
      </c>
      <c r="B3127" s="298">
        <v>14.21</v>
      </c>
      <c r="C3127" s="298">
        <v>14.24</v>
      </c>
      <c r="D3127" s="298">
        <v>13.41</v>
      </c>
      <c r="E3127" s="298">
        <v>13.48</v>
      </c>
      <c r="F3127" s="297">
        <v>204870</v>
      </c>
      <c r="G3127" s="297">
        <v>60648563</v>
      </c>
      <c r="H3127" s="400">
        <v>817.54260147729099</v>
      </c>
      <c r="I3127" s="401"/>
    </row>
    <row r="3128" spans="1:9" ht="25.15" customHeight="1">
      <c r="A3128" s="299">
        <v>41519</v>
      </c>
      <c r="B3128" s="298">
        <v>14.88</v>
      </c>
      <c r="C3128" s="298">
        <v>14.88</v>
      </c>
      <c r="D3128" s="298">
        <v>14.2</v>
      </c>
      <c r="E3128" s="298">
        <v>14.79</v>
      </c>
      <c r="F3128" s="297">
        <v>369148</v>
      </c>
      <c r="G3128" s="297">
        <v>60648563</v>
      </c>
      <c r="H3128" s="400">
        <v>896.99224445644097</v>
      </c>
      <c r="I3128" s="401"/>
    </row>
    <row r="3129" spans="1:9" ht="25.15" customHeight="1">
      <c r="A3129" s="299">
        <v>41516</v>
      </c>
      <c r="B3129" s="298">
        <v>14.8</v>
      </c>
      <c r="C3129" s="298">
        <v>14.8</v>
      </c>
      <c r="D3129" s="298">
        <v>14.53</v>
      </c>
      <c r="E3129" s="298">
        <v>14.6</v>
      </c>
      <c r="F3129" s="297">
        <v>21820</v>
      </c>
      <c r="G3129" s="297">
        <v>60648563</v>
      </c>
      <c r="H3129" s="400">
        <v>885.46904293559101</v>
      </c>
      <c r="I3129" s="401"/>
    </row>
    <row r="3130" spans="1:9" ht="25.15" customHeight="1">
      <c r="A3130" s="299">
        <v>41515</v>
      </c>
      <c r="B3130" s="298">
        <v>14.75</v>
      </c>
      <c r="C3130" s="298">
        <v>14.75</v>
      </c>
      <c r="D3130" s="298">
        <v>14.43</v>
      </c>
      <c r="E3130" s="298">
        <v>14.68</v>
      </c>
      <c r="F3130" s="297">
        <v>21890</v>
      </c>
      <c r="G3130" s="297">
        <v>60648563</v>
      </c>
      <c r="H3130" s="400">
        <v>890.320923348473</v>
      </c>
      <c r="I3130" s="401"/>
    </row>
    <row r="3131" spans="1:9" ht="25.15" customHeight="1">
      <c r="A3131" s="299">
        <v>41514</v>
      </c>
      <c r="B3131" s="298">
        <v>14.71</v>
      </c>
      <c r="C3131" s="298">
        <v>14.71</v>
      </c>
      <c r="D3131" s="298">
        <v>14.518499</v>
      </c>
      <c r="E3131" s="298">
        <v>14.67</v>
      </c>
      <c r="F3131" s="297">
        <v>20832</v>
      </c>
      <c r="G3131" s="297">
        <v>60648563</v>
      </c>
      <c r="H3131" s="400">
        <v>889.71442383711803</v>
      </c>
      <c r="I3131" s="401"/>
    </row>
    <row r="3132" spans="1:9" ht="25.15" customHeight="1">
      <c r="A3132" s="299">
        <v>41513</v>
      </c>
      <c r="B3132" s="298">
        <v>14.49</v>
      </c>
      <c r="C3132" s="298">
        <v>14.9</v>
      </c>
      <c r="D3132" s="298">
        <v>14.37</v>
      </c>
      <c r="E3132" s="298">
        <v>14.9</v>
      </c>
      <c r="F3132" s="297">
        <v>37184</v>
      </c>
      <c r="G3132" s="297">
        <v>60648563</v>
      </c>
      <c r="H3132" s="400">
        <v>903.66356556440905</v>
      </c>
      <c r="I3132" s="401"/>
    </row>
    <row r="3133" spans="1:9" ht="25.15" customHeight="1">
      <c r="A3133" s="299">
        <v>41509</v>
      </c>
      <c r="B3133" s="298">
        <v>14.5</v>
      </c>
      <c r="C3133" s="298">
        <v>14.51</v>
      </c>
      <c r="D3133" s="298">
        <v>14.38</v>
      </c>
      <c r="E3133" s="298">
        <v>14.48</v>
      </c>
      <c r="F3133" s="297">
        <v>29074</v>
      </c>
      <c r="G3133" s="297">
        <v>60648563</v>
      </c>
      <c r="H3133" s="400">
        <v>878.19116447729095</v>
      </c>
      <c r="I3133" s="401"/>
    </row>
    <row r="3134" spans="1:9" ht="25.15" customHeight="1">
      <c r="A3134" s="299">
        <v>41508</v>
      </c>
      <c r="B3134" s="298">
        <v>14.27</v>
      </c>
      <c r="C3134" s="298">
        <v>14.45</v>
      </c>
      <c r="D3134" s="298">
        <v>14.06</v>
      </c>
      <c r="E3134" s="298">
        <v>14.39</v>
      </c>
      <c r="F3134" s="297">
        <v>33718</v>
      </c>
      <c r="G3134" s="297">
        <v>60648563</v>
      </c>
      <c r="H3134" s="400">
        <v>872.73284239203201</v>
      </c>
      <c r="I3134" s="401"/>
    </row>
    <row r="3135" spans="1:9" ht="25.15" customHeight="1">
      <c r="A3135" s="299">
        <v>41507</v>
      </c>
      <c r="B3135" s="298">
        <v>14.25</v>
      </c>
      <c r="C3135" s="298">
        <v>14.32</v>
      </c>
      <c r="D3135" s="298">
        <v>14.08</v>
      </c>
      <c r="E3135" s="298">
        <v>14.27</v>
      </c>
      <c r="F3135" s="297">
        <v>20264</v>
      </c>
      <c r="G3135" s="297">
        <v>60648563</v>
      </c>
      <c r="H3135" s="400">
        <v>865.45502177270896</v>
      </c>
      <c r="I3135" s="401"/>
    </row>
    <row r="3136" spans="1:9" ht="25.15" customHeight="1">
      <c r="A3136" s="299">
        <v>41506</v>
      </c>
      <c r="B3136" s="298">
        <v>14.14</v>
      </c>
      <c r="C3136" s="298">
        <v>14.2</v>
      </c>
      <c r="D3136" s="298">
        <v>13.97</v>
      </c>
      <c r="E3136" s="298">
        <v>14.13</v>
      </c>
      <c r="F3136" s="297">
        <v>27385</v>
      </c>
      <c r="G3136" s="297">
        <v>60648563</v>
      </c>
      <c r="H3136" s="400">
        <v>856.96420213067699</v>
      </c>
      <c r="I3136" s="401"/>
    </row>
    <row r="3137" spans="1:9" ht="25.15" customHeight="1">
      <c r="A3137" s="299">
        <v>41505</v>
      </c>
      <c r="B3137" s="298">
        <v>14.07</v>
      </c>
      <c r="C3137" s="298">
        <v>14.2</v>
      </c>
      <c r="D3137" s="298">
        <v>13.94</v>
      </c>
      <c r="E3137" s="298">
        <v>14.2</v>
      </c>
      <c r="F3137" s="297">
        <v>47916</v>
      </c>
      <c r="G3137" s="297">
        <v>60648563</v>
      </c>
      <c r="H3137" s="400">
        <v>861.20958303220505</v>
      </c>
      <c r="I3137" s="401"/>
    </row>
    <row r="3138" spans="1:9" ht="25.15" customHeight="1">
      <c r="A3138" s="299">
        <v>41502</v>
      </c>
      <c r="B3138" s="298">
        <v>14.11</v>
      </c>
      <c r="C3138" s="298">
        <v>14.19</v>
      </c>
      <c r="D3138" s="298">
        <v>14.04</v>
      </c>
      <c r="E3138" s="298">
        <v>14.1</v>
      </c>
      <c r="F3138" s="297">
        <v>27745</v>
      </c>
      <c r="G3138" s="297">
        <v>60648563</v>
      </c>
      <c r="H3138" s="400">
        <v>855.14476143559102</v>
      </c>
      <c r="I3138" s="401"/>
    </row>
    <row r="3139" spans="1:9" ht="25.15" customHeight="1">
      <c r="A3139" s="299">
        <v>41501</v>
      </c>
      <c r="B3139" s="298">
        <v>14.44</v>
      </c>
      <c r="C3139" s="298">
        <v>14.46</v>
      </c>
      <c r="D3139" s="298">
        <v>14.034800000000001</v>
      </c>
      <c r="E3139" s="298">
        <v>14.08</v>
      </c>
      <c r="F3139" s="297">
        <v>53951</v>
      </c>
      <c r="G3139" s="297">
        <v>60648563</v>
      </c>
      <c r="H3139" s="400">
        <v>853.93176241288199</v>
      </c>
      <c r="I3139" s="401"/>
    </row>
    <row r="3140" spans="1:9" ht="25.15" customHeight="1">
      <c r="A3140" s="299">
        <v>41500</v>
      </c>
      <c r="B3140" s="298">
        <v>14.19</v>
      </c>
      <c r="C3140" s="298">
        <v>14.45</v>
      </c>
      <c r="D3140" s="298">
        <v>14.19</v>
      </c>
      <c r="E3140" s="298">
        <v>14.37</v>
      </c>
      <c r="F3140" s="297">
        <v>16990</v>
      </c>
      <c r="G3140" s="297">
        <v>60648563</v>
      </c>
      <c r="H3140" s="400">
        <v>871.51984336932298</v>
      </c>
      <c r="I3140" s="401"/>
    </row>
    <row r="3141" spans="1:9" ht="25.15" customHeight="1">
      <c r="A3141" s="299">
        <v>41499</v>
      </c>
      <c r="B3141" s="298">
        <v>14.15</v>
      </c>
      <c r="C3141" s="298">
        <v>14.27</v>
      </c>
      <c r="D3141" s="298">
        <v>14.07</v>
      </c>
      <c r="E3141" s="298">
        <v>14.22</v>
      </c>
      <c r="F3141" s="297">
        <v>30709</v>
      </c>
      <c r="G3141" s="297">
        <v>60648563</v>
      </c>
      <c r="H3141" s="400">
        <v>862.42258205491396</v>
      </c>
      <c r="I3141" s="401"/>
    </row>
    <row r="3142" spans="1:9" ht="25.15" customHeight="1">
      <c r="A3142" s="299">
        <v>41498</v>
      </c>
      <c r="B3142" s="298">
        <v>14.08</v>
      </c>
      <c r="C3142" s="298">
        <v>14.14</v>
      </c>
      <c r="D3142" s="298">
        <v>13.98</v>
      </c>
      <c r="E3142" s="298">
        <v>14.07</v>
      </c>
      <c r="F3142" s="297">
        <v>394357</v>
      </c>
      <c r="G3142" s="297">
        <v>60648563</v>
      </c>
      <c r="H3142" s="400">
        <v>853.32526290152703</v>
      </c>
      <c r="I3142" s="401"/>
    </row>
    <row r="3143" spans="1:9" ht="25.15" customHeight="1">
      <c r="A3143" s="299">
        <v>41495</v>
      </c>
      <c r="B3143" s="298">
        <v>14.16</v>
      </c>
      <c r="C3143" s="298">
        <v>14.16</v>
      </c>
      <c r="D3143" s="298">
        <v>13.94</v>
      </c>
      <c r="E3143" s="298">
        <v>14.1</v>
      </c>
      <c r="F3143" s="297">
        <v>54710</v>
      </c>
      <c r="G3143" s="297">
        <v>60648563</v>
      </c>
      <c r="H3143" s="400">
        <v>855.14476143559102</v>
      </c>
      <c r="I3143" s="401"/>
    </row>
    <row r="3144" spans="1:9" ht="25.15" customHeight="1">
      <c r="A3144" s="299">
        <v>41494</v>
      </c>
      <c r="B3144" s="298">
        <v>13.65</v>
      </c>
      <c r="C3144" s="298">
        <v>14.1</v>
      </c>
      <c r="D3144" s="298">
        <v>13.65</v>
      </c>
      <c r="E3144" s="298">
        <v>13.92</v>
      </c>
      <c r="F3144" s="297">
        <v>38366</v>
      </c>
      <c r="G3144" s="297">
        <v>60648563</v>
      </c>
      <c r="H3144" s="400">
        <v>844.228001587118</v>
      </c>
      <c r="I3144" s="401"/>
    </row>
    <row r="3145" spans="1:9" ht="25.15" customHeight="1">
      <c r="A3145" s="299">
        <v>41493</v>
      </c>
      <c r="B3145" s="298">
        <v>13.84</v>
      </c>
      <c r="C3145" s="298">
        <v>13.91</v>
      </c>
      <c r="D3145" s="298">
        <v>13.51</v>
      </c>
      <c r="E3145" s="298">
        <v>13.69</v>
      </c>
      <c r="F3145" s="297">
        <v>48874</v>
      </c>
      <c r="G3145" s="297">
        <v>60648563</v>
      </c>
      <c r="H3145" s="400">
        <v>830.27880202084998</v>
      </c>
      <c r="I3145" s="401"/>
    </row>
    <row r="3146" spans="1:9" ht="25.15" customHeight="1">
      <c r="A3146" s="299">
        <v>41492</v>
      </c>
      <c r="B3146" s="298">
        <v>13.97</v>
      </c>
      <c r="C3146" s="298">
        <v>14.05</v>
      </c>
      <c r="D3146" s="298">
        <v>13.71</v>
      </c>
      <c r="E3146" s="298">
        <v>13.8</v>
      </c>
      <c r="F3146" s="297">
        <v>31162</v>
      </c>
      <c r="G3146" s="297">
        <v>60648563</v>
      </c>
      <c r="H3146" s="400">
        <v>836.95018096779495</v>
      </c>
      <c r="I3146" s="401"/>
    </row>
    <row r="3147" spans="1:9" ht="25.15" customHeight="1">
      <c r="A3147" s="299">
        <v>41491</v>
      </c>
      <c r="B3147" s="298">
        <v>13.96</v>
      </c>
      <c r="C3147" s="298">
        <v>14.09</v>
      </c>
      <c r="D3147" s="298">
        <v>13.79</v>
      </c>
      <c r="E3147" s="298">
        <v>13.98</v>
      </c>
      <c r="F3147" s="297">
        <v>30912</v>
      </c>
      <c r="G3147" s="297">
        <v>60648563</v>
      </c>
      <c r="H3147" s="400">
        <v>847.86688297729097</v>
      </c>
      <c r="I3147" s="401"/>
    </row>
    <row r="3148" spans="1:9" ht="25.15" customHeight="1">
      <c r="A3148" s="299">
        <v>41488</v>
      </c>
      <c r="B3148" s="298">
        <v>13.9</v>
      </c>
      <c r="C3148" s="298">
        <v>14</v>
      </c>
      <c r="D3148" s="298">
        <v>13.76</v>
      </c>
      <c r="E3148" s="298">
        <v>13.84</v>
      </c>
      <c r="F3148" s="297">
        <v>30337</v>
      </c>
      <c r="G3148" s="297">
        <v>60648563</v>
      </c>
      <c r="H3148" s="400">
        <v>839.376121174236</v>
      </c>
      <c r="I3148" s="401"/>
    </row>
    <row r="3149" spans="1:9" ht="25.15" customHeight="1">
      <c r="A3149" s="299">
        <v>41487</v>
      </c>
      <c r="B3149" s="298">
        <v>13.83</v>
      </c>
      <c r="C3149" s="298">
        <v>14.16</v>
      </c>
      <c r="D3149" s="298">
        <v>13.49</v>
      </c>
      <c r="E3149" s="298">
        <v>14.11</v>
      </c>
      <c r="F3149" s="297">
        <v>59940</v>
      </c>
      <c r="G3149" s="297">
        <v>60648563</v>
      </c>
      <c r="H3149" s="400">
        <v>855.75120310796797</v>
      </c>
      <c r="I3149" s="401"/>
    </row>
    <row r="3150" spans="1:9" ht="25.15" customHeight="1">
      <c r="A3150" s="299">
        <v>41486</v>
      </c>
      <c r="B3150" s="298">
        <v>13.67</v>
      </c>
      <c r="C3150" s="298">
        <v>13.85</v>
      </c>
      <c r="D3150" s="298">
        <v>13.6</v>
      </c>
      <c r="E3150" s="298">
        <v>13.76</v>
      </c>
      <c r="F3150" s="297">
        <v>30604</v>
      </c>
      <c r="G3150" s="297">
        <v>60648563</v>
      </c>
      <c r="H3150" s="400">
        <v>834.52424076135401</v>
      </c>
      <c r="I3150" s="401"/>
    </row>
    <row r="3151" spans="1:9" ht="25.15" customHeight="1">
      <c r="A3151" s="299">
        <v>41485</v>
      </c>
      <c r="B3151" s="298">
        <v>13.65</v>
      </c>
      <c r="C3151" s="298">
        <v>13.7</v>
      </c>
      <c r="D3151" s="298">
        <v>13.6</v>
      </c>
      <c r="E3151" s="298">
        <v>13.65</v>
      </c>
      <c r="F3151" s="297">
        <v>22327</v>
      </c>
      <c r="G3151" s="297">
        <v>60648563</v>
      </c>
      <c r="H3151" s="400">
        <v>827.85286181440904</v>
      </c>
      <c r="I3151" s="401"/>
    </row>
    <row r="3152" spans="1:9" ht="25.15" customHeight="1">
      <c r="A3152" s="299">
        <v>41484</v>
      </c>
      <c r="B3152" s="298">
        <v>13.69</v>
      </c>
      <c r="C3152" s="298">
        <v>13.7</v>
      </c>
      <c r="D3152" s="298">
        <v>13.5</v>
      </c>
      <c r="E3152" s="298">
        <v>13.56</v>
      </c>
      <c r="F3152" s="297">
        <v>64042</v>
      </c>
      <c r="G3152" s="297">
        <v>60648563</v>
      </c>
      <c r="H3152" s="400">
        <v>822.39453972914998</v>
      </c>
      <c r="I3152" s="401"/>
    </row>
    <row r="3153" spans="1:9" ht="25.15" customHeight="1">
      <c r="A3153" s="299">
        <v>41481</v>
      </c>
      <c r="B3153" s="298">
        <v>13.6</v>
      </c>
      <c r="C3153" s="298">
        <v>13.65</v>
      </c>
      <c r="D3153" s="298">
        <v>13.48</v>
      </c>
      <c r="E3153" s="298">
        <v>13.6</v>
      </c>
      <c r="F3153" s="297">
        <v>30152</v>
      </c>
      <c r="G3153" s="297">
        <v>60648563</v>
      </c>
      <c r="H3153" s="400">
        <v>824.82047993559104</v>
      </c>
      <c r="I3153" s="401"/>
    </row>
    <row r="3154" spans="1:9" ht="25.15" customHeight="1">
      <c r="A3154" s="299">
        <v>41480</v>
      </c>
      <c r="B3154" s="298">
        <v>13.51</v>
      </c>
      <c r="C3154" s="298">
        <v>13.63</v>
      </c>
      <c r="D3154" s="298">
        <v>13.51</v>
      </c>
      <c r="E3154" s="298">
        <v>13.55</v>
      </c>
      <c r="F3154" s="297">
        <v>63674</v>
      </c>
      <c r="G3154" s="297">
        <v>60648563</v>
      </c>
      <c r="H3154" s="400">
        <v>821.78804021779501</v>
      </c>
      <c r="I3154" s="401"/>
    </row>
    <row r="3155" spans="1:9" ht="25.15" customHeight="1">
      <c r="A3155" s="299">
        <v>41479</v>
      </c>
      <c r="B3155" s="298">
        <v>13.61</v>
      </c>
      <c r="C3155" s="298">
        <v>13.69</v>
      </c>
      <c r="D3155" s="298">
        <v>13.53</v>
      </c>
      <c r="E3155" s="298">
        <v>13.58</v>
      </c>
      <c r="F3155" s="297">
        <v>29799</v>
      </c>
      <c r="G3155" s="297">
        <v>60648563</v>
      </c>
      <c r="H3155" s="400">
        <v>823.60748091288201</v>
      </c>
      <c r="I3155" s="401"/>
    </row>
    <row r="3156" spans="1:9" ht="25.15" customHeight="1">
      <c r="A3156" s="299">
        <v>41478</v>
      </c>
      <c r="B3156" s="298">
        <v>13.4</v>
      </c>
      <c r="C3156" s="298">
        <v>13.651501</v>
      </c>
      <c r="D3156" s="298">
        <v>13.34</v>
      </c>
      <c r="E3156" s="298">
        <v>13.55</v>
      </c>
      <c r="F3156" s="297">
        <v>351210</v>
      </c>
      <c r="G3156" s="297">
        <v>60648563</v>
      </c>
      <c r="H3156" s="400">
        <v>821.78804021779501</v>
      </c>
      <c r="I3156" s="401"/>
    </row>
    <row r="3157" spans="1:9" ht="25.15" customHeight="1">
      <c r="A3157" s="299">
        <v>41477</v>
      </c>
      <c r="B3157" s="298">
        <v>13.36</v>
      </c>
      <c r="C3157" s="298">
        <v>13.56</v>
      </c>
      <c r="D3157" s="298">
        <v>13.321099999999999</v>
      </c>
      <c r="E3157" s="298">
        <v>13.45</v>
      </c>
      <c r="F3157" s="297">
        <v>14886</v>
      </c>
      <c r="G3157" s="297">
        <v>60648563</v>
      </c>
      <c r="H3157" s="400">
        <v>815.72316078220501</v>
      </c>
      <c r="I3157" s="401"/>
    </row>
    <row r="3158" spans="1:9" ht="25.15" customHeight="1">
      <c r="A3158" s="299">
        <v>41474</v>
      </c>
      <c r="B3158" s="298">
        <v>13.2</v>
      </c>
      <c r="C3158" s="298">
        <v>13.46</v>
      </c>
      <c r="D3158" s="298">
        <v>13.2</v>
      </c>
      <c r="E3158" s="298">
        <v>13.39</v>
      </c>
      <c r="F3158" s="297">
        <v>33880</v>
      </c>
      <c r="G3158" s="297">
        <v>60648563</v>
      </c>
      <c r="H3158" s="400">
        <v>812.08427939203204</v>
      </c>
      <c r="I3158" s="401"/>
    </row>
    <row r="3159" spans="1:9" ht="25.15" customHeight="1">
      <c r="A3159" s="299">
        <v>41473</v>
      </c>
      <c r="B3159" s="298">
        <v>13.57</v>
      </c>
      <c r="C3159" s="298">
        <v>13.58</v>
      </c>
      <c r="D3159" s="298">
        <v>13.17</v>
      </c>
      <c r="E3159" s="298">
        <v>13.2</v>
      </c>
      <c r="F3159" s="297">
        <v>40628</v>
      </c>
      <c r="G3159" s="297">
        <v>60648563</v>
      </c>
      <c r="H3159" s="400">
        <v>800.56102003220496</v>
      </c>
      <c r="I3159" s="401"/>
    </row>
    <row r="3160" spans="1:9" ht="25.15" customHeight="1">
      <c r="A3160" s="299">
        <v>41472</v>
      </c>
      <c r="B3160" s="298">
        <v>13.58</v>
      </c>
      <c r="C3160" s="298">
        <v>13.58</v>
      </c>
      <c r="D3160" s="298">
        <v>13.4696</v>
      </c>
      <c r="E3160" s="298">
        <v>13.54</v>
      </c>
      <c r="F3160" s="297">
        <v>19558</v>
      </c>
      <c r="G3160" s="297">
        <v>60648563</v>
      </c>
      <c r="H3160" s="400">
        <v>821.18154070644096</v>
      </c>
      <c r="I3160" s="401"/>
    </row>
    <row r="3161" spans="1:9" ht="25.15" customHeight="1">
      <c r="A3161" s="299">
        <v>41471</v>
      </c>
      <c r="B3161" s="298">
        <v>13.61</v>
      </c>
      <c r="C3161" s="298">
        <v>13.8</v>
      </c>
      <c r="D3161" s="298">
        <v>13.44</v>
      </c>
      <c r="E3161" s="298">
        <v>13.58</v>
      </c>
      <c r="F3161" s="297">
        <v>34238</v>
      </c>
      <c r="G3161" s="297">
        <v>60648563</v>
      </c>
      <c r="H3161" s="400">
        <v>823.60748091288201</v>
      </c>
      <c r="I3161" s="401"/>
    </row>
    <row r="3162" spans="1:9" ht="25.15" customHeight="1">
      <c r="A3162" s="299">
        <v>41470</v>
      </c>
      <c r="B3162" s="298">
        <v>13.93</v>
      </c>
      <c r="C3162" s="298">
        <v>14.07</v>
      </c>
      <c r="D3162" s="298">
        <v>13.5</v>
      </c>
      <c r="E3162" s="298">
        <v>13.65</v>
      </c>
      <c r="F3162" s="297">
        <v>45753</v>
      </c>
      <c r="G3162" s="297">
        <v>60648563</v>
      </c>
      <c r="H3162" s="400">
        <v>827.85286181440904</v>
      </c>
      <c r="I3162" s="401"/>
    </row>
    <row r="3163" spans="1:9" ht="25.15" customHeight="1">
      <c r="A3163" s="299">
        <v>41467</v>
      </c>
      <c r="B3163" s="298">
        <v>13.81</v>
      </c>
      <c r="C3163" s="298">
        <v>14.08</v>
      </c>
      <c r="D3163" s="298">
        <v>13.81</v>
      </c>
      <c r="E3163" s="298">
        <v>14.08</v>
      </c>
      <c r="F3163" s="297">
        <v>31094</v>
      </c>
      <c r="G3163" s="297">
        <v>60648563</v>
      </c>
      <c r="H3163" s="400">
        <v>853.93176241288199</v>
      </c>
      <c r="I3163" s="401"/>
    </row>
    <row r="3164" spans="1:9" ht="25.15" customHeight="1">
      <c r="A3164" s="299">
        <v>41466</v>
      </c>
      <c r="B3164" s="298">
        <v>14.04</v>
      </c>
      <c r="C3164" s="298">
        <v>14.04</v>
      </c>
      <c r="D3164" s="298">
        <v>13.9</v>
      </c>
      <c r="E3164" s="298">
        <v>13.9</v>
      </c>
      <c r="F3164" s="297">
        <v>30086</v>
      </c>
      <c r="G3164" s="297">
        <v>60648563</v>
      </c>
      <c r="H3164" s="400">
        <v>843.01500256440897</v>
      </c>
      <c r="I3164" s="401"/>
    </row>
    <row r="3165" spans="1:9" ht="25.15" customHeight="1">
      <c r="A3165" s="299">
        <v>41465</v>
      </c>
      <c r="B3165" s="298">
        <v>14</v>
      </c>
      <c r="C3165" s="298">
        <v>14.1</v>
      </c>
      <c r="D3165" s="298">
        <v>13.83</v>
      </c>
      <c r="E3165" s="298">
        <v>14</v>
      </c>
      <c r="F3165" s="297">
        <v>30178</v>
      </c>
      <c r="G3165" s="297">
        <v>60648563</v>
      </c>
      <c r="H3165" s="400">
        <v>849.079882</v>
      </c>
      <c r="I3165" s="401"/>
    </row>
    <row r="3166" spans="1:9" ht="25.15" customHeight="1">
      <c r="A3166" s="299">
        <v>41464</v>
      </c>
      <c r="B3166" s="298">
        <v>14.07</v>
      </c>
      <c r="C3166" s="298">
        <v>14.18</v>
      </c>
      <c r="D3166" s="298">
        <v>14.012499999999999</v>
      </c>
      <c r="E3166" s="298">
        <v>14.1</v>
      </c>
      <c r="F3166" s="297">
        <v>41531</v>
      </c>
      <c r="G3166" s="297">
        <v>60648563</v>
      </c>
      <c r="H3166" s="400">
        <v>855.14476143559102</v>
      </c>
      <c r="I3166" s="401"/>
    </row>
    <row r="3167" spans="1:9" ht="25.15" customHeight="1">
      <c r="A3167" s="299">
        <v>41463</v>
      </c>
      <c r="B3167" s="298">
        <v>14.05</v>
      </c>
      <c r="C3167" s="298">
        <v>14.16</v>
      </c>
      <c r="D3167" s="298">
        <v>14.05</v>
      </c>
      <c r="E3167" s="298">
        <v>14.09</v>
      </c>
      <c r="F3167" s="297">
        <v>28985</v>
      </c>
      <c r="G3167" s="297">
        <v>60648563</v>
      </c>
      <c r="H3167" s="400">
        <v>854.53826192423605</v>
      </c>
      <c r="I3167" s="401"/>
    </row>
    <row r="3168" spans="1:9" ht="25.15" customHeight="1">
      <c r="A3168" s="299">
        <v>41460</v>
      </c>
      <c r="B3168" s="298">
        <v>14.19</v>
      </c>
      <c r="C3168" s="298">
        <v>14.27</v>
      </c>
      <c r="D3168" s="298">
        <v>13.8</v>
      </c>
      <c r="E3168" s="298">
        <v>14.1</v>
      </c>
      <c r="F3168" s="297">
        <v>55385</v>
      </c>
      <c r="G3168" s="297">
        <v>60648563</v>
      </c>
      <c r="H3168" s="400">
        <v>855.14476143559102</v>
      </c>
      <c r="I3168" s="401"/>
    </row>
    <row r="3169" spans="1:9" ht="25.15" customHeight="1">
      <c r="A3169" s="299">
        <v>41459</v>
      </c>
      <c r="B3169" s="298">
        <v>13.89</v>
      </c>
      <c r="C3169" s="298">
        <v>14.2</v>
      </c>
      <c r="D3169" s="298">
        <v>13.72</v>
      </c>
      <c r="E3169" s="298">
        <v>14.18</v>
      </c>
      <c r="F3169" s="297">
        <v>44980</v>
      </c>
      <c r="G3169" s="297">
        <v>60648563</v>
      </c>
      <c r="H3169" s="400">
        <v>859.99664184847302</v>
      </c>
      <c r="I3169" s="401"/>
    </row>
    <row r="3170" spans="1:9" ht="25.15" customHeight="1">
      <c r="A3170" s="299">
        <v>41458</v>
      </c>
      <c r="B3170" s="298">
        <v>13.75</v>
      </c>
      <c r="C3170" s="298">
        <v>13.85</v>
      </c>
      <c r="D3170" s="298">
        <v>13.53</v>
      </c>
      <c r="E3170" s="298">
        <v>13.72</v>
      </c>
      <c r="F3170" s="297">
        <v>22272</v>
      </c>
      <c r="G3170" s="297">
        <v>60648563</v>
      </c>
      <c r="H3170" s="400">
        <v>832.09830055491398</v>
      </c>
      <c r="I3170" s="401"/>
    </row>
    <row r="3171" spans="1:9" ht="25.15" customHeight="1">
      <c r="A3171" s="299">
        <v>41457</v>
      </c>
      <c r="B3171" s="298">
        <v>13.96</v>
      </c>
      <c r="C3171" s="298">
        <v>14.18</v>
      </c>
      <c r="D3171" s="298">
        <v>13.83</v>
      </c>
      <c r="E3171" s="298">
        <v>13.83</v>
      </c>
      <c r="F3171" s="297">
        <v>43776</v>
      </c>
      <c r="G3171" s="297">
        <v>60648563</v>
      </c>
      <c r="H3171" s="400">
        <v>838.76962166288195</v>
      </c>
      <c r="I3171" s="401"/>
    </row>
    <row r="3172" spans="1:9" ht="25.15" customHeight="1">
      <c r="A3172" s="299">
        <v>41456</v>
      </c>
      <c r="B3172" s="298">
        <v>13.85</v>
      </c>
      <c r="C3172" s="298">
        <v>14.15</v>
      </c>
      <c r="D3172" s="298">
        <v>13.67</v>
      </c>
      <c r="E3172" s="298">
        <v>14.01</v>
      </c>
      <c r="F3172" s="297">
        <v>47604</v>
      </c>
      <c r="G3172" s="297">
        <v>60648563</v>
      </c>
      <c r="H3172" s="400">
        <v>849.68638151135406</v>
      </c>
      <c r="I3172" s="401"/>
    </row>
    <row r="3173" spans="1:9" ht="25.15" customHeight="1">
      <c r="A3173" s="299">
        <v>41453</v>
      </c>
      <c r="B3173" s="298">
        <v>13.8</v>
      </c>
      <c r="C3173" s="298">
        <v>13.8</v>
      </c>
      <c r="D3173" s="298">
        <v>13.55</v>
      </c>
      <c r="E3173" s="298">
        <v>13.69</v>
      </c>
      <c r="F3173" s="297">
        <v>27599</v>
      </c>
      <c r="G3173" s="297">
        <v>60648563</v>
      </c>
      <c r="H3173" s="400">
        <v>830.27880202084998</v>
      </c>
      <c r="I3173" s="401"/>
    </row>
    <row r="3174" spans="1:9" ht="25.15" customHeight="1">
      <c r="A3174" s="299">
        <v>41452</v>
      </c>
      <c r="B3174" s="298">
        <v>13.29</v>
      </c>
      <c r="C3174" s="298">
        <v>13.75</v>
      </c>
      <c r="D3174" s="298">
        <v>13.29</v>
      </c>
      <c r="E3174" s="298">
        <v>13.69</v>
      </c>
      <c r="F3174" s="297">
        <v>32234</v>
      </c>
      <c r="G3174" s="297">
        <v>60648563</v>
      </c>
      <c r="H3174" s="400">
        <v>830.27880202084998</v>
      </c>
      <c r="I3174" s="401"/>
    </row>
    <row r="3175" spans="1:9" ht="25.15" customHeight="1">
      <c r="A3175" s="299">
        <v>41451</v>
      </c>
      <c r="B3175" s="298">
        <v>13.03</v>
      </c>
      <c r="C3175" s="298">
        <v>13.39</v>
      </c>
      <c r="D3175" s="298">
        <v>13.03</v>
      </c>
      <c r="E3175" s="298">
        <v>13.38</v>
      </c>
      <c r="F3175" s="297">
        <v>32976</v>
      </c>
      <c r="G3175" s="297">
        <v>60648563</v>
      </c>
      <c r="H3175" s="400">
        <v>811.47777988067696</v>
      </c>
      <c r="I3175" s="401"/>
    </row>
    <row r="3176" spans="1:9" ht="25.15" customHeight="1">
      <c r="A3176" s="299">
        <v>41450</v>
      </c>
      <c r="B3176" s="298">
        <v>13.27</v>
      </c>
      <c r="C3176" s="298">
        <v>13.27</v>
      </c>
      <c r="D3176" s="298">
        <v>12.91</v>
      </c>
      <c r="E3176" s="298">
        <v>13.05</v>
      </c>
      <c r="F3176" s="297">
        <v>41304</v>
      </c>
      <c r="G3176" s="297">
        <v>60648563</v>
      </c>
      <c r="H3176" s="400">
        <v>791.46375871779503</v>
      </c>
      <c r="I3176" s="401"/>
    </row>
    <row r="3177" spans="1:9" ht="25.15" customHeight="1">
      <c r="A3177" s="299">
        <v>41449</v>
      </c>
      <c r="B3177" s="298">
        <v>13.42</v>
      </c>
      <c r="C3177" s="298">
        <v>13.42</v>
      </c>
      <c r="D3177" s="298">
        <v>12.96</v>
      </c>
      <c r="E3177" s="298">
        <v>12.96</v>
      </c>
      <c r="F3177" s="297">
        <v>60222</v>
      </c>
      <c r="G3177" s="297">
        <v>60648563</v>
      </c>
      <c r="H3177" s="400">
        <v>786.00537879355898</v>
      </c>
      <c r="I3177" s="401"/>
    </row>
    <row r="3178" spans="1:9" ht="25.15" customHeight="1">
      <c r="A3178" s="299">
        <v>41446</v>
      </c>
      <c r="B3178" s="298">
        <v>13.44</v>
      </c>
      <c r="C3178" s="298">
        <v>13.51</v>
      </c>
      <c r="D3178" s="298">
        <v>13.38</v>
      </c>
      <c r="E3178" s="298">
        <v>13.45</v>
      </c>
      <c r="F3178" s="297">
        <v>62272</v>
      </c>
      <c r="G3178" s="297">
        <v>60648563</v>
      </c>
      <c r="H3178" s="400">
        <v>815.72316078220501</v>
      </c>
      <c r="I3178" s="401"/>
    </row>
    <row r="3179" spans="1:9" ht="25.15" customHeight="1">
      <c r="A3179" s="299">
        <v>41445</v>
      </c>
      <c r="B3179" s="298">
        <v>13.53</v>
      </c>
      <c r="C3179" s="298">
        <v>13.59</v>
      </c>
      <c r="D3179" s="298">
        <v>13.37</v>
      </c>
      <c r="E3179" s="298">
        <v>13.39</v>
      </c>
      <c r="F3179" s="297">
        <v>47788</v>
      </c>
      <c r="G3179" s="297">
        <v>60648563</v>
      </c>
      <c r="H3179" s="400">
        <v>812.08427939203204</v>
      </c>
      <c r="I3179" s="401"/>
    </row>
    <row r="3180" spans="1:9" ht="25.15" customHeight="1">
      <c r="A3180" s="299">
        <v>41444</v>
      </c>
      <c r="B3180" s="298">
        <v>13.92</v>
      </c>
      <c r="C3180" s="298">
        <v>13.92</v>
      </c>
      <c r="D3180" s="298">
        <v>13.61</v>
      </c>
      <c r="E3180" s="298">
        <v>13.75</v>
      </c>
      <c r="F3180" s="297">
        <v>31742</v>
      </c>
      <c r="G3180" s="297">
        <v>60648563</v>
      </c>
      <c r="H3180" s="400">
        <v>833.91774124999995</v>
      </c>
      <c r="I3180" s="401"/>
    </row>
    <row r="3181" spans="1:9" ht="25.15" customHeight="1">
      <c r="A3181" s="299">
        <v>41443</v>
      </c>
      <c r="B3181" s="298">
        <v>13.84</v>
      </c>
      <c r="C3181" s="298">
        <v>13.96</v>
      </c>
      <c r="D3181" s="298">
        <v>13.8</v>
      </c>
      <c r="E3181" s="298">
        <v>13.96</v>
      </c>
      <c r="F3181" s="297">
        <v>14222</v>
      </c>
      <c r="G3181" s="297">
        <v>60648563</v>
      </c>
      <c r="H3181" s="400">
        <v>846.65394179355906</v>
      </c>
      <c r="I3181" s="401"/>
    </row>
    <row r="3182" spans="1:9" ht="25.15" customHeight="1">
      <c r="A3182" s="299">
        <v>41442</v>
      </c>
      <c r="B3182" s="298">
        <v>13.79</v>
      </c>
      <c r="C3182" s="298">
        <v>13.8718</v>
      </c>
      <c r="D3182" s="298">
        <v>13.63</v>
      </c>
      <c r="E3182" s="298">
        <v>13.76</v>
      </c>
      <c r="F3182" s="297">
        <v>19437</v>
      </c>
      <c r="G3182" s="297">
        <v>60648563</v>
      </c>
      <c r="H3182" s="400">
        <v>834.52424076135401</v>
      </c>
      <c r="I3182" s="401"/>
    </row>
    <row r="3183" spans="1:9" ht="25.15" customHeight="1">
      <c r="A3183" s="299">
        <v>41439</v>
      </c>
      <c r="B3183" s="298">
        <v>13.72</v>
      </c>
      <c r="C3183" s="298">
        <v>13.83</v>
      </c>
      <c r="D3183" s="298">
        <v>13.55</v>
      </c>
      <c r="E3183" s="298">
        <v>13.79</v>
      </c>
      <c r="F3183" s="297">
        <v>22765</v>
      </c>
      <c r="G3183" s="297">
        <v>60648563</v>
      </c>
      <c r="H3183" s="400">
        <v>836.343681456441</v>
      </c>
      <c r="I3183" s="401"/>
    </row>
    <row r="3184" spans="1:9" ht="25.15" customHeight="1">
      <c r="A3184" s="299">
        <v>41438</v>
      </c>
      <c r="B3184" s="298">
        <v>13.39</v>
      </c>
      <c r="C3184" s="298">
        <v>13.649461000000001</v>
      </c>
      <c r="D3184" s="298">
        <v>13.31</v>
      </c>
      <c r="E3184" s="298">
        <v>13.6</v>
      </c>
      <c r="F3184" s="297">
        <v>21439</v>
      </c>
      <c r="G3184" s="297">
        <v>60648563</v>
      </c>
      <c r="H3184" s="400">
        <v>824.82047993559104</v>
      </c>
      <c r="I3184" s="401"/>
    </row>
    <row r="3185" spans="1:9" ht="25.15" customHeight="1">
      <c r="A3185" s="299">
        <v>41437</v>
      </c>
      <c r="B3185" s="298">
        <v>13.49</v>
      </c>
      <c r="C3185" s="298">
        <v>13.57</v>
      </c>
      <c r="D3185" s="298">
        <v>13.42</v>
      </c>
      <c r="E3185" s="298">
        <v>13.57</v>
      </c>
      <c r="F3185" s="297">
        <v>38824</v>
      </c>
      <c r="G3185" s="297">
        <v>60648563</v>
      </c>
      <c r="H3185" s="400">
        <v>823.00098140152704</v>
      </c>
      <c r="I3185" s="401"/>
    </row>
    <row r="3186" spans="1:9" ht="25.15" customHeight="1">
      <c r="A3186" s="299">
        <v>41436</v>
      </c>
      <c r="B3186" s="298">
        <v>13.55</v>
      </c>
      <c r="C3186" s="298">
        <v>13.79</v>
      </c>
      <c r="D3186" s="298">
        <v>13.35</v>
      </c>
      <c r="E3186" s="298">
        <v>13.5</v>
      </c>
      <c r="F3186" s="297">
        <v>36301</v>
      </c>
      <c r="G3186" s="297">
        <v>60648563</v>
      </c>
      <c r="H3186" s="400">
        <v>818.75560050000001</v>
      </c>
      <c r="I3186" s="401"/>
    </row>
    <row r="3187" spans="1:9" ht="25.15" customHeight="1">
      <c r="A3187" s="299">
        <v>41435</v>
      </c>
      <c r="B3187" s="298">
        <v>13.78</v>
      </c>
      <c r="C3187" s="298">
        <v>13.79</v>
      </c>
      <c r="D3187" s="298">
        <v>13.56</v>
      </c>
      <c r="E3187" s="298">
        <v>13.65</v>
      </c>
      <c r="F3187" s="297">
        <v>22249</v>
      </c>
      <c r="G3187" s="297">
        <v>60648563</v>
      </c>
      <c r="H3187" s="400">
        <v>827.85286181440904</v>
      </c>
      <c r="I3187" s="401"/>
    </row>
    <row r="3188" spans="1:9" ht="25.15" customHeight="1">
      <c r="A3188" s="299">
        <v>41432</v>
      </c>
      <c r="B3188" s="298">
        <v>13.42</v>
      </c>
      <c r="C3188" s="298">
        <v>13.69</v>
      </c>
      <c r="D3188" s="298">
        <v>13.35</v>
      </c>
      <c r="E3188" s="298">
        <v>13.67</v>
      </c>
      <c r="F3188" s="297">
        <v>45372</v>
      </c>
      <c r="G3188" s="297">
        <v>60648563</v>
      </c>
      <c r="H3188" s="400">
        <v>829.06586083711795</v>
      </c>
      <c r="I3188" s="401"/>
    </row>
    <row r="3189" spans="1:9" ht="25.15" customHeight="1">
      <c r="A3189" s="299">
        <v>41431</v>
      </c>
      <c r="B3189" s="298">
        <v>13.36</v>
      </c>
      <c r="C3189" s="298">
        <v>13.44</v>
      </c>
      <c r="D3189" s="298">
        <v>13.27</v>
      </c>
      <c r="E3189" s="298">
        <v>13.32</v>
      </c>
      <c r="F3189" s="297">
        <v>40620</v>
      </c>
      <c r="G3189" s="297">
        <v>60648563</v>
      </c>
      <c r="H3189" s="400">
        <v>807.83884065152699</v>
      </c>
      <c r="I3189" s="401"/>
    </row>
    <row r="3190" spans="1:9" ht="25.15" customHeight="1">
      <c r="A3190" s="299">
        <v>41430</v>
      </c>
      <c r="B3190" s="298">
        <v>13.67</v>
      </c>
      <c r="C3190" s="298">
        <v>13.88</v>
      </c>
      <c r="D3190" s="298">
        <v>13.15</v>
      </c>
      <c r="E3190" s="298">
        <v>13.3</v>
      </c>
      <c r="F3190" s="297">
        <v>374525</v>
      </c>
      <c r="G3190" s="297">
        <v>60648563</v>
      </c>
      <c r="H3190" s="400">
        <v>806.62589946779497</v>
      </c>
      <c r="I3190" s="401"/>
    </row>
    <row r="3191" spans="1:9" ht="25.15" customHeight="1">
      <c r="A3191" s="299">
        <v>41429</v>
      </c>
      <c r="B3191" s="298">
        <v>13.98</v>
      </c>
      <c r="C3191" s="298">
        <v>14.06</v>
      </c>
      <c r="D3191" s="298">
        <v>13.76</v>
      </c>
      <c r="E3191" s="298">
        <v>13.78</v>
      </c>
      <c r="F3191" s="297">
        <v>46930</v>
      </c>
      <c r="G3191" s="297">
        <v>60648563</v>
      </c>
      <c r="H3191" s="400">
        <v>835.73718194508604</v>
      </c>
      <c r="I3191" s="401"/>
    </row>
    <row r="3192" spans="1:9" ht="25.15" customHeight="1">
      <c r="A3192" s="299">
        <v>41428</v>
      </c>
      <c r="B3192" s="298">
        <v>14.19</v>
      </c>
      <c r="C3192" s="298">
        <v>14.34</v>
      </c>
      <c r="D3192" s="298">
        <v>13.94</v>
      </c>
      <c r="E3192" s="298">
        <v>13.95</v>
      </c>
      <c r="F3192" s="297">
        <v>26518</v>
      </c>
      <c r="G3192" s="297">
        <v>60648563</v>
      </c>
      <c r="H3192" s="400">
        <v>846.047442282205</v>
      </c>
      <c r="I3192" s="401"/>
    </row>
    <row r="3193" spans="1:9" ht="25.15" customHeight="1">
      <c r="A3193" s="299">
        <v>41425</v>
      </c>
      <c r="B3193" s="298">
        <v>14.24</v>
      </c>
      <c r="C3193" s="298">
        <v>14.32</v>
      </c>
      <c r="D3193" s="298">
        <v>13.92</v>
      </c>
      <c r="E3193" s="298">
        <v>14.27</v>
      </c>
      <c r="F3193" s="297">
        <v>36290</v>
      </c>
      <c r="G3193" s="297">
        <v>60648563</v>
      </c>
      <c r="H3193" s="400">
        <v>865.45502177270896</v>
      </c>
      <c r="I3193" s="401"/>
    </row>
    <row r="3194" spans="1:9" ht="25.15" customHeight="1">
      <c r="A3194" s="299">
        <v>41424</v>
      </c>
      <c r="B3194" s="298">
        <v>13.9</v>
      </c>
      <c r="C3194" s="298">
        <v>14.24</v>
      </c>
      <c r="D3194" s="298">
        <v>13.841200000000001</v>
      </c>
      <c r="E3194" s="298">
        <v>14.15</v>
      </c>
      <c r="F3194" s="297">
        <v>39938</v>
      </c>
      <c r="G3194" s="297">
        <v>60642248</v>
      </c>
      <c r="H3194" s="400">
        <v>858.08778606681801</v>
      </c>
      <c r="I3194" s="401"/>
    </row>
    <row r="3195" spans="1:9" ht="25.15" customHeight="1">
      <c r="A3195" s="299">
        <v>41423</v>
      </c>
      <c r="B3195" s="298">
        <v>14.27</v>
      </c>
      <c r="C3195" s="298">
        <v>14.353199</v>
      </c>
      <c r="D3195" s="298">
        <v>13.86</v>
      </c>
      <c r="E3195" s="298">
        <v>13.9</v>
      </c>
      <c r="F3195" s="297">
        <v>46650</v>
      </c>
      <c r="G3195" s="297">
        <v>60642248</v>
      </c>
      <c r="H3195" s="400">
        <v>842.92722406681798</v>
      </c>
      <c r="I3195" s="401"/>
    </row>
    <row r="3196" spans="1:9" ht="25.15" customHeight="1">
      <c r="A3196" s="299">
        <v>41422</v>
      </c>
      <c r="B3196" s="298">
        <v>14.46</v>
      </c>
      <c r="C3196" s="298">
        <v>14.618199000000001</v>
      </c>
      <c r="D3196" s="298">
        <v>14.26</v>
      </c>
      <c r="E3196" s="298">
        <v>14.35</v>
      </c>
      <c r="F3196" s="297">
        <v>27139</v>
      </c>
      <c r="G3196" s="297">
        <v>60642248</v>
      </c>
      <c r="H3196" s="400">
        <v>870.21628193318202</v>
      </c>
      <c r="I3196" s="401"/>
    </row>
    <row r="3197" spans="1:9" ht="25.15" customHeight="1">
      <c r="A3197" s="299">
        <v>41418</v>
      </c>
      <c r="B3197" s="298">
        <v>14.19</v>
      </c>
      <c r="C3197" s="298">
        <v>14.4</v>
      </c>
      <c r="D3197" s="298">
        <v>14.15</v>
      </c>
      <c r="E3197" s="298">
        <v>14.25</v>
      </c>
      <c r="F3197" s="297">
        <v>41381</v>
      </c>
      <c r="G3197" s="297">
        <v>60642248</v>
      </c>
      <c r="H3197" s="400">
        <v>864.15203399999996</v>
      </c>
      <c r="I3197" s="401"/>
    </row>
    <row r="3198" spans="1:9" ht="25.15" customHeight="1">
      <c r="A3198" s="299">
        <v>41417</v>
      </c>
      <c r="B3198" s="298">
        <v>14.55</v>
      </c>
      <c r="C3198" s="298">
        <v>14.55</v>
      </c>
      <c r="D3198" s="298">
        <v>13.65124</v>
      </c>
      <c r="E3198" s="298">
        <v>14.13</v>
      </c>
      <c r="F3198" s="297">
        <v>125737</v>
      </c>
      <c r="G3198" s="297">
        <v>60642248</v>
      </c>
      <c r="H3198" s="400">
        <v>856.87497117995497</v>
      </c>
      <c r="I3198" s="401"/>
    </row>
    <row r="3199" spans="1:9" ht="25.15" customHeight="1">
      <c r="A3199" s="299">
        <v>41416</v>
      </c>
      <c r="B3199" s="298">
        <v>14.41</v>
      </c>
      <c r="C3199" s="298">
        <v>14.62</v>
      </c>
      <c r="D3199" s="298">
        <v>14.41</v>
      </c>
      <c r="E3199" s="298">
        <v>14.56</v>
      </c>
      <c r="F3199" s="297">
        <v>26282</v>
      </c>
      <c r="G3199" s="297">
        <v>60642248</v>
      </c>
      <c r="H3199" s="400">
        <v>882.95115632650004</v>
      </c>
      <c r="I3199" s="401"/>
    </row>
    <row r="3200" spans="1:9" ht="25.15" customHeight="1">
      <c r="A3200" s="299">
        <v>41415</v>
      </c>
      <c r="B3200" s="298">
        <v>14.63</v>
      </c>
      <c r="C3200" s="298">
        <v>14.75</v>
      </c>
      <c r="D3200" s="298">
        <v>14.2</v>
      </c>
      <c r="E3200" s="298">
        <v>14.5</v>
      </c>
      <c r="F3200" s="297">
        <v>58289</v>
      </c>
      <c r="G3200" s="297">
        <v>60642248</v>
      </c>
      <c r="H3200" s="400">
        <v>879.31259599999998</v>
      </c>
      <c r="I3200" s="401"/>
    </row>
    <row r="3201" spans="1:9" ht="25.15" customHeight="1">
      <c r="A3201" s="299">
        <v>41414</v>
      </c>
      <c r="B3201" s="298">
        <v>14.55</v>
      </c>
      <c r="C3201" s="298">
        <v>14.76</v>
      </c>
      <c r="D3201" s="298">
        <v>14.49</v>
      </c>
      <c r="E3201" s="298">
        <v>14.74</v>
      </c>
      <c r="F3201" s="297">
        <v>155930</v>
      </c>
      <c r="G3201" s="297">
        <v>60642248</v>
      </c>
      <c r="H3201" s="400">
        <v>893.86672164009099</v>
      </c>
      <c r="I3201" s="401"/>
    </row>
    <row r="3202" spans="1:9" ht="25.15" customHeight="1">
      <c r="A3202" s="299">
        <v>41411</v>
      </c>
      <c r="B3202" s="298">
        <v>14.26</v>
      </c>
      <c r="C3202" s="298">
        <v>14.62</v>
      </c>
      <c r="D3202" s="298">
        <v>14.23</v>
      </c>
      <c r="E3202" s="298">
        <v>14.62</v>
      </c>
      <c r="F3202" s="297">
        <v>73481</v>
      </c>
      <c r="G3202" s="297">
        <v>60642248</v>
      </c>
      <c r="H3202" s="400">
        <v>886.58965882004497</v>
      </c>
      <c r="I3202" s="401"/>
    </row>
    <row r="3203" spans="1:9" ht="25.15" customHeight="1">
      <c r="A3203" s="299">
        <v>41410</v>
      </c>
      <c r="B3203" s="298">
        <v>13.93</v>
      </c>
      <c r="C3203" s="298">
        <v>14.32</v>
      </c>
      <c r="D3203" s="298">
        <v>13.93</v>
      </c>
      <c r="E3203" s="298">
        <v>14.32</v>
      </c>
      <c r="F3203" s="297">
        <v>60118</v>
      </c>
      <c r="G3203" s="297">
        <v>60642248</v>
      </c>
      <c r="H3203" s="400">
        <v>868.39697285345505</v>
      </c>
      <c r="I3203" s="401"/>
    </row>
    <row r="3204" spans="1:9" ht="25.15" customHeight="1">
      <c r="A3204" s="299">
        <v>41409</v>
      </c>
      <c r="B3204" s="298">
        <v>13.97</v>
      </c>
      <c r="C3204" s="298">
        <v>14.33</v>
      </c>
      <c r="D3204" s="298">
        <v>13.97</v>
      </c>
      <c r="E3204" s="298">
        <v>14.17</v>
      </c>
      <c r="F3204" s="297">
        <v>55827</v>
      </c>
      <c r="G3204" s="297">
        <v>60642248</v>
      </c>
      <c r="H3204" s="400">
        <v>859.30065878663595</v>
      </c>
      <c r="I3204" s="401"/>
    </row>
    <row r="3205" spans="1:9" ht="25.15" customHeight="1">
      <c r="A3205" s="299">
        <v>41408</v>
      </c>
      <c r="B3205" s="298">
        <v>13.57</v>
      </c>
      <c r="C3205" s="298">
        <v>14.09</v>
      </c>
      <c r="D3205" s="298">
        <v>13.57</v>
      </c>
      <c r="E3205" s="298">
        <v>14.07</v>
      </c>
      <c r="F3205" s="297">
        <v>50747</v>
      </c>
      <c r="G3205" s="297">
        <v>60642248</v>
      </c>
      <c r="H3205" s="400">
        <v>853.23641085345503</v>
      </c>
      <c r="I3205" s="401"/>
    </row>
    <row r="3206" spans="1:9" ht="25.15" customHeight="1">
      <c r="A3206" s="299">
        <v>41407</v>
      </c>
      <c r="B3206" s="298">
        <v>13.72</v>
      </c>
      <c r="C3206" s="298">
        <v>13.94</v>
      </c>
      <c r="D3206" s="298">
        <v>13.64</v>
      </c>
      <c r="E3206" s="298">
        <v>13.85</v>
      </c>
      <c r="F3206" s="297">
        <v>318352</v>
      </c>
      <c r="G3206" s="297">
        <v>60642248</v>
      </c>
      <c r="H3206" s="400">
        <v>839.89515793318196</v>
      </c>
      <c r="I3206" s="401"/>
    </row>
    <row r="3207" spans="1:9" ht="25.15" customHeight="1">
      <c r="A3207" s="299">
        <v>41404</v>
      </c>
      <c r="B3207" s="298">
        <v>13.68</v>
      </c>
      <c r="C3207" s="298">
        <v>13.74</v>
      </c>
      <c r="D3207" s="298">
        <v>13.45</v>
      </c>
      <c r="E3207" s="298">
        <v>13.67</v>
      </c>
      <c r="F3207" s="297">
        <v>42470</v>
      </c>
      <c r="G3207" s="297">
        <v>60642248</v>
      </c>
      <c r="H3207" s="400">
        <v>828.97953478663601</v>
      </c>
      <c r="I3207" s="401"/>
    </row>
    <row r="3208" spans="1:9" ht="25.15" customHeight="1">
      <c r="A3208" s="299">
        <v>41403</v>
      </c>
      <c r="B3208" s="298">
        <v>13.54</v>
      </c>
      <c r="C3208" s="298">
        <v>13.66</v>
      </c>
      <c r="D3208" s="298">
        <v>13.5</v>
      </c>
      <c r="E3208" s="298">
        <v>13.62</v>
      </c>
      <c r="F3208" s="297">
        <v>50741</v>
      </c>
      <c r="G3208" s="297">
        <v>60642248</v>
      </c>
      <c r="H3208" s="400">
        <v>825.94741082004498</v>
      </c>
      <c r="I3208" s="401"/>
    </row>
    <row r="3209" spans="1:9" ht="25.15" customHeight="1">
      <c r="A3209" s="299">
        <v>41402</v>
      </c>
      <c r="B3209" s="298">
        <v>13.51</v>
      </c>
      <c r="C3209" s="298">
        <v>13.64</v>
      </c>
      <c r="D3209" s="298">
        <v>13.39</v>
      </c>
      <c r="E3209" s="298">
        <v>13.58</v>
      </c>
      <c r="F3209" s="297">
        <v>48397</v>
      </c>
      <c r="G3209" s="297">
        <v>60642248</v>
      </c>
      <c r="H3209" s="400">
        <v>823.521723213364</v>
      </c>
      <c r="I3209" s="401"/>
    </row>
    <row r="3210" spans="1:9" ht="25.15" customHeight="1">
      <c r="A3210" s="299">
        <v>41401</v>
      </c>
      <c r="B3210" s="298">
        <v>13.45</v>
      </c>
      <c r="C3210" s="298">
        <v>13.61</v>
      </c>
      <c r="D3210" s="298">
        <v>13.32</v>
      </c>
      <c r="E3210" s="298">
        <v>13.39</v>
      </c>
      <c r="F3210" s="297">
        <v>39474</v>
      </c>
      <c r="G3210" s="297">
        <v>60642248</v>
      </c>
      <c r="H3210" s="400">
        <v>811.99972153986403</v>
      </c>
      <c r="I3210" s="401"/>
    </row>
    <row r="3211" spans="1:9" ht="25.15" customHeight="1">
      <c r="A3211" s="299">
        <v>41397</v>
      </c>
      <c r="B3211" s="298">
        <v>13.38</v>
      </c>
      <c r="C3211" s="298">
        <v>13.56</v>
      </c>
      <c r="D3211" s="298">
        <v>13.38</v>
      </c>
      <c r="E3211" s="298">
        <v>13.48</v>
      </c>
      <c r="F3211" s="297">
        <v>46510</v>
      </c>
      <c r="G3211" s="297">
        <v>60642248</v>
      </c>
      <c r="H3211" s="400">
        <v>817.45747528018205</v>
      </c>
      <c r="I3211" s="401"/>
    </row>
    <row r="3212" spans="1:9" ht="25.15" customHeight="1">
      <c r="A3212" s="299">
        <v>41396</v>
      </c>
      <c r="B3212" s="298">
        <v>13.4</v>
      </c>
      <c r="C3212" s="298">
        <v>13.990439</v>
      </c>
      <c r="D3212" s="298">
        <v>13.3</v>
      </c>
      <c r="E3212" s="298">
        <v>13.44</v>
      </c>
      <c r="F3212" s="297">
        <v>49159</v>
      </c>
      <c r="G3212" s="297">
        <v>60642248</v>
      </c>
      <c r="H3212" s="400">
        <v>815.03178767350005</v>
      </c>
      <c r="I3212" s="401"/>
    </row>
    <row r="3213" spans="1:9" ht="25.15" customHeight="1">
      <c r="A3213" s="299">
        <v>41395</v>
      </c>
      <c r="B3213" s="298">
        <v>13.54</v>
      </c>
      <c r="C3213" s="298">
        <v>13.63</v>
      </c>
      <c r="D3213" s="298">
        <v>13.36</v>
      </c>
      <c r="E3213" s="298">
        <v>13.43</v>
      </c>
      <c r="F3213" s="297">
        <v>67595</v>
      </c>
      <c r="G3213" s="297">
        <v>60642248</v>
      </c>
      <c r="H3213" s="400">
        <v>814.42540914654501</v>
      </c>
      <c r="I3213" s="401"/>
    </row>
    <row r="3214" spans="1:9" ht="25.15" customHeight="1">
      <c r="A3214" s="299">
        <v>41394</v>
      </c>
      <c r="B3214" s="298">
        <v>13.62</v>
      </c>
      <c r="C3214" s="298">
        <v>13.9</v>
      </c>
      <c r="D3214" s="298">
        <v>13.285299999999999</v>
      </c>
      <c r="E3214" s="298">
        <v>13.55</v>
      </c>
      <c r="F3214" s="297">
        <v>198618</v>
      </c>
      <c r="G3214" s="297">
        <v>60642248</v>
      </c>
      <c r="H3214" s="400">
        <v>821.70247196659102</v>
      </c>
      <c r="I3214" s="401"/>
    </row>
    <row r="3215" spans="1:9" ht="25.15" customHeight="1">
      <c r="A3215" s="299">
        <v>41393</v>
      </c>
      <c r="B3215" s="298">
        <v>13.76</v>
      </c>
      <c r="C3215" s="298">
        <v>13.98</v>
      </c>
      <c r="D3215" s="298">
        <v>13.76</v>
      </c>
      <c r="E3215" s="298">
        <v>13.98</v>
      </c>
      <c r="F3215" s="297">
        <v>59391</v>
      </c>
      <c r="G3215" s="297">
        <v>60642248</v>
      </c>
      <c r="H3215" s="400">
        <v>847.77859928018199</v>
      </c>
      <c r="I3215" s="401"/>
    </row>
    <row r="3216" spans="1:9" ht="25.15" customHeight="1">
      <c r="A3216" s="299">
        <v>41390</v>
      </c>
      <c r="B3216" s="298">
        <v>13.77</v>
      </c>
      <c r="C3216" s="298">
        <v>13.99</v>
      </c>
      <c r="D3216" s="298">
        <v>13.59</v>
      </c>
      <c r="E3216" s="298">
        <v>13.77</v>
      </c>
      <c r="F3216" s="297">
        <v>82415</v>
      </c>
      <c r="G3216" s="297">
        <v>60642248</v>
      </c>
      <c r="H3216" s="400">
        <v>835.04378271981795</v>
      </c>
      <c r="I3216" s="401"/>
    </row>
    <row r="3217" spans="1:9" ht="25.15" customHeight="1">
      <c r="A3217" s="299">
        <v>41389</v>
      </c>
      <c r="B3217" s="298">
        <v>14.2</v>
      </c>
      <c r="C3217" s="298">
        <v>14.29</v>
      </c>
      <c r="D3217" s="298">
        <v>14.02</v>
      </c>
      <c r="E3217" s="298">
        <v>14.05</v>
      </c>
      <c r="F3217" s="297">
        <v>48522</v>
      </c>
      <c r="G3217" s="297">
        <v>60642248</v>
      </c>
      <c r="H3217" s="400">
        <v>852.02359596659096</v>
      </c>
      <c r="I3217" s="401"/>
    </row>
    <row r="3218" spans="1:9" ht="25.15" customHeight="1">
      <c r="A3218" s="299">
        <v>41388</v>
      </c>
      <c r="B3218" s="298">
        <v>13.86</v>
      </c>
      <c r="C3218" s="298">
        <v>14.26</v>
      </c>
      <c r="D3218" s="298">
        <v>13.86</v>
      </c>
      <c r="E3218" s="298">
        <v>14.18</v>
      </c>
      <c r="F3218" s="297">
        <v>44605</v>
      </c>
      <c r="G3218" s="297">
        <v>60642248</v>
      </c>
      <c r="H3218" s="400">
        <v>859.90709514654498</v>
      </c>
      <c r="I3218" s="401"/>
    </row>
    <row r="3219" spans="1:9" ht="25.15" customHeight="1">
      <c r="A3219" s="299">
        <v>41387</v>
      </c>
      <c r="B3219" s="298">
        <v>13.88</v>
      </c>
      <c r="C3219" s="298">
        <v>14.19</v>
      </c>
      <c r="D3219" s="298">
        <v>13.88</v>
      </c>
      <c r="E3219" s="298">
        <v>14.17</v>
      </c>
      <c r="F3219" s="297">
        <v>32950</v>
      </c>
      <c r="G3219" s="297">
        <v>60642248</v>
      </c>
      <c r="H3219" s="400">
        <v>859.30065878663595</v>
      </c>
      <c r="I3219" s="401"/>
    </row>
    <row r="3220" spans="1:9" ht="25.15" customHeight="1">
      <c r="A3220" s="299">
        <v>41386</v>
      </c>
      <c r="B3220" s="298">
        <v>14.15</v>
      </c>
      <c r="C3220" s="298">
        <v>14.31</v>
      </c>
      <c r="D3220" s="298">
        <v>13.8948</v>
      </c>
      <c r="E3220" s="298">
        <v>13.92</v>
      </c>
      <c r="F3220" s="297">
        <v>36156</v>
      </c>
      <c r="G3220" s="297">
        <v>60642248</v>
      </c>
      <c r="H3220" s="400">
        <v>844.14009678663604</v>
      </c>
      <c r="I3220" s="401"/>
    </row>
    <row r="3221" spans="1:9" ht="25.15" customHeight="1">
      <c r="A3221" s="299">
        <v>41383</v>
      </c>
      <c r="B3221" s="298">
        <v>14.18</v>
      </c>
      <c r="C3221" s="298">
        <v>14.31</v>
      </c>
      <c r="D3221" s="298">
        <v>14.12</v>
      </c>
      <c r="E3221" s="298">
        <v>14.14</v>
      </c>
      <c r="F3221" s="297">
        <v>77722</v>
      </c>
      <c r="G3221" s="297">
        <v>60642248</v>
      </c>
      <c r="H3221" s="400">
        <v>857.48140753986399</v>
      </c>
      <c r="I3221" s="401"/>
    </row>
    <row r="3222" spans="1:9" ht="25.15" customHeight="1">
      <c r="A3222" s="299">
        <v>41382</v>
      </c>
      <c r="B3222" s="298">
        <v>14.07</v>
      </c>
      <c r="C3222" s="298">
        <v>14.25</v>
      </c>
      <c r="D3222" s="298">
        <v>13.91</v>
      </c>
      <c r="E3222" s="298">
        <v>14.18</v>
      </c>
      <c r="F3222" s="297">
        <v>138508</v>
      </c>
      <c r="G3222" s="297">
        <v>60642248</v>
      </c>
      <c r="H3222" s="400">
        <v>859.90709514654498</v>
      </c>
      <c r="I3222" s="401"/>
    </row>
    <row r="3223" spans="1:9" ht="25.15" customHeight="1">
      <c r="A3223" s="299">
        <v>41381</v>
      </c>
      <c r="B3223" s="298">
        <v>14.53</v>
      </c>
      <c r="C3223" s="298">
        <v>14.53</v>
      </c>
      <c r="D3223" s="298">
        <v>13.954800000000001</v>
      </c>
      <c r="E3223" s="298">
        <v>14.03</v>
      </c>
      <c r="F3223" s="297">
        <v>87475</v>
      </c>
      <c r="G3223" s="297">
        <v>60642248</v>
      </c>
      <c r="H3223" s="400">
        <v>850.81072324677302</v>
      </c>
      <c r="I3223" s="401"/>
    </row>
    <row r="3224" spans="1:9" ht="25.15" customHeight="1">
      <c r="A3224" s="299">
        <v>41380</v>
      </c>
      <c r="B3224" s="298">
        <v>14.62</v>
      </c>
      <c r="C3224" s="298">
        <v>14.62</v>
      </c>
      <c r="D3224" s="298">
        <v>14.48</v>
      </c>
      <c r="E3224" s="298">
        <v>14.52</v>
      </c>
      <c r="F3224" s="297">
        <v>87786</v>
      </c>
      <c r="G3224" s="297">
        <v>60642248</v>
      </c>
      <c r="H3224" s="400">
        <v>880.52546871981804</v>
      </c>
      <c r="I3224" s="401"/>
    </row>
    <row r="3225" spans="1:9" ht="25.15" customHeight="1">
      <c r="A3225" s="299">
        <v>41379</v>
      </c>
      <c r="B3225" s="298">
        <v>14.99</v>
      </c>
      <c r="C3225" s="298">
        <v>15.05</v>
      </c>
      <c r="D3225" s="298">
        <v>14.5</v>
      </c>
      <c r="E3225" s="298">
        <v>14.58</v>
      </c>
      <c r="F3225" s="297">
        <v>152292</v>
      </c>
      <c r="G3225" s="297">
        <v>60642248</v>
      </c>
      <c r="H3225" s="400">
        <v>884.16397121336399</v>
      </c>
      <c r="I3225" s="401"/>
    </row>
    <row r="3226" spans="1:9" ht="25.15" customHeight="1">
      <c r="A3226" s="299">
        <v>41376</v>
      </c>
      <c r="B3226" s="298">
        <v>15.28</v>
      </c>
      <c r="C3226" s="298">
        <v>15.52</v>
      </c>
      <c r="D3226" s="298">
        <v>15.02</v>
      </c>
      <c r="E3226" s="298">
        <v>15.02</v>
      </c>
      <c r="F3226" s="297">
        <v>95953</v>
      </c>
      <c r="G3226" s="297">
        <v>60642248</v>
      </c>
      <c r="H3226" s="400">
        <v>910.84659271981798</v>
      </c>
      <c r="I3226" s="401"/>
    </row>
    <row r="3227" spans="1:9" ht="25.15" customHeight="1">
      <c r="A3227" s="299">
        <v>41375</v>
      </c>
      <c r="B3227" s="298">
        <v>15.06</v>
      </c>
      <c r="C3227" s="298">
        <v>15.57</v>
      </c>
      <c r="D3227" s="298">
        <v>15.06</v>
      </c>
      <c r="E3227" s="298">
        <v>15.41</v>
      </c>
      <c r="F3227" s="297">
        <v>49184</v>
      </c>
      <c r="G3227" s="297">
        <v>60642248</v>
      </c>
      <c r="H3227" s="400">
        <v>934.49703242672695</v>
      </c>
      <c r="I3227" s="401"/>
    </row>
    <row r="3228" spans="1:9" ht="25.15" customHeight="1">
      <c r="A3228" s="299">
        <v>41374</v>
      </c>
      <c r="B3228" s="298">
        <v>14.84</v>
      </c>
      <c r="C3228" s="298">
        <v>15.09</v>
      </c>
      <c r="D3228" s="298">
        <v>14.84</v>
      </c>
      <c r="E3228" s="298">
        <v>15.08</v>
      </c>
      <c r="F3228" s="297">
        <v>57678</v>
      </c>
      <c r="G3228" s="297">
        <v>60642248</v>
      </c>
      <c r="H3228" s="400">
        <v>914.48509521336405</v>
      </c>
      <c r="I3228" s="401"/>
    </row>
    <row r="3229" spans="1:9" ht="25.15" customHeight="1">
      <c r="A3229" s="299">
        <v>41373</v>
      </c>
      <c r="B3229" s="298">
        <v>14.87</v>
      </c>
      <c r="C3229" s="298">
        <v>15.0749</v>
      </c>
      <c r="D3229" s="298">
        <v>14.7</v>
      </c>
      <c r="E3229" s="298">
        <v>14.94</v>
      </c>
      <c r="F3229" s="297">
        <v>84027</v>
      </c>
      <c r="G3229" s="297">
        <v>60642248</v>
      </c>
      <c r="H3229" s="400">
        <v>905.99515967349998</v>
      </c>
      <c r="I3229" s="401"/>
    </row>
    <row r="3230" spans="1:9" ht="25.15" customHeight="1">
      <c r="A3230" s="299">
        <v>41372</v>
      </c>
      <c r="B3230" s="298">
        <v>14.22</v>
      </c>
      <c r="C3230" s="298">
        <v>14.98</v>
      </c>
      <c r="D3230" s="298">
        <v>14.15</v>
      </c>
      <c r="E3230" s="298">
        <v>14.89</v>
      </c>
      <c r="F3230" s="297">
        <v>357268</v>
      </c>
      <c r="G3230" s="297">
        <v>60642248</v>
      </c>
      <c r="H3230" s="400">
        <v>902.96309353986396</v>
      </c>
      <c r="I3230" s="401"/>
    </row>
    <row r="3231" spans="1:9" ht="25.15" customHeight="1">
      <c r="A3231" s="299">
        <v>41369</v>
      </c>
      <c r="B3231" s="298">
        <v>15.23</v>
      </c>
      <c r="C3231" s="298">
        <v>15.23</v>
      </c>
      <c r="D3231" s="298">
        <v>14.18</v>
      </c>
      <c r="E3231" s="298">
        <v>14.21</v>
      </c>
      <c r="F3231" s="297">
        <v>232874</v>
      </c>
      <c r="G3231" s="297">
        <v>60642248</v>
      </c>
      <c r="H3231" s="400">
        <v>861.72634639331795</v>
      </c>
      <c r="I3231" s="401"/>
    </row>
    <row r="3232" spans="1:9" ht="25.15" customHeight="1">
      <c r="A3232" s="299">
        <v>41368</v>
      </c>
      <c r="B3232" s="298">
        <v>15.38</v>
      </c>
      <c r="C3232" s="298">
        <v>15.69</v>
      </c>
      <c r="D3232" s="298">
        <v>15.08</v>
      </c>
      <c r="E3232" s="298">
        <v>15.14</v>
      </c>
      <c r="F3232" s="297">
        <v>256605</v>
      </c>
      <c r="G3232" s="297">
        <v>60642248</v>
      </c>
      <c r="H3232" s="400">
        <v>918.12365553986399</v>
      </c>
      <c r="I3232" s="401"/>
    </row>
    <row r="3233" spans="1:9" ht="25.15" customHeight="1">
      <c r="A3233" s="299">
        <v>41367</v>
      </c>
      <c r="B3233" s="298">
        <v>15.6</v>
      </c>
      <c r="C3233" s="298">
        <v>15.8513</v>
      </c>
      <c r="D3233" s="298">
        <v>15.6</v>
      </c>
      <c r="E3233" s="298">
        <v>15.75</v>
      </c>
      <c r="F3233" s="297">
        <v>40633</v>
      </c>
      <c r="G3233" s="297">
        <v>60642248</v>
      </c>
      <c r="H3233" s="400">
        <v>955.11540600000001</v>
      </c>
      <c r="I3233" s="401"/>
    </row>
    <row r="3234" spans="1:9" ht="25.15" customHeight="1">
      <c r="A3234" s="299">
        <v>41366</v>
      </c>
      <c r="B3234" s="298">
        <v>16.09</v>
      </c>
      <c r="C3234" s="298">
        <v>16.09</v>
      </c>
      <c r="D3234" s="298">
        <v>15.577999999999999</v>
      </c>
      <c r="E3234" s="298">
        <v>15.75</v>
      </c>
      <c r="F3234" s="297">
        <v>120702</v>
      </c>
      <c r="G3234" s="297">
        <v>60642248</v>
      </c>
      <c r="H3234" s="400">
        <v>955.11540600000001</v>
      </c>
      <c r="I3234" s="401"/>
    </row>
    <row r="3235" spans="1:9" ht="25.15" customHeight="1">
      <c r="A3235" s="299">
        <v>41361</v>
      </c>
      <c r="B3235" s="298">
        <v>15.9</v>
      </c>
      <c r="C3235" s="298">
        <v>15.9</v>
      </c>
      <c r="D3235" s="298">
        <v>15.67</v>
      </c>
      <c r="E3235" s="298">
        <v>15.78</v>
      </c>
      <c r="F3235" s="297">
        <v>42285</v>
      </c>
      <c r="G3235" s="297">
        <v>60642248</v>
      </c>
      <c r="H3235" s="400">
        <v>956.93465724677299</v>
      </c>
      <c r="I3235" s="401"/>
    </row>
    <row r="3236" spans="1:9" ht="25.15" customHeight="1">
      <c r="A3236" s="299">
        <v>41360</v>
      </c>
      <c r="B3236" s="298">
        <v>16</v>
      </c>
      <c r="C3236" s="298">
        <v>16.09</v>
      </c>
      <c r="D3236" s="298">
        <v>15.72</v>
      </c>
      <c r="E3236" s="298">
        <v>15.83</v>
      </c>
      <c r="F3236" s="297">
        <v>232633</v>
      </c>
      <c r="G3236" s="297">
        <v>60623115</v>
      </c>
      <c r="H3236" s="400">
        <v>959.66390582482302</v>
      </c>
      <c r="I3236" s="401"/>
    </row>
    <row r="3237" spans="1:9" ht="25.15" customHeight="1">
      <c r="A3237" s="299">
        <v>41359</v>
      </c>
      <c r="B3237" s="298">
        <v>15.86</v>
      </c>
      <c r="C3237" s="298">
        <v>15.94</v>
      </c>
      <c r="D3237" s="298">
        <v>15.74</v>
      </c>
      <c r="E3237" s="298">
        <v>15.86</v>
      </c>
      <c r="F3237" s="297">
        <v>78368</v>
      </c>
      <c r="G3237" s="297">
        <v>60623115</v>
      </c>
      <c r="H3237" s="400">
        <v>961.48258308670495</v>
      </c>
      <c r="I3237" s="401"/>
    </row>
    <row r="3238" spans="1:9" ht="25.15" customHeight="1">
      <c r="A3238" s="299">
        <v>41358</v>
      </c>
      <c r="B3238" s="298">
        <v>15.88</v>
      </c>
      <c r="C3238" s="298">
        <v>15.93</v>
      </c>
      <c r="D3238" s="298">
        <v>15.77</v>
      </c>
      <c r="E3238" s="298">
        <v>15.9</v>
      </c>
      <c r="F3238" s="297">
        <v>94653</v>
      </c>
      <c r="G3238" s="297">
        <v>60623115</v>
      </c>
      <c r="H3238" s="400">
        <v>963.90750537411702</v>
      </c>
      <c r="I3238" s="401"/>
    </row>
    <row r="3239" spans="1:9" ht="25.15" customHeight="1">
      <c r="A3239" s="299">
        <v>41355</v>
      </c>
      <c r="B3239" s="298">
        <v>15.98</v>
      </c>
      <c r="C3239" s="298">
        <v>15.98</v>
      </c>
      <c r="D3239" s="298">
        <v>15.79</v>
      </c>
      <c r="E3239" s="298">
        <v>15.85</v>
      </c>
      <c r="F3239" s="297">
        <v>44299</v>
      </c>
      <c r="G3239" s="297">
        <v>60623115</v>
      </c>
      <c r="H3239" s="400">
        <v>960.87639587588296</v>
      </c>
      <c r="I3239" s="401"/>
    </row>
    <row r="3240" spans="1:9" ht="25.15" customHeight="1">
      <c r="A3240" s="299">
        <v>41354</v>
      </c>
      <c r="B3240" s="298">
        <v>15.97</v>
      </c>
      <c r="C3240" s="298">
        <v>15.99</v>
      </c>
      <c r="D3240" s="298">
        <v>15.73</v>
      </c>
      <c r="E3240" s="298">
        <v>15.94</v>
      </c>
      <c r="F3240" s="297">
        <v>92276</v>
      </c>
      <c r="G3240" s="297">
        <v>60623115</v>
      </c>
      <c r="H3240" s="400">
        <v>966.33242766152898</v>
      </c>
      <c r="I3240" s="401"/>
    </row>
    <row r="3241" spans="1:9" ht="25.15" customHeight="1">
      <c r="A3241" s="299">
        <v>41353</v>
      </c>
      <c r="B3241" s="298">
        <v>15.61</v>
      </c>
      <c r="C3241" s="298">
        <v>15.78</v>
      </c>
      <c r="D3241" s="298">
        <v>15.61</v>
      </c>
      <c r="E3241" s="298">
        <v>15.74</v>
      </c>
      <c r="F3241" s="297">
        <v>185824</v>
      </c>
      <c r="G3241" s="297">
        <v>60623115</v>
      </c>
      <c r="H3241" s="400">
        <v>954.20781622446998</v>
      </c>
      <c r="I3241" s="401"/>
    </row>
    <row r="3242" spans="1:9" ht="25.15" customHeight="1">
      <c r="A3242" s="299">
        <v>41352</v>
      </c>
      <c r="B3242" s="298">
        <v>15.46</v>
      </c>
      <c r="C3242" s="298">
        <v>15.6</v>
      </c>
      <c r="D3242" s="298">
        <v>15.374399</v>
      </c>
      <c r="E3242" s="298">
        <v>15.6</v>
      </c>
      <c r="F3242" s="297">
        <v>82245</v>
      </c>
      <c r="G3242" s="297">
        <v>60623115</v>
      </c>
      <c r="H3242" s="400">
        <v>945.720617125883</v>
      </c>
      <c r="I3242" s="401"/>
    </row>
    <row r="3243" spans="1:9" ht="25.15" customHeight="1">
      <c r="A3243" s="299">
        <v>41351</v>
      </c>
      <c r="B3243" s="298">
        <v>15.36</v>
      </c>
      <c r="C3243" s="298">
        <v>15.49</v>
      </c>
      <c r="D3243" s="298">
        <v>15.36</v>
      </c>
      <c r="E3243" s="298">
        <v>15.42</v>
      </c>
      <c r="F3243" s="297">
        <v>66553</v>
      </c>
      <c r="G3243" s="297">
        <v>60623115</v>
      </c>
      <c r="H3243" s="400">
        <v>934.80843792517703</v>
      </c>
      <c r="I3243" s="401"/>
    </row>
    <row r="3244" spans="1:9" ht="25.15" customHeight="1">
      <c r="A3244" s="299">
        <v>41348</v>
      </c>
      <c r="B3244" s="298">
        <v>15.65</v>
      </c>
      <c r="C3244" s="298">
        <v>15.65</v>
      </c>
      <c r="D3244" s="298">
        <v>15.3</v>
      </c>
      <c r="E3244" s="298">
        <v>15.44</v>
      </c>
      <c r="F3244" s="297">
        <v>153639</v>
      </c>
      <c r="G3244" s="297">
        <v>60623115</v>
      </c>
      <c r="H3244" s="400">
        <v>936.02087016152905</v>
      </c>
      <c r="I3244" s="401"/>
    </row>
    <row r="3245" spans="1:9" ht="25.15" customHeight="1">
      <c r="A3245" s="299">
        <v>41347</v>
      </c>
      <c r="B3245" s="298">
        <v>15.43</v>
      </c>
      <c r="C3245" s="298">
        <v>15.45</v>
      </c>
      <c r="D3245" s="298">
        <v>15.22</v>
      </c>
      <c r="E3245" s="298">
        <v>15.45</v>
      </c>
      <c r="F3245" s="297">
        <v>81190</v>
      </c>
      <c r="G3245" s="297">
        <v>60623115</v>
      </c>
      <c r="H3245" s="400">
        <v>936.62711518705805</v>
      </c>
      <c r="I3245" s="401"/>
    </row>
    <row r="3246" spans="1:9" ht="25.15" customHeight="1">
      <c r="A3246" s="299">
        <v>41346</v>
      </c>
      <c r="B3246" s="298">
        <v>15.44</v>
      </c>
      <c r="C3246" s="298">
        <v>15.53</v>
      </c>
      <c r="D3246" s="298">
        <v>15.3</v>
      </c>
      <c r="E3246" s="298">
        <v>15.37</v>
      </c>
      <c r="F3246" s="297">
        <v>29680</v>
      </c>
      <c r="G3246" s="297">
        <v>60623115</v>
      </c>
      <c r="H3246" s="400">
        <v>931.77727061223504</v>
      </c>
      <c r="I3246" s="401"/>
    </row>
    <row r="3247" spans="1:9" ht="25.15" customHeight="1">
      <c r="A3247" s="299">
        <v>41345</v>
      </c>
      <c r="B3247" s="298">
        <v>15.02</v>
      </c>
      <c r="C3247" s="298">
        <v>15.59</v>
      </c>
      <c r="D3247" s="298">
        <v>15.02</v>
      </c>
      <c r="E3247" s="298">
        <v>15.47</v>
      </c>
      <c r="F3247" s="297">
        <v>159987</v>
      </c>
      <c r="G3247" s="297">
        <v>60623115</v>
      </c>
      <c r="H3247" s="400">
        <v>937.839605238118</v>
      </c>
      <c r="I3247" s="401"/>
    </row>
    <row r="3248" spans="1:9" ht="25.15" customHeight="1">
      <c r="A3248" s="299">
        <v>41344</v>
      </c>
      <c r="B3248" s="298">
        <v>14.75</v>
      </c>
      <c r="C3248" s="298">
        <v>15.3</v>
      </c>
      <c r="D3248" s="298">
        <v>14.75</v>
      </c>
      <c r="E3248" s="298">
        <v>15.3</v>
      </c>
      <c r="F3248" s="297">
        <v>618928</v>
      </c>
      <c r="G3248" s="297">
        <v>60623115</v>
      </c>
      <c r="H3248" s="400">
        <v>927.53367106294195</v>
      </c>
      <c r="I3248" s="401"/>
    </row>
    <row r="3249" spans="1:9" ht="25.15" customHeight="1">
      <c r="A3249" s="299">
        <v>41341</v>
      </c>
      <c r="B3249" s="298">
        <v>14.66</v>
      </c>
      <c r="C3249" s="298">
        <v>14.99</v>
      </c>
      <c r="D3249" s="298">
        <v>14.44</v>
      </c>
      <c r="E3249" s="298">
        <v>14.95</v>
      </c>
      <c r="F3249" s="297">
        <v>199765</v>
      </c>
      <c r="G3249" s="297">
        <v>60623115</v>
      </c>
      <c r="H3249" s="400">
        <v>906.315557687058</v>
      </c>
      <c r="I3249" s="401"/>
    </row>
    <row r="3250" spans="1:9" ht="25.15" customHeight="1">
      <c r="A3250" s="299">
        <v>41340</v>
      </c>
      <c r="B3250" s="298">
        <v>14.5</v>
      </c>
      <c r="C3250" s="298">
        <v>14.62</v>
      </c>
      <c r="D3250" s="298">
        <v>14.41</v>
      </c>
      <c r="E3250" s="298">
        <v>14.62</v>
      </c>
      <c r="F3250" s="297">
        <v>27872</v>
      </c>
      <c r="G3250" s="297">
        <v>60623115</v>
      </c>
      <c r="H3250" s="400">
        <v>886.30993436223503</v>
      </c>
      <c r="I3250" s="401"/>
    </row>
    <row r="3251" spans="1:9" ht="25.15" customHeight="1">
      <c r="A3251" s="299">
        <v>41339</v>
      </c>
      <c r="B3251" s="298">
        <v>14.45</v>
      </c>
      <c r="C3251" s="298">
        <v>14.6</v>
      </c>
      <c r="D3251" s="298">
        <v>14.36</v>
      </c>
      <c r="E3251" s="298">
        <v>14.41</v>
      </c>
      <c r="F3251" s="297">
        <v>39646</v>
      </c>
      <c r="G3251" s="297">
        <v>60623115</v>
      </c>
      <c r="H3251" s="400">
        <v>873.57907789964702</v>
      </c>
      <c r="I3251" s="401"/>
    </row>
    <row r="3252" spans="1:9" ht="25.15" customHeight="1">
      <c r="A3252" s="299">
        <v>41338</v>
      </c>
      <c r="B3252" s="298">
        <v>14.29</v>
      </c>
      <c r="C3252" s="298">
        <v>14.47</v>
      </c>
      <c r="D3252" s="298">
        <v>14.231</v>
      </c>
      <c r="E3252" s="298">
        <v>14.41</v>
      </c>
      <c r="F3252" s="297">
        <v>389312</v>
      </c>
      <c r="G3252" s="297">
        <v>60623115</v>
      </c>
      <c r="H3252" s="400">
        <v>873.57907789964702</v>
      </c>
      <c r="I3252" s="401"/>
    </row>
    <row r="3253" spans="1:9" ht="25.15" customHeight="1">
      <c r="A3253" s="299">
        <v>41337</v>
      </c>
      <c r="B3253" s="298">
        <v>14.35</v>
      </c>
      <c r="C3253" s="298">
        <v>14.35</v>
      </c>
      <c r="D3253" s="298">
        <v>14.22</v>
      </c>
      <c r="E3253" s="298">
        <v>14.28</v>
      </c>
      <c r="F3253" s="297">
        <v>34870</v>
      </c>
      <c r="G3253" s="297">
        <v>60623115</v>
      </c>
      <c r="H3253" s="400">
        <v>865.69806601188202</v>
      </c>
      <c r="I3253" s="401"/>
    </row>
    <row r="3254" spans="1:9" ht="25.15" customHeight="1">
      <c r="A3254" s="299">
        <v>41334</v>
      </c>
      <c r="B3254" s="298">
        <v>14.44</v>
      </c>
      <c r="C3254" s="298">
        <v>14.49</v>
      </c>
      <c r="D3254" s="298">
        <v>14.31</v>
      </c>
      <c r="E3254" s="298">
        <v>14.35</v>
      </c>
      <c r="F3254" s="297">
        <v>40168</v>
      </c>
      <c r="G3254" s="297">
        <v>60623115</v>
      </c>
      <c r="H3254" s="400">
        <v>869.94172337588304</v>
      </c>
      <c r="I3254" s="401"/>
    </row>
    <row r="3255" spans="1:9" ht="25.15" customHeight="1">
      <c r="A3255" s="299">
        <v>41333</v>
      </c>
      <c r="B3255" s="298">
        <v>14.35</v>
      </c>
      <c r="C3255" s="298">
        <v>14.4</v>
      </c>
      <c r="D3255" s="298">
        <v>14.15</v>
      </c>
      <c r="E3255" s="298">
        <v>14.4</v>
      </c>
      <c r="F3255" s="297">
        <v>38571</v>
      </c>
      <c r="G3255" s="297">
        <v>60623115</v>
      </c>
      <c r="H3255" s="400">
        <v>872.97283287411699</v>
      </c>
      <c r="I3255" s="401"/>
    </row>
    <row r="3256" spans="1:9" ht="25.15" customHeight="1">
      <c r="A3256" s="299">
        <v>41332</v>
      </c>
      <c r="B3256" s="298">
        <v>14.28</v>
      </c>
      <c r="C3256" s="298">
        <v>14.3</v>
      </c>
      <c r="D3256" s="298">
        <v>14.2</v>
      </c>
      <c r="E3256" s="298">
        <v>14.22</v>
      </c>
      <c r="F3256" s="297">
        <v>50192</v>
      </c>
      <c r="G3256" s="297">
        <v>60616079</v>
      </c>
      <c r="H3256" s="400">
        <v>861.96065956623897</v>
      </c>
      <c r="I3256" s="401"/>
    </row>
    <row r="3257" spans="1:9" ht="25.15" customHeight="1">
      <c r="A3257" s="299">
        <v>41331</v>
      </c>
      <c r="B3257" s="298">
        <v>14</v>
      </c>
      <c r="C3257" s="298">
        <v>14.3</v>
      </c>
      <c r="D3257" s="298">
        <v>14</v>
      </c>
      <c r="E3257" s="298">
        <v>14.2</v>
      </c>
      <c r="F3257" s="297">
        <v>486774</v>
      </c>
      <c r="G3257" s="297">
        <v>60616079</v>
      </c>
      <c r="H3257" s="400">
        <v>860.74831023839999</v>
      </c>
      <c r="I3257" s="401"/>
    </row>
    <row r="3258" spans="1:9" ht="25.15" customHeight="1">
      <c r="A3258" s="299">
        <v>41330</v>
      </c>
      <c r="B3258" s="298">
        <v>14.65</v>
      </c>
      <c r="C3258" s="298">
        <v>14.65</v>
      </c>
      <c r="D3258" s="298">
        <v>14.25</v>
      </c>
      <c r="E3258" s="298">
        <v>14.25</v>
      </c>
      <c r="F3258" s="297">
        <v>73348</v>
      </c>
      <c r="G3258" s="297">
        <v>60616079</v>
      </c>
      <c r="H3258" s="400">
        <v>863.77912575000005</v>
      </c>
      <c r="I3258" s="401"/>
    </row>
    <row r="3259" spans="1:9" ht="25.15" customHeight="1">
      <c r="A3259" s="299">
        <v>41327</v>
      </c>
      <c r="B3259" s="298">
        <v>14.65</v>
      </c>
      <c r="C3259" s="298">
        <v>14.653100999999999</v>
      </c>
      <c r="D3259" s="298">
        <v>14.55</v>
      </c>
      <c r="E3259" s="298">
        <v>14.56</v>
      </c>
      <c r="F3259" s="297">
        <v>48328</v>
      </c>
      <c r="G3259" s="297">
        <v>60616079</v>
      </c>
      <c r="H3259" s="400">
        <v>882.57013567551905</v>
      </c>
      <c r="I3259" s="401"/>
    </row>
    <row r="3260" spans="1:9" ht="25.15" customHeight="1">
      <c r="A3260" s="299">
        <v>41326</v>
      </c>
      <c r="B3260" s="298">
        <v>14.48</v>
      </c>
      <c r="C3260" s="298">
        <v>14.65</v>
      </c>
      <c r="D3260" s="298">
        <v>14.39</v>
      </c>
      <c r="E3260" s="298">
        <v>14.65</v>
      </c>
      <c r="F3260" s="297">
        <v>54873</v>
      </c>
      <c r="G3260" s="297">
        <v>60616079</v>
      </c>
      <c r="H3260" s="400">
        <v>888.02553422680103</v>
      </c>
      <c r="I3260" s="401"/>
    </row>
    <row r="3261" spans="1:9" ht="25.15" customHeight="1">
      <c r="A3261" s="299">
        <v>41325</v>
      </c>
      <c r="B3261" s="298">
        <v>14.56</v>
      </c>
      <c r="C3261" s="298">
        <v>14.65</v>
      </c>
      <c r="D3261" s="298">
        <v>14.34</v>
      </c>
      <c r="E3261" s="298">
        <v>14.65</v>
      </c>
      <c r="F3261" s="297">
        <v>52842</v>
      </c>
      <c r="G3261" s="297">
        <v>60616079</v>
      </c>
      <c r="H3261" s="400">
        <v>888.02553422680103</v>
      </c>
      <c r="I3261" s="401"/>
    </row>
    <row r="3262" spans="1:9" ht="25.15" customHeight="1">
      <c r="A3262" s="299">
        <v>41324</v>
      </c>
      <c r="B3262" s="298">
        <v>14.5</v>
      </c>
      <c r="C3262" s="298">
        <v>14.5</v>
      </c>
      <c r="D3262" s="298">
        <v>14.05</v>
      </c>
      <c r="E3262" s="298">
        <v>14.37</v>
      </c>
      <c r="F3262" s="297">
        <v>24978</v>
      </c>
      <c r="G3262" s="297">
        <v>60616079</v>
      </c>
      <c r="H3262" s="400">
        <v>871.05304829303998</v>
      </c>
      <c r="I3262" s="401"/>
    </row>
    <row r="3263" spans="1:9" ht="25.15" customHeight="1">
      <c r="A3263" s="299">
        <v>41323</v>
      </c>
      <c r="B3263" s="298">
        <v>14.05</v>
      </c>
      <c r="C3263" s="298">
        <v>14.21</v>
      </c>
      <c r="D3263" s="298">
        <v>14</v>
      </c>
      <c r="E3263" s="298">
        <v>14.21</v>
      </c>
      <c r="F3263" s="297">
        <v>77887</v>
      </c>
      <c r="G3263" s="297">
        <v>60616079</v>
      </c>
      <c r="H3263" s="400">
        <v>861.35448490232</v>
      </c>
      <c r="I3263" s="401"/>
    </row>
    <row r="3264" spans="1:9" ht="25.15" customHeight="1">
      <c r="A3264" s="299">
        <v>41320</v>
      </c>
      <c r="B3264" s="298">
        <v>14.35</v>
      </c>
      <c r="C3264" s="298">
        <v>14.35</v>
      </c>
      <c r="D3264" s="298">
        <v>13.801</v>
      </c>
      <c r="E3264" s="298">
        <v>14.01</v>
      </c>
      <c r="F3264" s="297">
        <v>111326</v>
      </c>
      <c r="G3264" s="297">
        <v>60616079</v>
      </c>
      <c r="H3264" s="400">
        <v>849.23128066391905</v>
      </c>
      <c r="I3264" s="401"/>
    </row>
    <row r="3265" spans="1:9" ht="25.15" customHeight="1">
      <c r="A3265" s="299">
        <v>41319</v>
      </c>
      <c r="B3265" s="298">
        <v>14.6</v>
      </c>
      <c r="C3265" s="298">
        <v>14.6</v>
      </c>
      <c r="D3265" s="298">
        <v>14.21</v>
      </c>
      <c r="E3265" s="298">
        <v>14.35</v>
      </c>
      <c r="F3265" s="297">
        <v>105003</v>
      </c>
      <c r="G3265" s="297">
        <v>60616079</v>
      </c>
      <c r="H3265" s="400">
        <v>869.84075677319902</v>
      </c>
      <c r="I3265" s="401"/>
    </row>
    <row r="3266" spans="1:9" ht="25.15" customHeight="1">
      <c r="A3266" s="299">
        <v>41318</v>
      </c>
      <c r="B3266" s="298">
        <v>14.38</v>
      </c>
      <c r="C3266" s="298">
        <v>14.39</v>
      </c>
      <c r="D3266" s="298">
        <v>14.22</v>
      </c>
      <c r="E3266" s="298">
        <v>14.38</v>
      </c>
      <c r="F3266" s="297">
        <v>28520</v>
      </c>
      <c r="G3266" s="297">
        <v>60616079</v>
      </c>
      <c r="H3266" s="400">
        <v>871.65922295695998</v>
      </c>
      <c r="I3266" s="401"/>
    </row>
    <row r="3267" spans="1:9" ht="25.15" customHeight="1">
      <c r="A3267" s="299">
        <v>41317</v>
      </c>
      <c r="B3267" s="298">
        <v>14.33</v>
      </c>
      <c r="C3267" s="298">
        <v>14.398001000000001</v>
      </c>
      <c r="D3267" s="298">
        <v>14.24</v>
      </c>
      <c r="E3267" s="298">
        <v>14.3</v>
      </c>
      <c r="F3267" s="297">
        <v>66794</v>
      </c>
      <c r="G3267" s="297">
        <v>60616079</v>
      </c>
      <c r="H3267" s="400">
        <v>866.80994126159999</v>
      </c>
      <c r="I3267" s="401"/>
    </row>
    <row r="3268" spans="1:9" ht="25.15" customHeight="1">
      <c r="A3268" s="299">
        <v>41316</v>
      </c>
      <c r="B3268" s="298">
        <v>14.16</v>
      </c>
      <c r="C3268" s="298">
        <v>14.3</v>
      </c>
      <c r="D3268" s="298">
        <v>14.01</v>
      </c>
      <c r="E3268" s="298">
        <v>14.29</v>
      </c>
      <c r="F3268" s="297">
        <v>22182</v>
      </c>
      <c r="G3268" s="297">
        <v>60616079</v>
      </c>
      <c r="H3268" s="400">
        <v>866.20376659767999</v>
      </c>
      <c r="I3268" s="401"/>
    </row>
    <row r="3269" spans="1:9" ht="25.15" customHeight="1">
      <c r="A3269" s="299">
        <v>41313</v>
      </c>
      <c r="B3269" s="298">
        <v>14.1</v>
      </c>
      <c r="C3269" s="298">
        <v>14.24</v>
      </c>
      <c r="D3269" s="298">
        <v>14.07</v>
      </c>
      <c r="E3269" s="298">
        <v>14.1</v>
      </c>
      <c r="F3269" s="297">
        <v>32026</v>
      </c>
      <c r="G3269" s="297">
        <v>60616079</v>
      </c>
      <c r="H3269" s="400">
        <v>854.68673702319904</v>
      </c>
      <c r="I3269" s="401"/>
    </row>
    <row r="3270" spans="1:9" ht="25.15" customHeight="1">
      <c r="A3270" s="299">
        <v>41312</v>
      </c>
      <c r="B3270" s="298">
        <v>14.26</v>
      </c>
      <c r="C3270" s="298">
        <v>14.32</v>
      </c>
      <c r="D3270" s="298">
        <v>14.08</v>
      </c>
      <c r="E3270" s="298">
        <v>14.08</v>
      </c>
      <c r="F3270" s="297">
        <v>37264</v>
      </c>
      <c r="G3270" s="297">
        <v>60616079</v>
      </c>
      <c r="H3270" s="400">
        <v>853.47438769535995</v>
      </c>
      <c r="I3270" s="401"/>
    </row>
    <row r="3271" spans="1:9" ht="25.15" customHeight="1">
      <c r="A3271" s="299">
        <v>41311</v>
      </c>
      <c r="B3271" s="298">
        <v>14.64</v>
      </c>
      <c r="C3271" s="298">
        <v>14.65</v>
      </c>
      <c r="D3271" s="298">
        <v>14.24</v>
      </c>
      <c r="E3271" s="298">
        <v>14.24</v>
      </c>
      <c r="F3271" s="297">
        <v>38326</v>
      </c>
      <c r="G3271" s="297">
        <v>60616079</v>
      </c>
      <c r="H3271" s="400">
        <v>863.17295108608096</v>
      </c>
      <c r="I3271" s="401"/>
    </row>
    <row r="3272" spans="1:9" ht="25.15" customHeight="1">
      <c r="A3272" s="299">
        <v>41310</v>
      </c>
      <c r="B3272" s="298">
        <v>14.51</v>
      </c>
      <c r="C3272" s="298">
        <v>14.75</v>
      </c>
      <c r="D3272" s="298">
        <v>14.4168</v>
      </c>
      <c r="E3272" s="298">
        <v>14.65</v>
      </c>
      <c r="F3272" s="297">
        <v>143842</v>
      </c>
      <c r="G3272" s="297">
        <v>60616079</v>
      </c>
      <c r="H3272" s="400">
        <v>888.02553422680103</v>
      </c>
      <c r="I3272" s="401"/>
    </row>
    <row r="3273" spans="1:9" ht="25.15" customHeight="1">
      <c r="A3273" s="299">
        <v>41309</v>
      </c>
      <c r="B3273" s="298">
        <v>14.5</v>
      </c>
      <c r="C3273" s="298">
        <v>14.5</v>
      </c>
      <c r="D3273" s="298">
        <v>14.31</v>
      </c>
      <c r="E3273" s="298">
        <v>14.5</v>
      </c>
      <c r="F3273" s="297">
        <v>96270</v>
      </c>
      <c r="G3273" s="297">
        <v>60616079</v>
      </c>
      <c r="H3273" s="400">
        <v>878.93314550000002</v>
      </c>
      <c r="I3273" s="401"/>
    </row>
    <row r="3274" spans="1:9" ht="25.15" customHeight="1">
      <c r="A3274" s="299">
        <v>41306</v>
      </c>
      <c r="B3274" s="298">
        <v>14.24</v>
      </c>
      <c r="C3274" s="298">
        <v>14.53</v>
      </c>
      <c r="D3274" s="298">
        <v>14.2371</v>
      </c>
      <c r="E3274" s="298">
        <v>14.5</v>
      </c>
      <c r="F3274" s="297">
        <v>51220</v>
      </c>
      <c r="G3274" s="297">
        <v>60616079</v>
      </c>
      <c r="H3274" s="400">
        <v>878.93314550000002</v>
      </c>
      <c r="I3274" s="401"/>
    </row>
    <row r="3275" spans="1:9" ht="25.15" customHeight="1">
      <c r="A3275" s="299">
        <v>41305</v>
      </c>
      <c r="B3275" s="298">
        <v>14.28</v>
      </c>
      <c r="C3275" s="298">
        <v>14.29</v>
      </c>
      <c r="D3275" s="298">
        <v>14.11</v>
      </c>
      <c r="E3275" s="298">
        <v>14.2</v>
      </c>
      <c r="F3275" s="297">
        <v>30667</v>
      </c>
      <c r="G3275" s="297">
        <v>60616079</v>
      </c>
      <c r="H3275" s="400">
        <v>860.74831023839999</v>
      </c>
      <c r="I3275" s="401"/>
    </row>
    <row r="3276" spans="1:9" ht="25.15" customHeight="1">
      <c r="A3276" s="299">
        <v>41304</v>
      </c>
      <c r="B3276" s="298">
        <v>14.58</v>
      </c>
      <c r="C3276" s="298">
        <v>14.58</v>
      </c>
      <c r="D3276" s="298">
        <v>14.234799000000001</v>
      </c>
      <c r="E3276" s="298">
        <v>14.35</v>
      </c>
      <c r="F3276" s="297">
        <v>36192</v>
      </c>
      <c r="G3276" s="297">
        <v>60607453</v>
      </c>
      <c r="H3276" s="400">
        <v>869.71697366990895</v>
      </c>
      <c r="I3276" s="401"/>
    </row>
    <row r="3277" spans="1:9" ht="25.15" customHeight="1">
      <c r="A3277" s="299">
        <v>41303</v>
      </c>
      <c r="B3277" s="298">
        <v>14.45</v>
      </c>
      <c r="C3277" s="298">
        <v>14.497999999999999</v>
      </c>
      <c r="D3277" s="298">
        <v>14.31</v>
      </c>
      <c r="E3277" s="298">
        <v>14.45</v>
      </c>
      <c r="F3277" s="297">
        <v>49182</v>
      </c>
      <c r="G3277" s="297">
        <v>60607453</v>
      </c>
      <c r="H3277" s="400">
        <v>875.77768429004595</v>
      </c>
      <c r="I3277" s="401"/>
    </row>
    <row r="3278" spans="1:9" ht="25.15" customHeight="1">
      <c r="A3278" s="299">
        <v>41302</v>
      </c>
      <c r="B3278" s="298">
        <v>14.54</v>
      </c>
      <c r="C3278" s="298">
        <v>14.55</v>
      </c>
      <c r="D3278" s="298">
        <v>14.37</v>
      </c>
      <c r="E3278" s="298">
        <v>14.44</v>
      </c>
      <c r="F3278" s="297">
        <v>41633</v>
      </c>
      <c r="G3278" s="297">
        <v>60607453</v>
      </c>
      <c r="H3278" s="400">
        <v>875.17159588810102</v>
      </c>
      <c r="I3278" s="401"/>
    </row>
    <row r="3279" spans="1:9" ht="25.15" customHeight="1">
      <c r="A3279" s="299">
        <v>41299</v>
      </c>
      <c r="B3279" s="298">
        <v>14.56</v>
      </c>
      <c r="C3279" s="298">
        <v>14.56</v>
      </c>
      <c r="D3279" s="298">
        <v>14.34</v>
      </c>
      <c r="E3279" s="298">
        <v>14.54</v>
      </c>
      <c r="F3279" s="297">
        <v>44288</v>
      </c>
      <c r="G3279" s="297">
        <v>60607453</v>
      </c>
      <c r="H3279" s="400">
        <v>881.23236430800898</v>
      </c>
      <c r="I3279" s="401"/>
    </row>
    <row r="3280" spans="1:9" ht="25.15" customHeight="1">
      <c r="A3280" s="299">
        <v>41298</v>
      </c>
      <c r="B3280" s="298">
        <v>14.31</v>
      </c>
      <c r="C3280" s="298">
        <v>14.6</v>
      </c>
      <c r="D3280" s="298">
        <v>14.31</v>
      </c>
      <c r="E3280" s="298">
        <v>14.5</v>
      </c>
      <c r="F3280" s="297">
        <v>72326</v>
      </c>
      <c r="G3280" s="297">
        <v>60607453</v>
      </c>
      <c r="H3280" s="400">
        <v>878.80806849999999</v>
      </c>
      <c r="I3280" s="401"/>
    </row>
    <row r="3281" spans="1:9" ht="25.15" customHeight="1">
      <c r="A3281" s="299">
        <v>41297</v>
      </c>
      <c r="B3281" s="298">
        <v>14.45</v>
      </c>
      <c r="C3281" s="298">
        <v>14.510401</v>
      </c>
      <c r="D3281" s="298">
        <v>14.31</v>
      </c>
      <c r="E3281" s="298">
        <v>14.41</v>
      </c>
      <c r="F3281" s="297">
        <v>49774</v>
      </c>
      <c r="G3281" s="297">
        <v>60607453</v>
      </c>
      <c r="H3281" s="400">
        <v>873.35338848203696</v>
      </c>
      <c r="I3281" s="401"/>
    </row>
    <row r="3282" spans="1:9" ht="25.15" customHeight="1">
      <c r="A3282" s="299">
        <v>41296</v>
      </c>
      <c r="B3282" s="298">
        <v>14.43</v>
      </c>
      <c r="C3282" s="298">
        <v>14.51</v>
      </c>
      <c r="D3282" s="298">
        <v>14.37</v>
      </c>
      <c r="E3282" s="298">
        <v>14.37</v>
      </c>
      <c r="F3282" s="297">
        <v>37410</v>
      </c>
      <c r="G3282" s="297">
        <v>60607453</v>
      </c>
      <c r="H3282" s="400">
        <v>870.92909267402695</v>
      </c>
      <c r="I3282" s="401"/>
    </row>
    <row r="3283" spans="1:9" ht="25.15" customHeight="1">
      <c r="A3283" s="299">
        <v>41295</v>
      </c>
      <c r="B3283" s="298">
        <v>14.42</v>
      </c>
      <c r="C3283" s="298">
        <v>14.58</v>
      </c>
      <c r="D3283" s="298">
        <v>14.33</v>
      </c>
      <c r="E3283" s="298">
        <v>14.48</v>
      </c>
      <c r="F3283" s="297">
        <v>16639</v>
      </c>
      <c r="G3283" s="297">
        <v>60607453</v>
      </c>
      <c r="H3283" s="400">
        <v>877.59589169611002</v>
      </c>
      <c r="I3283" s="401"/>
    </row>
    <row r="3284" spans="1:9" ht="25.15" customHeight="1">
      <c r="A3284" s="299">
        <v>41292</v>
      </c>
      <c r="B3284" s="298">
        <v>14.3</v>
      </c>
      <c r="C3284" s="298">
        <v>14.55</v>
      </c>
      <c r="D3284" s="298">
        <v>14.26</v>
      </c>
      <c r="E3284" s="298">
        <v>14.54</v>
      </c>
      <c r="F3284" s="297">
        <v>36670</v>
      </c>
      <c r="G3284" s="297">
        <v>60607453</v>
      </c>
      <c r="H3284" s="400">
        <v>881.23236430800898</v>
      </c>
      <c r="I3284" s="401"/>
    </row>
    <row r="3285" spans="1:9" ht="25.15" customHeight="1">
      <c r="A3285" s="299">
        <v>41291</v>
      </c>
      <c r="B3285" s="298">
        <v>14.48</v>
      </c>
      <c r="C3285" s="298">
        <v>14.53</v>
      </c>
      <c r="D3285" s="298">
        <v>14.26</v>
      </c>
      <c r="E3285" s="298">
        <v>14.35</v>
      </c>
      <c r="F3285" s="297">
        <v>44134</v>
      </c>
      <c r="G3285" s="297">
        <v>60607453</v>
      </c>
      <c r="H3285" s="400">
        <v>869.71697366990895</v>
      </c>
      <c r="I3285" s="401"/>
    </row>
    <row r="3286" spans="1:9" ht="25.15" customHeight="1">
      <c r="A3286" s="299">
        <v>41290</v>
      </c>
      <c r="B3286" s="298">
        <v>14.49</v>
      </c>
      <c r="C3286" s="298">
        <v>14.66</v>
      </c>
      <c r="D3286" s="298">
        <v>14.38</v>
      </c>
      <c r="E3286" s="298">
        <v>14.53</v>
      </c>
      <c r="F3286" s="297">
        <v>63719</v>
      </c>
      <c r="G3286" s="297">
        <v>60607453</v>
      </c>
      <c r="H3286" s="400">
        <v>880.62627590606405</v>
      </c>
      <c r="I3286" s="401"/>
    </row>
    <row r="3287" spans="1:9" ht="25.15" customHeight="1">
      <c r="A3287" s="299">
        <v>41289</v>
      </c>
      <c r="B3287" s="298">
        <v>14.39</v>
      </c>
      <c r="C3287" s="298">
        <v>14.44</v>
      </c>
      <c r="D3287" s="298">
        <v>14.29</v>
      </c>
      <c r="E3287" s="298">
        <v>14.41</v>
      </c>
      <c r="F3287" s="297">
        <v>31839</v>
      </c>
      <c r="G3287" s="297">
        <v>60607453</v>
      </c>
      <c r="H3287" s="400">
        <v>873.35338848203696</v>
      </c>
      <c r="I3287" s="401"/>
    </row>
    <row r="3288" spans="1:9" ht="25.15" customHeight="1">
      <c r="A3288" s="299">
        <v>41288</v>
      </c>
      <c r="B3288" s="298">
        <v>14.59</v>
      </c>
      <c r="C3288" s="298">
        <v>14.79</v>
      </c>
      <c r="D3288" s="298">
        <v>14.35</v>
      </c>
      <c r="E3288" s="298">
        <v>14.45</v>
      </c>
      <c r="F3288" s="297">
        <v>44011</v>
      </c>
      <c r="G3288" s="297">
        <v>60607453</v>
      </c>
      <c r="H3288" s="400">
        <v>875.77768429004595</v>
      </c>
      <c r="I3288" s="401"/>
    </row>
    <row r="3289" spans="1:9" ht="25.15" customHeight="1">
      <c r="A3289" s="299">
        <v>41285</v>
      </c>
      <c r="B3289" s="298">
        <v>14.89</v>
      </c>
      <c r="C3289" s="298">
        <v>14.89</v>
      </c>
      <c r="D3289" s="298">
        <v>14.646998999999999</v>
      </c>
      <c r="E3289" s="298">
        <v>14.7</v>
      </c>
      <c r="F3289" s="297">
        <v>25738</v>
      </c>
      <c r="G3289" s="297">
        <v>60607453</v>
      </c>
      <c r="H3289" s="400">
        <v>890.92954754004597</v>
      </c>
      <c r="I3289" s="401"/>
    </row>
    <row r="3290" spans="1:9" ht="25.15" customHeight="1">
      <c r="A3290" s="299">
        <v>41284</v>
      </c>
      <c r="B3290" s="298">
        <v>14.91</v>
      </c>
      <c r="C3290" s="298">
        <v>14.91</v>
      </c>
      <c r="D3290" s="298">
        <v>14.73</v>
      </c>
      <c r="E3290" s="298">
        <v>14.8</v>
      </c>
      <c r="F3290" s="297">
        <v>29511</v>
      </c>
      <c r="G3290" s="297">
        <v>60607453</v>
      </c>
      <c r="H3290" s="400">
        <v>896.99031595995405</v>
      </c>
      <c r="I3290" s="401"/>
    </row>
    <row r="3291" spans="1:9" ht="25.15" customHeight="1">
      <c r="A3291" s="299">
        <v>41283</v>
      </c>
      <c r="B3291" s="298">
        <v>14.95</v>
      </c>
      <c r="C3291" s="298">
        <v>15.012499999999999</v>
      </c>
      <c r="D3291" s="298">
        <v>14.88</v>
      </c>
      <c r="E3291" s="298">
        <v>14.92</v>
      </c>
      <c r="F3291" s="297">
        <v>27050</v>
      </c>
      <c r="G3291" s="297">
        <v>60607453</v>
      </c>
      <c r="H3291" s="400">
        <v>904.26320338398205</v>
      </c>
      <c r="I3291" s="401"/>
    </row>
    <row r="3292" spans="1:9" ht="25.15" customHeight="1">
      <c r="A3292" s="299">
        <v>41282</v>
      </c>
      <c r="B3292" s="298">
        <v>14.97</v>
      </c>
      <c r="C3292" s="298">
        <v>15.1</v>
      </c>
      <c r="D3292" s="298">
        <v>14.94941</v>
      </c>
      <c r="E3292" s="298">
        <v>14.95</v>
      </c>
      <c r="F3292" s="297">
        <v>70668</v>
      </c>
      <c r="G3292" s="297">
        <v>60607453</v>
      </c>
      <c r="H3292" s="400">
        <v>906.08141079004599</v>
      </c>
      <c r="I3292" s="401"/>
    </row>
    <row r="3293" spans="1:9" ht="25.15" customHeight="1">
      <c r="A3293" s="299">
        <v>41281</v>
      </c>
      <c r="B3293" s="298">
        <v>14.8</v>
      </c>
      <c r="C3293" s="298">
        <v>15.147500000000001</v>
      </c>
      <c r="D3293" s="298">
        <v>14.73</v>
      </c>
      <c r="E3293" s="298">
        <v>15</v>
      </c>
      <c r="F3293" s="297">
        <v>501681</v>
      </c>
      <c r="G3293" s="297">
        <v>60607453</v>
      </c>
      <c r="H3293" s="400">
        <v>909.11179500000003</v>
      </c>
      <c r="I3293" s="401"/>
    </row>
    <row r="3294" spans="1:9" ht="25.15" customHeight="1">
      <c r="A3294" s="299">
        <v>41278</v>
      </c>
      <c r="B3294" s="298">
        <v>14.59</v>
      </c>
      <c r="C3294" s="298">
        <v>15.04278</v>
      </c>
      <c r="D3294" s="298">
        <v>14.59</v>
      </c>
      <c r="E3294" s="298">
        <v>14.86</v>
      </c>
      <c r="F3294" s="297">
        <v>246375</v>
      </c>
      <c r="G3294" s="297">
        <v>60607453</v>
      </c>
      <c r="H3294" s="400">
        <v>900.62673077208206</v>
      </c>
      <c r="I3294" s="401"/>
    </row>
    <row r="3295" spans="1:9" ht="25.15" customHeight="1">
      <c r="A3295" s="299">
        <v>41277</v>
      </c>
      <c r="B3295" s="298">
        <v>14.46</v>
      </c>
      <c r="C3295" s="298">
        <v>14.7</v>
      </c>
      <c r="D3295" s="298">
        <v>14.390200999999999</v>
      </c>
      <c r="E3295" s="298">
        <v>14.63</v>
      </c>
      <c r="F3295" s="297">
        <v>37391</v>
      </c>
      <c r="G3295" s="297">
        <v>60607453</v>
      </c>
      <c r="H3295" s="400">
        <v>886.68704432597303</v>
      </c>
      <c r="I3295" s="401"/>
    </row>
    <row r="3296" spans="1:9" ht="25.15" customHeight="1">
      <c r="A3296" s="299">
        <v>41276</v>
      </c>
      <c r="B3296" s="298">
        <v>13.98</v>
      </c>
      <c r="C3296" s="298">
        <v>14.53</v>
      </c>
      <c r="D3296" s="298">
        <v>13.98</v>
      </c>
      <c r="E3296" s="298">
        <v>14.34</v>
      </c>
      <c r="F3296" s="297">
        <v>118605</v>
      </c>
      <c r="G3296" s="297">
        <v>60607453</v>
      </c>
      <c r="H3296" s="400">
        <v>869.110885267963</v>
      </c>
      <c r="I3296" s="401"/>
    </row>
    <row r="3297" spans="1:9" ht="25.15" customHeight="1">
      <c r="A3297" s="299">
        <v>41274</v>
      </c>
      <c r="B3297" s="298">
        <v>13.77</v>
      </c>
      <c r="C3297" s="298">
        <v>13.97</v>
      </c>
      <c r="D3297" s="298">
        <v>13.75</v>
      </c>
      <c r="E3297" s="298">
        <v>13.97</v>
      </c>
      <c r="F3297" s="297">
        <v>17315</v>
      </c>
      <c r="G3297" s="297">
        <v>60607453</v>
      </c>
      <c r="H3297" s="400">
        <v>846.686134593936</v>
      </c>
      <c r="I3297" s="401"/>
    </row>
    <row r="3298" spans="1:9" ht="25.15" customHeight="1">
      <c r="A3298" s="299">
        <v>41271</v>
      </c>
      <c r="B3298" s="298">
        <v>14.02</v>
      </c>
      <c r="C3298" s="298">
        <v>14.02</v>
      </c>
      <c r="D3298" s="298">
        <v>13.88</v>
      </c>
      <c r="E3298" s="298">
        <v>13.96</v>
      </c>
      <c r="F3298" s="297">
        <v>9106</v>
      </c>
      <c r="G3298" s="297">
        <v>60607453</v>
      </c>
      <c r="H3298" s="400">
        <v>846.08004619199096</v>
      </c>
      <c r="I3298" s="401"/>
    </row>
    <row r="3299" spans="1:9" ht="25.15" customHeight="1">
      <c r="A3299" s="299">
        <v>41270</v>
      </c>
      <c r="B3299" s="298">
        <v>13.73</v>
      </c>
      <c r="C3299" s="298">
        <v>14.15</v>
      </c>
      <c r="D3299" s="298">
        <v>13.73</v>
      </c>
      <c r="E3299" s="298">
        <v>14.04</v>
      </c>
      <c r="F3299" s="297">
        <v>9917</v>
      </c>
      <c r="G3299" s="297">
        <v>60607453</v>
      </c>
      <c r="H3299" s="400">
        <v>850.92863780800894</v>
      </c>
      <c r="I3299" s="401"/>
    </row>
    <row r="3300" spans="1:9" ht="25.15" customHeight="1">
      <c r="A3300" s="299">
        <v>41267</v>
      </c>
      <c r="B3300" s="298">
        <v>14.21</v>
      </c>
      <c r="C3300" s="298">
        <v>14.318398999999999</v>
      </c>
      <c r="D3300" s="298">
        <v>14.05</v>
      </c>
      <c r="E3300" s="298">
        <v>14.09</v>
      </c>
      <c r="F3300" s="297">
        <v>6511</v>
      </c>
      <c r="G3300" s="297">
        <v>60607453</v>
      </c>
      <c r="H3300" s="400">
        <v>853.95902201796298</v>
      </c>
      <c r="I3300" s="401"/>
    </row>
    <row r="3301" spans="1:9" ht="25.15" customHeight="1">
      <c r="A3301" s="299">
        <v>41264</v>
      </c>
      <c r="B3301" s="298">
        <v>14.3</v>
      </c>
      <c r="C3301" s="298">
        <v>14.3</v>
      </c>
      <c r="D3301" s="298">
        <v>13.86</v>
      </c>
      <c r="E3301" s="298">
        <v>14.15</v>
      </c>
      <c r="F3301" s="297">
        <v>636297</v>
      </c>
      <c r="G3301" s="297">
        <v>60607453</v>
      </c>
      <c r="H3301" s="400">
        <v>857.59543683009099</v>
      </c>
      <c r="I3301" s="401"/>
    </row>
    <row r="3302" spans="1:9" ht="25.15" customHeight="1">
      <c r="A3302" s="299">
        <v>41263</v>
      </c>
      <c r="B3302" s="298">
        <v>13.78</v>
      </c>
      <c r="C3302" s="298">
        <v>14.33</v>
      </c>
      <c r="D3302" s="298">
        <v>13.78</v>
      </c>
      <c r="E3302" s="298">
        <v>14.31</v>
      </c>
      <c r="F3302" s="297">
        <v>80840</v>
      </c>
      <c r="G3302" s="297">
        <v>60607453</v>
      </c>
      <c r="H3302" s="400">
        <v>867.29267786189905</v>
      </c>
      <c r="I3302" s="401"/>
    </row>
    <row r="3303" spans="1:9" ht="25.15" customHeight="1">
      <c r="A3303" s="299">
        <v>41262</v>
      </c>
      <c r="B3303" s="298">
        <v>13.85</v>
      </c>
      <c r="C3303" s="298">
        <v>13.897600000000001</v>
      </c>
      <c r="D3303" s="298">
        <v>13.57</v>
      </c>
      <c r="E3303" s="298">
        <v>13.79</v>
      </c>
      <c r="F3303" s="297">
        <v>65585</v>
      </c>
      <c r="G3303" s="297">
        <v>60607453</v>
      </c>
      <c r="H3303" s="400">
        <v>835.77677455800904</v>
      </c>
      <c r="I3303" s="401"/>
    </row>
    <row r="3304" spans="1:9" ht="25.15" customHeight="1">
      <c r="A3304" s="299">
        <v>41261</v>
      </c>
      <c r="B3304" s="298">
        <v>13.8</v>
      </c>
      <c r="C3304" s="298">
        <v>13.879001000000001</v>
      </c>
      <c r="D3304" s="298">
        <v>13.69</v>
      </c>
      <c r="E3304" s="298">
        <v>13.81</v>
      </c>
      <c r="F3304" s="297">
        <v>44355</v>
      </c>
      <c r="G3304" s="297">
        <v>60607453</v>
      </c>
      <c r="H3304" s="400">
        <v>836.98895136189901</v>
      </c>
      <c r="I3304" s="401"/>
    </row>
    <row r="3305" spans="1:9" ht="25.15" customHeight="1">
      <c r="A3305" s="299">
        <v>41260</v>
      </c>
      <c r="B3305" s="298">
        <v>14.1</v>
      </c>
      <c r="C3305" s="298">
        <v>14.154498999999999</v>
      </c>
      <c r="D3305" s="298">
        <v>13.8</v>
      </c>
      <c r="E3305" s="298">
        <v>13.84</v>
      </c>
      <c r="F3305" s="297">
        <v>35218</v>
      </c>
      <c r="G3305" s="297">
        <v>60607453</v>
      </c>
      <c r="H3305" s="400">
        <v>838.80715876796296</v>
      </c>
      <c r="I3305" s="401"/>
    </row>
    <row r="3306" spans="1:9" ht="25.15" customHeight="1">
      <c r="A3306" s="299">
        <v>41257</v>
      </c>
      <c r="B3306" s="298">
        <v>13.97</v>
      </c>
      <c r="C3306" s="298">
        <v>14.08</v>
      </c>
      <c r="D3306" s="298">
        <v>13.9</v>
      </c>
      <c r="E3306" s="298">
        <v>14.07</v>
      </c>
      <c r="F3306" s="297">
        <v>33822</v>
      </c>
      <c r="G3306" s="297">
        <v>60607453</v>
      </c>
      <c r="H3306" s="400">
        <v>852.74684521407301</v>
      </c>
      <c r="I3306" s="401"/>
    </row>
    <row r="3307" spans="1:9" ht="25.15" customHeight="1">
      <c r="A3307" s="299">
        <v>41256</v>
      </c>
      <c r="B3307" s="298">
        <v>14.1</v>
      </c>
      <c r="C3307" s="298">
        <v>14.125</v>
      </c>
      <c r="D3307" s="298">
        <v>13.89</v>
      </c>
      <c r="E3307" s="298">
        <v>13.99</v>
      </c>
      <c r="F3307" s="297">
        <v>30327</v>
      </c>
      <c r="G3307" s="297">
        <v>60607453</v>
      </c>
      <c r="H3307" s="400">
        <v>847.89825359805502</v>
      </c>
      <c r="I3307" s="401"/>
    </row>
    <row r="3308" spans="1:9" ht="25.15" customHeight="1">
      <c r="A3308" s="299">
        <v>41255</v>
      </c>
      <c r="B3308" s="298">
        <v>13.85</v>
      </c>
      <c r="C3308" s="298">
        <v>14.13</v>
      </c>
      <c r="D3308" s="298">
        <v>13.85</v>
      </c>
      <c r="E3308" s="298">
        <v>14.1</v>
      </c>
      <c r="F3308" s="297">
        <v>42999</v>
      </c>
      <c r="G3308" s="297">
        <v>60607453</v>
      </c>
      <c r="H3308" s="400">
        <v>854.56511041990905</v>
      </c>
      <c r="I3308" s="401"/>
    </row>
    <row r="3309" spans="1:9" ht="25.15" customHeight="1">
      <c r="A3309" s="299">
        <v>41254</v>
      </c>
      <c r="B3309" s="298">
        <v>13.96</v>
      </c>
      <c r="C3309" s="298">
        <v>14.09</v>
      </c>
      <c r="D3309" s="298">
        <v>13.81</v>
      </c>
      <c r="E3309" s="298">
        <v>13.82</v>
      </c>
      <c r="F3309" s="297">
        <v>26756</v>
      </c>
      <c r="G3309" s="297">
        <v>60607453</v>
      </c>
      <c r="H3309" s="400">
        <v>837.59498196407299</v>
      </c>
      <c r="I3309" s="401"/>
    </row>
    <row r="3310" spans="1:9" ht="25.15" customHeight="1">
      <c r="A3310" s="299">
        <v>41253</v>
      </c>
      <c r="B3310" s="298">
        <v>13.57</v>
      </c>
      <c r="C3310" s="298">
        <v>14.09</v>
      </c>
      <c r="D3310" s="298">
        <v>13.57</v>
      </c>
      <c r="E3310" s="298">
        <v>14.01</v>
      </c>
      <c r="F3310" s="297">
        <v>59532</v>
      </c>
      <c r="G3310" s="297">
        <v>60607453</v>
      </c>
      <c r="H3310" s="400">
        <v>849.110430401945</v>
      </c>
      <c r="I3310" s="401"/>
    </row>
    <row r="3311" spans="1:9" ht="25.15" customHeight="1">
      <c r="A3311" s="299">
        <v>41250</v>
      </c>
      <c r="B3311" s="298">
        <v>13.7</v>
      </c>
      <c r="C3311" s="298">
        <v>13.72</v>
      </c>
      <c r="D3311" s="298">
        <v>13.55</v>
      </c>
      <c r="E3311" s="298">
        <v>13.68</v>
      </c>
      <c r="F3311" s="297">
        <v>38125</v>
      </c>
      <c r="G3311" s="297">
        <v>60607453</v>
      </c>
      <c r="H3311" s="400">
        <v>829.10997553592699</v>
      </c>
      <c r="I3311" s="401"/>
    </row>
    <row r="3312" spans="1:9" ht="25.15" customHeight="1">
      <c r="A3312" s="299">
        <v>41249</v>
      </c>
      <c r="B3312" s="298">
        <v>13.77</v>
      </c>
      <c r="C3312" s="298">
        <v>13.86</v>
      </c>
      <c r="D3312" s="298">
        <v>13.62</v>
      </c>
      <c r="E3312" s="298">
        <v>13.67</v>
      </c>
      <c r="F3312" s="297">
        <v>21262</v>
      </c>
      <c r="G3312" s="297">
        <v>60607453</v>
      </c>
      <c r="H3312" s="400">
        <v>828.50388713398195</v>
      </c>
      <c r="I3312" s="401"/>
    </row>
    <row r="3313" spans="1:9" ht="25.15" customHeight="1">
      <c r="A3313" s="299">
        <v>41248</v>
      </c>
      <c r="B3313" s="298">
        <v>13.7</v>
      </c>
      <c r="C3313" s="298">
        <v>13.84</v>
      </c>
      <c r="D3313" s="298">
        <v>13.61</v>
      </c>
      <c r="E3313" s="298">
        <v>13.79</v>
      </c>
      <c r="F3313" s="297">
        <v>48179</v>
      </c>
      <c r="G3313" s="297">
        <v>60607453</v>
      </c>
      <c r="H3313" s="400">
        <v>835.77677455800904</v>
      </c>
      <c r="I3313" s="401"/>
    </row>
    <row r="3314" spans="1:9" ht="25.15" customHeight="1">
      <c r="A3314" s="299">
        <v>41247</v>
      </c>
      <c r="B3314" s="298">
        <v>13.62</v>
      </c>
      <c r="C3314" s="298">
        <v>13.79</v>
      </c>
      <c r="D3314" s="298">
        <v>13.6</v>
      </c>
      <c r="E3314" s="298">
        <v>13.63</v>
      </c>
      <c r="F3314" s="297">
        <v>21197</v>
      </c>
      <c r="G3314" s="297">
        <v>60607453</v>
      </c>
      <c r="H3314" s="400">
        <v>826.07959132597296</v>
      </c>
      <c r="I3314" s="401"/>
    </row>
    <row r="3315" spans="1:9" ht="25.15" customHeight="1">
      <c r="A3315" s="299">
        <v>41246</v>
      </c>
      <c r="B3315" s="298">
        <v>13.77</v>
      </c>
      <c r="C3315" s="298">
        <v>13.78</v>
      </c>
      <c r="D3315" s="298">
        <v>13.55</v>
      </c>
      <c r="E3315" s="298">
        <v>13.61</v>
      </c>
      <c r="F3315" s="297">
        <v>62786</v>
      </c>
      <c r="G3315" s="297">
        <v>60607453</v>
      </c>
      <c r="H3315" s="400">
        <v>824.86741452208196</v>
      </c>
      <c r="I3315" s="401"/>
    </row>
    <row r="3316" spans="1:9" ht="25.15" customHeight="1">
      <c r="A3316" s="299">
        <v>41243</v>
      </c>
      <c r="B3316" s="298">
        <v>13.64</v>
      </c>
      <c r="C3316" s="298">
        <v>13.76</v>
      </c>
      <c r="D3316" s="298">
        <v>13.59</v>
      </c>
      <c r="E3316" s="298">
        <v>13.75</v>
      </c>
      <c r="F3316" s="297">
        <v>104344</v>
      </c>
      <c r="G3316" s="297">
        <v>60607453</v>
      </c>
      <c r="H3316" s="400">
        <v>833.35247875000005</v>
      </c>
      <c r="I3316" s="401"/>
    </row>
    <row r="3317" spans="1:9" ht="25.15" customHeight="1">
      <c r="A3317" s="299">
        <v>41242</v>
      </c>
      <c r="B3317" s="298">
        <v>13.34</v>
      </c>
      <c r="C3317" s="298">
        <v>13.621359999999999</v>
      </c>
      <c r="D3317" s="298">
        <v>13.34</v>
      </c>
      <c r="E3317" s="298">
        <v>13.62</v>
      </c>
      <c r="F3317" s="297">
        <v>173541</v>
      </c>
      <c r="G3317" s="297">
        <v>60605660</v>
      </c>
      <c r="H3317" s="400">
        <v>825.44908226423297</v>
      </c>
      <c r="I3317" s="401"/>
    </row>
    <row r="3318" spans="1:9" ht="25.15" customHeight="1">
      <c r="A3318" s="299">
        <v>41241</v>
      </c>
      <c r="B3318" s="298">
        <v>12.95</v>
      </c>
      <c r="C3318" s="298">
        <v>13.31</v>
      </c>
      <c r="D3318" s="298">
        <v>12.92</v>
      </c>
      <c r="E3318" s="298">
        <v>13.31</v>
      </c>
      <c r="F3318" s="297">
        <v>441648</v>
      </c>
      <c r="G3318" s="297">
        <v>60605660</v>
      </c>
      <c r="H3318" s="400">
        <v>806.66136003114696</v>
      </c>
      <c r="I3318" s="401"/>
    </row>
    <row r="3319" spans="1:9" ht="25.15" customHeight="1">
      <c r="A3319" s="299">
        <v>41240</v>
      </c>
      <c r="B3319" s="298">
        <v>12.83</v>
      </c>
      <c r="C3319" s="298">
        <v>13.04</v>
      </c>
      <c r="D3319" s="298">
        <v>12.83</v>
      </c>
      <c r="E3319" s="298">
        <v>12.99</v>
      </c>
      <c r="F3319" s="297">
        <v>609336</v>
      </c>
      <c r="G3319" s="297">
        <v>60605660</v>
      </c>
      <c r="H3319" s="400">
        <v>787.26750952846498</v>
      </c>
      <c r="I3319" s="401"/>
    </row>
    <row r="3320" spans="1:9" ht="25.15" customHeight="1">
      <c r="A3320" s="299">
        <v>41239</v>
      </c>
      <c r="B3320" s="298">
        <v>12.84</v>
      </c>
      <c r="C3320" s="298">
        <v>13.012499999999999</v>
      </c>
      <c r="D3320" s="298">
        <v>12.815200000000001</v>
      </c>
      <c r="E3320" s="298">
        <v>12.88</v>
      </c>
      <c r="F3320" s="297">
        <v>42926</v>
      </c>
      <c r="G3320" s="297">
        <v>60605660</v>
      </c>
      <c r="H3320" s="400">
        <v>780.60090773576701</v>
      </c>
      <c r="I3320" s="401"/>
    </row>
    <row r="3321" spans="1:9" ht="25.15" customHeight="1">
      <c r="A3321" s="299">
        <v>41236</v>
      </c>
      <c r="B3321" s="298">
        <v>12.9</v>
      </c>
      <c r="C3321" s="298">
        <v>12.98</v>
      </c>
      <c r="D3321" s="298">
        <v>12.81584</v>
      </c>
      <c r="E3321" s="298">
        <v>12.93</v>
      </c>
      <c r="F3321" s="297">
        <v>14539</v>
      </c>
      <c r="G3321" s="297">
        <v>60605660</v>
      </c>
      <c r="H3321" s="400">
        <v>783.63120229538004</v>
      </c>
      <c r="I3321" s="401"/>
    </row>
    <row r="3322" spans="1:9" ht="25.15" customHeight="1">
      <c r="A3322" s="299">
        <v>41235</v>
      </c>
      <c r="B3322" s="298">
        <v>12.9</v>
      </c>
      <c r="C3322" s="298">
        <v>12.994529999999999</v>
      </c>
      <c r="D3322" s="298">
        <v>12.85</v>
      </c>
      <c r="E3322" s="298">
        <v>12.9</v>
      </c>
      <c r="F3322" s="297">
        <v>481590</v>
      </c>
      <c r="G3322" s="297">
        <v>60605660</v>
      </c>
      <c r="H3322" s="400">
        <v>781.81299088077503</v>
      </c>
      <c r="I3322" s="401"/>
    </row>
    <row r="3323" spans="1:9" ht="25.15" customHeight="1">
      <c r="A3323" s="299">
        <v>41234</v>
      </c>
      <c r="B3323" s="298">
        <v>13</v>
      </c>
      <c r="C3323" s="298">
        <v>13.02</v>
      </c>
      <c r="D3323" s="298">
        <v>12.75</v>
      </c>
      <c r="E3323" s="298">
        <v>12.86</v>
      </c>
      <c r="F3323" s="297">
        <v>281300</v>
      </c>
      <c r="G3323" s="297">
        <v>60605660</v>
      </c>
      <c r="H3323" s="400">
        <v>779.38876679269799</v>
      </c>
      <c r="I3323" s="401"/>
    </row>
    <row r="3324" spans="1:9" ht="25.15" customHeight="1">
      <c r="A3324" s="299">
        <v>41233</v>
      </c>
      <c r="B3324" s="298">
        <v>13</v>
      </c>
      <c r="C3324" s="298">
        <v>13.11</v>
      </c>
      <c r="D3324" s="298">
        <v>12.92</v>
      </c>
      <c r="E3324" s="298">
        <v>12.96</v>
      </c>
      <c r="F3324" s="297">
        <v>140158</v>
      </c>
      <c r="G3324" s="297">
        <v>60605660</v>
      </c>
      <c r="H3324" s="400">
        <v>785.449355911922</v>
      </c>
      <c r="I3324" s="401"/>
    </row>
    <row r="3325" spans="1:9" ht="25.15" customHeight="1">
      <c r="A3325" s="299">
        <v>41232</v>
      </c>
      <c r="B3325" s="298">
        <v>12.92</v>
      </c>
      <c r="C3325" s="298">
        <v>13.02</v>
      </c>
      <c r="D3325" s="298">
        <v>12.705601</v>
      </c>
      <c r="E3325" s="298">
        <v>12.97</v>
      </c>
      <c r="F3325" s="297">
        <v>118785</v>
      </c>
      <c r="G3325" s="297">
        <v>60605660</v>
      </c>
      <c r="H3325" s="400">
        <v>786.05542638345696</v>
      </c>
      <c r="I3325" s="401"/>
    </row>
    <row r="3326" spans="1:9" ht="25.15" customHeight="1">
      <c r="A3326" s="299">
        <v>41229</v>
      </c>
      <c r="B3326" s="298">
        <v>13.15</v>
      </c>
      <c r="C3326" s="298">
        <v>13.34</v>
      </c>
      <c r="D3326" s="298">
        <v>12.89</v>
      </c>
      <c r="E3326" s="298">
        <v>12.91</v>
      </c>
      <c r="F3326" s="297">
        <v>196318</v>
      </c>
      <c r="G3326" s="297">
        <v>60605660</v>
      </c>
      <c r="H3326" s="400">
        <v>782.41906135231</v>
      </c>
      <c r="I3326" s="401"/>
    </row>
    <row r="3327" spans="1:9" ht="25.15" customHeight="1">
      <c r="A3327" s="299">
        <v>41228</v>
      </c>
      <c r="B3327" s="298">
        <v>13.09</v>
      </c>
      <c r="C3327" s="298">
        <v>13.12</v>
      </c>
      <c r="D3327" s="298">
        <v>12.808001000000001</v>
      </c>
      <c r="E3327" s="298">
        <v>12.84</v>
      </c>
      <c r="F3327" s="297">
        <v>232825</v>
      </c>
      <c r="G3327" s="297">
        <v>60605660</v>
      </c>
      <c r="H3327" s="400">
        <v>778.17668364768997</v>
      </c>
      <c r="I3327" s="401"/>
    </row>
    <row r="3328" spans="1:9" ht="25.15" customHeight="1">
      <c r="A3328" s="299">
        <v>41227</v>
      </c>
      <c r="B3328" s="298">
        <v>13.3</v>
      </c>
      <c r="C3328" s="298">
        <v>13.4064</v>
      </c>
      <c r="D3328" s="298">
        <v>13.09</v>
      </c>
      <c r="E3328" s="298">
        <v>13.1</v>
      </c>
      <c r="F3328" s="297">
        <v>96271</v>
      </c>
      <c r="G3328" s="297">
        <v>60605660</v>
      </c>
      <c r="H3328" s="400">
        <v>793.93416911922498</v>
      </c>
      <c r="I3328" s="401"/>
    </row>
    <row r="3329" spans="1:9" ht="25.15" customHeight="1">
      <c r="A3329" s="299">
        <v>41226</v>
      </c>
      <c r="B3329" s="298">
        <v>13.32</v>
      </c>
      <c r="C3329" s="298">
        <v>13.340401</v>
      </c>
      <c r="D3329" s="298">
        <v>13.22</v>
      </c>
      <c r="E3329" s="298">
        <v>13.26</v>
      </c>
      <c r="F3329" s="297">
        <v>41207</v>
      </c>
      <c r="G3329" s="297">
        <v>60605660</v>
      </c>
      <c r="H3329" s="400">
        <v>803.63106547153495</v>
      </c>
      <c r="I3329" s="401"/>
    </row>
    <row r="3330" spans="1:9" ht="25.15" customHeight="1">
      <c r="A3330" s="299">
        <v>41225</v>
      </c>
      <c r="B3330" s="298">
        <v>13.4</v>
      </c>
      <c r="C3330" s="298">
        <v>13.43</v>
      </c>
      <c r="D3330" s="298">
        <v>13.295</v>
      </c>
      <c r="E3330" s="298">
        <v>13.32</v>
      </c>
      <c r="F3330" s="297">
        <v>50407</v>
      </c>
      <c r="G3330" s="297">
        <v>60605660</v>
      </c>
      <c r="H3330" s="400">
        <v>807.26737270462002</v>
      </c>
      <c r="I3330" s="401"/>
    </row>
    <row r="3331" spans="1:9" ht="25.15" customHeight="1">
      <c r="A3331" s="299">
        <v>41222</v>
      </c>
      <c r="B3331" s="298">
        <v>13.7</v>
      </c>
      <c r="C3331" s="298">
        <v>13.73</v>
      </c>
      <c r="D3331" s="298">
        <v>13.1149</v>
      </c>
      <c r="E3331" s="298">
        <v>13.36</v>
      </c>
      <c r="F3331" s="297">
        <v>129055</v>
      </c>
      <c r="G3331" s="297">
        <v>60605660</v>
      </c>
      <c r="H3331" s="400">
        <v>809.69159679269796</v>
      </c>
      <c r="I3331" s="401"/>
    </row>
    <row r="3332" spans="1:9" ht="25.15" customHeight="1">
      <c r="A3332" s="299">
        <v>41221</v>
      </c>
      <c r="B3332" s="298">
        <v>14.2</v>
      </c>
      <c r="C3332" s="298">
        <v>14.27</v>
      </c>
      <c r="D3332" s="298">
        <v>13.55725</v>
      </c>
      <c r="E3332" s="298">
        <v>13.66</v>
      </c>
      <c r="F3332" s="297">
        <v>451724</v>
      </c>
      <c r="G3332" s="297">
        <v>60605660</v>
      </c>
      <c r="H3332" s="400">
        <v>827.87330635231001</v>
      </c>
      <c r="I3332" s="401"/>
    </row>
    <row r="3333" spans="1:9" ht="25.15" customHeight="1">
      <c r="A3333" s="299">
        <v>41220</v>
      </c>
      <c r="B3333" s="298">
        <v>14.67</v>
      </c>
      <c r="C3333" s="298">
        <v>14.68</v>
      </c>
      <c r="D3333" s="298">
        <v>14.47</v>
      </c>
      <c r="E3333" s="298">
        <v>14.5</v>
      </c>
      <c r="F3333" s="297">
        <v>42146</v>
      </c>
      <c r="G3333" s="297">
        <v>60605660</v>
      </c>
      <c r="H3333" s="400">
        <v>878.78206999999998</v>
      </c>
      <c r="I3333" s="401"/>
    </row>
    <row r="3334" spans="1:9" ht="25.15" customHeight="1">
      <c r="A3334" s="299">
        <v>41219</v>
      </c>
      <c r="B3334" s="298">
        <v>14.44</v>
      </c>
      <c r="C3334" s="298">
        <v>14.77148</v>
      </c>
      <c r="D3334" s="298">
        <v>14.44</v>
      </c>
      <c r="E3334" s="298">
        <v>14.77</v>
      </c>
      <c r="F3334" s="297">
        <v>76573</v>
      </c>
      <c r="G3334" s="297">
        <v>60605660</v>
      </c>
      <c r="H3334" s="400">
        <v>895.14562594306904</v>
      </c>
      <c r="I3334" s="401"/>
    </row>
    <row r="3335" spans="1:9" ht="25.15" customHeight="1">
      <c r="A3335" s="299">
        <v>41218</v>
      </c>
      <c r="B3335" s="298">
        <v>14.65</v>
      </c>
      <c r="C3335" s="298">
        <v>14.914899999999999</v>
      </c>
      <c r="D3335" s="298">
        <v>14.56</v>
      </c>
      <c r="E3335" s="298">
        <v>14.76</v>
      </c>
      <c r="F3335" s="297">
        <v>18915</v>
      </c>
      <c r="G3335" s="297">
        <v>60605660</v>
      </c>
      <c r="H3335" s="400">
        <v>894.53955547153498</v>
      </c>
      <c r="I3335" s="401"/>
    </row>
    <row r="3336" spans="1:9" ht="25.15" customHeight="1">
      <c r="A3336" s="299">
        <v>41215</v>
      </c>
      <c r="B3336" s="298">
        <v>14.95</v>
      </c>
      <c r="C3336" s="298">
        <v>14.95</v>
      </c>
      <c r="D3336" s="298">
        <v>14.69</v>
      </c>
      <c r="E3336" s="298">
        <v>14.72</v>
      </c>
      <c r="F3336" s="297">
        <v>29686</v>
      </c>
      <c r="G3336" s="297">
        <v>60605660</v>
      </c>
      <c r="H3336" s="400">
        <v>892.11533138345703</v>
      </c>
      <c r="I3336" s="401"/>
    </row>
    <row r="3337" spans="1:9" ht="25.15" customHeight="1">
      <c r="A3337" s="299">
        <v>41214</v>
      </c>
      <c r="B3337" s="298">
        <v>14.56</v>
      </c>
      <c r="C3337" s="298">
        <v>14.84</v>
      </c>
      <c r="D3337" s="298">
        <v>14.56</v>
      </c>
      <c r="E3337" s="298">
        <v>14.8</v>
      </c>
      <c r="F3337" s="297">
        <v>24376</v>
      </c>
      <c r="G3337" s="297">
        <v>60605660</v>
      </c>
      <c r="H3337" s="400">
        <v>896.96377955961202</v>
      </c>
      <c r="I3337" s="401"/>
    </row>
    <row r="3338" spans="1:9" ht="25.15" customHeight="1">
      <c r="A3338" s="299">
        <v>41213</v>
      </c>
      <c r="B3338" s="298">
        <v>14.65</v>
      </c>
      <c r="C3338" s="298">
        <v>14.84</v>
      </c>
      <c r="D3338" s="298">
        <v>14.51</v>
      </c>
      <c r="E3338" s="298">
        <v>14.58</v>
      </c>
      <c r="F3338" s="297">
        <v>49345</v>
      </c>
      <c r="G3338" s="297">
        <v>60605660</v>
      </c>
      <c r="H3338" s="400">
        <v>883.63051817615496</v>
      </c>
      <c r="I3338" s="401"/>
    </row>
    <row r="3339" spans="1:9" ht="25.15" customHeight="1">
      <c r="A3339" s="299">
        <v>41212</v>
      </c>
      <c r="B3339" s="298">
        <v>14.55</v>
      </c>
      <c r="C3339" s="298">
        <v>14.766700999999999</v>
      </c>
      <c r="D3339" s="298">
        <v>14.5252</v>
      </c>
      <c r="E3339" s="298">
        <v>14.67</v>
      </c>
      <c r="F3339" s="297">
        <v>21667</v>
      </c>
      <c r="G3339" s="297">
        <v>60554170</v>
      </c>
      <c r="H3339" s="400">
        <v>888.32967851991702</v>
      </c>
      <c r="I3339" s="401"/>
    </row>
    <row r="3340" spans="1:9" ht="25.15" customHeight="1">
      <c r="A3340" s="299">
        <v>41211</v>
      </c>
      <c r="B3340" s="298">
        <v>14.59</v>
      </c>
      <c r="C3340" s="298">
        <v>14.62</v>
      </c>
      <c r="D3340" s="298">
        <v>14.53</v>
      </c>
      <c r="E3340" s="298">
        <v>14.55</v>
      </c>
      <c r="F3340" s="297">
        <v>20045</v>
      </c>
      <c r="G3340" s="297">
        <v>60554170</v>
      </c>
      <c r="H3340" s="400">
        <v>881.06318504979095</v>
      </c>
      <c r="I3340" s="401"/>
    </row>
    <row r="3341" spans="1:9" ht="25.15" customHeight="1">
      <c r="A3341" s="299">
        <v>41208</v>
      </c>
      <c r="B3341" s="298">
        <v>14.55</v>
      </c>
      <c r="C3341" s="298">
        <v>14.65</v>
      </c>
      <c r="D3341" s="298">
        <v>14.459510999999999</v>
      </c>
      <c r="E3341" s="298">
        <v>14.62</v>
      </c>
      <c r="F3341" s="297">
        <v>183985</v>
      </c>
      <c r="G3341" s="297">
        <v>60554170</v>
      </c>
      <c r="H3341" s="400">
        <v>885.30195847012499</v>
      </c>
      <c r="I3341" s="401"/>
    </row>
    <row r="3342" spans="1:9" ht="25.15" customHeight="1">
      <c r="A3342" s="299">
        <v>41207</v>
      </c>
      <c r="B3342" s="298">
        <v>14.4</v>
      </c>
      <c r="C3342" s="298">
        <v>14.6</v>
      </c>
      <c r="D3342" s="298">
        <v>14.34</v>
      </c>
      <c r="E3342" s="298">
        <v>14.56</v>
      </c>
      <c r="F3342" s="297">
        <v>255252</v>
      </c>
      <c r="G3342" s="297">
        <v>60554170</v>
      </c>
      <c r="H3342" s="400">
        <v>881.66874060954103</v>
      </c>
      <c r="I3342" s="401"/>
    </row>
    <row r="3343" spans="1:9" ht="25.15" customHeight="1">
      <c r="A3343" s="299">
        <v>41206</v>
      </c>
      <c r="B3343" s="298">
        <v>14.45</v>
      </c>
      <c r="C3343" s="298">
        <v>14.48</v>
      </c>
      <c r="D3343" s="298">
        <v>14.387271</v>
      </c>
      <c r="E3343" s="298">
        <v>14.42</v>
      </c>
      <c r="F3343" s="297">
        <v>825751</v>
      </c>
      <c r="G3343" s="297">
        <v>60554170</v>
      </c>
      <c r="H3343" s="400">
        <v>873.19113601991705</v>
      </c>
      <c r="I3343" s="401"/>
    </row>
    <row r="3344" spans="1:9" ht="25.15" customHeight="1">
      <c r="A3344" s="299">
        <v>41205</v>
      </c>
      <c r="B3344" s="298">
        <v>14.44</v>
      </c>
      <c r="C3344" s="298">
        <v>14.56</v>
      </c>
      <c r="D3344" s="298">
        <v>14.41</v>
      </c>
      <c r="E3344" s="298">
        <v>14.44</v>
      </c>
      <c r="F3344" s="297">
        <v>96365</v>
      </c>
      <c r="G3344" s="297">
        <v>60554170</v>
      </c>
      <c r="H3344" s="400">
        <v>874.40218939045894</v>
      </c>
      <c r="I3344" s="401"/>
    </row>
    <row r="3345" spans="1:9" ht="25.15" customHeight="1">
      <c r="A3345" s="299">
        <v>41204</v>
      </c>
      <c r="B3345" s="298">
        <v>14.55</v>
      </c>
      <c r="C3345" s="298">
        <v>14.619</v>
      </c>
      <c r="D3345" s="298">
        <v>14.4</v>
      </c>
      <c r="E3345" s="298">
        <v>14.49</v>
      </c>
      <c r="F3345" s="297">
        <v>34996</v>
      </c>
      <c r="G3345" s="297">
        <v>60554170</v>
      </c>
      <c r="H3345" s="400">
        <v>877.42990944024996</v>
      </c>
      <c r="I3345" s="401"/>
    </row>
    <row r="3346" spans="1:9" ht="25.15" customHeight="1">
      <c r="A3346" s="299">
        <v>41201</v>
      </c>
      <c r="B3346" s="298">
        <v>14.63</v>
      </c>
      <c r="C3346" s="298">
        <v>14.7</v>
      </c>
      <c r="D3346" s="298">
        <v>14.5</v>
      </c>
      <c r="E3346" s="298">
        <v>14.6</v>
      </c>
      <c r="F3346" s="297">
        <v>61619</v>
      </c>
      <c r="G3346" s="297">
        <v>60554170</v>
      </c>
      <c r="H3346" s="400">
        <v>884.09090509958298</v>
      </c>
      <c r="I3346" s="401"/>
    </row>
    <row r="3347" spans="1:9" ht="25.15" customHeight="1">
      <c r="A3347" s="299">
        <v>41200</v>
      </c>
      <c r="B3347" s="298">
        <v>14.7</v>
      </c>
      <c r="C3347" s="298">
        <v>14.7</v>
      </c>
      <c r="D3347" s="298">
        <v>14.49</v>
      </c>
      <c r="E3347" s="298">
        <v>14.55</v>
      </c>
      <c r="F3347" s="297">
        <v>46068</v>
      </c>
      <c r="G3347" s="297">
        <v>60554170</v>
      </c>
      <c r="H3347" s="400">
        <v>881.06318504979095</v>
      </c>
      <c r="I3347" s="401"/>
    </row>
    <row r="3348" spans="1:9" ht="25.15" customHeight="1">
      <c r="A3348" s="299">
        <v>41199</v>
      </c>
      <c r="B3348" s="298">
        <v>14.57</v>
      </c>
      <c r="C3348" s="298">
        <v>14.74</v>
      </c>
      <c r="D3348" s="298">
        <v>14.57</v>
      </c>
      <c r="E3348" s="298">
        <v>14.66</v>
      </c>
      <c r="F3348" s="297">
        <v>72802</v>
      </c>
      <c r="G3348" s="297">
        <v>60554170</v>
      </c>
      <c r="H3348" s="400">
        <v>887.72412296016705</v>
      </c>
      <c r="I3348" s="401"/>
    </row>
    <row r="3349" spans="1:9" ht="25.15" customHeight="1">
      <c r="A3349" s="299">
        <v>41198</v>
      </c>
      <c r="B3349" s="298">
        <v>14.65</v>
      </c>
      <c r="C3349" s="298">
        <v>14.74</v>
      </c>
      <c r="D3349" s="298">
        <v>14.55</v>
      </c>
      <c r="E3349" s="298">
        <v>14.62</v>
      </c>
      <c r="F3349" s="297">
        <v>39371</v>
      </c>
      <c r="G3349" s="297">
        <v>60554170</v>
      </c>
      <c r="H3349" s="400">
        <v>885.30195847012499</v>
      </c>
      <c r="I3349" s="401"/>
    </row>
    <row r="3350" spans="1:9" ht="25.15" customHeight="1">
      <c r="A3350" s="299">
        <v>41197</v>
      </c>
      <c r="B3350" s="298">
        <v>14.67</v>
      </c>
      <c r="C3350" s="298">
        <v>14.67</v>
      </c>
      <c r="D3350" s="298">
        <v>14.53</v>
      </c>
      <c r="E3350" s="298">
        <v>14.63</v>
      </c>
      <c r="F3350" s="297">
        <v>66849</v>
      </c>
      <c r="G3350" s="297">
        <v>60554170</v>
      </c>
      <c r="H3350" s="400">
        <v>885.90751402987496</v>
      </c>
      <c r="I3350" s="401"/>
    </row>
    <row r="3351" spans="1:9" ht="25.15" customHeight="1">
      <c r="A3351" s="299">
        <v>41194</v>
      </c>
      <c r="B3351" s="298">
        <v>14.62</v>
      </c>
      <c r="C3351" s="298">
        <v>14.79</v>
      </c>
      <c r="D3351" s="298">
        <v>14.56</v>
      </c>
      <c r="E3351" s="298">
        <v>14.62</v>
      </c>
      <c r="F3351" s="297">
        <v>99549</v>
      </c>
      <c r="G3351" s="297">
        <v>60554170</v>
      </c>
      <c r="H3351" s="400">
        <v>885.30195847012499</v>
      </c>
      <c r="I3351" s="401"/>
    </row>
    <row r="3352" spans="1:9" ht="25.15" customHeight="1">
      <c r="A3352" s="299">
        <v>41193</v>
      </c>
      <c r="B3352" s="298">
        <v>14.7</v>
      </c>
      <c r="C3352" s="298">
        <v>14.72</v>
      </c>
      <c r="D3352" s="298">
        <v>14.58075</v>
      </c>
      <c r="E3352" s="298">
        <v>14.61</v>
      </c>
      <c r="F3352" s="297">
        <v>50465</v>
      </c>
      <c r="G3352" s="297">
        <v>60554170</v>
      </c>
      <c r="H3352" s="400">
        <v>884.69640291037604</v>
      </c>
      <c r="I3352" s="401"/>
    </row>
    <row r="3353" spans="1:9" ht="25.15" customHeight="1">
      <c r="A3353" s="299">
        <v>41192</v>
      </c>
      <c r="B3353" s="298">
        <v>14.83</v>
      </c>
      <c r="C3353" s="298">
        <v>14.83</v>
      </c>
      <c r="D3353" s="298">
        <v>14.62</v>
      </c>
      <c r="E3353" s="298">
        <v>14.7</v>
      </c>
      <c r="F3353" s="297">
        <v>75739</v>
      </c>
      <c r="G3353" s="297">
        <v>60554170</v>
      </c>
      <c r="H3353" s="400">
        <v>890.146287450209</v>
      </c>
      <c r="I3353" s="401"/>
    </row>
    <row r="3354" spans="1:9" ht="25.15" customHeight="1">
      <c r="A3354" s="299">
        <v>41191</v>
      </c>
      <c r="B3354" s="298">
        <v>15.12</v>
      </c>
      <c r="C3354" s="298">
        <v>15.12</v>
      </c>
      <c r="D3354" s="298">
        <v>14.8</v>
      </c>
      <c r="E3354" s="298">
        <v>14.8</v>
      </c>
      <c r="F3354" s="297">
        <v>265102</v>
      </c>
      <c r="G3354" s="297">
        <v>60554170</v>
      </c>
      <c r="H3354" s="400">
        <v>896.20172754979103</v>
      </c>
      <c r="I3354" s="401"/>
    </row>
    <row r="3355" spans="1:9" ht="25.15" customHeight="1">
      <c r="A3355" s="299">
        <v>41190</v>
      </c>
      <c r="B3355" s="298">
        <v>15.14</v>
      </c>
      <c r="C3355" s="298">
        <v>15.14</v>
      </c>
      <c r="D3355" s="298">
        <v>14.84</v>
      </c>
      <c r="E3355" s="298">
        <v>15.05</v>
      </c>
      <c r="F3355" s="297">
        <v>109364</v>
      </c>
      <c r="G3355" s="297">
        <v>60554170</v>
      </c>
      <c r="H3355" s="400">
        <v>911.340270049791</v>
      </c>
      <c r="I3355" s="401"/>
    </row>
    <row r="3356" spans="1:9" ht="25.15" customHeight="1">
      <c r="A3356" s="299">
        <v>41187</v>
      </c>
      <c r="B3356" s="298">
        <v>15.07</v>
      </c>
      <c r="C3356" s="298">
        <v>15.15</v>
      </c>
      <c r="D3356" s="298">
        <v>14.78</v>
      </c>
      <c r="E3356" s="298">
        <v>15.15</v>
      </c>
      <c r="F3356" s="297">
        <v>357836</v>
      </c>
      <c r="G3356" s="297">
        <v>60554170</v>
      </c>
      <c r="H3356" s="400">
        <v>917.39565240041702</v>
      </c>
      <c r="I3356" s="401"/>
    </row>
    <row r="3357" spans="1:9" ht="25.15" customHeight="1">
      <c r="A3357" s="299">
        <v>41186</v>
      </c>
      <c r="B3357" s="298">
        <v>15.06</v>
      </c>
      <c r="C3357" s="298">
        <v>15.14</v>
      </c>
      <c r="D3357" s="298">
        <v>15.0175</v>
      </c>
      <c r="E3357" s="298">
        <v>15.02</v>
      </c>
      <c r="F3357" s="297">
        <v>325057</v>
      </c>
      <c r="G3357" s="297">
        <v>60554170</v>
      </c>
      <c r="H3357" s="400">
        <v>909.52366111949902</v>
      </c>
      <c r="I3357" s="401"/>
    </row>
    <row r="3358" spans="1:9" ht="25.15" customHeight="1">
      <c r="A3358" s="299">
        <v>41185</v>
      </c>
      <c r="B3358" s="298">
        <v>15.35</v>
      </c>
      <c r="C3358" s="298">
        <v>15.35</v>
      </c>
      <c r="D3358" s="298">
        <v>15.01</v>
      </c>
      <c r="E3358" s="298">
        <v>15.06</v>
      </c>
      <c r="F3358" s="297">
        <v>51484</v>
      </c>
      <c r="G3358" s="297">
        <v>60554170</v>
      </c>
      <c r="H3358" s="400">
        <v>911.94582560954098</v>
      </c>
      <c r="I3358" s="401"/>
    </row>
    <row r="3359" spans="1:9" ht="25.15" customHeight="1">
      <c r="A3359" s="299">
        <v>41184</v>
      </c>
      <c r="B3359" s="298">
        <v>15.14</v>
      </c>
      <c r="C3359" s="298">
        <v>15.29153</v>
      </c>
      <c r="D3359" s="298">
        <v>15.042400000000001</v>
      </c>
      <c r="E3359" s="298">
        <v>15.29</v>
      </c>
      <c r="F3359" s="297">
        <v>38916</v>
      </c>
      <c r="G3359" s="297">
        <v>60354170</v>
      </c>
      <c r="H3359" s="400">
        <v>922.81525699767099</v>
      </c>
      <c r="I3359" s="401"/>
    </row>
    <row r="3360" spans="1:9" ht="25.15" customHeight="1">
      <c r="A3360" s="299">
        <v>41183</v>
      </c>
      <c r="B3360" s="298">
        <v>15.13</v>
      </c>
      <c r="C3360" s="298">
        <v>15.3</v>
      </c>
      <c r="D3360" s="298">
        <v>15.11</v>
      </c>
      <c r="E3360" s="298">
        <v>15.29</v>
      </c>
      <c r="F3360" s="297">
        <v>81705</v>
      </c>
      <c r="G3360" s="297">
        <v>60354170</v>
      </c>
      <c r="H3360" s="400">
        <v>922.81525699767099</v>
      </c>
      <c r="I3360" s="401"/>
    </row>
    <row r="3361" spans="1:9" ht="25.15" customHeight="1">
      <c r="A3361" s="299">
        <v>41180</v>
      </c>
      <c r="B3361" s="298">
        <v>14.79</v>
      </c>
      <c r="C3361" s="298">
        <v>15.15</v>
      </c>
      <c r="D3361" s="298">
        <v>14.534800000000001</v>
      </c>
      <c r="E3361" s="298">
        <v>15.12</v>
      </c>
      <c r="F3361" s="297">
        <v>89288</v>
      </c>
      <c r="G3361" s="297">
        <v>60354170</v>
      </c>
      <c r="H3361" s="400">
        <v>912.55504349301305</v>
      </c>
      <c r="I3361" s="401"/>
    </row>
    <row r="3362" spans="1:9" ht="25.15" customHeight="1">
      <c r="A3362" s="299">
        <v>41179</v>
      </c>
      <c r="B3362" s="298">
        <v>14.75</v>
      </c>
      <c r="C3362" s="298">
        <v>14.98</v>
      </c>
      <c r="D3362" s="298">
        <v>14.67</v>
      </c>
      <c r="E3362" s="298">
        <v>14.76</v>
      </c>
      <c r="F3362" s="297">
        <v>50822</v>
      </c>
      <c r="G3362" s="297">
        <v>60306485</v>
      </c>
      <c r="H3362" s="400">
        <v>890.12373240305897</v>
      </c>
      <c r="I3362" s="401"/>
    </row>
    <row r="3363" spans="1:9" ht="25.15" customHeight="1">
      <c r="A3363" s="299">
        <v>41178</v>
      </c>
      <c r="B3363" s="298">
        <v>14.64</v>
      </c>
      <c r="C3363" s="298">
        <v>14.75</v>
      </c>
      <c r="D3363" s="298">
        <v>14.58</v>
      </c>
      <c r="E3363" s="298">
        <v>14.74</v>
      </c>
      <c r="F3363" s="297">
        <v>154387</v>
      </c>
      <c r="G3363" s="297">
        <v>60306485</v>
      </c>
      <c r="H3363" s="400">
        <v>888.91757509694105</v>
      </c>
      <c r="I3363" s="401"/>
    </row>
    <row r="3364" spans="1:9" ht="25.15" customHeight="1">
      <c r="A3364" s="299">
        <v>41177</v>
      </c>
      <c r="B3364" s="298">
        <v>14.73</v>
      </c>
      <c r="C3364" s="298">
        <v>14.87</v>
      </c>
      <c r="D3364" s="298">
        <v>14.73</v>
      </c>
      <c r="E3364" s="298">
        <v>14.82</v>
      </c>
      <c r="F3364" s="297">
        <v>125999</v>
      </c>
      <c r="G3364" s="297">
        <v>60306485</v>
      </c>
      <c r="H3364" s="400">
        <v>893.74208929592101</v>
      </c>
      <c r="I3364" s="401"/>
    </row>
    <row r="3365" spans="1:9" ht="25.15" customHeight="1">
      <c r="A3365" s="299">
        <v>41176</v>
      </c>
      <c r="B3365" s="298">
        <v>14.74</v>
      </c>
      <c r="C3365" s="298">
        <v>14.83</v>
      </c>
      <c r="D3365" s="298">
        <v>14.52</v>
      </c>
      <c r="E3365" s="298">
        <v>14.74</v>
      </c>
      <c r="F3365" s="297">
        <v>68746</v>
      </c>
      <c r="G3365" s="297">
        <v>60306485</v>
      </c>
      <c r="H3365" s="400">
        <v>888.91757509694105</v>
      </c>
      <c r="I3365" s="401"/>
    </row>
    <row r="3366" spans="1:9" ht="25.15" customHeight="1">
      <c r="A3366" s="299">
        <v>41173</v>
      </c>
      <c r="B3366" s="298">
        <v>14.75</v>
      </c>
      <c r="C3366" s="298">
        <v>14.96</v>
      </c>
      <c r="D3366" s="298">
        <v>14.62</v>
      </c>
      <c r="E3366" s="298">
        <v>14.74</v>
      </c>
      <c r="F3366" s="297">
        <v>178685</v>
      </c>
      <c r="G3366" s="297">
        <v>60306485</v>
      </c>
      <c r="H3366" s="400">
        <v>888.91757509694105</v>
      </c>
      <c r="I3366" s="401"/>
    </row>
    <row r="3367" spans="1:9" ht="25.15" customHeight="1">
      <c r="A3367" s="299">
        <v>41172</v>
      </c>
      <c r="B3367" s="298">
        <v>14.57</v>
      </c>
      <c r="C3367" s="298">
        <v>14.75</v>
      </c>
      <c r="D3367" s="298">
        <v>14.55</v>
      </c>
      <c r="E3367" s="298">
        <v>14.75</v>
      </c>
      <c r="F3367" s="297">
        <v>69171</v>
      </c>
      <c r="G3367" s="297">
        <v>60306485</v>
      </c>
      <c r="H3367" s="400">
        <v>889.52065374999995</v>
      </c>
      <c r="I3367" s="401"/>
    </row>
    <row r="3368" spans="1:9" ht="25.15" customHeight="1">
      <c r="A3368" s="299">
        <v>41171</v>
      </c>
      <c r="B3368" s="298">
        <v>14.35</v>
      </c>
      <c r="C3368" s="298">
        <v>14.69</v>
      </c>
      <c r="D3368" s="298">
        <v>14.29</v>
      </c>
      <c r="E3368" s="298">
        <v>14.67</v>
      </c>
      <c r="F3368" s="297">
        <v>320955</v>
      </c>
      <c r="G3368" s="297">
        <v>60306485</v>
      </c>
      <c r="H3368" s="400">
        <v>884.69613955102</v>
      </c>
      <c r="I3368" s="401"/>
    </row>
    <row r="3369" spans="1:9" ht="25.15" customHeight="1">
      <c r="A3369" s="299">
        <v>41170</v>
      </c>
      <c r="B3369" s="298">
        <v>13.89</v>
      </c>
      <c r="C3369" s="298">
        <v>14.32141</v>
      </c>
      <c r="D3369" s="298">
        <v>13.89</v>
      </c>
      <c r="E3369" s="298">
        <v>14.32</v>
      </c>
      <c r="F3369" s="297">
        <v>81656</v>
      </c>
      <c r="G3369" s="297">
        <v>60306485</v>
      </c>
      <c r="H3369" s="400">
        <v>863.58884679592097</v>
      </c>
      <c r="I3369" s="401"/>
    </row>
    <row r="3370" spans="1:9" ht="25.15" customHeight="1">
      <c r="A3370" s="299">
        <v>41169</v>
      </c>
      <c r="B3370" s="298">
        <v>13.68</v>
      </c>
      <c r="C3370" s="298">
        <v>14.0014</v>
      </c>
      <c r="D3370" s="298">
        <v>13.68</v>
      </c>
      <c r="E3370" s="298">
        <v>14</v>
      </c>
      <c r="F3370" s="297">
        <v>67014</v>
      </c>
      <c r="G3370" s="297">
        <v>60306485</v>
      </c>
      <c r="H3370" s="400">
        <v>844.29079000000002</v>
      </c>
      <c r="I3370" s="401"/>
    </row>
    <row r="3371" spans="1:9" ht="25.15" customHeight="1">
      <c r="A3371" s="299">
        <v>41166</v>
      </c>
      <c r="B3371" s="298">
        <v>14.1</v>
      </c>
      <c r="C3371" s="298">
        <v>14.118399999999999</v>
      </c>
      <c r="D3371" s="298">
        <v>13.919499</v>
      </c>
      <c r="E3371" s="298">
        <v>13.92</v>
      </c>
      <c r="F3371" s="297">
        <v>118671</v>
      </c>
      <c r="G3371" s="297">
        <v>60306485</v>
      </c>
      <c r="H3371" s="400">
        <v>839.46627580101995</v>
      </c>
      <c r="I3371" s="401"/>
    </row>
    <row r="3372" spans="1:9" ht="25.15" customHeight="1">
      <c r="A3372" s="299">
        <v>41165</v>
      </c>
      <c r="B3372" s="298">
        <v>13.78</v>
      </c>
      <c r="C3372" s="298">
        <v>13.97</v>
      </c>
      <c r="D3372" s="298">
        <v>13.72</v>
      </c>
      <c r="E3372" s="298">
        <v>13.94</v>
      </c>
      <c r="F3372" s="297">
        <v>233337</v>
      </c>
      <c r="G3372" s="297">
        <v>60306485</v>
      </c>
      <c r="H3372" s="400">
        <v>840.67237559439195</v>
      </c>
      <c r="I3372" s="401"/>
    </row>
    <row r="3373" spans="1:9" ht="25.15" customHeight="1">
      <c r="A3373" s="299">
        <v>41164</v>
      </c>
      <c r="B3373" s="298">
        <v>13.59</v>
      </c>
      <c r="C3373" s="298">
        <v>13.75</v>
      </c>
      <c r="D3373" s="298">
        <v>13.57</v>
      </c>
      <c r="E3373" s="298">
        <v>13.75</v>
      </c>
      <c r="F3373" s="297">
        <v>63742</v>
      </c>
      <c r="G3373" s="297">
        <v>60306485</v>
      </c>
      <c r="H3373" s="400">
        <v>829.21416875</v>
      </c>
      <c r="I3373" s="401"/>
    </row>
    <row r="3374" spans="1:9" ht="25.15" customHeight="1">
      <c r="A3374" s="299">
        <v>41163</v>
      </c>
      <c r="B3374" s="298">
        <v>13.66</v>
      </c>
      <c r="C3374" s="298">
        <v>13.87</v>
      </c>
      <c r="D3374" s="298">
        <v>13.48</v>
      </c>
      <c r="E3374" s="298">
        <v>13.5</v>
      </c>
      <c r="F3374" s="297">
        <v>64571</v>
      </c>
      <c r="G3374" s="297">
        <v>60306485</v>
      </c>
      <c r="H3374" s="400">
        <v>814.13754749999998</v>
      </c>
      <c r="I3374" s="401"/>
    </row>
    <row r="3375" spans="1:9" ht="25.15" customHeight="1">
      <c r="A3375" s="299">
        <v>41162</v>
      </c>
      <c r="B3375" s="298">
        <v>13.5</v>
      </c>
      <c r="C3375" s="298">
        <v>13.78</v>
      </c>
      <c r="D3375" s="298">
        <v>13.36</v>
      </c>
      <c r="E3375" s="298">
        <v>13.72</v>
      </c>
      <c r="F3375" s="297">
        <v>50057</v>
      </c>
      <c r="G3375" s="297">
        <v>60306485</v>
      </c>
      <c r="H3375" s="400">
        <v>827.40499030356898</v>
      </c>
      <c r="I3375" s="401"/>
    </row>
    <row r="3376" spans="1:9" ht="25.15" customHeight="1">
      <c r="A3376" s="299">
        <v>41159</v>
      </c>
      <c r="B3376" s="298">
        <v>13.5</v>
      </c>
      <c r="C3376" s="298">
        <v>13.55</v>
      </c>
      <c r="D3376" s="298">
        <v>13.33</v>
      </c>
      <c r="E3376" s="298">
        <v>13.42</v>
      </c>
      <c r="F3376" s="297">
        <v>296213</v>
      </c>
      <c r="G3376" s="297">
        <v>60306485</v>
      </c>
      <c r="H3376" s="400">
        <v>809.31303330102003</v>
      </c>
      <c r="I3376" s="401"/>
    </row>
    <row r="3377" spans="1:9" ht="25.15" customHeight="1">
      <c r="A3377" s="299">
        <v>41158</v>
      </c>
      <c r="B3377" s="298">
        <v>13.5</v>
      </c>
      <c r="C3377" s="298">
        <v>13.543799999999999</v>
      </c>
      <c r="D3377" s="298">
        <v>13.28</v>
      </c>
      <c r="E3377" s="298">
        <v>13.45</v>
      </c>
      <c r="F3377" s="297">
        <v>127938</v>
      </c>
      <c r="G3377" s="297">
        <v>60306485</v>
      </c>
      <c r="H3377" s="400">
        <v>811.12221174745105</v>
      </c>
      <c r="I3377" s="401"/>
    </row>
    <row r="3378" spans="1:9" ht="25.15" customHeight="1">
      <c r="A3378" s="299">
        <v>41157</v>
      </c>
      <c r="B3378" s="298">
        <v>13.44</v>
      </c>
      <c r="C3378" s="298">
        <v>13.4796</v>
      </c>
      <c r="D3378" s="298">
        <v>13.047499999999999</v>
      </c>
      <c r="E3378" s="298">
        <v>13.23</v>
      </c>
      <c r="F3378" s="297">
        <v>124128</v>
      </c>
      <c r="G3378" s="297">
        <v>60306485</v>
      </c>
      <c r="H3378" s="400">
        <v>797.85476894388205</v>
      </c>
      <c r="I3378" s="401"/>
    </row>
    <row r="3379" spans="1:9" ht="25.15" customHeight="1">
      <c r="A3379" s="299">
        <v>41156</v>
      </c>
      <c r="B3379" s="298">
        <v>13.59</v>
      </c>
      <c r="C3379" s="298">
        <v>13.75</v>
      </c>
      <c r="D3379" s="298">
        <v>13.31</v>
      </c>
      <c r="E3379" s="298">
        <v>13.34</v>
      </c>
      <c r="F3379" s="297">
        <v>88900</v>
      </c>
      <c r="G3379" s="297">
        <v>60306485</v>
      </c>
      <c r="H3379" s="400">
        <v>804.48851910203905</v>
      </c>
      <c r="I3379" s="401"/>
    </row>
    <row r="3380" spans="1:9" ht="25.15" customHeight="1">
      <c r="A3380" s="299">
        <v>41155</v>
      </c>
      <c r="B3380" s="298">
        <v>13.75</v>
      </c>
      <c r="C3380" s="298">
        <v>13.87</v>
      </c>
      <c r="D3380" s="298">
        <v>13.66</v>
      </c>
      <c r="E3380" s="298">
        <v>13.75</v>
      </c>
      <c r="F3380" s="297">
        <v>32104</v>
      </c>
      <c r="G3380" s="297">
        <v>60306485</v>
      </c>
      <c r="H3380" s="400">
        <v>829.21416875</v>
      </c>
      <c r="I3380" s="401"/>
    </row>
    <row r="3381" spans="1:9" ht="25.15" customHeight="1">
      <c r="A3381" s="299">
        <v>41152</v>
      </c>
      <c r="B3381" s="298">
        <v>13.4</v>
      </c>
      <c r="C3381" s="298">
        <v>13.72</v>
      </c>
      <c r="D3381" s="298">
        <v>13.4</v>
      </c>
      <c r="E3381" s="298">
        <v>13.71</v>
      </c>
      <c r="F3381" s="297">
        <v>263013</v>
      </c>
      <c r="G3381" s="297">
        <v>60306485</v>
      </c>
      <c r="H3381" s="400">
        <v>826.80191165050996</v>
      </c>
      <c r="I3381" s="401"/>
    </row>
    <row r="3382" spans="1:9" ht="25.15" customHeight="1">
      <c r="A3382" s="299">
        <v>41151</v>
      </c>
      <c r="B3382" s="298">
        <v>13.36</v>
      </c>
      <c r="C3382" s="298">
        <v>13.48</v>
      </c>
      <c r="D3382" s="298">
        <v>13.32</v>
      </c>
      <c r="E3382" s="298">
        <v>13.34</v>
      </c>
      <c r="F3382" s="297">
        <v>17959</v>
      </c>
      <c r="G3382" s="297">
        <v>60299310</v>
      </c>
      <c r="H3382" s="400">
        <v>804.39280460094506</v>
      </c>
      <c r="I3382" s="401"/>
    </row>
    <row r="3383" spans="1:9" ht="25.15" customHeight="1">
      <c r="A3383" s="299">
        <v>41150</v>
      </c>
      <c r="B3383" s="298">
        <v>13.12</v>
      </c>
      <c r="C3383" s="298">
        <v>13.4</v>
      </c>
      <c r="D3383" s="298">
        <v>13.05</v>
      </c>
      <c r="E3383" s="298">
        <v>13.33</v>
      </c>
      <c r="F3383" s="297">
        <v>254339</v>
      </c>
      <c r="G3383" s="297">
        <v>60299310</v>
      </c>
      <c r="H3383" s="400">
        <v>803.78979769952798</v>
      </c>
      <c r="I3383" s="401"/>
    </row>
    <row r="3384" spans="1:9" ht="25.15" customHeight="1">
      <c r="A3384" s="299">
        <v>41149</v>
      </c>
      <c r="B3384" s="298">
        <v>13.24</v>
      </c>
      <c r="C3384" s="298">
        <v>13.29</v>
      </c>
      <c r="D3384" s="298">
        <v>13.043818999999999</v>
      </c>
      <c r="E3384" s="298">
        <v>13.05</v>
      </c>
      <c r="F3384" s="297">
        <v>45262</v>
      </c>
      <c r="G3384" s="297">
        <v>60299310</v>
      </c>
      <c r="H3384" s="400">
        <v>786.90600700118102</v>
      </c>
      <c r="I3384" s="401"/>
    </row>
    <row r="3385" spans="1:9" ht="25.15" customHeight="1">
      <c r="A3385" s="299">
        <v>41145</v>
      </c>
      <c r="B3385" s="298">
        <v>13.4</v>
      </c>
      <c r="C3385" s="298">
        <v>13.4</v>
      </c>
      <c r="D3385" s="298">
        <v>13.15</v>
      </c>
      <c r="E3385" s="298">
        <v>13.22</v>
      </c>
      <c r="F3385" s="297">
        <v>21023</v>
      </c>
      <c r="G3385" s="297">
        <v>60299310</v>
      </c>
      <c r="H3385" s="400">
        <v>797.15689430165298</v>
      </c>
      <c r="I3385" s="401"/>
    </row>
    <row r="3386" spans="1:9" ht="25.15" customHeight="1">
      <c r="A3386" s="299">
        <v>41144</v>
      </c>
      <c r="B3386" s="298">
        <v>13.12</v>
      </c>
      <c r="C3386" s="298">
        <v>13.28</v>
      </c>
      <c r="D3386" s="298">
        <v>13.08</v>
      </c>
      <c r="E3386" s="298">
        <v>13.21</v>
      </c>
      <c r="F3386" s="297">
        <v>293953</v>
      </c>
      <c r="G3386" s="297">
        <v>60299310</v>
      </c>
      <c r="H3386" s="400">
        <v>796.55388740023602</v>
      </c>
      <c r="I3386" s="401"/>
    </row>
    <row r="3387" spans="1:9" ht="25.15" customHeight="1">
      <c r="A3387" s="299">
        <v>41143</v>
      </c>
      <c r="B3387" s="298">
        <v>13.21</v>
      </c>
      <c r="C3387" s="298">
        <v>13.21</v>
      </c>
      <c r="D3387" s="298">
        <v>13</v>
      </c>
      <c r="E3387" s="298">
        <v>13</v>
      </c>
      <c r="F3387" s="297">
        <v>60137</v>
      </c>
      <c r="G3387" s="297">
        <v>60299310</v>
      </c>
      <c r="H3387" s="400">
        <v>783.89103</v>
      </c>
      <c r="I3387" s="401"/>
    </row>
    <row r="3388" spans="1:9" ht="25.15" customHeight="1">
      <c r="A3388" s="299">
        <v>41142</v>
      </c>
      <c r="B3388" s="298">
        <v>13.34</v>
      </c>
      <c r="C3388" s="298">
        <v>13.38</v>
      </c>
      <c r="D3388" s="298">
        <v>13.13</v>
      </c>
      <c r="E3388" s="298">
        <v>13.29</v>
      </c>
      <c r="F3388" s="297">
        <v>623445</v>
      </c>
      <c r="G3388" s="297">
        <v>60299310</v>
      </c>
      <c r="H3388" s="400">
        <v>801.37782759976403</v>
      </c>
      <c r="I3388" s="401"/>
    </row>
    <row r="3389" spans="1:9" ht="25.15" customHeight="1">
      <c r="A3389" s="299">
        <v>41141</v>
      </c>
      <c r="B3389" s="298">
        <v>13.63</v>
      </c>
      <c r="C3389" s="298">
        <v>13.77</v>
      </c>
      <c r="D3389" s="298">
        <v>13.31</v>
      </c>
      <c r="E3389" s="298">
        <v>13.37</v>
      </c>
      <c r="F3389" s="297">
        <v>77827</v>
      </c>
      <c r="G3389" s="297">
        <v>60299310</v>
      </c>
      <c r="H3389" s="400">
        <v>806.20176779929204</v>
      </c>
      <c r="I3389" s="401"/>
    </row>
    <row r="3390" spans="1:9" ht="25.15" customHeight="1">
      <c r="A3390" s="299">
        <v>41138</v>
      </c>
      <c r="B3390" s="298">
        <v>13.57</v>
      </c>
      <c r="C3390" s="298">
        <v>13.71</v>
      </c>
      <c r="D3390" s="298">
        <v>13.56</v>
      </c>
      <c r="E3390" s="298">
        <v>13.68</v>
      </c>
      <c r="F3390" s="297">
        <v>18813</v>
      </c>
      <c r="G3390" s="297">
        <v>60299310</v>
      </c>
      <c r="H3390" s="400">
        <v>824.89457920188897</v>
      </c>
      <c r="I3390" s="401"/>
    </row>
    <row r="3391" spans="1:9" ht="25.15" customHeight="1">
      <c r="A3391" s="299">
        <v>41137</v>
      </c>
      <c r="B3391" s="298">
        <v>13.46</v>
      </c>
      <c r="C3391" s="298">
        <v>13.6</v>
      </c>
      <c r="D3391" s="298">
        <v>13.32</v>
      </c>
      <c r="E3391" s="298">
        <v>13.46</v>
      </c>
      <c r="F3391" s="297">
        <v>24295</v>
      </c>
      <c r="G3391" s="297">
        <v>60299310</v>
      </c>
      <c r="H3391" s="400">
        <v>811.62871490023599</v>
      </c>
      <c r="I3391" s="401"/>
    </row>
    <row r="3392" spans="1:9" ht="25.15" customHeight="1">
      <c r="A3392" s="299">
        <v>41136</v>
      </c>
      <c r="B3392" s="298">
        <v>13.51</v>
      </c>
      <c r="C3392" s="298">
        <v>13.68</v>
      </c>
      <c r="D3392" s="298">
        <v>13.48568</v>
      </c>
      <c r="E3392" s="298">
        <v>13.5</v>
      </c>
      <c r="F3392" s="297">
        <v>50436</v>
      </c>
      <c r="G3392" s="297">
        <v>60299310</v>
      </c>
      <c r="H3392" s="400">
        <v>814.04068500000005</v>
      </c>
      <c r="I3392" s="401"/>
    </row>
    <row r="3393" spans="1:9" ht="25.15" customHeight="1">
      <c r="A3393" s="299">
        <v>41135</v>
      </c>
      <c r="B3393" s="298">
        <v>13.43</v>
      </c>
      <c r="C3393" s="298">
        <v>13.57</v>
      </c>
      <c r="D3393" s="298">
        <v>13.327500000000001</v>
      </c>
      <c r="E3393" s="298">
        <v>13.57</v>
      </c>
      <c r="F3393" s="297">
        <v>46753</v>
      </c>
      <c r="G3393" s="297">
        <v>60299310</v>
      </c>
      <c r="H3393" s="400">
        <v>818.26161829811099</v>
      </c>
      <c r="I3393" s="401"/>
    </row>
    <row r="3394" spans="1:9" ht="25.15" customHeight="1">
      <c r="A3394" s="299">
        <v>41134</v>
      </c>
      <c r="B3394" s="298">
        <v>13.44</v>
      </c>
      <c r="C3394" s="298">
        <v>13.6113</v>
      </c>
      <c r="D3394" s="298">
        <v>13.35</v>
      </c>
      <c r="E3394" s="298">
        <v>13.42</v>
      </c>
      <c r="F3394" s="297">
        <v>40706</v>
      </c>
      <c r="G3394" s="297">
        <v>60299310</v>
      </c>
      <c r="H3394" s="400">
        <v>809.21674480047204</v>
      </c>
      <c r="I3394" s="401"/>
    </row>
    <row r="3395" spans="1:9" ht="25.15" customHeight="1">
      <c r="A3395" s="299">
        <v>41131</v>
      </c>
      <c r="B3395" s="298">
        <v>13</v>
      </c>
      <c r="C3395" s="298">
        <v>13.54</v>
      </c>
      <c r="D3395" s="298">
        <v>12.8888</v>
      </c>
      <c r="E3395" s="298">
        <v>13.52</v>
      </c>
      <c r="F3395" s="297">
        <v>282560</v>
      </c>
      <c r="G3395" s="297">
        <v>60299310</v>
      </c>
      <c r="H3395" s="400">
        <v>815.24669880283398</v>
      </c>
      <c r="I3395" s="401"/>
    </row>
    <row r="3396" spans="1:9" ht="25.15" customHeight="1">
      <c r="A3396" s="299">
        <v>41130</v>
      </c>
      <c r="B3396" s="298">
        <v>12.77</v>
      </c>
      <c r="C3396" s="298">
        <v>12.938499</v>
      </c>
      <c r="D3396" s="298">
        <v>12.7</v>
      </c>
      <c r="E3396" s="298">
        <v>12.88</v>
      </c>
      <c r="F3396" s="297">
        <v>25848</v>
      </c>
      <c r="G3396" s="297">
        <v>60299310</v>
      </c>
      <c r="H3396" s="400">
        <v>776.65511970070804</v>
      </c>
      <c r="I3396" s="401"/>
    </row>
    <row r="3397" spans="1:9" ht="25.15" customHeight="1">
      <c r="A3397" s="299">
        <v>41129</v>
      </c>
      <c r="B3397" s="298">
        <v>12.85</v>
      </c>
      <c r="C3397" s="298">
        <v>12.85</v>
      </c>
      <c r="D3397" s="298">
        <v>12.65</v>
      </c>
      <c r="E3397" s="298">
        <v>12.85</v>
      </c>
      <c r="F3397" s="297">
        <v>67088</v>
      </c>
      <c r="G3397" s="297">
        <v>60299310</v>
      </c>
      <c r="H3397" s="400">
        <v>774.84615650236105</v>
      </c>
      <c r="I3397" s="401"/>
    </row>
    <row r="3398" spans="1:9" ht="25.15" customHeight="1">
      <c r="A3398" s="299">
        <v>41128</v>
      </c>
      <c r="B3398" s="298">
        <v>12.8</v>
      </c>
      <c r="C3398" s="298">
        <v>12.96</v>
      </c>
      <c r="D3398" s="298">
        <v>12.66</v>
      </c>
      <c r="E3398" s="298">
        <v>12.85</v>
      </c>
      <c r="F3398" s="297">
        <v>340892</v>
      </c>
      <c r="G3398" s="297">
        <v>60299310</v>
      </c>
      <c r="H3398" s="400">
        <v>774.84615650236105</v>
      </c>
      <c r="I3398" s="401"/>
    </row>
    <row r="3399" spans="1:9" ht="25.15" customHeight="1">
      <c r="A3399" s="299">
        <v>41127</v>
      </c>
      <c r="B3399" s="298">
        <v>12.63</v>
      </c>
      <c r="C3399" s="298">
        <v>12.87</v>
      </c>
      <c r="D3399" s="298">
        <v>12.59</v>
      </c>
      <c r="E3399" s="298">
        <v>12.8</v>
      </c>
      <c r="F3399" s="297">
        <v>21363</v>
      </c>
      <c r="G3399" s="297">
        <v>60299310</v>
      </c>
      <c r="H3399" s="400">
        <v>771.83117950118105</v>
      </c>
      <c r="I3399" s="401"/>
    </row>
    <row r="3400" spans="1:9" ht="25.15" customHeight="1">
      <c r="A3400" s="299">
        <v>41124</v>
      </c>
      <c r="B3400" s="298">
        <v>12.63</v>
      </c>
      <c r="C3400" s="298">
        <v>12.79</v>
      </c>
      <c r="D3400" s="298">
        <v>12.39</v>
      </c>
      <c r="E3400" s="298">
        <v>12.58</v>
      </c>
      <c r="F3400" s="297">
        <v>56710</v>
      </c>
      <c r="G3400" s="297">
        <v>60299310</v>
      </c>
      <c r="H3400" s="400">
        <v>758.56531519952796</v>
      </c>
      <c r="I3400" s="401"/>
    </row>
    <row r="3401" spans="1:9" ht="25.15" customHeight="1">
      <c r="A3401" s="299">
        <v>41123</v>
      </c>
      <c r="B3401" s="298">
        <v>12.9</v>
      </c>
      <c r="C3401" s="298">
        <v>12.95</v>
      </c>
      <c r="D3401" s="298">
        <v>12.52</v>
      </c>
      <c r="E3401" s="298">
        <v>12.52</v>
      </c>
      <c r="F3401" s="297">
        <v>36738</v>
      </c>
      <c r="G3401" s="297">
        <v>60299310</v>
      </c>
      <c r="H3401" s="400">
        <v>754.94738880283398</v>
      </c>
      <c r="I3401" s="401"/>
    </row>
    <row r="3402" spans="1:9" ht="25.15" customHeight="1">
      <c r="A3402" s="299">
        <v>41122</v>
      </c>
      <c r="B3402" s="298">
        <v>12.82</v>
      </c>
      <c r="C3402" s="298">
        <v>12.9</v>
      </c>
      <c r="D3402" s="298">
        <v>12.63</v>
      </c>
      <c r="E3402" s="298">
        <v>12.9</v>
      </c>
      <c r="F3402" s="297">
        <v>17310</v>
      </c>
      <c r="G3402" s="297">
        <v>60299310</v>
      </c>
      <c r="H3402" s="400">
        <v>777.86107599763898</v>
      </c>
      <c r="I3402" s="401"/>
    </row>
    <row r="3403" spans="1:9" ht="25.15" customHeight="1">
      <c r="A3403" s="299">
        <v>41121</v>
      </c>
      <c r="B3403" s="298">
        <v>12.85</v>
      </c>
      <c r="C3403" s="298">
        <v>12.969251</v>
      </c>
      <c r="D3403" s="298">
        <v>12.5</v>
      </c>
      <c r="E3403" s="298">
        <v>12.8</v>
      </c>
      <c r="F3403" s="297">
        <v>39343</v>
      </c>
      <c r="G3403" s="297">
        <v>60299310</v>
      </c>
      <c r="H3403" s="400">
        <v>771.83117950118105</v>
      </c>
      <c r="I3403" s="401"/>
    </row>
    <row r="3404" spans="1:9" ht="25.15" customHeight="1">
      <c r="A3404" s="299">
        <v>41120</v>
      </c>
      <c r="B3404" s="298">
        <v>12.82</v>
      </c>
      <c r="C3404" s="298">
        <v>12.9</v>
      </c>
      <c r="D3404" s="298">
        <v>12.79</v>
      </c>
      <c r="E3404" s="298">
        <v>12.79</v>
      </c>
      <c r="F3404" s="297">
        <v>11627</v>
      </c>
      <c r="G3404" s="297">
        <v>60295651</v>
      </c>
      <c r="H3404" s="400">
        <v>771.18137398990302</v>
      </c>
      <c r="I3404" s="401"/>
    </row>
    <row r="3405" spans="1:9" ht="25.15" customHeight="1">
      <c r="A3405" s="299">
        <v>41117</v>
      </c>
      <c r="B3405" s="298">
        <v>12.76</v>
      </c>
      <c r="C3405" s="298">
        <v>12.84</v>
      </c>
      <c r="D3405" s="298">
        <v>12.717499999999999</v>
      </c>
      <c r="E3405" s="298">
        <v>12.82</v>
      </c>
      <c r="F3405" s="297">
        <v>35672</v>
      </c>
      <c r="G3405" s="297">
        <v>60295651</v>
      </c>
      <c r="H3405" s="400">
        <v>772.99022741922795</v>
      </c>
      <c r="I3405" s="401"/>
    </row>
    <row r="3406" spans="1:9" ht="25.15" customHeight="1">
      <c r="A3406" s="299">
        <v>41116</v>
      </c>
      <c r="B3406" s="298">
        <v>12.84</v>
      </c>
      <c r="C3406" s="298">
        <v>12.86</v>
      </c>
      <c r="D3406" s="298">
        <v>12.53</v>
      </c>
      <c r="E3406" s="298">
        <v>12.7</v>
      </c>
      <c r="F3406" s="297">
        <v>73860</v>
      </c>
      <c r="G3406" s="297">
        <v>60295651</v>
      </c>
      <c r="H3406" s="400">
        <v>765.75475619951703</v>
      </c>
      <c r="I3406" s="401"/>
    </row>
    <row r="3407" spans="1:9" ht="25.15" customHeight="1">
      <c r="A3407" s="299">
        <v>41115</v>
      </c>
      <c r="B3407" s="298">
        <v>13.31</v>
      </c>
      <c r="C3407" s="298">
        <v>13.317500000000001</v>
      </c>
      <c r="D3407" s="298">
        <v>12.86</v>
      </c>
      <c r="E3407" s="298">
        <v>12.86</v>
      </c>
      <c r="F3407" s="297">
        <v>121952</v>
      </c>
      <c r="G3407" s="297">
        <v>60295651</v>
      </c>
      <c r="H3407" s="400">
        <v>775.40205115913102</v>
      </c>
      <c r="I3407" s="401"/>
    </row>
    <row r="3408" spans="1:9" ht="25.15" customHeight="1">
      <c r="A3408" s="299">
        <v>41114</v>
      </c>
      <c r="B3408" s="298">
        <v>13.5</v>
      </c>
      <c r="C3408" s="298">
        <v>13.66</v>
      </c>
      <c r="D3408" s="298">
        <v>13.3</v>
      </c>
      <c r="E3408" s="298">
        <v>13.37</v>
      </c>
      <c r="F3408" s="297">
        <v>141320</v>
      </c>
      <c r="G3408" s="297">
        <v>60295651</v>
      </c>
      <c r="H3408" s="400">
        <v>806.15284696971003</v>
      </c>
      <c r="I3408" s="401"/>
    </row>
    <row r="3409" spans="1:9" ht="25.15" customHeight="1">
      <c r="A3409" s="299">
        <v>41113</v>
      </c>
      <c r="B3409" s="298">
        <v>13.63</v>
      </c>
      <c r="C3409" s="298">
        <v>13.63</v>
      </c>
      <c r="D3409" s="298">
        <v>13.45</v>
      </c>
      <c r="E3409" s="298">
        <v>13.49</v>
      </c>
      <c r="F3409" s="297">
        <v>33975</v>
      </c>
      <c r="G3409" s="297">
        <v>60295651</v>
      </c>
      <c r="H3409" s="400">
        <v>813.38831818942106</v>
      </c>
      <c r="I3409" s="401"/>
    </row>
    <row r="3410" spans="1:9" ht="25.15" customHeight="1">
      <c r="A3410" s="299">
        <v>41110</v>
      </c>
      <c r="B3410" s="298">
        <v>13.68</v>
      </c>
      <c r="C3410" s="298">
        <v>13.84</v>
      </c>
      <c r="D3410" s="298">
        <v>13.46</v>
      </c>
      <c r="E3410" s="298">
        <v>13.75</v>
      </c>
      <c r="F3410" s="297">
        <v>84700</v>
      </c>
      <c r="G3410" s="297">
        <v>60295651</v>
      </c>
      <c r="H3410" s="400">
        <v>829.06520124999997</v>
      </c>
      <c r="I3410" s="401"/>
    </row>
    <row r="3411" spans="1:9" ht="25.15" customHeight="1">
      <c r="A3411" s="299">
        <v>41109</v>
      </c>
      <c r="B3411" s="298">
        <v>13.38</v>
      </c>
      <c r="C3411" s="298">
        <v>13.98</v>
      </c>
      <c r="D3411" s="298">
        <v>13.38</v>
      </c>
      <c r="E3411" s="298">
        <v>13.75</v>
      </c>
      <c r="F3411" s="297">
        <v>345806</v>
      </c>
      <c r="G3411" s="297">
        <v>60295651</v>
      </c>
      <c r="H3411" s="400">
        <v>829.06520124999997</v>
      </c>
      <c r="I3411" s="401"/>
    </row>
    <row r="3412" spans="1:9" ht="25.15" customHeight="1">
      <c r="A3412" s="299">
        <v>41108</v>
      </c>
      <c r="B3412" s="298">
        <v>13.49</v>
      </c>
      <c r="C3412" s="298">
        <v>13.643101</v>
      </c>
      <c r="D3412" s="298">
        <v>13.21</v>
      </c>
      <c r="E3412" s="298">
        <v>13.3</v>
      </c>
      <c r="F3412" s="297">
        <v>247757</v>
      </c>
      <c r="G3412" s="297">
        <v>60295651</v>
      </c>
      <c r="H3412" s="400">
        <v>801.93216980048305</v>
      </c>
      <c r="I3412" s="401"/>
    </row>
    <row r="3413" spans="1:9" ht="25.15" customHeight="1">
      <c r="A3413" s="299">
        <v>41107</v>
      </c>
      <c r="B3413" s="298">
        <v>13.18</v>
      </c>
      <c r="C3413" s="298">
        <v>13.54</v>
      </c>
      <c r="D3413" s="298">
        <v>13.06</v>
      </c>
      <c r="E3413" s="298">
        <v>13.54</v>
      </c>
      <c r="F3413" s="297">
        <v>187647</v>
      </c>
      <c r="G3413" s="297">
        <v>60295651</v>
      </c>
      <c r="H3413" s="400">
        <v>816.40311223990295</v>
      </c>
      <c r="I3413" s="401"/>
    </row>
    <row r="3414" spans="1:9" ht="25.15" customHeight="1">
      <c r="A3414" s="299">
        <v>41106</v>
      </c>
      <c r="B3414" s="298">
        <v>12.97</v>
      </c>
      <c r="C3414" s="298">
        <v>13.14</v>
      </c>
      <c r="D3414" s="298">
        <v>12.849</v>
      </c>
      <c r="E3414" s="298">
        <v>13.1</v>
      </c>
      <c r="F3414" s="297">
        <v>170255</v>
      </c>
      <c r="G3414" s="297">
        <v>60295651</v>
      </c>
      <c r="H3414" s="400">
        <v>789.87305110096497</v>
      </c>
      <c r="I3414" s="401"/>
    </row>
    <row r="3415" spans="1:9" ht="25.15" customHeight="1">
      <c r="A3415" s="299">
        <v>41103</v>
      </c>
      <c r="B3415" s="298">
        <v>12.75</v>
      </c>
      <c r="C3415" s="298">
        <v>12.91</v>
      </c>
      <c r="D3415" s="298">
        <v>12.75</v>
      </c>
      <c r="E3415" s="298">
        <v>12.86</v>
      </c>
      <c r="F3415" s="297">
        <v>44552</v>
      </c>
      <c r="G3415" s="297">
        <v>60295651</v>
      </c>
      <c r="H3415" s="400">
        <v>775.40205115913102</v>
      </c>
      <c r="I3415" s="401"/>
    </row>
    <row r="3416" spans="1:9" ht="25.15" customHeight="1">
      <c r="A3416" s="299">
        <v>41102</v>
      </c>
      <c r="B3416" s="298">
        <v>12.68</v>
      </c>
      <c r="C3416" s="298">
        <v>12.81</v>
      </c>
      <c r="D3416" s="298">
        <v>12.544549999999999</v>
      </c>
      <c r="E3416" s="298">
        <v>12.81</v>
      </c>
      <c r="F3416" s="297">
        <v>18648</v>
      </c>
      <c r="G3416" s="297">
        <v>60295651</v>
      </c>
      <c r="H3416" s="400">
        <v>772.38731461106204</v>
      </c>
      <c r="I3416" s="401"/>
    </row>
    <row r="3417" spans="1:9" ht="25.15" customHeight="1">
      <c r="A3417" s="299">
        <v>41101</v>
      </c>
      <c r="B3417" s="298">
        <v>12.58</v>
      </c>
      <c r="C3417" s="298">
        <v>12.8</v>
      </c>
      <c r="D3417" s="298">
        <v>12.58</v>
      </c>
      <c r="E3417" s="298">
        <v>12.73</v>
      </c>
      <c r="F3417" s="297">
        <v>18837</v>
      </c>
      <c r="G3417" s="297">
        <v>60295651</v>
      </c>
      <c r="H3417" s="400">
        <v>767.56360962884105</v>
      </c>
      <c r="I3417" s="401"/>
    </row>
    <row r="3418" spans="1:9" ht="25.15" customHeight="1">
      <c r="A3418" s="299">
        <v>41100</v>
      </c>
      <c r="B3418" s="298">
        <v>12.82</v>
      </c>
      <c r="C3418" s="298">
        <v>12.960899</v>
      </c>
      <c r="D3418" s="298">
        <v>12.62</v>
      </c>
      <c r="E3418" s="298">
        <v>12.66</v>
      </c>
      <c r="F3418" s="297">
        <v>46101</v>
      </c>
      <c r="G3418" s="297">
        <v>60295651</v>
      </c>
      <c r="H3418" s="400">
        <v>763.34293245961396</v>
      </c>
      <c r="I3418" s="401"/>
    </row>
    <row r="3419" spans="1:9" ht="25.15" customHeight="1">
      <c r="A3419" s="299">
        <v>41099</v>
      </c>
      <c r="B3419" s="298">
        <v>12.54</v>
      </c>
      <c r="C3419" s="298">
        <v>12.8992</v>
      </c>
      <c r="D3419" s="298">
        <v>12.5</v>
      </c>
      <c r="E3419" s="298">
        <v>12.85</v>
      </c>
      <c r="F3419" s="297">
        <v>73939</v>
      </c>
      <c r="G3419" s="297">
        <v>60295651</v>
      </c>
      <c r="H3419" s="400">
        <v>774.79913835096499</v>
      </c>
      <c r="I3419" s="401"/>
    </row>
    <row r="3420" spans="1:9" ht="25.15" customHeight="1">
      <c r="A3420" s="299">
        <v>41096</v>
      </c>
      <c r="B3420" s="298">
        <v>12.68</v>
      </c>
      <c r="C3420" s="298">
        <v>12.68</v>
      </c>
      <c r="D3420" s="298">
        <v>12.47</v>
      </c>
      <c r="E3420" s="298">
        <v>12.6</v>
      </c>
      <c r="F3420" s="297">
        <v>30089</v>
      </c>
      <c r="G3420" s="297">
        <v>60295651</v>
      </c>
      <c r="H3420" s="400">
        <v>759.72522560096502</v>
      </c>
      <c r="I3420" s="401"/>
    </row>
    <row r="3421" spans="1:9" ht="25.15" customHeight="1">
      <c r="A3421" s="299">
        <v>41095</v>
      </c>
      <c r="B3421" s="298">
        <v>12.59</v>
      </c>
      <c r="C3421" s="298">
        <v>12.62</v>
      </c>
      <c r="D3421" s="298">
        <v>12.45</v>
      </c>
      <c r="E3421" s="298">
        <v>12.6</v>
      </c>
      <c r="F3421" s="297">
        <v>33422</v>
      </c>
      <c r="G3421" s="297">
        <v>60295651</v>
      </c>
      <c r="H3421" s="400">
        <v>759.72522560096502</v>
      </c>
      <c r="I3421" s="401"/>
    </row>
    <row r="3422" spans="1:9" ht="25.15" customHeight="1">
      <c r="A3422" s="299">
        <v>41094</v>
      </c>
      <c r="B3422" s="298">
        <v>12.64</v>
      </c>
      <c r="C3422" s="298">
        <v>12.75</v>
      </c>
      <c r="D3422" s="298">
        <v>12.51</v>
      </c>
      <c r="E3422" s="298">
        <v>12.54</v>
      </c>
      <c r="F3422" s="297">
        <v>36821</v>
      </c>
      <c r="G3422" s="297">
        <v>60295651</v>
      </c>
      <c r="H3422" s="400">
        <v>756.10746123990305</v>
      </c>
      <c r="I3422" s="401"/>
    </row>
    <row r="3423" spans="1:9" ht="25.15" customHeight="1">
      <c r="A3423" s="299">
        <v>41093</v>
      </c>
      <c r="B3423" s="298">
        <v>12.63</v>
      </c>
      <c r="C3423" s="298">
        <v>12.82</v>
      </c>
      <c r="D3423" s="298">
        <v>12.491630000000001</v>
      </c>
      <c r="E3423" s="298">
        <v>12.63</v>
      </c>
      <c r="F3423" s="297">
        <v>30613</v>
      </c>
      <c r="G3423" s="297">
        <v>60295651</v>
      </c>
      <c r="H3423" s="400">
        <v>761.53407903028994</v>
      </c>
      <c r="I3423" s="401"/>
    </row>
    <row r="3424" spans="1:9" ht="25.15" customHeight="1">
      <c r="A3424" s="299">
        <v>41092</v>
      </c>
      <c r="B3424" s="298">
        <v>12.34</v>
      </c>
      <c r="C3424" s="298">
        <v>12.74</v>
      </c>
      <c r="D3424" s="298">
        <v>12.34</v>
      </c>
      <c r="E3424" s="298">
        <v>12.53</v>
      </c>
      <c r="F3424" s="297">
        <v>26933</v>
      </c>
      <c r="G3424" s="297">
        <v>60295651</v>
      </c>
      <c r="H3424" s="400">
        <v>755.50449092932399</v>
      </c>
      <c r="I3424" s="401"/>
    </row>
    <row r="3425" spans="1:9" ht="25.15" customHeight="1">
      <c r="A3425" s="299">
        <v>41089</v>
      </c>
      <c r="B3425" s="298">
        <v>12.68</v>
      </c>
      <c r="C3425" s="298">
        <v>12.68</v>
      </c>
      <c r="D3425" s="298">
        <v>12.3</v>
      </c>
      <c r="E3425" s="298">
        <v>12.41</v>
      </c>
      <c r="F3425" s="297">
        <v>53166</v>
      </c>
      <c r="G3425" s="297">
        <v>60295651</v>
      </c>
      <c r="H3425" s="400">
        <v>748.26901970961399</v>
      </c>
      <c r="I3425" s="401"/>
    </row>
    <row r="3426" spans="1:9" ht="25.15" customHeight="1">
      <c r="A3426" s="299">
        <v>41088</v>
      </c>
      <c r="B3426" s="298">
        <v>12.53</v>
      </c>
      <c r="C3426" s="298">
        <v>12.63</v>
      </c>
      <c r="D3426" s="298">
        <v>12.25</v>
      </c>
      <c r="E3426" s="298">
        <v>12.48</v>
      </c>
      <c r="F3426" s="297">
        <v>138340</v>
      </c>
      <c r="G3426" s="297">
        <v>60295651</v>
      </c>
      <c r="H3426" s="400">
        <v>752.48969687884096</v>
      </c>
      <c r="I3426" s="401"/>
    </row>
    <row r="3427" spans="1:9" ht="25.15" customHeight="1">
      <c r="A3427" s="299">
        <v>41087</v>
      </c>
      <c r="B3427" s="298">
        <v>12.3</v>
      </c>
      <c r="C3427" s="298">
        <v>12.64038</v>
      </c>
      <c r="D3427" s="298">
        <v>12.18</v>
      </c>
      <c r="E3427" s="298">
        <v>12.6</v>
      </c>
      <c r="F3427" s="297">
        <v>181065</v>
      </c>
      <c r="G3427" s="297">
        <v>60295651</v>
      </c>
      <c r="H3427" s="400">
        <v>759.72522560096502</v>
      </c>
      <c r="I3427" s="401"/>
    </row>
    <row r="3428" spans="1:9" ht="25.15" customHeight="1">
      <c r="A3428" s="299">
        <v>41086</v>
      </c>
      <c r="B3428" s="298">
        <v>12.07</v>
      </c>
      <c r="C3428" s="298">
        <v>12.42</v>
      </c>
      <c r="D3428" s="298">
        <v>12.07</v>
      </c>
      <c r="E3428" s="298">
        <v>12.3</v>
      </c>
      <c r="F3428" s="297">
        <v>101746</v>
      </c>
      <c r="G3428" s="297">
        <v>60295651</v>
      </c>
      <c r="H3428" s="400">
        <v>741.63651880048303</v>
      </c>
      <c r="I3428" s="401"/>
    </row>
    <row r="3429" spans="1:9" ht="25.15" customHeight="1">
      <c r="A3429" s="299">
        <v>41085</v>
      </c>
      <c r="B3429" s="298">
        <v>12.08</v>
      </c>
      <c r="C3429" s="298">
        <v>12.19</v>
      </c>
      <c r="D3429" s="298">
        <v>12.04</v>
      </c>
      <c r="E3429" s="298">
        <v>12.15</v>
      </c>
      <c r="F3429" s="297">
        <v>97009</v>
      </c>
      <c r="G3429" s="297">
        <v>60295651</v>
      </c>
      <c r="H3429" s="400">
        <v>732.59213664903496</v>
      </c>
      <c r="I3429" s="401"/>
    </row>
    <row r="3430" spans="1:9" ht="25.15" customHeight="1">
      <c r="A3430" s="299">
        <v>41082</v>
      </c>
      <c r="B3430" s="298">
        <v>12</v>
      </c>
      <c r="C3430" s="298">
        <v>12.12603</v>
      </c>
      <c r="D3430" s="298">
        <v>11.91</v>
      </c>
      <c r="E3430" s="298">
        <v>12.05</v>
      </c>
      <c r="F3430" s="297">
        <v>78570</v>
      </c>
      <c r="G3430" s="297">
        <v>60295651</v>
      </c>
      <c r="H3430" s="400">
        <v>726.56260605048305</v>
      </c>
      <c r="I3430" s="401"/>
    </row>
    <row r="3431" spans="1:9" ht="25.15" customHeight="1">
      <c r="A3431" s="299">
        <v>41081</v>
      </c>
      <c r="B3431" s="298">
        <v>11.84</v>
      </c>
      <c r="C3431" s="298">
        <v>12.08</v>
      </c>
      <c r="D3431" s="298">
        <v>11.7576</v>
      </c>
      <c r="E3431" s="298">
        <v>12.01</v>
      </c>
      <c r="F3431" s="297">
        <v>71759</v>
      </c>
      <c r="G3431" s="297">
        <v>60295651</v>
      </c>
      <c r="H3431" s="400">
        <v>724.15078231057896</v>
      </c>
      <c r="I3431" s="401"/>
    </row>
    <row r="3432" spans="1:9" ht="25.15" customHeight="1">
      <c r="A3432" s="299">
        <v>41080</v>
      </c>
      <c r="B3432" s="298">
        <v>11.6</v>
      </c>
      <c r="C3432" s="298">
        <v>11.8</v>
      </c>
      <c r="D3432" s="298">
        <v>11.6</v>
      </c>
      <c r="E3432" s="298">
        <v>11.8</v>
      </c>
      <c r="F3432" s="297">
        <v>54896</v>
      </c>
      <c r="G3432" s="297">
        <v>60295651</v>
      </c>
      <c r="H3432" s="400">
        <v>711.48869330048296</v>
      </c>
      <c r="I3432" s="401"/>
    </row>
    <row r="3433" spans="1:9" ht="25.15" customHeight="1">
      <c r="A3433" s="299">
        <v>41079</v>
      </c>
      <c r="B3433" s="298">
        <v>11.36</v>
      </c>
      <c r="C3433" s="298">
        <v>11.82</v>
      </c>
      <c r="D3433" s="298">
        <v>11.35</v>
      </c>
      <c r="E3433" s="298">
        <v>11.63</v>
      </c>
      <c r="F3433" s="297">
        <v>55989</v>
      </c>
      <c r="G3433" s="297">
        <v>60295651</v>
      </c>
      <c r="H3433" s="400">
        <v>701.23842803029004</v>
      </c>
      <c r="I3433" s="401"/>
    </row>
    <row r="3434" spans="1:9" ht="25.15" customHeight="1">
      <c r="A3434" s="299">
        <v>41078</v>
      </c>
      <c r="B3434" s="298">
        <v>11.95</v>
      </c>
      <c r="C3434" s="298">
        <v>12.013598999999999</v>
      </c>
      <c r="D3434" s="298">
        <v>11.29</v>
      </c>
      <c r="E3434" s="298">
        <v>11.31</v>
      </c>
      <c r="F3434" s="297">
        <v>78068</v>
      </c>
      <c r="G3434" s="297">
        <v>60295651</v>
      </c>
      <c r="H3434" s="400">
        <v>681.94383811106195</v>
      </c>
      <c r="I3434" s="401"/>
    </row>
    <row r="3435" spans="1:9" ht="25.15" customHeight="1">
      <c r="A3435" s="299">
        <v>41075</v>
      </c>
      <c r="B3435" s="298">
        <v>12.48</v>
      </c>
      <c r="C3435" s="298">
        <v>12.54</v>
      </c>
      <c r="D3435" s="298">
        <v>11.947010000000001</v>
      </c>
      <c r="E3435" s="298">
        <v>11.95</v>
      </c>
      <c r="F3435" s="297">
        <v>109642</v>
      </c>
      <c r="G3435" s="297">
        <v>60295651</v>
      </c>
      <c r="H3435" s="400">
        <v>720.53301794951699</v>
      </c>
      <c r="I3435" s="401"/>
    </row>
    <row r="3436" spans="1:9" ht="25.15" customHeight="1">
      <c r="A3436" s="299">
        <v>41074</v>
      </c>
      <c r="B3436" s="298">
        <v>12.48</v>
      </c>
      <c r="C3436" s="298">
        <v>12.64</v>
      </c>
      <c r="D3436" s="298">
        <v>12.13</v>
      </c>
      <c r="E3436" s="298">
        <v>12.54</v>
      </c>
      <c r="F3436" s="297">
        <v>32443</v>
      </c>
      <c r="G3436" s="297">
        <v>60295651</v>
      </c>
      <c r="H3436" s="400">
        <v>756.10746123990305</v>
      </c>
      <c r="I3436" s="401"/>
    </row>
    <row r="3437" spans="1:9" ht="25.15" customHeight="1">
      <c r="A3437" s="299">
        <v>41073</v>
      </c>
      <c r="B3437" s="298">
        <v>12.37</v>
      </c>
      <c r="C3437" s="298">
        <v>12.69</v>
      </c>
      <c r="D3437" s="298">
        <v>12.37</v>
      </c>
      <c r="E3437" s="298">
        <v>12.55</v>
      </c>
      <c r="F3437" s="297">
        <v>26569</v>
      </c>
      <c r="G3437" s="297">
        <v>60295651</v>
      </c>
      <c r="H3437" s="400">
        <v>756.71043155048301</v>
      </c>
      <c r="I3437" s="401"/>
    </row>
    <row r="3438" spans="1:9" ht="25.15" customHeight="1">
      <c r="A3438" s="299">
        <v>41072</v>
      </c>
      <c r="B3438" s="298">
        <v>12.76</v>
      </c>
      <c r="C3438" s="298">
        <v>12.76</v>
      </c>
      <c r="D3438" s="298">
        <v>12.31</v>
      </c>
      <c r="E3438" s="298">
        <v>12.36</v>
      </c>
      <c r="F3438" s="297">
        <v>31435</v>
      </c>
      <c r="G3438" s="297">
        <v>60295651</v>
      </c>
      <c r="H3438" s="400">
        <v>745.25422565913095</v>
      </c>
      <c r="I3438" s="401"/>
    </row>
    <row r="3439" spans="1:9" ht="25.15" customHeight="1">
      <c r="A3439" s="299">
        <v>41071</v>
      </c>
      <c r="B3439" s="298">
        <v>12.57</v>
      </c>
      <c r="C3439" s="298">
        <v>12.8</v>
      </c>
      <c r="D3439" s="298">
        <v>12.57</v>
      </c>
      <c r="E3439" s="298">
        <v>12.71</v>
      </c>
      <c r="F3439" s="297">
        <v>31576</v>
      </c>
      <c r="G3439" s="297">
        <v>60295651</v>
      </c>
      <c r="H3439" s="400">
        <v>766.357726510097</v>
      </c>
      <c r="I3439" s="401"/>
    </row>
    <row r="3440" spans="1:9" ht="25.15" customHeight="1">
      <c r="A3440" s="299">
        <v>41068</v>
      </c>
      <c r="B3440" s="298">
        <v>12.59</v>
      </c>
      <c r="C3440" s="298">
        <v>12.62</v>
      </c>
      <c r="D3440" s="298">
        <v>12.32</v>
      </c>
      <c r="E3440" s="298">
        <v>12.42</v>
      </c>
      <c r="F3440" s="297">
        <v>15087</v>
      </c>
      <c r="G3440" s="297">
        <v>60295651</v>
      </c>
      <c r="H3440" s="400">
        <v>748.87199002019304</v>
      </c>
      <c r="I3440" s="401"/>
    </row>
    <row r="3441" spans="1:9" ht="25.15" customHeight="1">
      <c r="A3441" s="299">
        <v>41067</v>
      </c>
      <c r="B3441" s="298">
        <v>12.65</v>
      </c>
      <c r="C3441" s="298">
        <v>12.65</v>
      </c>
      <c r="D3441" s="298">
        <v>12.33</v>
      </c>
      <c r="E3441" s="298">
        <v>12.59</v>
      </c>
      <c r="F3441" s="297">
        <v>49822</v>
      </c>
      <c r="G3441" s="297">
        <v>60295651</v>
      </c>
      <c r="H3441" s="400">
        <v>759.12225529038597</v>
      </c>
      <c r="I3441" s="401"/>
    </row>
    <row r="3442" spans="1:9" ht="25.15" customHeight="1">
      <c r="A3442" s="299">
        <v>41066</v>
      </c>
      <c r="B3442" s="298">
        <v>12.29</v>
      </c>
      <c r="C3442" s="298">
        <v>12.66</v>
      </c>
      <c r="D3442" s="298">
        <v>12.24</v>
      </c>
      <c r="E3442" s="298">
        <v>12.55</v>
      </c>
      <c r="F3442" s="297">
        <v>49949</v>
      </c>
      <c r="G3442" s="297">
        <v>60295651</v>
      </c>
      <c r="H3442" s="400">
        <v>756.71043155048301</v>
      </c>
      <c r="I3442" s="401"/>
    </row>
    <row r="3443" spans="1:9" ht="25.15" customHeight="1">
      <c r="A3443" s="299">
        <v>41061</v>
      </c>
      <c r="B3443" s="298">
        <v>12.63</v>
      </c>
      <c r="C3443" s="298">
        <v>12.699598999999999</v>
      </c>
      <c r="D3443" s="298">
        <v>12.19</v>
      </c>
      <c r="E3443" s="298">
        <v>12.27</v>
      </c>
      <c r="F3443" s="297">
        <v>27270</v>
      </c>
      <c r="G3443" s="297">
        <v>60295651</v>
      </c>
      <c r="H3443" s="400">
        <v>739.82766537115901</v>
      </c>
      <c r="I3443" s="401"/>
    </row>
    <row r="3444" spans="1:9" ht="25.15" customHeight="1">
      <c r="A3444" s="299">
        <v>41060</v>
      </c>
      <c r="B3444" s="298">
        <v>12.59</v>
      </c>
      <c r="C3444" s="298">
        <v>12.83</v>
      </c>
      <c r="D3444" s="298">
        <v>12.59</v>
      </c>
      <c r="E3444" s="298">
        <v>12.67</v>
      </c>
      <c r="F3444" s="297">
        <v>66374</v>
      </c>
      <c r="G3444" s="297">
        <v>60295651</v>
      </c>
      <c r="H3444" s="400">
        <v>763.94590277019302</v>
      </c>
      <c r="I3444" s="401"/>
    </row>
    <row r="3445" spans="1:9" ht="25.15" customHeight="1">
      <c r="A3445" s="299">
        <v>41059</v>
      </c>
      <c r="B3445" s="298">
        <v>12.63</v>
      </c>
      <c r="C3445" s="298">
        <v>12.71</v>
      </c>
      <c r="D3445" s="298">
        <v>12.5</v>
      </c>
      <c r="E3445" s="298">
        <v>12.62</v>
      </c>
      <c r="F3445" s="297">
        <v>84523</v>
      </c>
      <c r="G3445" s="297">
        <v>60295651</v>
      </c>
      <c r="H3445" s="400">
        <v>760.93110871970998</v>
      </c>
      <c r="I3445" s="401"/>
    </row>
    <row r="3446" spans="1:9" ht="25.15" customHeight="1">
      <c r="A3446" s="299">
        <v>41058</v>
      </c>
      <c r="B3446" s="298">
        <v>12.54</v>
      </c>
      <c r="C3446" s="298">
        <v>12.772500000000001</v>
      </c>
      <c r="D3446" s="298">
        <v>12.52</v>
      </c>
      <c r="E3446" s="298">
        <v>12.62</v>
      </c>
      <c r="F3446" s="297">
        <v>69482</v>
      </c>
      <c r="G3446" s="297">
        <v>60295651</v>
      </c>
      <c r="H3446" s="400">
        <v>760.93110871970998</v>
      </c>
      <c r="I3446" s="401"/>
    </row>
    <row r="3447" spans="1:9" ht="25.15" customHeight="1">
      <c r="A3447" s="299">
        <v>41057</v>
      </c>
      <c r="B3447" s="298">
        <v>11.87</v>
      </c>
      <c r="C3447" s="298">
        <v>12.52</v>
      </c>
      <c r="D3447" s="298">
        <v>11.6175</v>
      </c>
      <c r="E3447" s="298">
        <v>12.47</v>
      </c>
      <c r="F3447" s="297">
        <v>375914</v>
      </c>
      <c r="G3447" s="297">
        <v>60295651</v>
      </c>
      <c r="H3447" s="400">
        <v>751.88678407067596</v>
      </c>
      <c r="I3447" s="401"/>
    </row>
    <row r="3448" spans="1:9" ht="25.15" customHeight="1">
      <c r="A3448" s="299">
        <v>41054</v>
      </c>
      <c r="B3448" s="298">
        <v>12</v>
      </c>
      <c r="C3448" s="298">
        <v>12.18</v>
      </c>
      <c r="D3448" s="298">
        <v>11.82</v>
      </c>
      <c r="E3448" s="298">
        <v>11.92</v>
      </c>
      <c r="F3448" s="297">
        <v>43153</v>
      </c>
      <c r="G3448" s="297">
        <v>60295651</v>
      </c>
      <c r="H3448" s="400">
        <v>718.72416452019297</v>
      </c>
      <c r="I3448" s="401"/>
    </row>
    <row r="3449" spans="1:9" ht="25.15" customHeight="1">
      <c r="A3449" s="299">
        <v>41053</v>
      </c>
      <c r="B3449" s="298">
        <v>12.05</v>
      </c>
      <c r="C3449" s="298">
        <v>12.11</v>
      </c>
      <c r="D3449" s="298">
        <v>11.958</v>
      </c>
      <c r="E3449" s="298">
        <v>12.03</v>
      </c>
      <c r="F3449" s="297">
        <v>24871</v>
      </c>
      <c r="G3449" s="297">
        <v>60295651</v>
      </c>
      <c r="H3449" s="400">
        <v>725.35666542932404</v>
      </c>
      <c r="I3449" s="401"/>
    </row>
    <row r="3450" spans="1:9" ht="25.15" customHeight="1">
      <c r="A3450" s="299">
        <v>41052</v>
      </c>
      <c r="B3450" s="298">
        <v>12.08</v>
      </c>
      <c r="C3450" s="298">
        <v>12.2</v>
      </c>
      <c r="D3450" s="298">
        <v>11.96</v>
      </c>
      <c r="E3450" s="298">
        <v>11.98</v>
      </c>
      <c r="F3450" s="297">
        <v>25430</v>
      </c>
      <c r="G3450" s="297">
        <v>60295651</v>
      </c>
      <c r="H3450" s="400">
        <v>722.34187137884101</v>
      </c>
      <c r="I3450" s="401"/>
    </row>
    <row r="3451" spans="1:9" ht="25.15" customHeight="1">
      <c r="A3451" s="299">
        <v>41051</v>
      </c>
      <c r="B3451" s="298">
        <v>12.29</v>
      </c>
      <c r="C3451" s="298">
        <v>12.58</v>
      </c>
      <c r="D3451" s="298">
        <v>11.83</v>
      </c>
      <c r="E3451" s="298">
        <v>12.16</v>
      </c>
      <c r="F3451" s="297">
        <v>71178</v>
      </c>
      <c r="G3451" s="297">
        <v>60295651</v>
      </c>
      <c r="H3451" s="400">
        <v>733.19510695961401</v>
      </c>
      <c r="I3451" s="401"/>
    </row>
    <row r="3452" spans="1:9" ht="25.15" customHeight="1">
      <c r="A3452" s="299">
        <v>41050</v>
      </c>
      <c r="B3452" s="298">
        <v>12.6</v>
      </c>
      <c r="C3452" s="298">
        <v>12.61</v>
      </c>
      <c r="D3452" s="298">
        <v>12.36</v>
      </c>
      <c r="E3452" s="298">
        <v>12.36</v>
      </c>
      <c r="F3452" s="297">
        <v>31371</v>
      </c>
      <c r="G3452" s="297">
        <v>60295651</v>
      </c>
      <c r="H3452" s="400">
        <v>745.25422565913095</v>
      </c>
      <c r="I3452" s="401"/>
    </row>
    <row r="3453" spans="1:9" ht="25.15" customHeight="1">
      <c r="A3453" s="299">
        <v>41047</v>
      </c>
      <c r="B3453" s="298">
        <v>12.8</v>
      </c>
      <c r="C3453" s="298">
        <v>13.07</v>
      </c>
      <c r="D3453" s="298">
        <v>12.61</v>
      </c>
      <c r="E3453" s="298">
        <v>12.68</v>
      </c>
      <c r="F3453" s="297">
        <v>34854</v>
      </c>
      <c r="G3453" s="297">
        <v>60295651</v>
      </c>
      <c r="H3453" s="400">
        <v>764.54887308077195</v>
      </c>
      <c r="I3453" s="401"/>
    </row>
    <row r="3454" spans="1:9" ht="25.15" customHeight="1">
      <c r="A3454" s="299">
        <v>41046</v>
      </c>
      <c r="B3454" s="298">
        <v>12.9</v>
      </c>
      <c r="C3454" s="298">
        <v>13.04</v>
      </c>
      <c r="D3454" s="298">
        <v>12.78</v>
      </c>
      <c r="E3454" s="298">
        <v>12.81</v>
      </c>
      <c r="F3454" s="297">
        <v>28696</v>
      </c>
      <c r="G3454" s="297">
        <v>60295651</v>
      </c>
      <c r="H3454" s="400">
        <v>772.38731461106204</v>
      </c>
      <c r="I3454" s="401"/>
    </row>
    <row r="3455" spans="1:9" ht="25.15" customHeight="1">
      <c r="A3455" s="299">
        <v>41045</v>
      </c>
      <c r="B3455" s="298">
        <v>12.73</v>
      </c>
      <c r="C3455" s="298">
        <v>12.96</v>
      </c>
      <c r="D3455" s="298">
        <v>12.47</v>
      </c>
      <c r="E3455" s="298">
        <v>12.91</v>
      </c>
      <c r="F3455" s="297">
        <v>49711</v>
      </c>
      <c r="G3455" s="297">
        <v>60295651</v>
      </c>
      <c r="H3455" s="400">
        <v>778.41684520961405</v>
      </c>
      <c r="I3455" s="401"/>
    </row>
    <row r="3456" spans="1:9" ht="25.15" customHeight="1">
      <c r="A3456" s="299">
        <v>41044</v>
      </c>
      <c r="B3456" s="298">
        <v>12.91</v>
      </c>
      <c r="C3456" s="298">
        <v>13.1</v>
      </c>
      <c r="D3456" s="298">
        <v>12.71</v>
      </c>
      <c r="E3456" s="298">
        <v>12.85</v>
      </c>
      <c r="F3456" s="297">
        <v>40343</v>
      </c>
      <c r="G3456" s="297">
        <v>60295651</v>
      </c>
      <c r="H3456" s="400">
        <v>774.79913835096499</v>
      </c>
      <c r="I3456" s="401"/>
    </row>
    <row r="3457" spans="1:9" ht="25.15" customHeight="1">
      <c r="A3457" s="299">
        <v>41043</v>
      </c>
      <c r="B3457" s="298">
        <v>13</v>
      </c>
      <c r="C3457" s="298">
        <v>13.065</v>
      </c>
      <c r="D3457" s="298">
        <v>12.77</v>
      </c>
      <c r="E3457" s="298">
        <v>13.04</v>
      </c>
      <c r="F3457" s="297">
        <v>137751</v>
      </c>
      <c r="G3457" s="297">
        <v>60295651</v>
      </c>
      <c r="H3457" s="400">
        <v>786.255286739903</v>
      </c>
      <c r="I3457" s="401"/>
    </row>
    <row r="3458" spans="1:9" ht="25.15" customHeight="1">
      <c r="A3458" s="299">
        <v>41040</v>
      </c>
      <c r="B3458" s="298">
        <v>12.8</v>
      </c>
      <c r="C3458" s="298">
        <v>13.09</v>
      </c>
      <c r="D3458" s="298">
        <v>12.743499999999999</v>
      </c>
      <c r="E3458" s="298">
        <v>13.09</v>
      </c>
      <c r="F3458" s="297">
        <v>33278</v>
      </c>
      <c r="G3458" s="297">
        <v>60295651</v>
      </c>
      <c r="H3458" s="400">
        <v>789.27008079038603</v>
      </c>
      <c r="I3458" s="401"/>
    </row>
    <row r="3459" spans="1:9" ht="25.15" customHeight="1">
      <c r="A3459" s="299">
        <v>41039</v>
      </c>
      <c r="B3459" s="298">
        <v>12.82</v>
      </c>
      <c r="C3459" s="298">
        <v>13.06</v>
      </c>
      <c r="D3459" s="298">
        <v>12.73</v>
      </c>
      <c r="E3459" s="298">
        <v>12.86</v>
      </c>
      <c r="F3459" s="297">
        <v>33549</v>
      </c>
      <c r="G3459" s="297">
        <v>60295651</v>
      </c>
      <c r="H3459" s="400">
        <v>775.40205115913102</v>
      </c>
      <c r="I3459" s="401"/>
    </row>
    <row r="3460" spans="1:9" ht="25.15" customHeight="1">
      <c r="A3460" s="299">
        <v>41038</v>
      </c>
      <c r="B3460" s="298">
        <v>12.8</v>
      </c>
      <c r="C3460" s="298">
        <v>12.85</v>
      </c>
      <c r="D3460" s="298">
        <v>12.65</v>
      </c>
      <c r="E3460" s="298">
        <v>12.78</v>
      </c>
      <c r="F3460" s="297">
        <v>75103</v>
      </c>
      <c r="G3460" s="297">
        <v>60295651</v>
      </c>
      <c r="H3460" s="400">
        <v>770.57840367932397</v>
      </c>
      <c r="I3460" s="401"/>
    </row>
    <row r="3461" spans="1:9" ht="25.15" customHeight="1">
      <c r="A3461" s="299">
        <v>41037</v>
      </c>
      <c r="B3461" s="298">
        <v>13.39</v>
      </c>
      <c r="C3461" s="298">
        <v>13.56</v>
      </c>
      <c r="D3461" s="298">
        <v>12.65</v>
      </c>
      <c r="E3461" s="298">
        <v>12.65</v>
      </c>
      <c r="F3461" s="297">
        <v>74320</v>
      </c>
      <c r="G3461" s="297">
        <v>60295651</v>
      </c>
      <c r="H3461" s="400">
        <v>762.73996214903502</v>
      </c>
      <c r="I3461" s="401"/>
    </row>
    <row r="3462" spans="1:9" ht="25.15" customHeight="1">
      <c r="A3462" s="299">
        <v>41033</v>
      </c>
      <c r="B3462" s="298">
        <v>14.26</v>
      </c>
      <c r="C3462" s="298">
        <v>14.3</v>
      </c>
      <c r="D3462" s="298">
        <v>13.39</v>
      </c>
      <c r="E3462" s="298">
        <v>13.39</v>
      </c>
      <c r="F3462" s="297">
        <v>290184</v>
      </c>
      <c r="G3462" s="297">
        <v>60295651</v>
      </c>
      <c r="H3462" s="400">
        <v>807.35878759086904</v>
      </c>
      <c r="I3462" s="401"/>
    </row>
    <row r="3463" spans="1:9" ht="25.15" customHeight="1">
      <c r="A3463" s="299">
        <v>41032</v>
      </c>
      <c r="B3463" s="298">
        <v>14.54</v>
      </c>
      <c r="C3463" s="298">
        <v>14.54</v>
      </c>
      <c r="D3463" s="298">
        <v>14.19</v>
      </c>
      <c r="E3463" s="298">
        <v>14.26</v>
      </c>
      <c r="F3463" s="297">
        <v>94535</v>
      </c>
      <c r="G3463" s="297">
        <v>60295651</v>
      </c>
      <c r="H3463" s="400">
        <v>859.81599706057898</v>
      </c>
      <c r="I3463" s="401"/>
    </row>
    <row r="3464" spans="1:9" ht="25.15" customHeight="1">
      <c r="A3464" s="299">
        <v>41030</v>
      </c>
      <c r="B3464" s="298">
        <v>14.05</v>
      </c>
      <c r="C3464" s="298">
        <v>14.67</v>
      </c>
      <c r="D3464" s="298">
        <v>14.05</v>
      </c>
      <c r="E3464" s="298">
        <v>14.57</v>
      </c>
      <c r="F3464" s="297">
        <v>78628</v>
      </c>
      <c r="G3464" s="297">
        <v>60295651</v>
      </c>
      <c r="H3464" s="400">
        <v>878.50761666922801</v>
      </c>
      <c r="I3464" s="401"/>
    </row>
    <row r="3465" spans="1:9" ht="25.15" customHeight="1">
      <c r="A3465" s="299">
        <v>41029</v>
      </c>
      <c r="B3465" s="298">
        <v>14.38</v>
      </c>
      <c r="C3465" s="298">
        <v>14.61</v>
      </c>
      <c r="D3465" s="298">
        <v>13.82</v>
      </c>
      <c r="E3465" s="298">
        <v>14.12</v>
      </c>
      <c r="F3465" s="297">
        <v>66297</v>
      </c>
      <c r="G3465" s="297">
        <v>60295651</v>
      </c>
      <c r="H3465" s="400">
        <v>851.37458521970996</v>
      </c>
      <c r="I3465" s="401"/>
    </row>
    <row r="3466" spans="1:9" ht="25.15" customHeight="1">
      <c r="A3466" s="299">
        <v>41026</v>
      </c>
      <c r="B3466" s="298">
        <v>13.37</v>
      </c>
      <c r="C3466" s="298">
        <v>14.64</v>
      </c>
      <c r="D3466" s="298">
        <v>13.25</v>
      </c>
      <c r="E3466" s="298">
        <v>14.39</v>
      </c>
      <c r="F3466" s="297">
        <v>134477</v>
      </c>
      <c r="G3466" s="297">
        <v>60285169</v>
      </c>
      <c r="H3466" s="400">
        <v>867.50360260726995</v>
      </c>
      <c r="I3466" s="401"/>
    </row>
    <row r="3467" spans="1:9" ht="25.15" customHeight="1">
      <c r="A3467" s="299">
        <v>41025</v>
      </c>
      <c r="B3467" s="298">
        <v>13.26</v>
      </c>
      <c r="C3467" s="298">
        <v>13.46</v>
      </c>
      <c r="D3467" s="298">
        <v>13.185</v>
      </c>
      <c r="E3467" s="298">
        <v>13.45</v>
      </c>
      <c r="F3467" s="297">
        <v>35380</v>
      </c>
      <c r="G3467" s="297">
        <v>60285169</v>
      </c>
      <c r="H3467" s="400">
        <v>810.83551155151702</v>
      </c>
      <c r="I3467" s="401"/>
    </row>
    <row r="3468" spans="1:9" ht="25.15" customHeight="1">
      <c r="A3468" s="299">
        <v>41024</v>
      </c>
      <c r="B3468" s="298">
        <v>12.91</v>
      </c>
      <c r="C3468" s="298">
        <v>13.44</v>
      </c>
      <c r="D3468" s="298">
        <v>12.91</v>
      </c>
      <c r="E3468" s="298">
        <v>13.28</v>
      </c>
      <c r="F3468" s="297">
        <v>72143</v>
      </c>
      <c r="G3468" s="297">
        <v>60285169</v>
      </c>
      <c r="H3468" s="400">
        <v>800.58702822212297</v>
      </c>
      <c r="I3468" s="401"/>
    </row>
    <row r="3469" spans="1:9" ht="25.15" customHeight="1">
      <c r="A3469" s="299">
        <v>41023</v>
      </c>
      <c r="B3469" s="298">
        <v>12.83</v>
      </c>
      <c r="C3469" s="298">
        <v>12.98</v>
      </c>
      <c r="D3469" s="298">
        <v>12.71</v>
      </c>
      <c r="E3469" s="298">
        <v>12.91</v>
      </c>
      <c r="F3469" s="297">
        <v>46464</v>
      </c>
      <c r="G3469" s="297">
        <v>60285169</v>
      </c>
      <c r="H3469" s="400">
        <v>778.28152259121305</v>
      </c>
      <c r="I3469" s="401"/>
    </row>
    <row r="3470" spans="1:9" ht="25.15" customHeight="1">
      <c r="A3470" s="299">
        <v>41022</v>
      </c>
      <c r="B3470" s="298">
        <v>13.08</v>
      </c>
      <c r="C3470" s="298">
        <v>13.08</v>
      </c>
      <c r="D3470" s="298">
        <v>12.77</v>
      </c>
      <c r="E3470" s="298">
        <v>12.83</v>
      </c>
      <c r="F3470" s="297">
        <v>38764</v>
      </c>
      <c r="G3470" s="297">
        <v>60285169</v>
      </c>
      <c r="H3470" s="400">
        <v>773.45871367060704</v>
      </c>
      <c r="I3470" s="401"/>
    </row>
    <row r="3471" spans="1:9" ht="25.15" customHeight="1">
      <c r="A3471" s="299">
        <v>41019</v>
      </c>
      <c r="B3471" s="298">
        <v>13.04</v>
      </c>
      <c r="C3471" s="298">
        <v>13.16</v>
      </c>
      <c r="D3471" s="298">
        <v>12.96</v>
      </c>
      <c r="E3471" s="298">
        <v>13.16</v>
      </c>
      <c r="F3471" s="297">
        <v>29263</v>
      </c>
      <c r="G3471" s="297">
        <v>60285169</v>
      </c>
      <c r="H3471" s="400">
        <v>793.35281484121299</v>
      </c>
      <c r="I3471" s="401"/>
    </row>
    <row r="3472" spans="1:9" ht="25.15" customHeight="1">
      <c r="A3472" s="299">
        <v>41018</v>
      </c>
      <c r="B3472" s="298">
        <v>12.93</v>
      </c>
      <c r="C3472" s="298">
        <v>13.185</v>
      </c>
      <c r="D3472" s="298">
        <v>12.9</v>
      </c>
      <c r="E3472" s="298">
        <v>13.06</v>
      </c>
      <c r="F3472" s="297">
        <v>44291</v>
      </c>
      <c r="G3472" s="297">
        <v>60285169</v>
      </c>
      <c r="H3472" s="400">
        <v>787.32433243666401</v>
      </c>
      <c r="I3472" s="401"/>
    </row>
    <row r="3473" spans="1:9" ht="25.15" customHeight="1">
      <c r="A3473" s="299">
        <v>41017</v>
      </c>
      <c r="B3473" s="298">
        <v>12.73</v>
      </c>
      <c r="C3473" s="298">
        <v>12.99</v>
      </c>
      <c r="D3473" s="298">
        <v>12.66</v>
      </c>
      <c r="E3473" s="298">
        <v>12.94</v>
      </c>
      <c r="F3473" s="297">
        <v>39670</v>
      </c>
      <c r="G3473" s="297">
        <v>60285169</v>
      </c>
      <c r="H3473" s="400">
        <v>780.09006156333601</v>
      </c>
      <c r="I3473" s="401"/>
    </row>
    <row r="3474" spans="1:9" ht="25.15" customHeight="1">
      <c r="A3474" s="299">
        <v>41016</v>
      </c>
      <c r="B3474" s="298">
        <v>12.75</v>
      </c>
      <c r="C3474" s="298">
        <v>12.8</v>
      </c>
      <c r="D3474" s="298">
        <v>12.65</v>
      </c>
      <c r="E3474" s="298">
        <v>12.72</v>
      </c>
      <c r="F3474" s="297">
        <v>38393</v>
      </c>
      <c r="G3474" s="297">
        <v>60285169</v>
      </c>
      <c r="H3474" s="400">
        <v>766.82736577787705</v>
      </c>
      <c r="I3474" s="401"/>
    </row>
    <row r="3475" spans="1:9" ht="25.15" customHeight="1">
      <c r="A3475" s="299">
        <v>41015</v>
      </c>
      <c r="B3475" s="298">
        <v>12.42</v>
      </c>
      <c r="C3475" s="298">
        <v>12.85</v>
      </c>
      <c r="D3475" s="298">
        <v>12.29</v>
      </c>
      <c r="E3475" s="298">
        <v>12.73</v>
      </c>
      <c r="F3475" s="297">
        <v>79228</v>
      </c>
      <c r="G3475" s="297">
        <v>60285169</v>
      </c>
      <c r="H3475" s="400">
        <v>767.43017377364004</v>
      </c>
      <c r="I3475" s="401"/>
    </row>
    <row r="3476" spans="1:9" ht="25.15" customHeight="1">
      <c r="A3476" s="299">
        <v>41012</v>
      </c>
      <c r="B3476" s="298">
        <v>12.48</v>
      </c>
      <c r="C3476" s="298">
        <v>12.74</v>
      </c>
      <c r="D3476" s="298">
        <v>12.45</v>
      </c>
      <c r="E3476" s="298">
        <v>12.46</v>
      </c>
      <c r="F3476" s="297">
        <v>62855</v>
      </c>
      <c r="G3476" s="297">
        <v>60285169</v>
      </c>
      <c r="H3476" s="400">
        <v>751.15320803969701</v>
      </c>
      <c r="I3476" s="401"/>
    </row>
    <row r="3477" spans="1:9" ht="25.15" customHeight="1">
      <c r="A3477" s="299">
        <v>41011</v>
      </c>
      <c r="B3477" s="298">
        <v>12.44</v>
      </c>
      <c r="C3477" s="298">
        <v>12.55</v>
      </c>
      <c r="D3477" s="298">
        <v>12.3</v>
      </c>
      <c r="E3477" s="298">
        <v>12.5</v>
      </c>
      <c r="F3477" s="297">
        <v>40064</v>
      </c>
      <c r="G3477" s="297">
        <v>60285169</v>
      </c>
      <c r="H3477" s="400">
        <v>753.56461249999995</v>
      </c>
      <c r="I3477" s="401"/>
    </row>
    <row r="3478" spans="1:9" ht="25.15" customHeight="1">
      <c r="A3478" s="299">
        <v>41010</v>
      </c>
      <c r="B3478" s="298">
        <v>12.33</v>
      </c>
      <c r="C3478" s="298">
        <v>12.65</v>
      </c>
      <c r="D3478" s="298">
        <v>12.27</v>
      </c>
      <c r="E3478" s="298">
        <v>12.47</v>
      </c>
      <c r="F3478" s="297">
        <v>71134</v>
      </c>
      <c r="G3478" s="297">
        <v>60285169</v>
      </c>
      <c r="H3478" s="400">
        <v>751.75607352787699</v>
      </c>
      <c r="I3478" s="401"/>
    </row>
    <row r="3479" spans="1:9" ht="25.15" customHeight="1">
      <c r="A3479" s="299">
        <v>41009</v>
      </c>
      <c r="B3479" s="298">
        <v>12.61</v>
      </c>
      <c r="C3479" s="298">
        <v>12.61</v>
      </c>
      <c r="D3479" s="298">
        <v>12.32</v>
      </c>
      <c r="E3479" s="298">
        <v>12.32</v>
      </c>
      <c r="F3479" s="297">
        <v>64557</v>
      </c>
      <c r="G3479" s="297">
        <v>60285169</v>
      </c>
      <c r="H3479" s="400">
        <v>742.71326368242603</v>
      </c>
      <c r="I3479" s="401"/>
    </row>
    <row r="3480" spans="1:9" ht="25.15" customHeight="1">
      <c r="A3480" s="299">
        <v>41004</v>
      </c>
      <c r="B3480" s="298">
        <v>12.67</v>
      </c>
      <c r="C3480" s="298">
        <v>12.8523</v>
      </c>
      <c r="D3480" s="298">
        <v>12.55</v>
      </c>
      <c r="E3480" s="298">
        <v>12.67</v>
      </c>
      <c r="F3480" s="297">
        <v>42268</v>
      </c>
      <c r="G3480" s="297">
        <v>60285169</v>
      </c>
      <c r="H3480" s="400">
        <v>763.81309582939298</v>
      </c>
      <c r="I3480" s="401"/>
    </row>
    <row r="3481" spans="1:9" ht="25.15" customHeight="1">
      <c r="A3481" s="299">
        <v>41003</v>
      </c>
      <c r="B3481" s="298">
        <v>12.75</v>
      </c>
      <c r="C3481" s="298">
        <v>12.85</v>
      </c>
      <c r="D3481" s="298">
        <v>12.63</v>
      </c>
      <c r="E3481" s="298">
        <v>12.65</v>
      </c>
      <c r="F3481" s="297">
        <v>77195</v>
      </c>
      <c r="G3481" s="297">
        <v>60285169</v>
      </c>
      <c r="H3481" s="400">
        <v>762.607364853033</v>
      </c>
      <c r="I3481" s="401"/>
    </row>
    <row r="3482" spans="1:9" ht="25.15" customHeight="1">
      <c r="A3482" s="299">
        <v>41002</v>
      </c>
      <c r="B3482" s="298">
        <v>12.73</v>
      </c>
      <c r="C3482" s="298">
        <v>12.94</v>
      </c>
      <c r="D3482" s="298">
        <v>12.73</v>
      </c>
      <c r="E3482" s="298">
        <v>12.76</v>
      </c>
      <c r="F3482" s="297">
        <v>38148</v>
      </c>
      <c r="G3482" s="297">
        <v>60285169</v>
      </c>
      <c r="H3482" s="400">
        <v>769.23877023818</v>
      </c>
      <c r="I3482" s="401"/>
    </row>
    <row r="3483" spans="1:9" ht="25.15" customHeight="1">
      <c r="A3483" s="299">
        <v>41001</v>
      </c>
      <c r="B3483" s="298">
        <v>12.75</v>
      </c>
      <c r="C3483" s="298">
        <v>12.81</v>
      </c>
      <c r="D3483" s="298">
        <v>12.61</v>
      </c>
      <c r="E3483" s="298">
        <v>12.75</v>
      </c>
      <c r="F3483" s="297">
        <v>79844</v>
      </c>
      <c r="G3483" s="297">
        <v>60285169</v>
      </c>
      <c r="H3483" s="400">
        <v>768.63590475000001</v>
      </c>
      <c r="I3483" s="401"/>
    </row>
    <row r="3484" spans="1:9" ht="25.15" customHeight="1">
      <c r="A3484" s="299">
        <v>40998</v>
      </c>
      <c r="B3484" s="298">
        <v>12.69</v>
      </c>
      <c r="C3484" s="298">
        <v>12.79</v>
      </c>
      <c r="D3484" s="298">
        <v>12.685359999999999</v>
      </c>
      <c r="E3484" s="298">
        <v>12.75</v>
      </c>
      <c r="F3484" s="297">
        <v>27854</v>
      </c>
      <c r="G3484" s="297">
        <v>60285169</v>
      </c>
      <c r="H3484" s="400">
        <v>768.63590475000001</v>
      </c>
      <c r="I3484" s="401"/>
    </row>
    <row r="3485" spans="1:9" ht="25.15" customHeight="1">
      <c r="A3485" s="299">
        <v>40997</v>
      </c>
      <c r="B3485" s="298">
        <v>12.71</v>
      </c>
      <c r="C3485" s="298">
        <v>12.8</v>
      </c>
      <c r="D3485" s="298">
        <v>12.62</v>
      </c>
      <c r="E3485" s="298">
        <v>12.7</v>
      </c>
      <c r="F3485" s="297">
        <v>99362</v>
      </c>
      <c r="G3485" s="297">
        <v>60279598</v>
      </c>
      <c r="H3485" s="400">
        <v>765.55088310257895</v>
      </c>
      <c r="I3485" s="401"/>
    </row>
    <row r="3486" spans="1:9" ht="25.15" customHeight="1">
      <c r="A3486" s="299">
        <v>40996</v>
      </c>
      <c r="B3486" s="298">
        <v>12.72</v>
      </c>
      <c r="C3486" s="298">
        <v>12.89</v>
      </c>
      <c r="D3486" s="298">
        <v>12.7</v>
      </c>
      <c r="E3486" s="298">
        <v>12.7</v>
      </c>
      <c r="F3486" s="297">
        <v>44710</v>
      </c>
      <c r="G3486" s="297">
        <v>60279598</v>
      </c>
      <c r="H3486" s="400">
        <v>765.55088310257895</v>
      </c>
      <c r="I3486" s="401"/>
    </row>
    <row r="3487" spans="1:9" ht="25.15" customHeight="1">
      <c r="A3487" s="299">
        <v>40995</v>
      </c>
      <c r="B3487" s="298">
        <v>12.96</v>
      </c>
      <c r="C3487" s="298">
        <v>12.96</v>
      </c>
      <c r="D3487" s="298">
        <v>12.82</v>
      </c>
      <c r="E3487" s="298">
        <v>12.91</v>
      </c>
      <c r="F3487" s="297">
        <v>29010</v>
      </c>
      <c r="G3487" s="297">
        <v>60279598</v>
      </c>
      <c r="H3487" s="400">
        <v>778.20960098206297</v>
      </c>
      <c r="I3487" s="401"/>
    </row>
    <row r="3488" spans="1:9" ht="25.15" customHeight="1">
      <c r="A3488" s="299">
        <v>40994</v>
      </c>
      <c r="B3488" s="298">
        <v>12.93</v>
      </c>
      <c r="C3488" s="298">
        <v>12.95</v>
      </c>
      <c r="D3488" s="298">
        <v>12.84</v>
      </c>
      <c r="E3488" s="298">
        <v>12.95</v>
      </c>
      <c r="F3488" s="297">
        <v>25105</v>
      </c>
      <c r="G3488" s="297">
        <v>60279598</v>
      </c>
      <c r="H3488" s="400">
        <v>780.62078260257897</v>
      </c>
      <c r="I3488" s="401"/>
    </row>
    <row r="3489" spans="1:9" ht="25.15" customHeight="1">
      <c r="A3489" s="299">
        <v>40991</v>
      </c>
      <c r="B3489" s="298">
        <v>12.75</v>
      </c>
      <c r="C3489" s="298">
        <v>12.87</v>
      </c>
      <c r="D3489" s="298">
        <v>12.68</v>
      </c>
      <c r="E3489" s="298">
        <v>12.75</v>
      </c>
      <c r="F3489" s="297">
        <v>107081</v>
      </c>
      <c r="G3489" s="297">
        <v>60279598</v>
      </c>
      <c r="H3489" s="400">
        <v>768.56487449999997</v>
      </c>
      <c r="I3489" s="401"/>
    </row>
    <row r="3490" spans="1:9" ht="25.15" customHeight="1">
      <c r="A3490" s="299">
        <v>40990</v>
      </c>
      <c r="B3490" s="298">
        <v>12.82</v>
      </c>
      <c r="C3490" s="298">
        <v>12.97</v>
      </c>
      <c r="D3490" s="298">
        <v>12.75</v>
      </c>
      <c r="E3490" s="298">
        <v>12.75</v>
      </c>
      <c r="F3490" s="297">
        <v>49160</v>
      </c>
      <c r="G3490" s="297">
        <v>60279598</v>
      </c>
      <c r="H3490" s="400">
        <v>768.56487449999997</v>
      </c>
      <c r="I3490" s="401"/>
    </row>
    <row r="3491" spans="1:9" ht="25.15" customHeight="1">
      <c r="A3491" s="299">
        <v>40989</v>
      </c>
      <c r="B3491" s="298">
        <v>12.88</v>
      </c>
      <c r="C3491" s="298">
        <v>13</v>
      </c>
      <c r="D3491" s="298">
        <v>12.75</v>
      </c>
      <c r="E3491" s="298">
        <v>12.87</v>
      </c>
      <c r="F3491" s="297">
        <v>180218</v>
      </c>
      <c r="G3491" s="297">
        <v>60279598</v>
      </c>
      <c r="H3491" s="400">
        <v>775.79841936154696</v>
      </c>
      <c r="I3491" s="401"/>
    </row>
    <row r="3492" spans="1:9" ht="25.15" customHeight="1">
      <c r="A3492" s="299">
        <v>40988</v>
      </c>
      <c r="B3492" s="298">
        <v>12.85</v>
      </c>
      <c r="C3492" s="298">
        <v>13.01</v>
      </c>
      <c r="D3492" s="298">
        <v>12.82</v>
      </c>
      <c r="E3492" s="298">
        <v>12.95</v>
      </c>
      <c r="F3492" s="297">
        <v>106061</v>
      </c>
      <c r="G3492" s="297">
        <v>60279598</v>
      </c>
      <c r="H3492" s="400">
        <v>780.62078260257897</v>
      </c>
      <c r="I3492" s="401"/>
    </row>
    <row r="3493" spans="1:9" ht="25.15" customHeight="1">
      <c r="A3493" s="299">
        <v>40987</v>
      </c>
      <c r="B3493" s="298">
        <v>13.04</v>
      </c>
      <c r="C3493" s="298">
        <v>13.25</v>
      </c>
      <c r="D3493" s="298">
        <v>12.91</v>
      </c>
      <c r="E3493" s="298">
        <v>12.91</v>
      </c>
      <c r="F3493" s="297">
        <v>35162</v>
      </c>
      <c r="G3493" s="297">
        <v>60279598</v>
      </c>
      <c r="H3493" s="400">
        <v>778.20960098206297</v>
      </c>
      <c r="I3493" s="401"/>
    </row>
    <row r="3494" spans="1:9" ht="25.15" customHeight="1">
      <c r="A3494" s="299">
        <v>40984</v>
      </c>
      <c r="B3494" s="298">
        <v>13.1</v>
      </c>
      <c r="C3494" s="298">
        <v>13.13</v>
      </c>
      <c r="D3494" s="298">
        <v>12.99</v>
      </c>
      <c r="E3494" s="298">
        <v>13.08</v>
      </c>
      <c r="F3494" s="297">
        <v>160711</v>
      </c>
      <c r="G3494" s="297">
        <v>60279598</v>
      </c>
      <c r="H3494" s="400">
        <v>788.457137241032</v>
      </c>
      <c r="I3494" s="401"/>
    </row>
    <row r="3495" spans="1:9" ht="25.15" customHeight="1">
      <c r="A3495" s="299">
        <v>40983</v>
      </c>
      <c r="B3495" s="298">
        <v>13.14</v>
      </c>
      <c r="C3495" s="298">
        <v>13.3</v>
      </c>
      <c r="D3495" s="298">
        <v>13.05</v>
      </c>
      <c r="E3495" s="298">
        <v>13.1</v>
      </c>
      <c r="F3495" s="297">
        <v>49796</v>
      </c>
      <c r="G3495" s="297">
        <v>60279598</v>
      </c>
      <c r="H3495" s="400">
        <v>789.66275679484204</v>
      </c>
      <c r="I3495" s="401"/>
    </row>
    <row r="3496" spans="1:9" ht="25.15" customHeight="1">
      <c r="A3496" s="299">
        <v>40982</v>
      </c>
      <c r="B3496" s="298">
        <v>13.12</v>
      </c>
      <c r="C3496" s="298">
        <v>13.38</v>
      </c>
      <c r="D3496" s="298">
        <v>13.05</v>
      </c>
      <c r="E3496" s="298">
        <v>13.27</v>
      </c>
      <c r="F3496" s="297">
        <v>63117</v>
      </c>
      <c r="G3496" s="297">
        <v>60279598</v>
      </c>
      <c r="H3496" s="400">
        <v>799.91029305381005</v>
      </c>
      <c r="I3496" s="401"/>
    </row>
    <row r="3497" spans="1:9" ht="25.15" customHeight="1">
      <c r="A3497" s="299">
        <v>40981</v>
      </c>
      <c r="B3497" s="298">
        <v>13.15</v>
      </c>
      <c r="C3497" s="298">
        <v>13.35</v>
      </c>
      <c r="D3497" s="298">
        <v>13.01</v>
      </c>
      <c r="E3497" s="298">
        <v>13.2</v>
      </c>
      <c r="F3497" s="297">
        <v>128417</v>
      </c>
      <c r="G3497" s="297">
        <v>60279598</v>
      </c>
      <c r="H3497" s="400">
        <v>795.69068210257899</v>
      </c>
      <c r="I3497" s="401"/>
    </row>
    <row r="3498" spans="1:9" ht="25.15" customHeight="1">
      <c r="A3498" s="299">
        <v>40980</v>
      </c>
      <c r="B3498" s="298">
        <v>13.01</v>
      </c>
      <c r="C3498" s="298">
        <v>13.24</v>
      </c>
      <c r="D3498" s="298">
        <v>12.97</v>
      </c>
      <c r="E3498" s="298">
        <v>13.15</v>
      </c>
      <c r="F3498" s="297">
        <v>33835</v>
      </c>
      <c r="G3498" s="297">
        <v>60279598</v>
      </c>
      <c r="H3498" s="400">
        <v>792.67669070515797</v>
      </c>
      <c r="I3498" s="401"/>
    </row>
    <row r="3499" spans="1:9" ht="25.15" customHeight="1">
      <c r="A3499" s="299">
        <v>40977</v>
      </c>
      <c r="B3499" s="298">
        <v>13.13</v>
      </c>
      <c r="C3499" s="298">
        <v>13.2</v>
      </c>
      <c r="D3499" s="298">
        <v>13.03</v>
      </c>
      <c r="E3499" s="298">
        <v>13.05</v>
      </c>
      <c r="F3499" s="297">
        <v>87801</v>
      </c>
      <c r="G3499" s="297">
        <v>60279598</v>
      </c>
      <c r="H3499" s="400">
        <v>786.64876539742102</v>
      </c>
      <c r="I3499" s="401"/>
    </row>
    <row r="3500" spans="1:9" ht="25.15" customHeight="1">
      <c r="A3500" s="299">
        <v>40976</v>
      </c>
      <c r="B3500" s="298">
        <v>13.25</v>
      </c>
      <c r="C3500" s="298">
        <v>13.257999999999999</v>
      </c>
      <c r="D3500" s="298">
        <v>12.8</v>
      </c>
      <c r="E3500" s="298">
        <v>13.16</v>
      </c>
      <c r="F3500" s="297">
        <v>154495</v>
      </c>
      <c r="G3500" s="297">
        <v>60279598</v>
      </c>
      <c r="H3500" s="400">
        <v>793.27950048206299</v>
      </c>
      <c r="I3500" s="401"/>
    </row>
    <row r="3501" spans="1:9" ht="25.15" customHeight="1">
      <c r="A3501" s="299">
        <v>40975</v>
      </c>
      <c r="B3501" s="298">
        <v>13.09</v>
      </c>
      <c r="C3501" s="298">
        <v>13.36</v>
      </c>
      <c r="D3501" s="298">
        <v>13.01</v>
      </c>
      <c r="E3501" s="298">
        <v>13.16</v>
      </c>
      <c r="F3501" s="297">
        <v>66863</v>
      </c>
      <c r="G3501" s="297">
        <v>60279598</v>
      </c>
      <c r="H3501" s="400">
        <v>793.27950048206299</v>
      </c>
      <c r="I3501" s="401"/>
    </row>
    <row r="3502" spans="1:9" ht="25.15" customHeight="1">
      <c r="A3502" s="299">
        <v>40974</v>
      </c>
      <c r="B3502" s="298">
        <v>13.23</v>
      </c>
      <c r="C3502" s="298">
        <v>13.27</v>
      </c>
      <c r="D3502" s="298">
        <v>13.09</v>
      </c>
      <c r="E3502" s="298">
        <v>13.12</v>
      </c>
      <c r="F3502" s="297">
        <v>54969</v>
      </c>
      <c r="G3502" s="297">
        <v>60279598</v>
      </c>
      <c r="H3502" s="400">
        <v>790.86831886154698</v>
      </c>
      <c r="I3502" s="401"/>
    </row>
    <row r="3503" spans="1:9" ht="25.15" customHeight="1">
      <c r="A3503" s="299">
        <v>40973</v>
      </c>
      <c r="B3503" s="298">
        <v>13.34</v>
      </c>
      <c r="C3503" s="298">
        <v>13.455999</v>
      </c>
      <c r="D3503" s="298">
        <v>13.19</v>
      </c>
      <c r="E3503" s="298">
        <v>13.23</v>
      </c>
      <c r="F3503" s="297">
        <v>40902</v>
      </c>
      <c r="G3503" s="297">
        <v>60279598</v>
      </c>
      <c r="H3503" s="400">
        <v>797.49905394618997</v>
      </c>
      <c r="I3503" s="401"/>
    </row>
    <row r="3504" spans="1:9" ht="25.15" customHeight="1">
      <c r="A3504" s="299">
        <v>40970</v>
      </c>
      <c r="B3504" s="298">
        <v>13.25</v>
      </c>
      <c r="C3504" s="298">
        <v>13.63</v>
      </c>
      <c r="D3504" s="298">
        <v>13.1349</v>
      </c>
      <c r="E3504" s="298">
        <v>13.35</v>
      </c>
      <c r="F3504" s="297">
        <v>355061</v>
      </c>
      <c r="G3504" s="297">
        <v>60279598</v>
      </c>
      <c r="H3504" s="400">
        <v>804.73265629484195</v>
      </c>
      <c r="I3504" s="401"/>
    </row>
    <row r="3505" spans="1:9" ht="25.15" customHeight="1">
      <c r="A3505" s="299">
        <v>40969</v>
      </c>
      <c r="B3505" s="298">
        <v>13.68</v>
      </c>
      <c r="C3505" s="298">
        <v>13.889461000000001</v>
      </c>
      <c r="D3505" s="298">
        <v>13.38</v>
      </c>
      <c r="E3505" s="298">
        <v>13.38</v>
      </c>
      <c r="F3505" s="297">
        <v>196536</v>
      </c>
      <c r="G3505" s="297">
        <v>60279598</v>
      </c>
      <c r="H3505" s="400">
        <v>806.54102813845304</v>
      </c>
      <c r="I3505" s="401"/>
    </row>
    <row r="3506" spans="1:9" ht="25.15" customHeight="1">
      <c r="A3506" s="299">
        <v>40968</v>
      </c>
      <c r="B3506" s="298">
        <v>13.41</v>
      </c>
      <c r="C3506" s="298">
        <v>13.68</v>
      </c>
      <c r="D3506" s="298">
        <v>13.41</v>
      </c>
      <c r="E3506" s="298">
        <v>13.68</v>
      </c>
      <c r="F3506" s="297">
        <v>60022</v>
      </c>
      <c r="G3506" s="297">
        <v>60279598</v>
      </c>
      <c r="H3506" s="400">
        <v>824.62491903587295</v>
      </c>
      <c r="I3506" s="401"/>
    </row>
    <row r="3507" spans="1:9" ht="25.15" customHeight="1">
      <c r="A3507" s="299">
        <v>40967</v>
      </c>
      <c r="B3507" s="298">
        <v>13.21</v>
      </c>
      <c r="C3507" s="298">
        <v>13.429500000000001</v>
      </c>
      <c r="D3507" s="298">
        <v>13.13</v>
      </c>
      <c r="E3507" s="298">
        <v>13.34</v>
      </c>
      <c r="F3507" s="297">
        <v>54375</v>
      </c>
      <c r="G3507" s="297">
        <v>60274391</v>
      </c>
      <c r="H3507" s="400">
        <v>804.06038513714202</v>
      </c>
      <c r="I3507" s="401"/>
    </row>
    <row r="3508" spans="1:9" ht="25.15" customHeight="1">
      <c r="A3508" s="299">
        <v>40966</v>
      </c>
      <c r="B3508" s="298">
        <v>13.21</v>
      </c>
      <c r="C3508" s="298">
        <v>13.3</v>
      </c>
      <c r="D3508" s="298">
        <v>12.88</v>
      </c>
      <c r="E3508" s="298">
        <v>13.23</v>
      </c>
      <c r="F3508" s="297">
        <v>90136</v>
      </c>
      <c r="G3508" s="297">
        <v>60274391</v>
      </c>
      <c r="H3508" s="400">
        <v>797.43016533857303</v>
      </c>
      <c r="I3508" s="401"/>
    </row>
    <row r="3509" spans="1:9" ht="25.15" customHeight="1">
      <c r="A3509" s="299">
        <v>40963</v>
      </c>
      <c r="B3509" s="298">
        <v>12.55</v>
      </c>
      <c r="C3509" s="298">
        <v>13.21</v>
      </c>
      <c r="D3509" s="298">
        <v>12.51</v>
      </c>
      <c r="E3509" s="298">
        <v>13.21</v>
      </c>
      <c r="F3509" s="297">
        <v>324287</v>
      </c>
      <c r="G3509" s="297">
        <v>60274391</v>
      </c>
      <c r="H3509" s="400">
        <v>796.224707409286</v>
      </c>
      <c r="I3509" s="401"/>
    </row>
    <row r="3510" spans="1:9" ht="25.15" customHeight="1">
      <c r="A3510" s="299">
        <v>40962</v>
      </c>
      <c r="B3510" s="298">
        <v>12.41</v>
      </c>
      <c r="C3510" s="298">
        <v>12.55</v>
      </c>
      <c r="D3510" s="298">
        <v>12.050520000000001</v>
      </c>
      <c r="E3510" s="298">
        <v>12.55</v>
      </c>
      <c r="F3510" s="297">
        <v>60685</v>
      </c>
      <c r="G3510" s="297">
        <v>60274391</v>
      </c>
      <c r="H3510" s="400">
        <v>756.44361854642796</v>
      </c>
      <c r="I3510" s="401"/>
    </row>
    <row r="3511" spans="1:9" ht="25.15" customHeight="1">
      <c r="A3511" s="299">
        <v>40961</v>
      </c>
      <c r="B3511" s="298">
        <v>11.3</v>
      </c>
      <c r="C3511" s="298">
        <v>12.5</v>
      </c>
      <c r="D3511" s="298">
        <v>11.22</v>
      </c>
      <c r="E3511" s="298">
        <v>12.42</v>
      </c>
      <c r="F3511" s="297">
        <v>128638</v>
      </c>
      <c r="G3511" s="297">
        <v>60274391</v>
      </c>
      <c r="H3511" s="400">
        <v>748.60794081857102</v>
      </c>
      <c r="I3511" s="401"/>
    </row>
    <row r="3512" spans="1:9" ht="25.15" customHeight="1">
      <c r="A3512" s="299">
        <v>40960</v>
      </c>
      <c r="B3512" s="298">
        <v>11.19</v>
      </c>
      <c r="C3512" s="298">
        <v>11.378399999999999</v>
      </c>
      <c r="D3512" s="298">
        <v>11.176999</v>
      </c>
      <c r="E3512" s="298">
        <v>11.27</v>
      </c>
      <c r="F3512" s="297">
        <v>96935</v>
      </c>
      <c r="G3512" s="297">
        <v>60274391</v>
      </c>
      <c r="H3512" s="400">
        <v>679.29241416142702</v>
      </c>
      <c r="I3512" s="401"/>
    </row>
    <row r="3513" spans="1:9" ht="25.15" customHeight="1">
      <c r="A3513" s="299">
        <v>40959</v>
      </c>
      <c r="B3513" s="298">
        <v>11.44</v>
      </c>
      <c r="C3513" s="298">
        <v>11.44</v>
      </c>
      <c r="D3513" s="298">
        <v>10.98</v>
      </c>
      <c r="E3513" s="298">
        <v>11.09</v>
      </c>
      <c r="F3513" s="297">
        <v>32213</v>
      </c>
      <c r="G3513" s="297">
        <v>60274391</v>
      </c>
      <c r="H3513" s="400">
        <v>668.44300538714197</v>
      </c>
      <c r="I3513" s="401"/>
    </row>
    <row r="3514" spans="1:9" ht="25.15" customHeight="1">
      <c r="A3514" s="299">
        <v>40956</v>
      </c>
      <c r="B3514" s="298">
        <v>11.19</v>
      </c>
      <c r="C3514" s="298">
        <v>11.3</v>
      </c>
      <c r="D3514" s="298">
        <v>11.11</v>
      </c>
      <c r="E3514" s="298">
        <v>11.28</v>
      </c>
      <c r="F3514" s="297">
        <v>22743</v>
      </c>
      <c r="G3514" s="297">
        <v>60274391</v>
      </c>
      <c r="H3514" s="400">
        <v>679.89511438500097</v>
      </c>
      <c r="I3514" s="401"/>
    </row>
    <row r="3515" spans="1:9" ht="25.15" customHeight="1">
      <c r="A3515" s="299">
        <v>40955</v>
      </c>
      <c r="B3515" s="298">
        <v>11.18</v>
      </c>
      <c r="C3515" s="298">
        <v>11.25</v>
      </c>
      <c r="D3515" s="298">
        <v>10.99</v>
      </c>
      <c r="E3515" s="298">
        <v>11.21</v>
      </c>
      <c r="F3515" s="297">
        <v>68840</v>
      </c>
      <c r="G3515" s="297">
        <v>60274391</v>
      </c>
      <c r="H3515" s="400">
        <v>675.67592540928604</v>
      </c>
      <c r="I3515" s="401"/>
    </row>
    <row r="3516" spans="1:9" ht="25.15" customHeight="1">
      <c r="A3516" s="299">
        <v>40954</v>
      </c>
      <c r="B3516" s="298">
        <v>11.16</v>
      </c>
      <c r="C3516" s="298">
        <v>11.335799</v>
      </c>
      <c r="D3516" s="298">
        <v>10.9</v>
      </c>
      <c r="E3516" s="298">
        <v>11.19</v>
      </c>
      <c r="F3516" s="297">
        <v>90105</v>
      </c>
      <c r="G3516" s="297">
        <v>60274391</v>
      </c>
      <c r="H3516" s="400">
        <v>674.47040999785895</v>
      </c>
      <c r="I3516" s="401"/>
    </row>
    <row r="3517" spans="1:9" ht="25.15" customHeight="1">
      <c r="A3517" s="299">
        <v>40953</v>
      </c>
      <c r="B3517" s="298">
        <v>10.74</v>
      </c>
      <c r="C3517" s="298">
        <v>11.17</v>
      </c>
      <c r="D3517" s="298">
        <v>10.7066</v>
      </c>
      <c r="E3517" s="298">
        <v>11.17</v>
      </c>
      <c r="F3517" s="297">
        <v>68011</v>
      </c>
      <c r="G3517" s="297">
        <v>60274391</v>
      </c>
      <c r="H3517" s="400">
        <v>673.26495206857101</v>
      </c>
      <c r="I3517" s="401"/>
    </row>
    <row r="3518" spans="1:9" ht="25.15" customHeight="1">
      <c r="A3518" s="299">
        <v>40952</v>
      </c>
      <c r="B3518" s="298">
        <v>10.51</v>
      </c>
      <c r="C3518" s="298">
        <v>10.73</v>
      </c>
      <c r="D3518" s="298">
        <v>10.51</v>
      </c>
      <c r="E3518" s="298">
        <v>10.64</v>
      </c>
      <c r="F3518" s="297">
        <v>32757</v>
      </c>
      <c r="G3518" s="297">
        <v>60274391</v>
      </c>
      <c r="H3518" s="400">
        <v>641.31954093357001</v>
      </c>
      <c r="I3518" s="401"/>
    </row>
    <row r="3519" spans="1:9" ht="25.15" customHeight="1">
      <c r="A3519" s="299">
        <v>40949</v>
      </c>
      <c r="B3519" s="298">
        <v>10.7</v>
      </c>
      <c r="C3519" s="298">
        <v>10.75</v>
      </c>
      <c r="D3519" s="298">
        <v>10.61</v>
      </c>
      <c r="E3519" s="298">
        <v>10.63</v>
      </c>
      <c r="F3519" s="297">
        <v>37417</v>
      </c>
      <c r="G3519" s="297">
        <v>60274391</v>
      </c>
      <c r="H3519" s="400">
        <v>640.71678322785704</v>
      </c>
      <c r="I3519" s="401"/>
    </row>
    <row r="3520" spans="1:9" ht="25.15" customHeight="1">
      <c r="A3520" s="299">
        <v>40948</v>
      </c>
      <c r="B3520" s="298">
        <v>10.52</v>
      </c>
      <c r="C3520" s="298">
        <v>10.68</v>
      </c>
      <c r="D3520" s="298">
        <v>10.4</v>
      </c>
      <c r="E3520" s="298">
        <v>10.67</v>
      </c>
      <c r="F3520" s="297">
        <v>52257</v>
      </c>
      <c r="G3520" s="297">
        <v>60274391</v>
      </c>
      <c r="H3520" s="400">
        <v>643.12775656857104</v>
      </c>
      <c r="I3520" s="401"/>
    </row>
    <row r="3521" spans="1:9" ht="25.15" customHeight="1">
      <c r="A3521" s="299">
        <v>40947</v>
      </c>
      <c r="B3521" s="298">
        <v>10.51</v>
      </c>
      <c r="C3521" s="298">
        <v>10.59</v>
      </c>
      <c r="D3521" s="298">
        <v>10.38546</v>
      </c>
      <c r="E3521" s="298">
        <v>10.42</v>
      </c>
      <c r="F3521" s="297">
        <v>200713</v>
      </c>
      <c r="G3521" s="297">
        <v>60274391</v>
      </c>
      <c r="H3521" s="400">
        <v>628.05915881857095</v>
      </c>
      <c r="I3521" s="401"/>
    </row>
    <row r="3522" spans="1:9" ht="25.15" customHeight="1">
      <c r="A3522" s="299">
        <v>40946</v>
      </c>
      <c r="B3522" s="298">
        <v>10.63</v>
      </c>
      <c r="C3522" s="298">
        <v>10.743499999999999</v>
      </c>
      <c r="D3522" s="298">
        <v>10.58</v>
      </c>
      <c r="E3522" s="298">
        <v>10.58</v>
      </c>
      <c r="F3522" s="297">
        <v>64405</v>
      </c>
      <c r="G3522" s="297">
        <v>60274391</v>
      </c>
      <c r="H3522" s="400">
        <v>637.70305218142903</v>
      </c>
      <c r="I3522" s="401"/>
    </row>
    <row r="3523" spans="1:9" ht="25.15" customHeight="1">
      <c r="A3523" s="299">
        <v>40945</v>
      </c>
      <c r="B3523" s="298">
        <v>10.38</v>
      </c>
      <c r="C3523" s="298">
        <v>10.73</v>
      </c>
      <c r="D3523" s="298">
        <v>10.355499999999999</v>
      </c>
      <c r="E3523" s="298">
        <v>10.68</v>
      </c>
      <c r="F3523" s="297">
        <v>64279</v>
      </c>
      <c r="G3523" s="297">
        <v>60274391</v>
      </c>
      <c r="H3523" s="400">
        <v>643.73051427428402</v>
      </c>
      <c r="I3523" s="401"/>
    </row>
    <row r="3524" spans="1:9" ht="25.15" customHeight="1">
      <c r="A3524" s="299">
        <v>40942</v>
      </c>
      <c r="B3524" s="298">
        <v>10.37</v>
      </c>
      <c r="C3524" s="298">
        <v>10.49</v>
      </c>
      <c r="D3524" s="298">
        <v>10.271000000000001</v>
      </c>
      <c r="E3524" s="298">
        <v>10.38</v>
      </c>
      <c r="F3524" s="297">
        <v>73253</v>
      </c>
      <c r="G3524" s="297">
        <v>60274391</v>
      </c>
      <c r="H3524" s="400">
        <v>625.64818547785706</v>
      </c>
      <c r="I3524" s="401"/>
    </row>
    <row r="3525" spans="1:9" ht="25.15" customHeight="1">
      <c r="A3525" s="299">
        <v>40941</v>
      </c>
      <c r="B3525" s="298">
        <v>10.38</v>
      </c>
      <c r="C3525" s="298">
        <v>10.38</v>
      </c>
      <c r="D3525" s="298">
        <v>10.27</v>
      </c>
      <c r="E3525" s="298">
        <v>10.35</v>
      </c>
      <c r="F3525" s="297">
        <v>108869</v>
      </c>
      <c r="G3525" s="297">
        <v>60274391</v>
      </c>
      <c r="H3525" s="400">
        <v>623.839969842855</v>
      </c>
      <c r="I3525" s="401"/>
    </row>
    <row r="3526" spans="1:9" ht="25.15" customHeight="1">
      <c r="A3526" s="299">
        <v>40940</v>
      </c>
      <c r="B3526" s="298">
        <v>10.19</v>
      </c>
      <c r="C3526" s="298">
        <v>10.39</v>
      </c>
      <c r="D3526" s="298">
        <v>10.19</v>
      </c>
      <c r="E3526" s="298">
        <v>10.37</v>
      </c>
      <c r="F3526" s="297">
        <v>59809</v>
      </c>
      <c r="G3526" s="297">
        <v>60274391</v>
      </c>
      <c r="H3526" s="400">
        <v>625.04542777214294</v>
      </c>
      <c r="I3526" s="401"/>
    </row>
    <row r="3527" spans="1:9" ht="25.15" customHeight="1">
      <c r="A3527" s="299">
        <v>40939</v>
      </c>
      <c r="B3527" s="298">
        <v>10.32</v>
      </c>
      <c r="C3527" s="298">
        <v>10.4</v>
      </c>
      <c r="D3527" s="298">
        <v>10.19</v>
      </c>
      <c r="E3527" s="298">
        <v>10.19</v>
      </c>
      <c r="F3527" s="297">
        <v>56619</v>
      </c>
      <c r="G3527" s="297">
        <v>60274391</v>
      </c>
      <c r="H3527" s="400">
        <v>614.19601899785903</v>
      </c>
      <c r="I3527" s="401"/>
    </row>
    <row r="3528" spans="1:9" ht="25.15" customHeight="1">
      <c r="A3528" s="299">
        <v>40938</v>
      </c>
      <c r="B3528" s="298">
        <v>10.26</v>
      </c>
      <c r="C3528" s="298">
        <v>10.38</v>
      </c>
      <c r="D3528" s="298">
        <v>10.210000000000001</v>
      </c>
      <c r="E3528" s="298">
        <v>10.31</v>
      </c>
      <c r="F3528" s="297">
        <v>60632</v>
      </c>
      <c r="G3528" s="297">
        <v>60274391</v>
      </c>
      <c r="H3528" s="400">
        <v>621.42899650214099</v>
      </c>
      <c r="I3528" s="401"/>
    </row>
    <row r="3529" spans="1:9" ht="25.15" customHeight="1">
      <c r="A3529" s="299">
        <v>40935</v>
      </c>
      <c r="B3529" s="298">
        <v>10.31</v>
      </c>
      <c r="C3529" s="298">
        <v>10.41</v>
      </c>
      <c r="D3529" s="298">
        <v>10.26</v>
      </c>
      <c r="E3529" s="298">
        <v>10.32</v>
      </c>
      <c r="F3529" s="297">
        <v>25213</v>
      </c>
      <c r="G3529" s="297">
        <v>60274391</v>
      </c>
      <c r="H3529" s="400">
        <v>622.03169672571596</v>
      </c>
      <c r="I3529" s="401"/>
    </row>
    <row r="3530" spans="1:9" ht="25.15" customHeight="1">
      <c r="A3530" s="299">
        <v>40934</v>
      </c>
      <c r="B3530" s="298">
        <v>10.45</v>
      </c>
      <c r="C3530" s="298">
        <v>10.47</v>
      </c>
      <c r="D3530" s="298">
        <v>10.29</v>
      </c>
      <c r="E3530" s="298">
        <v>10.4</v>
      </c>
      <c r="F3530" s="297">
        <v>32844</v>
      </c>
      <c r="G3530" s="297">
        <v>60274391</v>
      </c>
      <c r="H3530" s="400">
        <v>626.853643407145</v>
      </c>
      <c r="I3530" s="401"/>
    </row>
    <row r="3531" spans="1:9" ht="25.15" customHeight="1">
      <c r="A3531" s="299">
        <v>40933</v>
      </c>
      <c r="B3531" s="298">
        <v>10.37</v>
      </c>
      <c r="C3531" s="298">
        <v>10.47</v>
      </c>
      <c r="D3531" s="298">
        <v>10.301999</v>
      </c>
      <c r="E3531" s="298">
        <v>10.34</v>
      </c>
      <c r="F3531" s="297">
        <v>22362</v>
      </c>
      <c r="G3531" s="297">
        <v>60274391</v>
      </c>
      <c r="H3531" s="400">
        <v>623.23721213714202</v>
      </c>
      <c r="I3531" s="401"/>
    </row>
    <row r="3532" spans="1:9" ht="25.15" customHeight="1">
      <c r="A3532" s="299">
        <v>40932</v>
      </c>
      <c r="B3532" s="298">
        <v>10.32</v>
      </c>
      <c r="C3532" s="298">
        <v>10.46</v>
      </c>
      <c r="D3532" s="298">
        <v>10.28</v>
      </c>
      <c r="E3532" s="298">
        <v>10.34</v>
      </c>
      <c r="F3532" s="297">
        <v>34517</v>
      </c>
      <c r="G3532" s="297">
        <v>60274391</v>
      </c>
      <c r="H3532" s="400">
        <v>623.23721213714202</v>
      </c>
      <c r="I3532" s="401"/>
    </row>
    <row r="3533" spans="1:9" ht="25.15" customHeight="1">
      <c r="A3533" s="299">
        <v>40931</v>
      </c>
      <c r="B3533" s="298">
        <v>10.49</v>
      </c>
      <c r="C3533" s="298">
        <v>10.55</v>
      </c>
      <c r="D3533" s="298">
        <v>10.32</v>
      </c>
      <c r="E3533" s="298">
        <v>10.32</v>
      </c>
      <c r="F3533" s="297">
        <v>73618</v>
      </c>
      <c r="G3533" s="297">
        <v>60274391</v>
      </c>
      <c r="H3533" s="400">
        <v>622.03169672571596</v>
      </c>
      <c r="I3533" s="401"/>
    </row>
    <row r="3534" spans="1:9" ht="25.15" customHeight="1">
      <c r="A3534" s="299">
        <v>40928</v>
      </c>
      <c r="B3534" s="298">
        <v>10.55</v>
      </c>
      <c r="C3534" s="298">
        <v>10.56</v>
      </c>
      <c r="D3534" s="298">
        <v>10.43</v>
      </c>
      <c r="E3534" s="298">
        <v>10.5</v>
      </c>
      <c r="F3534" s="297">
        <v>31630</v>
      </c>
      <c r="G3534" s="297">
        <v>60274391</v>
      </c>
      <c r="H3534" s="400">
        <v>632.88110549999999</v>
      </c>
      <c r="I3534" s="401"/>
    </row>
    <row r="3535" spans="1:9" ht="25.15" customHeight="1">
      <c r="A3535" s="299">
        <v>40927</v>
      </c>
      <c r="B3535" s="298">
        <v>10.58</v>
      </c>
      <c r="C3535" s="298">
        <v>10.7</v>
      </c>
      <c r="D3535" s="298">
        <v>10.522099000000001</v>
      </c>
      <c r="E3535" s="298">
        <v>10.54</v>
      </c>
      <c r="F3535" s="297">
        <v>47201</v>
      </c>
      <c r="G3535" s="297">
        <v>60274391</v>
      </c>
      <c r="H3535" s="400">
        <v>635.292078840714</v>
      </c>
      <c r="I3535" s="401"/>
    </row>
    <row r="3536" spans="1:9" ht="25.15" customHeight="1">
      <c r="A3536" s="299">
        <v>40926</v>
      </c>
      <c r="B3536" s="298">
        <v>10.6</v>
      </c>
      <c r="C3536" s="298">
        <v>10.63</v>
      </c>
      <c r="D3536" s="298">
        <v>10.45</v>
      </c>
      <c r="E3536" s="298">
        <v>10.54</v>
      </c>
      <c r="F3536" s="297">
        <v>43865</v>
      </c>
      <c r="G3536" s="297">
        <v>60274391</v>
      </c>
      <c r="H3536" s="400">
        <v>635.292078840714</v>
      </c>
      <c r="I3536" s="401"/>
    </row>
    <row r="3537" spans="1:9" ht="25.15" customHeight="1">
      <c r="A3537" s="299">
        <v>40925</v>
      </c>
      <c r="B3537" s="298">
        <v>10.68</v>
      </c>
      <c r="C3537" s="298">
        <v>10.68</v>
      </c>
      <c r="D3537" s="298">
        <v>10.38</v>
      </c>
      <c r="E3537" s="298">
        <v>10.62</v>
      </c>
      <c r="F3537" s="297">
        <v>56880</v>
      </c>
      <c r="G3537" s="297">
        <v>60274391</v>
      </c>
      <c r="H3537" s="400">
        <v>640.11402552214304</v>
      </c>
      <c r="I3537" s="401"/>
    </row>
    <row r="3538" spans="1:9" ht="25.15" customHeight="1">
      <c r="A3538" s="299">
        <v>40924</v>
      </c>
      <c r="B3538" s="298">
        <v>10.68</v>
      </c>
      <c r="C3538" s="298">
        <v>10.69</v>
      </c>
      <c r="D3538" s="298">
        <v>10.57</v>
      </c>
      <c r="E3538" s="298">
        <v>10.62</v>
      </c>
      <c r="F3538" s="297">
        <v>33113</v>
      </c>
      <c r="G3538" s="297">
        <v>60274391</v>
      </c>
      <c r="H3538" s="400">
        <v>640.11402552214304</v>
      </c>
      <c r="I3538" s="401"/>
    </row>
    <row r="3539" spans="1:9" ht="25.15" customHeight="1">
      <c r="A3539" s="299">
        <v>40921</v>
      </c>
      <c r="B3539" s="298">
        <v>10.75</v>
      </c>
      <c r="C3539" s="298">
        <v>10.86</v>
      </c>
      <c r="D3539" s="298">
        <v>10.71</v>
      </c>
      <c r="E3539" s="298">
        <v>10.72</v>
      </c>
      <c r="F3539" s="297">
        <v>18783</v>
      </c>
      <c r="G3539" s="297">
        <v>60274391</v>
      </c>
      <c r="H3539" s="400">
        <v>646.14148761499905</v>
      </c>
      <c r="I3539" s="401"/>
    </row>
    <row r="3540" spans="1:9" ht="25.15" customHeight="1">
      <c r="A3540" s="299">
        <v>40920</v>
      </c>
      <c r="B3540" s="298">
        <v>10.68</v>
      </c>
      <c r="C3540" s="298">
        <v>10.89</v>
      </c>
      <c r="D3540" s="298">
        <v>10.68</v>
      </c>
      <c r="E3540" s="298">
        <v>10.82</v>
      </c>
      <c r="F3540" s="297">
        <v>76960</v>
      </c>
      <c r="G3540" s="297">
        <v>60274391</v>
      </c>
      <c r="H3540" s="400">
        <v>652.16889222571604</v>
      </c>
      <c r="I3540" s="401"/>
    </row>
    <row r="3541" spans="1:9" ht="25.15" customHeight="1">
      <c r="A3541" s="299">
        <v>40919</v>
      </c>
      <c r="B3541" s="298">
        <v>10.79</v>
      </c>
      <c r="C3541" s="298">
        <v>10.87</v>
      </c>
      <c r="D3541" s="298">
        <v>10.77</v>
      </c>
      <c r="E3541" s="298">
        <v>10.85</v>
      </c>
      <c r="F3541" s="297">
        <v>30860</v>
      </c>
      <c r="G3541" s="297">
        <v>60274391</v>
      </c>
      <c r="H3541" s="400">
        <v>653.97716534285496</v>
      </c>
      <c r="I3541" s="401"/>
    </row>
    <row r="3542" spans="1:9" ht="25.15" customHeight="1">
      <c r="A3542" s="299">
        <v>40918</v>
      </c>
      <c r="B3542" s="298">
        <v>10.83</v>
      </c>
      <c r="C3542" s="298">
        <v>10.88</v>
      </c>
      <c r="D3542" s="298">
        <v>10.75</v>
      </c>
      <c r="E3542" s="298">
        <v>10.84</v>
      </c>
      <c r="F3542" s="297">
        <v>47878</v>
      </c>
      <c r="G3542" s="297">
        <v>60274391</v>
      </c>
      <c r="H3542" s="400">
        <v>653.37440763714199</v>
      </c>
      <c r="I3542" s="401"/>
    </row>
    <row r="3543" spans="1:9" ht="25.15" customHeight="1">
      <c r="A3543" s="299">
        <v>40917</v>
      </c>
      <c r="B3543" s="298">
        <v>10.65</v>
      </c>
      <c r="C3543" s="298">
        <v>10.81</v>
      </c>
      <c r="D3543" s="298">
        <v>10.53</v>
      </c>
      <c r="E3543" s="298">
        <v>10.78</v>
      </c>
      <c r="F3543" s="297">
        <v>60047</v>
      </c>
      <c r="G3543" s="297">
        <v>60274391</v>
      </c>
      <c r="H3543" s="400">
        <v>649.757918885001</v>
      </c>
      <c r="I3543" s="401"/>
    </row>
    <row r="3544" spans="1:9" ht="25.15" customHeight="1">
      <c r="A3544" s="299">
        <v>40914</v>
      </c>
      <c r="B3544" s="298">
        <v>10.5</v>
      </c>
      <c r="C3544" s="298">
        <v>10.69</v>
      </c>
      <c r="D3544" s="298">
        <v>10.5</v>
      </c>
      <c r="E3544" s="298">
        <v>10.69</v>
      </c>
      <c r="F3544" s="297">
        <v>21170</v>
      </c>
      <c r="G3544" s="297">
        <v>60274391</v>
      </c>
      <c r="H3544" s="400">
        <v>644.33321449785899</v>
      </c>
      <c r="I3544" s="401"/>
    </row>
    <row r="3545" spans="1:9" ht="25.15" customHeight="1">
      <c r="A3545" s="299">
        <v>40913</v>
      </c>
      <c r="B3545" s="298">
        <v>10.48</v>
      </c>
      <c r="C3545" s="298">
        <v>10.58</v>
      </c>
      <c r="D3545" s="298">
        <v>10.4275</v>
      </c>
      <c r="E3545" s="298">
        <v>10.52</v>
      </c>
      <c r="F3545" s="297">
        <v>47924</v>
      </c>
      <c r="G3545" s="297">
        <v>60274391</v>
      </c>
      <c r="H3545" s="400">
        <v>634.08662091142696</v>
      </c>
      <c r="I3545" s="401"/>
    </row>
    <row r="3546" spans="1:9" ht="25.15" customHeight="1">
      <c r="A3546" s="299">
        <v>40912</v>
      </c>
      <c r="B3546" s="298">
        <v>10.39</v>
      </c>
      <c r="C3546" s="298">
        <v>10.49</v>
      </c>
      <c r="D3546" s="298">
        <v>10.33</v>
      </c>
      <c r="E3546" s="298">
        <v>10.43</v>
      </c>
      <c r="F3546" s="297">
        <v>42146</v>
      </c>
      <c r="G3546" s="297">
        <v>60274391</v>
      </c>
      <c r="H3546" s="400">
        <v>628.66191652428404</v>
      </c>
      <c r="I3546" s="401"/>
    </row>
    <row r="3547" spans="1:9" ht="25.15" customHeight="1">
      <c r="A3547" s="299">
        <v>40911</v>
      </c>
      <c r="B3547" s="298">
        <v>10.54</v>
      </c>
      <c r="C3547" s="298">
        <v>10.54</v>
      </c>
      <c r="D3547" s="298">
        <v>10.3</v>
      </c>
      <c r="E3547" s="298">
        <v>10.37</v>
      </c>
      <c r="F3547" s="297">
        <v>32449</v>
      </c>
      <c r="G3547" s="297">
        <v>60274391</v>
      </c>
      <c r="H3547" s="400">
        <v>625.04542777214294</v>
      </c>
      <c r="I3547" s="401"/>
    </row>
    <row r="3548" spans="1:9" ht="25.15" customHeight="1">
      <c r="A3548" s="299">
        <v>40907</v>
      </c>
      <c r="B3548" s="298">
        <v>10.35</v>
      </c>
      <c r="C3548" s="298">
        <v>10.5</v>
      </c>
      <c r="D3548" s="298">
        <v>10.2477</v>
      </c>
      <c r="E3548" s="298">
        <v>10.43</v>
      </c>
      <c r="F3548" s="297">
        <v>11858</v>
      </c>
      <c r="G3548" s="297">
        <v>60274391</v>
      </c>
      <c r="H3548" s="400">
        <v>628.66191652428404</v>
      </c>
      <c r="I3548" s="401"/>
    </row>
    <row r="3549" spans="1:9" ht="25.15" customHeight="1">
      <c r="A3549" s="299">
        <v>40906</v>
      </c>
      <c r="B3549" s="298">
        <v>10.41</v>
      </c>
      <c r="C3549" s="298">
        <v>10.42</v>
      </c>
      <c r="D3549" s="298">
        <v>10.35</v>
      </c>
      <c r="E3549" s="298">
        <v>10.36</v>
      </c>
      <c r="F3549" s="297">
        <v>15705</v>
      </c>
      <c r="G3549" s="297">
        <v>60273383</v>
      </c>
      <c r="H3549" s="400">
        <v>624.432227186776</v>
      </c>
      <c r="I3549" s="401"/>
    </row>
    <row r="3550" spans="1:9" ht="25.15" customHeight="1">
      <c r="A3550" s="299">
        <v>40905</v>
      </c>
      <c r="B3550" s="298">
        <v>10.34</v>
      </c>
      <c r="C3550" s="298">
        <v>10.45</v>
      </c>
      <c r="D3550" s="298">
        <v>10.2742</v>
      </c>
      <c r="E3550" s="298">
        <v>10.28</v>
      </c>
      <c r="F3550" s="297">
        <v>3345</v>
      </c>
      <c r="G3550" s="297">
        <v>60273383</v>
      </c>
      <c r="H3550" s="400">
        <v>619.61036114526996</v>
      </c>
      <c r="I3550" s="401"/>
    </row>
    <row r="3551" spans="1:9" ht="25.15" customHeight="1">
      <c r="A3551" s="299">
        <v>40900</v>
      </c>
      <c r="B3551" s="298">
        <v>10.4</v>
      </c>
      <c r="C3551" s="298">
        <v>10.46</v>
      </c>
      <c r="D3551" s="298">
        <v>10.34</v>
      </c>
      <c r="E3551" s="298">
        <v>10.4</v>
      </c>
      <c r="F3551" s="297">
        <v>6260</v>
      </c>
      <c r="G3551" s="297">
        <v>60273383</v>
      </c>
      <c r="H3551" s="400">
        <v>626.84316020752897</v>
      </c>
      <c r="I3551" s="401"/>
    </row>
    <row r="3552" spans="1:9" ht="25.15" customHeight="1">
      <c r="A3552" s="299">
        <v>40899</v>
      </c>
      <c r="B3552" s="298">
        <v>10.26</v>
      </c>
      <c r="C3552" s="298">
        <v>10.49</v>
      </c>
      <c r="D3552" s="298">
        <v>10.26</v>
      </c>
      <c r="E3552" s="298">
        <v>10.4</v>
      </c>
      <c r="F3552" s="297">
        <v>40705</v>
      </c>
      <c r="G3552" s="297">
        <v>60273383</v>
      </c>
      <c r="H3552" s="400">
        <v>626.84316020752897</v>
      </c>
      <c r="I3552" s="401"/>
    </row>
    <row r="3553" spans="1:9" ht="25.15" customHeight="1">
      <c r="A3553" s="299">
        <v>40898</v>
      </c>
      <c r="B3553" s="298">
        <v>10.17</v>
      </c>
      <c r="C3553" s="298">
        <v>10.33</v>
      </c>
      <c r="D3553" s="298">
        <v>10.06</v>
      </c>
      <c r="E3553" s="298">
        <v>10.23</v>
      </c>
      <c r="F3553" s="297">
        <v>73211</v>
      </c>
      <c r="G3553" s="297">
        <v>60273383</v>
      </c>
      <c r="H3553" s="400">
        <v>616.59668049903496</v>
      </c>
      <c r="I3553" s="401"/>
    </row>
    <row r="3554" spans="1:9" ht="25.15" customHeight="1">
      <c r="A3554" s="299">
        <v>40897</v>
      </c>
      <c r="B3554" s="298">
        <v>10.5</v>
      </c>
      <c r="C3554" s="298">
        <v>10.5</v>
      </c>
      <c r="D3554" s="298">
        <v>10.1</v>
      </c>
      <c r="E3554" s="298">
        <v>10.15</v>
      </c>
      <c r="F3554" s="297">
        <v>21645</v>
      </c>
      <c r="G3554" s="297">
        <v>60273383</v>
      </c>
      <c r="H3554" s="400">
        <v>611.77481445752903</v>
      </c>
      <c r="I3554" s="401"/>
    </row>
    <row r="3555" spans="1:9" ht="25.15" customHeight="1">
      <c r="A3555" s="299">
        <v>40896</v>
      </c>
      <c r="B3555" s="298">
        <v>10.55</v>
      </c>
      <c r="C3555" s="298">
        <v>10.59</v>
      </c>
      <c r="D3555" s="298">
        <v>10.35</v>
      </c>
      <c r="E3555" s="298">
        <v>10.55</v>
      </c>
      <c r="F3555" s="297">
        <v>32146</v>
      </c>
      <c r="G3555" s="297">
        <v>60273383</v>
      </c>
      <c r="H3555" s="400">
        <v>635.884202146235</v>
      </c>
      <c r="I3555" s="401"/>
    </row>
    <row r="3556" spans="1:9" ht="25.15" customHeight="1">
      <c r="A3556" s="299">
        <v>40893</v>
      </c>
      <c r="B3556" s="298">
        <v>10.69</v>
      </c>
      <c r="C3556" s="298">
        <v>10.72</v>
      </c>
      <c r="D3556" s="298">
        <v>10.55</v>
      </c>
      <c r="E3556" s="298">
        <v>10.56</v>
      </c>
      <c r="F3556" s="297">
        <v>74542</v>
      </c>
      <c r="G3556" s="297">
        <v>60273383</v>
      </c>
      <c r="H3556" s="400">
        <v>636.48694977171795</v>
      </c>
      <c r="I3556" s="401"/>
    </row>
    <row r="3557" spans="1:9" ht="25.15" customHeight="1">
      <c r="A3557" s="299">
        <v>40892</v>
      </c>
      <c r="B3557" s="298">
        <v>10.7</v>
      </c>
      <c r="C3557" s="298">
        <v>10.74</v>
      </c>
      <c r="D3557" s="298">
        <v>10.45</v>
      </c>
      <c r="E3557" s="298">
        <v>10.68</v>
      </c>
      <c r="F3557" s="297">
        <v>58706</v>
      </c>
      <c r="G3557" s="297">
        <v>60273383</v>
      </c>
      <c r="H3557" s="400">
        <v>643.71974883397695</v>
      </c>
      <c r="I3557" s="401"/>
    </row>
    <row r="3558" spans="1:9" ht="25.15" customHeight="1">
      <c r="A3558" s="299">
        <v>40891</v>
      </c>
      <c r="B3558" s="298">
        <v>10.17</v>
      </c>
      <c r="C3558" s="298">
        <v>10.7</v>
      </c>
      <c r="D3558" s="298">
        <v>10.159699</v>
      </c>
      <c r="E3558" s="298">
        <v>10.7</v>
      </c>
      <c r="F3558" s="297">
        <v>147629</v>
      </c>
      <c r="G3558" s="297">
        <v>60273383</v>
      </c>
      <c r="H3558" s="400">
        <v>644.92518660376504</v>
      </c>
      <c r="I3558" s="401"/>
    </row>
    <row r="3559" spans="1:9" ht="25.15" customHeight="1">
      <c r="A3559" s="299">
        <v>40890</v>
      </c>
      <c r="B3559" s="298">
        <v>10.38</v>
      </c>
      <c r="C3559" s="298">
        <v>10.458500000000001</v>
      </c>
      <c r="D3559" s="298">
        <v>10.19</v>
      </c>
      <c r="E3559" s="298">
        <v>10.19</v>
      </c>
      <c r="F3559" s="297">
        <v>29840</v>
      </c>
      <c r="G3559" s="297">
        <v>60273383</v>
      </c>
      <c r="H3559" s="400">
        <v>614.185747478282</v>
      </c>
      <c r="I3559" s="401"/>
    </row>
    <row r="3560" spans="1:9" ht="25.15" customHeight="1">
      <c r="A3560" s="299">
        <v>40889</v>
      </c>
      <c r="B3560" s="298">
        <v>10.38</v>
      </c>
      <c r="C3560" s="298">
        <v>10.48</v>
      </c>
      <c r="D3560" s="298">
        <v>10.210000000000001</v>
      </c>
      <c r="E3560" s="298">
        <v>10.3</v>
      </c>
      <c r="F3560" s="297">
        <v>62084</v>
      </c>
      <c r="G3560" s="297">
        <v>60273383</v>
      </c>
      <c r="H3560" s="400">
        <v>620.81585639623495</v>
      </c>
      <c r="I3560" s="401"/>
    </row>
    <row r="3561" spans="1:9" ht="25.15" customHeight="1">
      <c r="A3561" s="299">
        <v>40886</v>
      </c>
      <c r="B3561" s="298">
        <v>10.4</v>
      </c>
      <c r="C3561" s="298">
        <v>10.52032</v>
      </c>
      <c r="D3561" s="298">
        <v>10.21856</v>
      </c>
      <c r="E3561" s="298">
        <v>10.44</v>
      </c>
      <c r="F3561" s="297">
        <v>43133</v>
      </c>
      <c r="G3561" s="297">
        <v>60273383</v>
      </c>
      <c r="H3561" s="400">
        <v>629.25409322828204</v>
      </c>
      <c r="I3561" s="401"/>
    </row>
    <row r="3562" spans="1:9" ht="25.15" customHeight="1">
      <c r="A3562" s="299">
        <v>40885</v>
      </c>
      <c r="B3562" s="298">
        <v>10.5</v>
      </c>
      <c r="C3562" s="298">
        <v>10.6</v>
      </c>
      <c r="D3562" s="298">
        <v>10.33952</v>
      </c>
      <c r="E3562" s="298">
        <v>10.4</v>
      </c>
      <c r="F3562" s="297">
        <v>31688</v>
      </c>
      <c r="G3562" s="297">
        <v>60273383</v>
      </c>
      <c r="H3562" s="400">
        <v>626.84316020752897</v>
      </c>
      <c r="I3562" s="401"/>
    </row>
    <row r="3563" spans="1:9" ht="25.15" customHeight="1">
      <c r="A3563" s="299">
        <v>40884</v>
      </c>
      <c r="B3563" s="298">
        <v>10.36</v>
      </c>
      <c r="C3563" s="298">
        <v>10.48</v>
      </c>
      <c r="D3563" s="298">
        <v>10.24</v>
      </c>
      <c r="E3563" s="298">
        <v>10.48</v>
      </c>
      <c r="F3563" s="297">
        <v>32854</v>
      </c>
      <c r="G3563" s="297">
        <v>60273383</v>
      </c>
      <c r="H3563" s="400">
        <v>631.66502624903501</v>
      </c>
      <c r="I3563" s="401"/>
    </row>
    <row r="3564" spans="1:9" ht="25.15" customHeight="1">
      <c r="A3564" s="299">
        <v>40883</v>
      </c>
      <c r="B3564" s="298">
        <v>10.36</v>
      </c>
      <c r="C3564" s="298">
        <v>10.41</v>
      </c>
      <c r="D3564" s="298">
        <v>10.24</v>
      </c>
      <c r="E3564" s="298">
        <v>10.4</v>
      </c>
      <c r="F3564" s="297">
        <v>16376</v>
      </c>
      <c r="G3564" s="297">
        <v>60273383</v>
      </c>
      <c r="H3564" s="400">
        <v>626.84316020752897</v>
      </c>
      <c r="I3564" s="401"/>
    </row>
    <row r="3565" spans="1:9" ht="25.15" customHeight="1">
      <c r="A3565" s="299">
        <v>40882</v>
      </c>
      <c r="B3565" s="298">
        <v>10.34</v>
      </c>
      <c r="C3565" s="298">
        <v>10.52</v>
      </c>
      <c r="D3565" s="298">
        <v>10.34</v>
      </c>
      <c r="E3565" s="298">
        <v>10.44</v>
      </c>
      <c r="F3565" s="297">
        <v>26192</v>
      </c>
      <c r="G3565" s="297">
        <v>60273383</v>
      </c>
      <c r="H3565" s="400">
        <v>629.25409322828204</v>
      </c>
      <c r="I3565" s="401"/>
    </row>
    <row r="3566" spans="1:9" ht="25.15" customHeight="1">
      <c r="A3566" s="299">
        <v>40879</v>
      </c>
      <c r="B3566" s="298">
        <v>10.37</v>
      </c>
      <c r="C3566" s="298">
        <v>10.48</v>
      </c>
      <c r="D3566" s="298">
        <v>10.119999999999999</v>
      </c>
      <c r="E3566" s="298">
        <v>10.35</v>
      </c>
      <c r="F3566" s="297">
        <v>13689</v>
      </c>
      <c r="G3566" s="297">
        <v>60273383</v>
      </c>
      <c r="H3566" s="400">
        <v>623.82953704247097</v>
      </c>
      <c r="I3566" s="401"/>
    </row>
    <row r="3567" spans="1:9" ht="25.15" customHeight="1">
      <c r="A3567" s="299">
        <v>40878</v>
      </c>
      <c r="B3567" s="298">
        <v>10.6</v>
      </c>
      <c r="C3567" s="298">
        <v>10.6</v>
      </c>
      <c r="D3567" s="298">
        <v>10.3</v>
      </c>
      <c r="E3567" s="298">
        <v>10.3</v>
      </c>
      <c r="F3567" s="297">
        <v>25099</v>
      </c>
      <c r="G3567" s="297">
        <v>60273383</v>
      </c>
      <c r="H3567" s="400">
        <v>620.81585639623495</v>
      </c>
      <c r="I3567" s="401"/>
    </row>
    <row r="3568" spans="1:9" ht="25.15" customHeight="1">
      <c r="A3568" s="299">
        <v>40877</v>
      </c>
      <c r="B3568" s="298">
        <v>10.33</v>
      </c>
      <c r="C3568" s="298">
        <v>10.57</v>
      </c>
      <c r="D3568" s="298">
        <v>10.28</v>
      </c>
      <c r="E3568" s="298">
        <v>10.55</v>
      </c>
      <c r="F3568" s="297">
        <v>129943</v>
      </c>
      <c r="G3568" s="297">
        <v>60273383</v>
      </c>
      <c r="H3568" s="400">
        <v>635.884202146235</v>
      </c>
      <c r="I3568" s="401"/>
    </row>
    <row r="3569" spans="1:9" ht="25.15" customHeight="1">
      <c r="A3569" s="299">
        <v>40876</v>
      </c>
      <c r="B3569" s="298">
        <v>10.34</v>
      </c>
      <c r="C3569" s="298">
        <v>10.5</v>
      </c>
      <c r="D3569" s="298">
        <v>10.14</v>
      </c>
      <c r="E3569" s="298">
        <v>10.42</v>
      </c>
      <c r="F3569" s="297">
        <v>71083</v>
      </c>
      <c r="G3569" s="297">
        <v>60270019</v>
      </c>
      <c r="H3569" s="400">
        <v>628.01360257823796</v>
      </c>
      <c r="I3569" s="401"/>
    </row>
    <row r="3570" spans="1:9" ht="25.15" customHeight="1">
      <c r="A3570" s="299">
        <v>40875</v>
      </c>
      <c r="B3570" s="298">
        <v>10.119999999999999</v>
      </c>
      <c r="C3570" s="298">
        <v>10.34</v>
      </c>
      <c r="D3570" s="298">
        <v>10.119999999999999</v>
      </c>
      <c r="E3570" s="298">
        <v>10.25</v>
      </c>
      <c r="F3570" s="297">
        <v>34906</v>
      </c>
      <c r="G3570" s="297">
        <v>60270019</v>
      </c>
      <c r="H3570" s="400">
        <v>617.76769475000003</v>
      </c>
      <c r="I3570" s="401"/>
    </row>
    <row r="3571" spans="1:9" ht="25.15" customHeight="1">
      <c r="A3571" s="299">
        <v>40872</v>
      </c>
      <c r="B3571" s="298">
        <v>9.85</v>
      </c>
      <c r="C3571" s="298">
        <v>10.1</v>
      </c>
      <c r="D3571" s="298">
        <v>9.7711299999999994</v>
      </c>
      <c r="E3571" s="298">
        <v>10.1</v>
      </c>
      <c r="F3571" s="297">
        <v>53705</v>
      </c>
      <c r="G3571" s="297">
        <v>60270019</v>
      </c>
      <c r="H3571" s="400">
        <v>608.72721489118805</v>
      </c>
      <c r="I3571" s="401"/>
    </row>
    <row r="3572" spans="1:9" ht="25.15" customHeight="1">
      <c r="A3572" s="299">
        <v>40871</v>
      </c>
      <c r="B3572" s="298">
        <v>9.7149999999999999</v>
      </c>
      <c r="C3572" s="298">
        <v>9.8550000000000004</v>
      </c>
      <c r="D3572" s="298">
        <v>9.7149999999999999</v>
      </c>
      <c r="E3572" s="298">
        <v>9.8000000000000007</v>
      </c>
      <c r="F3572" s="297">
        <v>34026</v>
      </c>
      <c r="G3572" s="297">
        <v>60270019</v>
      </c>
      <c r="H3572" s="400">
        <v>590.64619769559397</v>
      </c>
      <c r="I3572" s="401"/>
    </row>
    <row r="3573" spans="1:9" ht="25.15" customHeight="1">
      <c r="A3573" s="299">
        <v>40870</v>
      </c>
      <c r="B3573" s="298">
        <v>9.7050000000000001</v>
      </c>
      <c r="C3573" s="298">
        <v>9.8300199999999993</v>
      </c>
      <c r="D3573" s="298">
        <v>9.6950000000000003</v>
      </c>
      <c r="E3573" s="298">
        <v>9.75</v>
      </c>
      <c r="F3573" s="297">
        <v>58356</v>
      </c>
      <c r="G3573" s="297">
        <v>60270019</v>
      </c>
      <c r="H3573" s="400">
        <v>587.63268525000001</v>
      </c>
      <c r="I3573" s="401"/>
    </row>
    <row r="3574" spans="1:9" ht="25.15" customHeight="1">
      <c r="A3574" s="299">
        <v>40869</v>
      </c>
      <c r="B3574" s="298">
        <v>9.6999999999999993</v>
      </c>
      <c r="C3574" s="298">
        <v>9.91</v>
      </c>
      <c r="D3574" s="298">
        <v>9.6999999999999993</v>
      </c>
      <c r="E3574" s="298">
        <v>9.76</v>
      </c>
      <c r="F3574" s="297">
        <v>40523</v>
      </c>
      <c r="G3574" s="297">
        <v>60270019</v>
      </c>
      <c r="H3574" s="400">
        <v>588.23539923471299</v>
      </c>
      <c r="I3574" s="401"/>
    </row>
    <row r="3575" spans="1:9" ht="25.15" customHeight="1">
      <c r="A3575" s="299">
        <v>40868</v>
      </c>
      <c r="B3575" s="298">
        <v>9.75</v>
      </c>
      <c r="C3575" s="298">
        <v>9.9677600000000002</v>
      </c>
      <c r="D3575" s="298">
        <v>9.5</v>
      </c>
      <c r="E3575" s="298">
        <v>9.65</v>
      </c>
      <c r="F3575" s="297">
        <v>19469</v>
      </c>
      <c r="G3575" s="297">
        <v>60270019</v>
      </c>
      <c r="H3575" s="400">
        <v>581.60566035881197</v>
      </c>
      <c r="I3575" s="401"/>
    </row>
    <row r="3576" spans="1:9" ht="25.15" customHeight="1">
      <c r="A3576" s="299">
        <v>40865</v>
      </c>
      <c r="B3576" s="298">
        <v>10.11</v>
      </c>
      <c r="C3576" s="298">
        <v>10.14</v>
      </c>
      <c r="D3576" s="298">
        <v>9.8000000000000007</v>
      </c>
      <c r="E3576" s="298">
        <v>9.875</v>
      </c>
      <c r="F3576" s="297">
        <v>46306</v>
      </c>
      <c r="G3576" s="297">
        <v>60270019</v>
      </c>
      <c r="H3576" s="400">
        <v>595.16643762499996</v>
      </c>
      <c r="I3576" s="401"/>
    </row>
    <row r="3577" spans="1:9" ht="25.15" customHeight="1">
      <c r="A3577" s="299">
        <v>40864</v>
      </c>
      <c r="B3577" s="298">
        <v>10.27</v>
      </c>
      <c r="C3577" s="298">
        <v>10.45</v>
      </c>
      <c r="D3577" s="298">
        <v>10.130000000000001</v>
      </c>
      <c r="E3577" s="298">
        <v>10.16</v>
      </c>
      <c r="F3577" s="297">
        <v>28292</v>
      </c>
      <c r="G3577" s="297">
        <v>60270019</v>
      </c>
      <c r="H3577" s="400">
        <v>612.34338384352498</v>
      </c>
      <c r="I3577" s="401"/>
    </row>
    <row r="3578" spans="1:9" ht="25.15" customHeight="1">
      <c r="A3578" s="299">
        <v>40863</v>
      </c>
      <c r="B3578" s="298">
        <v>10.119999999999999</v>
      </c>
      <c r="C3578" s="298">
        <v>10.35</v>
      </c>
      <c r="D3578" s="298">
        <v>10.1165</v>
      </c>
      <c r="E3578" s="298">
        <v>10.33</v>
      </c>
      <c r="F3578" s="297">
        <v>23707</v>
      </c>
      <c r="G3578" s="297">
        <v>60270019</v>
      </c>
      <c r="H3578" s="400">
        <v>622.589291671762</v>
      </c>
      <c r="I3578" s="401"/>
    </row>
    <row r="3579" spans="1:9" ht="25.15" customHeight="1">
      <c r="A3579" s="299">
        <v>40862</v>
      </c>
      <c r="B3579" s="298">
        <v>10.15</v>
      </c>
      <c r="C3579" s="298">
        <v>10.220000000000001</v>
      </c>
      <c r="D3579" s="298">
        <v>10.050000000000001</v>
      </c>
      <c r="E3579" s="298">
        <v>10.15</v>
      </c>
      <c r="F3579" s="297">
        <v>48912</v>
      </c>
      <c r="G3579" s="297">
        <v>60270019</v>
      </c>
      <c r="H3579" s="400">
        <v>611.740669858812</v>
      </c>
      <c r="I3579" s="401"/>
    </row>
    <row r="3580" spans="1:9" ht="25.15" customHeight="1">
      <c r="A3580" s="299">
        <v>40861</v>
      </c>
      <c r="B3580" s="298">
        <v>10.210000000000001</v>
      </c>
      <c r="C3580" s="298">
        <v>10.23</v>
      </c>
      <c r="D3580" s="298">
        <v>10</v>
      </c>
      <c r="E3580" s="298">
        <v>10.220000000000001</v>
      </c>
      <c r="F3580" s="297">
        <v>19227</v>
      </c>
      <c r="G3580" s="297">
        <v>60270019</v>
      </c>
      <c r="H3580" s="400">
        <v>615.959610273831</v>
      </c>
      <c r="I3580" s="401"/>
    </row>
    <row r="3581" spans="1:9" ht="25.15" customHeight="1">
      <c r="A3581" s="299">
        <v>40858</v>
      </c>
      <c r="B3581" s="298">
        <v>10.199999999999999</v>
      </c>
      <c r="C3581" s="298">
        <v>10.199999999999999</v>
      </c>
      <c r="D3581" s="298">
        <v>9.9540000000000006</v>
      </c>
      <c r="E3581" s="298">
        <v>10</v>
      </c>
      <c r="F3581" s="297">
        <v>19676</v>
      </c>
      <c r="G3581" s="297">
        <v>60270019</v>
      </c>
      <c r="H3581" s="400">
        <v>602.70019000000002</v>
      </c>
      <c r="I3581" s="401"/>
    </row>
    <row r="3582" spans="1:9" ht="25.15" customHeight="1">
      <c r="A3582" s="299">
        <v>40857</v>
      </c>
      <c r="B3582" s="298">
        <v>9.93</v>
      </c>
      <c r="C3582" s="298">
        <v>10.039999999999999</v>
      </c>
      <c r="D3582" s="298">
        <v>9.8949999999999996</v>
      </c>
      <c r="E3582" s="298">
        <v>9.9499999999999993</v>
      </c>
      <c r="F3582" s="297">
        <v>71347</v>
      </c>
      <c r="G3582" s="297">
        <v>60270019</v>
      </c>
      <c r="H3582" s="400">
        <v>599.68667755440595</v>
      </c>
      <c r="I3582" s="401"/>
    </row>
    <row r="3583" spans="1:9" ht="25.15" customHeight="1">
      <c r="A3583" s="299">
        <v>40856</v>
      </c>
      <c r="B3583" s="298">
        <v>10.5</v>
      </c>
      <c r="C3583" s="298">
        <v>10.5</v>
      </c>
      <c r="D3583" s="298">
        <v>9.9</v>
      </c>
      <c r="E3583" s="298">
        <v>10.09</v>
      </c>
      <c r="F3583" s="297">
        <v>44353</v>
      </c>
      <c r="G3583" s="297">
        <v>60270019</v>
      </c>
      <c r="H3583" s="400">
        <v>608.12450090647496</v>
      </c>
      <c r="I3583" s="401"/>
    </row>
    <row r="3584" spans="1:9" ht="25.15" customHeight="1">
      <c r="A3584" s="299">
        <v>40855</v>
      </c>
      <c r="B3584" s="298">
        <v>9.9049999999999994</v>
      </c>
      <c r="C3584" s="298">
        <v>10.44</v>
      </c>
      <c r="D3584" s="298">
        <v>9.9049999999999994</v>
      </c>
      <c r="E3584" s="298">
        <v>10.29</v>
      </c>
      <c r="F3584" s="297">
        <v>61654</v>
      </c>
      <c r="G3584" s="297">
        <v>60270019</v>
      </c>
      <c r="H3584" s="400">
        <v>620.17849321088102</v>
      </c>
      <c r="I3584" s="401"/>
    </row>
    <row r="3585" spans="1:9" ht="25.15" customHeight="1">
      <c r="A3585" s="299">
        <v>40854</v>
      </c>
      <c r="B3585" s="298">
        <v>10.11</v>
      </c>
      <c r="C3585" s="298">
        <v>10.119999999999999</v>
      </c>
      <c r="D3585" s="298">
        <v>9.8000000000000007</v>
      </c>
      <c r="E3585" s="298">
        <v>9.91</v>
      </c>
      <c r="F3585" s="297">
        <v>29843</v>
      </c>
      <c r="G3585" s="297">
        <v>60270019</v>
      </c>
      <c r="H3585" s="400">
        <v>597.27587909352496</v>
      </c>
      <c r="I3585" s="401"/>
    </row>
    <row r="3586" spans="1:9" ht="25.15" customHeight="1">
      <c r="A3586" s="299">
        <v>40851</v>
      </c>
      <c r="B3586" s="298">
        <v>10.34</v>
      </c>
      <c r="C3586" s="298">
        <v>10.35</v>
      </c>
      <c r="D3586" s="298">
        <v>10.119999999999999</v>
      </c>
      <c r="E3586" s="298">
        <v>10.130000000000001</v>
      </c>
      <c r="F3586" s="297">
        <v>15288</v>
      </c>
      <c r="G3586" s="297">
        <v>60270019</v>
      </c>
      <c r="H3586" s="400">
        <v>610.53529936735595</v>
      </c>
      <c r="I3586" s="401"/>
    </row>
    <row r="3587" spans="1:9" ht="25.15" customHeight="1">
      <c r="A3587" s="299">
        <v>40850</v>
      </c>
      <c r="B3587" s="298">
        <v>9.92</v>
      </c>
      <c r="C3587" s="298">
        <v>10.27</v>
      </c>
      <c r="D3587" s="298">
        <v>9.92</v>
      </c>
      <c r="E3587" s="298">
        <v>10.26</v>
      </c>
      <c r="F3587" s="297">
        <v>38529</v>
      </c>
      <c r="G3587" s="297">
        <v>60270019</v>
      </c>
      <c r="H3587" s="400">
        <v>618.37040873471301</v>
      </c>
      <c r="I3587" s="401"/>
    </row>
    <row r="3588" spans="1:9" ht="25.15" customHeight="1">
      <c r="A3588" s="299">
        <v>40849</v>
      </c>
      <c r="B3588" s="298">
        <v>10.15</v>
      </c>
      <c r="C3588" s="298">
        <v>10.24</v>
      </c>
      <c r="D3588" s="298">
        <v>9.82</v>
      </c>
      <c r="E3588" s="298">
        <v>9.91</v>
      </c>
      <c r="F3588" s="297">
        <v>35896</v>
      </c>
      <c r="G3588" s="297">
        <v>60270019</v>
      </c>
      <c r="H3588" s="400">
        <v>597.27587909352496</v>
      </c>
      <c r="I3588" s="401"/>
    </row>
    <row r="3589" spans="1:9" ht="25.15" customHeight="1">
      <c r="A3589" s="299">
        <v>40848</v>
      </c>
      <c r="B3589" s="298">
        <v>10.19</v>
      </c>
      <c r="C3589" s="298">
        <v>10.3</v>
      </c>
      <c r="D3589" s="298">
        <v>10.0365</v>
      </c>
      <c r="E3589" s="298">
        <v>10.130000000000001</v>
      </c>
      <c r="F3589" s="297">
        <v>44857</v>
      </c>
      <c r="G3589" s="297">
        <v>60270019</v>
      </c>
      <c r="H3589" s="400">
        <v>610.53529936735595</v>
      </c>
      <c r="I3589" s="401"/>
    </row>
    <row r="3590" spans="1:9" ht="25.15" customHeight="1">
      <c r="A3590" s="299">
        <v>40847</v>
      </c>
      <c r="B3590" s="298">
        <v>10.42</v>
      </c>
      <c r="C3590" s="298">
        <v>10.42</v>
      </c>
      <c r="D3590" s="298">
        <v>10.18</v>
      </c>
      <c r="E3590" s="298">
        <v>10.26</v>
      </c>
      <c r="F3590" s="297">
        <v>37648</v>
      </c>
      <c r="G3590" s="297">
        <v>60270019</v>
      </c>
      <c r="H3590" s="400">
        <v>618.37040873471301</v>
      </c>
      <c r="I3590" s="401"/>
    </row>
    <row r="3591" spans="1:9" ht="25.15" customHeight="1">
      <c r="A3591" s="299">
        <v>40844</v>
      </c>
      <c r="B3591" s="298">
        <v>10.49</v>
      </c>
      <c r="C3591" s="298">
        <v>10.49</v>
      </c>
      <c r="D3591" s="298">
        <v>10.25</v>
      </c>
      <c r="E3591" s="298">
        <v>10.41</v>
      </c>
      <c r="F3591" s="297">
        <v>28680</v>
      </c>
      <c r="G3591" s="297">
        <v>60268526</v>
      </c>
      <c r="H3591" s="400">
        <v>627.39534646375296</v>
      </c>
      <c r="I3591" s="401"/>
    </row>
    <row r="3592" spans="1:9" ht="25.15" customHeight="1">
      <c r="A3592" s="299">
        <v>40843</v>
      </c>
      <c r="B3592" s="298">
        <v>10.23</v>
      </c>
      <c r="C3592" s="298">
        <v>10.5</v>
      </c>
      <c r="D3592" s="298">
        <v>10.15</v>
      </c>
      <c r="E3592" s="298">
        <v>10.48</v>
      </c>
      <c r="F3592" s="297">
        <v>49925</v>
      </c>
      <c r="G3592" s="297">
        <v>60268526</v>
      </c>
      <c r="H3592" s="400">
        <v>631.61412489125803</v>
      </c>
      <c r="I3592" s="401"/>
    </row>
    <row r="3593" spans="1:9" ht="25.15" customHeight="1">
      <c r="A3593" s="299">
        <v>40842</v>
      </c>
      <c r="B3593" s="298">
        <v>10.19</v>
      </c>
      <c r="C3593" s="298">
        <v>10.19</v>
      </c>
      <c r="D3593" s="298">
        <v>10.02</v>
      </c>
      <c r="E3593" s="298">
        <v>10.06</v>
      </c>
      <c r="F3593" s="297">
        <v>33137</v>
      </c>
      <c r="G3593" s="297">
        <v>60268526</v>
      </c>
      <c r="H3593" s="400">
        <v>606.30139684968003</v>
      </c>
      <c r="I3593" s="401"/>
    </row>
    <row r="3594" spans="1:9" ht="25.15" customHeight="1">
      <c r="A3594" s="299">
        <v>40841</v>
      </c>
      <c r="B3594" s="298">
        <v>9.9499999999999993</v>
      </c>
      <c r="C3594" s="298">
        <v>10.1568</v>
      </c>
      <c r="D3594" s="298">
        <v>9.8044799999999999</v>
      </c>
      <c r="E3594" s="298">
        <v>9.9600000000000009</v>
      </c>
      <c r="F3594" s="297">
        <v>75836</v>
      </c>
      <c r="G3594" s="297">
        <v>60268526</v>
      </c>
      <c r="H3594" s="400">
        <v>600.274521259062</v>
      </c>
      <c r="I3594" s="401"/>
    </row>
    <row r="3595" spans="1:9" ht="25.15" customHeight="1">
      <c r="A3595" s="299">
        <v>40840</v>
      </c>
      <c r="B3595" s="298">
        <v>9.8650000000000002</v>
      </c>
      <c r="C3595" s="298">
        <v>10.029999999999999</v>
      </c>
      <c r="D3595" s="298">
        <v>9.86</v>
      </c>
      <c r="E3595" s="298">
        <v>9.9499999999999993</v>
      </c>
      <c r="F3595" s="297">
        <v>15037</v>
      </c>
      <c r="G3595" s="297">
        <v>60268526</v>
      </c>
      <c r="H3595" s="400">
        <v>599.67182220469101</v>
      </c>
      <c r="I3595" s="401"/>
    </row>
    <row r="3596" spans="1:9" ht="25.15" customHeight="1">
      <c r="A3596" s="299">
        <v>40837</v>
      </c>
      <c r="B3596" s="298">
        <v>10.01</v>
      </c>
      <c r="C3596" s="298">
        <v>10.01</v>
      </c>
      <c r="D3596" s="298">
        <v>9.8800000000000008</v>
      </c>
      <c r="E3596" s="298">
        <v>9.89</v>
      </c>
      <c r="F3596" s="297">
        <v>20399</v>
      </c>
      <c r="G3596" s="297">
        <v>60268526</v>
      </c>
      <c r="H3596" s="400">
        <v>596.05574283155602</v>
      </c>
      <c r="I3596" s="401"/>
    </row>
    <row r="3597" spans="1:9" ht="25.15" customHeight="1">
      <c r="A3597" s="299">
        <v>40836</v>
      </c>
      <c r="B3597" s="298">
        <v>9.77</v>
      </c>
      <c r="C3597" s="298">
        <v>9.9</v>
      </c>
      <c r="D3597" s="298">
        <v>9.75</v>
      </c>
      <c r="E3597" s="298">
        <v>9.82</v>
      </c>
      <c r="F3597" s="297">
        <v>13554</v>
      </c>
      <c r="G3597" s="297">
        <v>60268526</v>
      </c>
      <c r="H3597" s="400">
        <v>591.83690692750497</v>
      </c>
      <c r="I3597" s="401"/>
    </row>
    <row r="3598" spans="1:9" ht="25.15" customHeight="1">
      <c r="A3598" s="299">
        <v>40835</v>
      </c>
      <c r="B3598" s="298">
        <v>9.9499999999999993</v>
      </c>
      <c r="C3598" s="298">
        <v>9.9499999999999993</v>
      </c>
      <c r="D3598" s="298">
        <v>9.7799999999999994</v>
      </c>
      <c r="E3598" s="298">
        <v>9.8149999999999995</v>
      </c>
      <c r="F3598" s="297">
        <v>147597</v>
      </c>
      <c r="G3598" s="297">
        <v>60268526</v>
      </c>
      <c r="H3598" s="400">
        <v>591.53555740032004</v>
      </c>
      <c r="I3598" s="401"/>
    </row>
    <row r="3599" spans="1:9" ht="25.15" customHeight="1">
      <c r="A3599" s="299">
        <v>40834</v>
      </c>
      <c r="B3599" s="298">
        <v>10.050000000000001</v>
      </c>
      <c r="C3599" s="298">
        <v>10.16145</v>
      </c>
      <c r="D3599" s="298">
        <v>9.8595500000000005</v>
      </c>
      <c r="E3599" s="298">
        <v>9.89</v>
      </c>
      <c r="F3599" s="297">
        <v>88978</v>
      </c>
      <c r="G3599" s="297">
        <v>60268526</v>
      </c>
      <c r="H3599" s="400">
        <v>596.05574283155602</v>
      </c>
      <c r="I3599" s="401"/>
    </row>
    <row r="3600" spans="1:9" ht="25.15" customHeight="1">
      <c r="A3600" s="299">
        <v>40833</v>
      </c>
      <c r="B3600" s="298">
        <v>10.29</v>
      </c>
      <c r="C3600" s="298">
        <v>10.32</v>
      </c>
      <c r="D3600" s="298">
        <v>10.07</v>
      </c>
      <c r="E3600" s="298">
        <v>10.08</v>
      </c>
      <c r="F3600" s="297">
        <v>26015</v>
      </c>
      <c r="G3600" s="297">
        <v>60268526</v>
      </c>
      <c r="H3600" s="400">
        <v>607.50673748187603</v>
      </c>
      <c r="I3600" s="401"/>
    </row>
    <row r="3601" spans="1:9" ht="25.15" customHeight="1">
      <c r="A3601" s="299">
        <v>40830</v>
      </c>
      <c r="B3601" s="298">
        <v>10.31</v>
      </c>
      <c r="C3601" s="298">
        <v>10.48</v>
      </c>
      <c r="D3601" s="298">
        <v>10.220000000000001</v>
      </c>
      <c r="E3601" s="298">
        <v>10.23</v>
      </c>
      <c r="F3601" s="297">
        <v>30480</v>
      </c>
      <c r="G3601" s="297">
        <v>60268526</v>
      </c>
      <c r="H3601" s="400">
        <v>616.54699339125796</v>
      </c>
      <c r="I3601" s="401"/>
    </row>
    <row r="3602" spans="1:9" ht="25.15" customHeight="1">
      <c r="A3602" s="299">
        <v>40829</v>
      </c>
      <c r="B3602" s="298">
        <v>10.5</v>
      </c>
      <c r="C3602" s="298">
        <v>10.57</v>
      </c>
      <c r="D3602" s="298">
        <v>10.4</v>
      </c>
      <c r="E3602" s="298">
        <v>10.5</v>
      </c>
      <c r="F3602" s="297">
        <v>51815</v>
      </c>
      <c r="G3602" s="297">
        <v>60268526</v>
      </c>
      <c r="H3602" s="400">
        <v>632.819523</v>
      </c>
      <c r="I3602" s="401"/>
    </row>
    <row r="3603" spans="1:9" ht="25.15" customHeight="1">
      <c r="A3603" s="299">
        <v>40828</v>
      </c>
      <c r="B3603" s="298">
        <v>10.46</v>
      </c>
      <c r="C3603" s="298">
        <v>10.52</v>
      </c>
      <c r="D3603" s="298">
        <v>10.413</v>
      </c>
      <c r="E3603" s="298">
        <v>10.5</v>
      </c>
      <c r="F3603" s="297">
        <v>76756</v>
      </c>
      <c r="G3603" s="297">
        <v>60268526</v>
      </c>
      <c r="H3603" s="400">
        <v>632.819523</v>
      </c>
      <c r="I3603" s="401"/>
    </row>
    <row r="3604" spans="1:9" ht="25.15" customHeight="1">
      <c r="A3604" s="299">
        <v>40827</v>
      </c>
      <c r="B3604" s="298">
        <v>10.41</v>
      </c>
      <c r="C3604" s="298">
        <v>10.5</v>
      </c>
      <c r="D3604" s="298">
        <v>10.37</v>
      </c>
      <c r="E3604" s="298">
        <v>10.45</v>
      </c>
      <c r="F3604" s="297">
        <v>26467</v>
      </c>
      <c r="G3604" s="297">
        <v>60268526</v>
      </c>
      <c r="H3604" s="400">
        <v>629.80608520469104</v>
      </c>
      <c r="I3604" s="401"/>
    </row>
    <row r="3605" spans="1:9" ht="25.15" customHeight="1">
      <c r="A3605" s="299">
        <v>40826</v>
      </c>
      <c r="B3605" s="298">
        <v>10.42</v>
      </c>
      <c r="C3605" s="298">
        <v>10.55</v>
      </c>
      <c r="D3605" s="298">
        <v>10.31</v>
      </c>
      <c r="E3605" s="298">
        <v>10.42</v>
      </c>
      <c r="F3605" s="297">
        <v>16415</v>
      </c>
      <c r="G3605" s="297">
        <v>60268526</v>
      </c>
      <c r="H3605" s="400">
        <v>627.99804551812394</v>
      </c>
      <c r="I3605" s="401"/>
    </row>
    <row r="3606" spans="1:9" ht="25.15" customHeight="1">
      <c r="A3606" s="299">
        <v>40823</v>
      </c>
      <c r="B3606" s="298">
        <v>10.33</v>
      </c>
      <c r="C3606" s="298">
        <v>10.43</v>
      </c>
      <c r="D3606" s="298">
        <v>10.27</v>
      </c>
      <c r="E3606" s="298">
        <v>10.34</v>
      </c>
      <c r="F3606" s="297">
        <v>22269</v>
      </c>
      <c r="G3606" s="297">
        <v>60268526</v>
      </c>
      <c r="H3606" s="400">
        <v>623.17656803624698</v>
      </c>
      <c r="I3606" s="401"/>
    </row>
    <row r="3607" spans="1:9" ht="25.15" customHeight="1">
      <c r="A3607" s="299">
        <v>40822</v>
      </c>
      <c r="B3607" s="298">
        <v>10.07</v>
      </c>
      <c r="C3607" s="298">
        <v>10.38</v>
      </c>
      <c r="D3607" s="298">
        <v>10.039999999999999</v>
      </c>
      <c r="E3607" s="298">
        <v>10.32</v>
      </c>
      <c r="F3607" s="297">
        <v>142960</v>
      </c>
      <c r="G3607" s="297">
        <v>60268526</v>
      </c>
      <c r="H3607" s="400">
        <v>621.971169927505</v>
      </c>
      <c r="I3607" s="401"/>
    </row>
    <row r="3608" spans="1:9" ht="25.15" customHeight="1">
      <c r="A3608" s="299">
        <v>40821</v>
      </c>
      <c r="B3608" s="298">
        <v>10.35</v>
      </c>
      <c r="C3608" s="298">
        <v>10.35</v>
      </c>
      <c r="D3608" s="298">
        <v>10.050000000000001</v>
      </c>
      <c r="E3608" s="298">
        <v>10.06</v>
      </c>
      <c r="F3608" s="297">
        <v>38276</v>
      </c>
      <c r="G3608" s="297">
        <v>60268526</v>
      </c>
      <c r="H3608" s="400">
        <v>606.30139684968003</v>
      </c>
      <c r="I3608" s="401"/>
    </row>
    <row r="3609" spans="1:9" ht="25.15" customHeight="1">
      <c r="A3609" s="299">
        <v>40820</v>
      </c>
      <c r="B3609" s="298">
        <v>10.28</v>
      </c>
      <c r="C3609" s="298">
        <v>10.413399999999999</v>
      </c>
      <c r="D3609" s="298">
        <v>10.07</v>
      </c>
      <c r="E3609" s="298">
        <v>10.119999999999999</v>
      </c>
      <c r="F3609" s="297">
        <v>101861</v>
      </c>
      <c r="G3609" s="297">
        <v>60268526</v>
      </c>
      <c r="H3609" s="400">
        <v>609.91747622281503</v>
      </c>
      <c r="I3609" s="401"/>
    </row>
    <row r="3610" spans="1:9" ht="25.15" customHeight="1">
      <c r="A3610" s="299">
        <v>40819</v>
      </c>
      <c r="B3610" s="298">
        <v>10.3</v>
      </c>
      <c r="C3610" s="298">
        <v>10.37</v>
      </c>
      <c r="D3610" s="298">
        <v>10.09</v>
      </c>
      <c r="E3610" s="298">
        <v>10.37</v>
      </c>
      <c r="F3610" s="297">
        <v>25343</v>
      </c>
      <c r="G3610" s="297">
        <v>60268526</v>
      </c>
      <c r="H3610" s="400">
        <v>624.98460772281499</v>
      </c>
      <c r="I3610" s="401"/>
    </row>
    <row r="3611" spans="1:9" ht="25.15" customHeight="1">
      <c r="A3611" s="299">
        <v>40816</v>
      </c>
      <c r="B3611" s="298">
        <v>10.71</v>
      </c>
      <c r="C3611" s="298">
        <v>10.75</v>
      </c>
      <c r="D3611" s="298">
        <v>10.36</v>
      </c>
      <c r="E3611" s="298">
        <v>10.48</v>
      </c>
      <c r="F3611" s="297">
        <v>34415</v>
      </c>
      <c r="G3611" s="297">
        <v>60268526</v>
      </c>
      <c r="H3611" s="400">
        <v>631.61412489125803</v>
      </c>
      <c r="I3611" s="401"/>
    </row>
    <row r="3612" spans="1:9" ht="25.15" customHeight="1">
      <c r="A3612" s="299">
        <v>40815</v>
      </c>
      <c r="B3612" s="298">
        <v>11.04</v>
      </c>
      <c r="C3612" s="298">
        <v>11.17</v>
      </c>
      <c r="D3612" s="298">
        <v>10.73</v>
      </c>
      <c r="E3612" s="298">
        <v>10.73</v>
      </c>
      <c r="F3612" s="297">
        <v>24978</v>
      </c>
      <c r="G3612" s="297">
        <v>60239150</v>
      </c>
      <c r="H3612" s="400">
        <v>646.36605192470597</v>
      </c>
      <c r="I3612" s="401"/>
    </row>
    <row r="3613" spans="1:9" ht="25.15" customHeight="1">
      <c r="A3613" s="299">
        <v>40814</v>
      </c>
      <c r="B3613" s="298">
        <v>10.72</v>
      </c>
      <c r="C3613" s="298">
        <v>11.14</v>
      </c>
      <c r="D3613" s="298">
        <v>10.59</v>
      </c>
      <c r="E3613" s="298">
        <v>11.11</v>
      </c>
      <c r="F3613" s="297">
        <v>103893</v>
      </c>
      <c r="G3613" s="297">
        <v>60239150</v>
      </c>
      <c r="H3613" s="400">
        <v>669.25693581852897</v>
      </c>
      <c r="I3613" s="401"/>
    </row>
    <row r="3614" spans="1:9" ht="25.15" customHeight="1">
      <c r="A3614" s="299">
        <v>40813</v>
      </c>
      <c r="B3614" s="298">
        <v>10.4</v>
      </c>
      <c r="C3614" s="298">
        <v>10.83</v>
      </c>
      <c r="D3614" s="298">
        <v>10.19</v>
      </c>
      <c r="E3614" s="298">
        <v>10.8</v>
      </c>
      <c r="F3614" s="297">
        <v>88857</v>
      </c>
      <c r="G3614" s="297">
        <v>60239150</v>
      </c>
      <c r="H3614" s="400">
        <v>650.582831489706</v>
      </c>
      <c r="I3614" s="401"/>
    </row>
    <row r="3615" spans="1:9" ht="25.15" customHeight="1">
      <c r="A3615" s="299">
        <v>40812</v>
      </c>
      <c r="B3615" s="298">
        <v>9.8800000000000008</v>
      </c>
      <c r="C3615" s="298">
        <v>10.29</v>
      </c>
      <c r="D3615" s="298">
        <v>9.8800000000000008</v>
      </c>
      <c r="E3615" s="298">
        <v>10.26</v>
      </c>
      <c r="F3615" s="297">
        <v>56269</v>
      </c>
      <c r="G3615" s="297">
        <v>60239150</v>
      </c>
      <c r="H3615" s="400">
        <v>618.05369278764704</v>
      </c>
      <c r="I3615" s="401"/>
    </row>
    <row r="3616" spans="1:9" ht="25.15" customHeight="1">
      <c r="A3616" s="299">
        <v>40809</v>
      </c>
      <c r="B3616" s="298">
        <v>9.9499999999999993</v>
      </c>
      <c r="C3616" s="298">
        <v>9.99</v>
      </c>
      <c r="D3616" s="298">
        <v>9.85</v>
      </c>
      <c r="E3616" s="298">
        <v>9.9</v>
      </c>
      <c r="F3616" s="297">
        <v>201101</v>
      </c>
      <c r="G3616" s="297">
        <v>60239150</v>
      </c>
      <c r="H3616" s="400">
        <v>596.36756202058803</v>
      </c>
      <c r="I3616" s="401"/>
    </row>
    <row r="3617" spans="1:9" ht="25.15" customHeight="1">
      <c r="A3617" s="299">
        <v>40808</v>
      </c>
      <c r="B3617" s="298">
        <v>10.220000000000001</v>
      </c>
      <c r="C3617" s="298">
        <v>10.24</v>
      </c>
      <c r="D3617" s="298">
        <v>9.8945500000000006</v>
      </c>
      <c r="E3617" s="298">
        <v>9.9</v>
      </c>
      <c r="F3617" s="297">
        <v>118124</v>
      </c>
      <c r="G3617" s="297">
        <v>60239150</v>
      </c>
      <c r="H3617" s="400">
        <v>596.36756202058803</v>
      </c>
      <c r="I3617" s="401"/>
    </row>
    <row r="3618" spans="1:9" ht="25.15" customHeight="1">
      <c r="A3618" s="299">
        <v>40807</v>
      </c>
      <c r="B3618" s="298">
        <v>10.43</v>
      </c>
      <c r="C3618" s="298">
        <v>10.55</v>
      </c>
      <c r="D3618" s="298">
        <v>10.35</v>
      </c>
      <c r="E3618" s="298">
        <v>10.36</v>
      </c>
      <c r="F3618" s="297">
        <v>160398</v>
      </c>
      <c r="G3618" s="297">
        <v>60239150</v>
      </c>
      <c r="H3618" s="400">
        <v>624.07757331852895</v>
      </c>
      <c r="I3618" s="401"/>
    </row>
    <row r="3619" spans="1:9" ht="25.15" customHeight="1">
      <c r="A3619" s="299">
        <v>40806</v>
      </c>
      <c r="B3619" s="298">
        <v>9.94</v>
      </c>
      <c r="C3619" s="298">
        <v>10.526</v>
      </c>
      <c r="D3619" s="298">
        <v>9.92</v>
      </c>
      <c r="E3619" s="298">
        <v>10.42</v>
      </c>
      <c r="F3619" s="297">
        <v>509197</v>
      </c>
      <c r="G3619" s="297">
        <v>59939150</v>
      </c>
      <c r="H3619" s="400">
        <v>624.56594757299399</v>
      </c>
      <c r="I3619" s="401"/>
    </row>
    <row r="3620" spans="1:9" ht="25.15" customHeight="1">
      <c r="A3620" s="299">
        <v>40805</v>
      </c>
      <c r="B3620" s="298">
        <v>10.1</v>
      </c>
      <c r="C3620" s="298">
        <v>10.52</v>
      </c>
      <c r="D3620" s="298">
        <v>9.91</v>
      </c>
      <c r="E3620" s="298">
        <v>9.9499999999999993</v>
      </c>
      <c r="F3620" s="297">
        <v>49104</v>
      </c>
      <c r="G3620" s="297">
        <v>59939150</v>
      </c>
      <c r="H3620" s="400">
        <v>596.39453106751398</v>
      </c>
      <c r="I3620" s="401"/>
    </row>
    <row r="3621" spans="1:9" ht="25.15" customHeight="1">
      <c r="A3621" s="299">
        <v>40802</v>
      </c>
      <c r="B3621" s="298">
        <v>10.06</v>
      </c>
      <c r="C3621" s="298">
        <v>10.77</v>
      </c>
      <c r="D3621" s="298">
        <v>9.9450000000000003</v>
      </c>
      <c r="E3621" s="298">
        <v>10.4</v>
      </c>
      <c r="F3621" s="297">
        <v>76476</v>
      </c>
      <c r="G3621" s="297">
        <v>59939150</v>
      </c>
      <c r="H3621" s="400">
        <v>623.367137135029</v>
      </c>
      <c r="I3621" s="401"/>
    </row>
    <row r="3622" spans="1:9" ht="25.15" customHeight="1">
      <c r="A3622" s="299">
        <v>40801</v>
      </c>
      <c r="B3622" s="298">
        <v>9.92</v>
      </c>
      <c r="C3622" s="298">
        <v>10.09</v>
      </c>
      <c r="D3622" s="298">
        <v>9.9049999999999994</v>
      </c>
      <c r="E3622" s="298">
        <v>9.9700000000000006</v>
      </c>
      <c r="F3622" s="297">
        <v>27166</v>
      </c>
      <c r="G3622" s="297">
        <v>59939150</v>
      </c>
      <c r="H3622" s="400">
        <v>597.59334150548</v>
      </c>
      <c r="I3622" s="401"/>
    </row>
    <row r="3623" spans="1:9" ht="25.15" customHeight="1">
      <c r="A3623" s="299">
        <v>40800</v>
      </c>
      <c r="B3623" s="298">
        <v>10</v>
      </c>
      <c r="C3623" s="298">
        <v>10.050000000000001</v>
      </c>
      <c r="D3623" s="298">
        <v>9.75</v>
      </c>
      <c r="E3623" s="298">
        <v>9.91</v>
      </c>
      <c r="F3623" s="297">
        <v>122836</v>
      </c>
      <c r="G3623" s="297">
        <v>59939150</v>
      </c>
      <c r="H3623" s="400">
        <v>593.99696735401199</v>
      </c>
      <c r="I3623" s="401"/>
    </row>
    <row r="3624" spans="1:9" ht="25.15" customHeight="1">
      <c r="A3624" s="299">
        <v>40799</v>
      </c>
      <c r="B3624" s="298">
        <v>10</v>
      </c>
      <c r="C3624" s="298">
        <v>10</v>
      </c>
      <c r="D3624" s="298">
        <v>9.86</v>
      </c>
      <c r="E3624" s="298">
        <v>9.86</v>
      </c>
      <c r="F3624" s="297">
        <v>87085</v>
      </c>
      <c r="G3624" s="297">
        <v>59939150</v>
      </c>
      <c r="H3624" s="400">
        <v>590.99999842152602</v>
      </c>
      <c r="I3624" s="401"/>
    </row>
    <row r="3625" spans="1:9" ht="25.15" customHeight="1">
      <c r="A3625" s="299">
        <v>40798</v>
      </c>
      <c r="B3625" s="298">
        <v>9.82</v>
      </c>
      <c r="C3625" s="298">
        <v>10.15</v>
      </c>
      <c r="D3625" s="298">
        <v>9.7650000000000006</v>
      </c>
      <c r="E3625" s="298">
        <v>9.9499999999999993</v>
      </c>
      <c r="F3625" s="297">
        <v>45149</v>
      </c>
      <c r="G3625" s="297">
        <v>59939150</v>
      </c>
      <c r="H3625" s="400">
        <v>596.39453106751398</v>
      </c>
      <c r="I3625" s="401"/>
    </row>
    <row r="3626" spans="1:9" ht="25.15" customHeight="1">
      <c r="A3626" s="299">
        <v>40795</v>
      </c>
      <c r="B3626" s="298">
        <v>10.14</v>
      </c>
      <c r="C3626" s="298">
        <v>10.35</v>
      </c>
      <c r="D3626" s="298">
        <v>9.875</v>
      </c>
      <c r="E3626" s="298">
        <v>9.9499999999999993</v>
      </c>
      <c r="F3626" s="297">
        <v>70987</v>
      </c>
      <c r="G3626" s="297">
        <v>59939150</v>
      </c>
      <c r="H3626" s="400">
        <v>596.39453106751398</v>
      </c>
      <c r="I3626" s="401"/>
    </row>
    <row r="3627" spans="1:9" ht="25.15" customHeight="1">
      <c r="A3627" s="299">
        <v>40794</v>
      </c>
      <c r="B3627" s="298">
        <v>9.9</v>
      </c>
      <c r="C3627" s="298">
        <v>10.256</v>
      </c>
      <c r="D3627" s="298">
        <v>9.6</v>
      </c>
      <c r="E3627" s="298">
        <v>10.14</v>
      </c>
      <c r="F3627" s="297">
        <v>53651</v>
      </c>
      <c r="G3627" s="297">
        <v>59939150</v>
      </c>
      <c r="H3627" s="400">
        <v>607.783001578474</v>
      </c>
      <c r="I3627" s="401"/>
    </row>
    <row r="3628" spans="1:9" ht="25.15" customHeight="1">
      <c r="A3628" s="299">
        <v>40793</v>
      </c>
      <c r="B3628" s="298">
        <v>9.44</v>
      </c>
      <c r="C3628" s="298">
        <v>9.8949999999999996</v>
      </c>
      <c r="D3628" s="298">
        <v>9.4250000000000007</v>
      </c>
      <c r="E3628" s="298">
        <v>9.8949999999999996</v>
      </c>
      <c r="F3628" s="297">
        <v>56289</v>
      </c>
      <c r="G3628" s="297">
        <v>59939150</v>
      </c>
      <c r="H3628" s="400">
        <v>593.09791668796504</v>
      </c>
      <c r="I3628" s="401"/>
    </row>
    <row r="3629" spans="1:9" ht="25.15" customHeight="1">
      <c r="A3629" s="299">
        <v>40792</v>
      </c>
      <c r="B3629" s="298">
        <v>9.27</v>
      </c>
      <c r="C3629" s="298">
        <v>9.4776000000000007</v>
      </c>
      <c r="D3629" s="298">
        <v>9.2650000000000006</v>
      </c>
      <c r="E3629" s="298">
        <v>9.3000000000000007</v>
      </c>
      <c r="F3629" s="297">
        <v>34010</v>
      </c>
      <c r="G3629" s="297">
        <v>59939150</v>
      </c>
      <c r="H3629" s="400">
        <v>557.43410643248603</v>
      </c>
      <c r="I3629" s="401"/>
    </row>
    <row r="3630" spans="1:9" ht="25.15" customHeight="1">
      <c r="A3630" s="299">
        <v>40791</v>
      </c>
      <c r="B3630" s="298">
        <v>9.3000000000000007</v>
      </c>
      <c r="C3630" s="298">
        <v>9.36</v>
      </c>
      <c r="D3630" s="298">
        <v>9.0850000000000009</v>
      </c>
      <c r="E3630" s="298">
        <v>9.1999999999999993</v>
      </c>
      <c r="F3630" s="297">
        <v>49524</v>
      </c>
      <c r="G3630" s="297">
        <v>59939150</v>
      </c>
      <c r="H3630" s="400">
        <v>551.44016856751398</v>
      </c>
      <c r="I3630" s="401"/>
    </row>
    <row r="3631" spans="1:9" ht="25.15" customHeight="1">
      <c r="A3631" s="299">
        <v>40788</v>
      </c>
      <c r="B3631" s="298">
        <v>9.48</v>
      </c>
      <c r="C3631" s="298">
        <v>9.7449999999999992</v>
      </c>
      <c r="D3631" s="298">
        <v>9.35</v>
      </c>
      <c r="E3631" s="298">
        <v>9.35</v>
      </c>
      <c r="F3631" s="297">
        <v>35251</v>
      </c>
      <c r="G3631" s="297">
        <v>59939150</v>
      </c>
      <c r="H3631" s="400">
        <v>560.43107536497098</v>
      </c>
      <c r="I3631" s="401"/>
    </row>
    <row r="3632" spans="1:9" ht="25.15" customHeight="1">
      <c r="A3632" s="299">
        <v>40787</v>
      </c>
      <c r="B3632" s="298">
        <v>9.25</v>
      </c>
      <c r="C3632" s="298">
        <v>9.39</v>
      </c>
      <c r="D3632" s="298">
        <v>9.17</v>
      </c>
      <c r="E3632" s="298">
        <v>9.39</v>
      </c>
      <c r="F3632" s="297">
        <v>17200</v>
      </c>
      <c r="G3632" s="297">
        <v>59939150</v>
      </c>
      <c r="H3632" s="400">
        <v>562.828639078474</v>
      </c>
      <c r="I3632" s="401"/>
    </row>
    <row r="3633" spans="1:9" ht="25.15" customHeight="1">
      <c r="A3633" s="299">
        <v>40786</v>
      </c>
      <c r="B3633" s="298">
        <v>8.94</v>
      </c>
      <c r="C3633" s="298">
        <v>9.4509500000000006</v>
      </c>
      <c r="D3633" s="298">
        <v>7</v>
      </c>
      <c r="E3633" s="298">
        <v>9.4499999999999993</v>
      </c>
      <c r="F3633" s="297">
        <v>204987</v>
      </c>
      <c r="G3633" s="297">
        <v>59939150</v>
      </c>
      <c r="H3633" s="400">
        <v>566.42495606751402</v>
      </c>
      <c r="I3633" s="401"/>
    </row>
    <row r="3634" spans="1:9" ht="25.15" customHeight="1">
      <c r="A3634" s="299">
        <v>40785</v>
      </c>
      <c r="B3634" s="298">
        <v>8.81</v>
      </c>
      <c r="C3634" s="298">
        <v>8.9271989999999999</v>
      </c>
      <c r="D3634" s="298">
        <v>8.81</v>
      </c>
      <c r="E3634" s="298">
        <v>8.9</v>
      </c>
      <c r="F3634" s="297">
        <v>14895</v>
      </c>
      <c r="G3634" s="297">
        <v>59935125</v>
      </c>
      <c r="H3634" s="400">
        <v>533.422589636564</v>
      </c>
      <c r="I3634" s="401"/>
    </row>
    <row r="3635" spans="1:9" ht="25.15" customHeight="1">
      <c r="A3635" s="299">
        <v>40781</v>
      </c>
      <c r="B3635" s="298">
        <v>8.85</v>
      </c>
      <c r="C3635" s="298">
        <v>8.9353200000000008</v>
      </c>
      <c r="D3635" s="298">
        <v>8.69</v>
      </c>
      <c r="E3635" s="298">
        <v>8.77</v>
      </c>
      <c r="F3635" s="297">
        <v>11187</v>
      </c>
      <c r="G3635" s="297">
        <v>59935125</v>
      </c>
      <c r="H3635" s="400">
        <v>525.63107368612305</v>
      </c>
      <c r="I3635" s="401"/>
    </row>
    <row r="3636" spans="1:9" ht="25.15" customHeight="1">
      <c r="A3636" s="299">
        <v>40780</v>
      </c>
      <c r="B3636" s="298">
        <v>9.2449999999999992</v>
      </c>
      <c r="C3636" s="298">
        <v>9.27</v>
      </c>
      <c r="D3636" s="298">
        <v>8.8800000000000008</v>
      </c>
      <c r="E3636" s="298">
        <v>8.8800000000000008</v>
      </c>
      <c r="F3636" s="297">
        <v>45809</v>
      </c>
      <c r="G3636" s="297">
        <v>59935125</v>
      </c>
      <c r="H3636" s="400">
        <v>532.22391685903096</v>
      </c>
      <c r="I3636" s="401"/>
    </row>
    <row r="3637" spans="1:9" ht="25.15" customHeight="1">
      <c r="A3637" s="299">
        <v>40779</v>
      </c>
      <c r="B3637" s="298">
        <v>9.1050000000000004</v>
      </c>
      <c r="C3637" s="298">
        <v>9.1050000000000004</v>
      </c>
      <c r="D3637" s="298">
        <v>9</v>
      </c>
      <c r="E3637" s="298">
        <v>9</v>
      </c>
      <c r="F3637" s="297">
        <v>28331</v>
      </c>
      <c r="G3637" s="297">
        <v>59935125</v>
      </c>
      <c r="H3637" s="400">
        <v>539.41612499999997</v>
      </c>
      <c r="I3637" s="401"/>
    </row>
    <row r="3638" spans="1:9" ht="25.15" customHeight="1">
      <c r="A3638" s="299">
        <v>40778</v>
      </c>
      <c r="B3638" s="298">
        <v>9.0500000000000007</v>
      </c>
      <c r="C3638" s="298">
        <v>9.2249999999999996</v>
      </c>
      <c r="D3638" s="298">
        <v>8.9600000000000009</v>
      </c>
      <c r="E3638" s="298">
        <v>9.0500000000000007</v>
      </c>
      <c r="F3638" s="297">
        <v>42309</v>
      </c>
      <c r="G3638" s="297">
        <v>59935125</v>
      </c>
      <c r="H3638" s="400">
        <v>542.41289268171795</v>
      </c>
      <c r="I3638" s="401"/>
    </row>
    <row r="3639" spans="1:9" ht="25.15" customHeight="1">
      <c r="A3639" s="299">
        <v>40777</v>
      </c>
      <c r="B3639" s="298">
        <v>8.6449999999999996</v>
      </c>
      <c r="C3639" s="298">
        <v>9.07</v>
      </c>
      <c r="D3639" s="298">
        <v>8.6449999999999996</v>
      </c>
      <c r="E3639" s="298">
        <v>9.07</v>
      </c>
      <c r="F3639" s="297">
        <v>80357</v>
      </c>
      <c r="G3639" s="297">
        <v>59935125</v>
      </c>
      <c r="H3639" s="400">
        <v>543.61156545925098</v>
      </c>
      <c r="I3639" s="401"/>
    </row>
    <row r="3640" spans="1:9" ht="25.15" customHeight="1">
      <c r="A3640" s="299">
        <v>40774</v>
      </c>
      <c r="B3640" s="298">
        <v>8.7949999999999999</v>
      </c>
      <c r="C3640" s="298">
        <v>8.8000000000000007</v>
      </c>
      <c r="D3640" s="298">
        <v>8.15</v>
      </c>
      <c r="E3640" s="298">
        <v>8.65</v>
      </c>
      <c r="F3640" s="297">
        <v>43371</v>
      </c>
      <c r="G3640" s="297">
        <v>59935125</v>
      </c>
      <c r="H3640" s="400">
        <v>518.43880838656401</v>
      </c>
      <c r="I3640" s="401"/>
    </row>
    <row r="3641" spans="1:9" ht="25.15" customHeight="1">
      <c r="A3641" s="299">
        <v>40773</v>
      </c>
      <c r="B3641" s="298">
        <v>8.8699999999999992</v>
      </c>
      <c r="C3641" s="298">
        <v>9</v>
      </c>
      <c r="D3641" s="298">
        <v>8.5250000000000004</v>
      </c>
      <c r="E3641" s="298">
        <v>8.5549999999999997</v>
      </c>
      <c r="F3641" s="297">
        <v>16727</v>
      </c>
      <c r="G3641" s="297">
        <v>59935125</v>
      </c>
      <c r="H3641" s="400">
        <v>512.74501266574896</v>
      </c>
      <c r="I3641" s="401"/>
    </row>
    <row r="3642" spans="1:9" ht="25.15" customHeight="1">
      <c r="A3642" s="299">
        <v>40772</v>
      </c>
      <c r="B3642" s="298">
        <v>8.9</v>
      </c>
      <c r="C3642" s="298">
        <v>8.9949999999999992</v>
      </c>
      <c r="D3642" s="298">
        <v>8.8049999999999997</v>
      </c>
      <c r="E3642" s="298">
        <v>8.92</v>
      </c>
      <c r="F3642" s="297">
        <v>25805</v>
      </c>
      <c r="G3642" s="297">
        <v>59935125</v>
      </c>
      <c r="H3642" s="400">
        <v>534.62131957268696</v>
      </c>
      <c r="I3642" s="401"/>
    </row>
    <row r="3643" spans="1:9" ht="25.15" customHeight="1">
      <c r="A3643" s="299">
        <v>40771</v>
      </c>
      <c r="B3643" s="298">
        <v>9</v>
      </c>
      <c r="C3643" s="298">
        <v>9.0299999999999994</v>
      </c>
      <c r="D3643" s="298">
        <v>8.8440300000000001</v>
      </c>
      <c r="E3643" s="298">
        <v>8.85</v>
      </c>
      <c r="F3643" s="297">
        <v>36789</v>
      </c>
      <c r="G3643" s="297">
        <v>59935125</v>
      </c>
      <c r="H3643" s="400">
        <v>530.42587911343605</v>
      </c>
      <c r="I3643" s="401"/>
    </row>
    <row r="3644" spans="1:9" ht="25.15" customHeight="1">
      <c r="A3644" s="299">
        <v>40770</v>
      </c>
      <c r="B3644" s="298">
        <v>9.0299999999999994</v>
      </c>
      <c r="C3644" s="298">
        <v>9.15</v>
      </c>
      <c r="D3644" s="298">
        <v>8.89</v>
      </c>
      <c r="E3644" s="298">
        <v>9</v>
      </c>
      <c r="F3644" s="297">
        <v>59343</v>
      </c>
      <c r="G3644" s="297">
        <v>59935125</v>
      </c>
      <c r="H3644" s="400">
        <v>539.41612499999997</v>
      </c>
      <c r="I3644" s="401"/>
    </row>
    <row r="3645" spans="1:9" ht="25.15" customHeight="1">
      <c r="A3645" s="299">
        <v>40767</v>
      </c>
      <c r="B3645" s="298">
        <v>8.7899999999999991</v>
      </c>
      <c r="C3645" s="298">
        <v>9.1750000000000007</v>
      </c>
      <c r="D3645" s="298">
        <v>8.7899999999999991</v>
      </c>
      <c r="E3645" s="298">
        <v>9</v>
      </c>
      <c r="F3645" s="297">
        <v>30651</v>
      </c>
      <c r="G3645" s="297">
        <v>59935125</v>
      </c>
      <c r="H3645" s="400">
        <v>539.41612499999997</v>
      </c>
      <c r="I3645" s="401"/>
    </row>
    <row r="3646" spans="1:9" ht="25.15" customHeight="1">
      <c r="A3646" s="299">
        <v>40766</v>
      </c>
      <c r="B3646" s="298">
        <v>8.5350000000000001</v>
      </c>
      <c r="C3646" s="298">
        <v>9.0538600000000002</v>
      </c>
      <c r="D3646" s="298">
        <v>8.5350000000000001</v>
      </c>
      <c r="E3646" s="298">
        <v>8.94</v>
      </c>
      <c r="F3646" s="297">
        <v>56146</v>
      </c>
      <c r="G3646" s="297">
        <v>59935125</v>
      </c>
      <c r="H3646" s="400">
        <v>535.81999235022101</v>
      </c>
      <c r="I3646" s="401"/>
    </row>
    <row r="3647" spans="1:9" ht="25.15" customHeight="1">
      <c r="A3647" s="299">
        <v>40765</v>
      </c>
      <c r="B3647" s="298">
        <v>9.06</v>
      </c>
      <c r="C3647" s="298">
        <v>9.2750000000000004</v>
      </c>
      <c r="D3647" s="298">
        <v>8.3212499999999991</v>
      </c>
      <c r="E3647" s="298">
        <v>8.5350000000000001</v>
      </c>
      <c r="F3647" s="297">
        <v>48218</v>
      </c>
      <c r="G3647" s="297">
        <v>59935125</v>
      </c>
      <c r="H3647" s="400">
        <v>511.546282729626</v>
      </c>
      <c r="I3647" s="401"/>
    </row>
    <row r="3648" spans="1:9" ht="25.15" customHeight="1">
      <c r="A3648" s="299">
        <v>40764</v>
      </c>
      <c r="B3648" s="298">
        <v>8.69</v>
      </c>
      <c r="C3648" s="298">
        <v>9.1449999999999996</v>
      </c>
      <c r="D3648" s="298">
        <v>8.4049999999999994</v>
      </c>
      <c r="E3648" s="298">
        <v>9</v>
      </c>
      <c r="F3648" s="297">
        <v>85822</v>
      </c>
      <c r="G3648" s="297">
        <v>59935125</v>
      </c>
      <c r="H3648" s="400">
        <v>539.41612499999997</v>
      </c>
      <c r="I3648" s="401"/>
    </row>
    <row r="3649" spans="1:9" ht="25.15" customHeight="1">
      <c r="A3649" s="299">
        <v>40763</v>
      </c>
      <c r="B3649" s="298">
        <v>8.66</v>
      </c>
      <c r="C3649" s="298">
        <v>9.11</v>
      </c>
      <c r="D3649" s="298">
        <v>8.5850000000000009</v>
      </c>
      <c r="E3649" s="298">
        <v>8.74</v>
      </c>
      <c r="F3649" s="297">
        <v>58615</v>
      </c>
      <c r="G3649" s="297">
        <v>59935125</v>
      </c>
      <c r="H3649" s="400">
        <v>523.832978781939</v>
      </c>
      <c r="I3649" s="401"/>
    </row>
    <row r="3650" spans="1:9" ht="25.15" customHeight="1">
      <c r="A3650" s="299">
        <v>40760</v>
      </c>
      <c r="B3650" s="298">
        <v>9.1199999999999992</v>
      </c>
      <c r="C3650" s="298">
        <v>9.2319999999999993</v>
      </c>
      <c r="D3650" s="298">
        <v>8.7021499999999996</v>
      </c>
      <c r="E3650" s="298">
        <v>8.8000000000000007</v>
      </c>
      <c r="F3650" s="297">
        <v>39359</v>
      </c>
      <c r="G3650" s="297">
        <v>59935125</v>
      </c>
      <c r="H3650" s="400">
        <v>527.42911143171796</v>
      </c>
      <c r="I3650" s="401"/>
    </row>
    <row r="3651" spans="1:9" ht="25.15" customHeight="1">
      <c r="A3651" s="299">
        <v>40759</v>
      </c>
      <c r="B3651" s="298">
        <v>9.3450000000000006</v>
      </c>
      <c r="C3651" s="298">
        <v>9.5449999999999999</v>
      </c>
      <c r="D3651" s="298">
        <v>9.1701499999999996</v>
      </c>
      <c r="E3651" s="298">
        <v>9.2449999999999992</v>
      </c>
      <c r="F3651" s="297">
        <v>44483</v>
      </c>
      <c r="G3651" s="297">
        <v>59935125</v>
      </c>
      <c r="H3651" s="400">
        <v>554.10022376596896</v>
      </c>
      <c r="I3651" s="401"/>
    </row>
    <row r="3652" spans="1:9" ht="25.15" customHeight="1">
      <c r="A3652" s="299">
        <v>40758</v>
      </c>
      <c r="B3652" s="298">
        <v>9.58</v>
      </c>
      <c r="C3652" s="298">
        <v>9.73</v>
      </c>
      <c r="D3652" s="298">
        <v>9.25</v>
      </c>
      <c r="E3652" s="298">
        <v>9.25</v>
      </c>
      <c r="F3652" s="297">
        <v>38469</v>
      </c>
      <c r="G3652" s="297">
        <v>59935125</v>
      </c>
      <c r="H3652" s="400">
        <v>554.39990624999996</v>
      </c>
      <c r="I3652" s="401"/>
    </row>
    <row r="3653" spans="1:9" ht="25.15" customHeight="1">
      <c r="A3653" s="299">
        <v>40757</v>
      </c>
      <c r="B3653" s="298">
        <v>9.6999999999999993</v>
      </c>
      <c r="C3653" s="298">
        <v>9.94</v>
      </c>
      <c r="D3653" s="298">
        <v>9.6150000000000002</v>
      </c>
      <c r="E3653" s="298">
        <v>9.6150000000000002</v>
      </c>
      <c r="F3653" s="297">
        <v>32036</v>
      </c>
      <c r="G3653" s="297">
        <v>59935125</v>
      </c>
      <c r="H3653" s="400">
        <v>576.27621315693898</v>
      </c>
      <c r="I3653" s="401"/>
    </row>
    <row r="3654" spans="1:9" ht="25.15" customHeight="1">
      <c r="A3654" s="299">
        <v>40756</v>
      </c>
      <c r="B3654" s="298">
        <v>9.8049999999999997</v>
      </c>
      <c r="C3654" s="298">
        <v>9.8350000000000009</v>
      </c>
      <c r="D3654" s="298">
        <v>9.7084010000000003</v>
      </c>
      <c r="E3654" s="298">
        <v>9.7349999999999994</v>
      </c>
      <c r="F3654" s="297">
        <v>24072</v>
      </c>
      <c r="G3654" s="297">
        <v>59935125</v>
      </c>
      <c r="H3654" s="400">
        <v>583.46842129790798</v>
      </c>
      <c r="I3654" s="401"/>
    </row>
    <row r="3655" spans="1:9" ht="25.15" customHeight="1">
      <c r="A3655" s="299">
        <v>40753</v>
      </c>
      <c r="B3655" s="298">
        <v>9.9450000000000003</v>
      </c>
      <c r="C3655" s="298">
        <v>9.9450000000000003</v>
      </c>
      <c r="D3655" s="298">
        <v>9.7349999999999994</v>
      </c>
      <c r="E3655" s="298">
        <v>9.7349999999999994</v>
      </c>
      <c r="F3655" s="297">
        <v>26166</v>
      </c>
      <c r="G3655" s="297">
        <v>59935125</v>
      </c>
      <c r="H3655" s="400">
        <v>583.46842129790798</v>
      </c>
      <c r="I3655" s="401"/>
    </row>
    <row r="3656" spans="1:9" ht="25.15" customHeight="1">
      <c r="A3656" s="299">
        <v>40752</v>
      </c>
      <c r="B3656" s="298">
        <v>9.9550000000000001</v>
      </c>
      <c r="C3656" s="298">
        <v>9.9700000000000006</v>
      </c>
      <c r="D3656" s="298">
        <v>9.92</v>
      </c>
      <c r="E3656" s="298">
        <v>9.9700000000000006</v>
      </c>
      <c r="F3656" s="297">
        <v>13486</v>
      </c>
      <c r="G3656" s="297">
        <v>59933085</v>
      </c>
      <c r="H3656" s="400">
        <v>597.53287345386002</v>
      </c>
      <c r="I3656" s="401"/>
    </row>
    <row r="3657" spans="1:9" ht="25.15" customHeight="1">
      <c r="A3657" s="299">
        <v>40751</v>
      </c>
      <c r="B3657" s="298">
        <v>10.01</v>
      </c>
      <c r="C3657" s="298">
        <v>10.050000000000001</v>
      </c>
      <c r="D3657" s="298">
        <v>9.91</v>
      </c>
      <c r="E3657" s="298">
        <v>9.9949999999999992</v>
      </c>
      <c r="F3657" s="297">
        <v>38900</v>
      </c>
      <c r="G3657" s="297">
        <v>59933085</v>
      </c>
      <c r="H3657" s="400">
        <v>599.03117771620305</v>
      </c>
      <c r="I3657" s="401"/>
    </row>
    <row r="3658" spans="1:9" ht="25.15" customHeight="1">
      <c r="A3658" s="299">
        <v>40750</v>
      </c>
      <c r="B3658" s="298">
        <v>10.029999999999999</v>
      </c>
      <c r="C3658" s="298">
        <v>10.09</v>
      </c>
      <c r="D3658" s="298">
        <v>9.93</v>
      </c>
      <c r="E3658" s="298">
        <v>9.93</v>
      </c>
      <c r="F3658" s="297">
        <v>78125</v>
      </c>
      <c r="G3658" s="297">
        <v>59933085</v>
      </c>
      <c r="H3658" s="400">
        <v>595.13555234012597</v>
      </c>
      <c r="I3658" s="401"/>
    </row>
    <row r="3659" spans="1:9" ht="25.15" customHeight="1">
      <c r="A3659" s="299">
        <v>40749</v>
      </c>
      <c r="B3659" s="298">
        <v>9.9949999999999992</v>
      </c>
      <c r="C3659" s="298">
        <v>10.09</v>
      </c>
      <c r="D3659" s="298">
        <v>9.98</v>
      </c>
      <c r="E3659" s="298">
        <v>10</v>
      </c>
      <c r="F3659" s="297">
        <v>35583</v>
      </c>
      <c r="G3659" s="297">
        <v>59933085</v>
      </c>
      <c r="H3659" s="400">
        <v>599.33085000000005</v>
      </c>
      <c r="I3659" s="401"/>
    </row>
    <row r="3660" spans="1:9" ht="25.15" customHeight="1">
      <c r="A3660" s="299">
        <v>40746</v>
      </c>
      <c r="B3660" s="298">
        <v>10.1</v>
      </c>
      <c r="C3660" s="298">
        <v>10.1</v>
      </c>
      <c r="D3660" s="298">
        <v>10.023540000000001</v>
      </c>
      <c r="E3660" s="298">
        <v>10.029999999999999</v>
      </c>
      <c r="F3660" s="297">
        <v>18389</v>
      </c>
      <c r="G3660" s="297">
        <v>59933085</v>
      </c>
      <c r="H3660" s="400">
        <v>601.12882654613998</v>
      </c>
      <c r="I3660" s="401"/>
    </row>
    <row r="3661" spans="1:9" ht="25.15" customHeight="1">
      <c r="A3661" s="299">
        <v>40745</v>
      </c>
      <c r="B3661" s="298">
        <v>9.93</v>
      </c>
      <c r="C3661" s="298">
        <v>10.09</v>
      </c>
      <c r="D3661" s="298">
        <v>9.8571500000000007</v>
      </c>
      <c r="E3661" s="298">
        <v>10.050000000000001</v>
      </c>
      <c r="F3661" s="297">
        <v>28600</v>
      </c>
      <c r="G3661" s="297">
        <v>59933085</v>
      </c>
      <c r="H3661" s="400">
        <v>602.32751568132903</v>
      </c>
      <c r="I3661" s="401"/>
    </row>
    <row r="3662" spans="1:9" ht="25.15" customHeight="1">
      <c r="A3662" s="299">
        <v>40744</v>
      </c>
      <c r="B3662" s="298">
        <v>10.039999999999999</v>
      </c>
      <c r="C3662" s="298">
        <v>10.119999999999999</v>
      </c>
      <c r="D3662" s="298">
        <v>9.8949999999999996</v>
      </c>
      <c r="E3662" s="298">
        <v>9.8949999999999996</v>
      </c>
      <c r="F3662" s="297">
        <v>38313</v>
      </c>
      <c r="G3662" s="297">
        <v>59933085</v>
      </c>
      <c r="H3662" s="400">
        <v>593.03790351018904</v>
      </c>
      <c r="I3662" s="401"/>
    </row>
    <row r="3663" spans="1:9" ht="25.15" customHeight="1">
      <c r="A3663" s="299">
        <v>40743</v>
      </c>
      <c r="B3663" s="298">
        <v>10.1</v>
      </c>
      <c r="C3663" s="298">
        <v>10.143000000000001</v>
      </c>
      <c r="D3663" s="298">
        <v>9.9835200000000004</v>
      </c>
      <c r="E3663" s="298">
        <v>10.02</v>
      </c>
      <c r="F3663" s="297">
        <v>12477</v>
      </c>
      <c r="G3663" s="297">
        <v>59933085</v>
      </c>
      <c r="H3663" s="400">
        <v>600.529539135189</v>
      </c>
      <c r="I3663" s="401"/>
    </row>
    <row r="3664" spans="1:9" ht="25.15" customHeight="1">
      <c r="A3664" s="299">
        <v>40742</v>
      </c>
      <c r="B3664" s="298">
        <v>10.17</v>
      </c>
      <c r="C3664" s="298">
        <v>10.17</v>
      </c>
      <c r="D3664" s="298">
        <v>10.08</v>
      </c>
      <c r="E3664" s="298">
        <v>10.08</v>
      </c>
      <c r="F3664" s="297">
        <v>12974</v>
      </c>
      <c r="G3664" s="297">
        <v>59933085</v>
      </c>
      <c r="H3664" s="400">
        <v>604.12549222746804</v>
      </c>
      <c r="I3664" s="401"/>
    </row>
    <row r="3665" spans="1:9" ht="25.15" customHeight="1">
      <c r="A3665" s="299">
        <v>40739</v>
      </c>
      <c r="B3665" s="298">
        <v>10.07</v>
      </c>
      <c r="C3665" s="298">
        <v>10.199999999999999</v>
      </c>
      <c r="D3665" s="298">
        <v>10.026959</v>
      </c>
      <c r="E3665" s="298">
        <v>10.19</v>
      </c>
      <c r="F3665" s="297">
        <v>60286</v>
      </c>
      <c r="G3665" s="297">
        <v>59933085</v>
      </c>
      <c r="H3665" s="400">
        <v>610.71811100107698</v>
      </c>
      <c r="I3665" s="401"/>
    </row>
    <row r="3666" spans="1:9" ht="25.15" customHeight="1">
      <c r="A3666" s="299">
        <v>40738</v>
      </c>
      <c r="B3666" s="298">
        <v>10.199999999999999</v>
      </c>
      <c r="C3666" s="298">
        <v>10.199999999999999</v>
      </c>
      <c r="D3666" s="298">
        <v>10.07</v>
      </c>
      <c r="E3666" s="298">
        <v>10.17</v>
      </c>
      <c r="F3666" s="297">
        <v>37407</v>
      </c>
      <c r="G3666" s="297">
        <v>59933085</v>
      </c>
      <c r="H3666" s="400">
        <v>609.51947902253198</v>
      </c>
      <c r="I3666" s="401"/>
    </row>
    <row r="3667" spans="1:9" ht="25.15" customHeight="1">
      <c r="A3667" s="299">
        <v>40737</v>
      </c>
      <c r="B3667" s="298">
        <v>10.29</v>
      </c>
      <c r="C3667" s="298">
        <v>11.13</v>
      </c>
      <c r="D3667" s="298">
        <v>10.096660999999999</v>
      </c>
      <c r="E3667" s="298">
        <v>10.17</v>
      </c>
      <c r="F3667" s="297">
        <v>47640</v>
      </c>
      <c r="G3667" s="297">
        <v>59933085</v>
      </c>
      <c r="H3667" s="400">
        <v>609.51947902253198</v>
      </c>
      <c r="I3667" s="401"/>
    </row>
    <row r="3668" spans="1:9" ht="25.15" customHeight="1">
      <c r="A3668" s="299">
        <v>40736</v>
      </c>
      <c r="B3668" s="298">
        <v>10.31</v>
      </c>
      <c r="C3668" s="298">
        <v>10.32</v>
      </c>
      <c r="D3668" s="298">
        <v>10.11</v>
      </c>
      <c r="E3668" s="298">
        <v>10.199999999999999</v>
      </c>
      <c r="F3668" s="297">
        <v>34142</v>
      </c>
      <c r="G3668" s="297">
        <v>59933085</v>
      </c>
      <c r="H3668" s="400">
        <v>611.31745556867099</v>
      </c>
      <c r="I3668" s="401"/>
    </row>
    <row r="3669" spans="1:9" ht="25.15" customHeight="1">
      <c r="A3669" s="299">
        <v>40735</v>
      </c>
      <c r="B3669" s="298">
        <v>10.27</v>
      </c>
      <c r="C3669" s="298">
        <v>10.38</v>
      </c>
      <c r="D3669" s="298">
        <v>10.220000000000001</v>
      </c>
      <c r="E3669" s="298">
        <v>10.36</v>
      </c>
      <c r="F3669" s="297">
        <v>87015</v>
      </c>
      <c r="G3669" s="297">
        <v>59933085</v>
      </c>
      <c r="H3669" s="400">
        <v>620.90674002360799</v>
      </c>
      <c r="I3669" s="401"/>
    </row>
    <row r="3670" spans="1:9" ht="25.15" customHeight="1">
      <c r="A3670" s="299">
        <v>40732</v>
      </c>
      <c r="B3670" s="298">
        <v>10.45</v>
      </c>
      <c r="C3670" s="298">
        <v>10.45</v>
      </c>
      <c r="D3670" s="298">
        <v>10.337979000000001</v>
      </c>
      <c r="E3670" s="298">
        <v>10.37</v>
      </c>
      <c r="F3670" s="297">
        <v>49289</v>
      </c>
      <c r="G3670" s="297">
        <v>59933085</v>
      </c>
      <c r="H3670" s="400">
        <v>621.50608459120303</v>
      </c>
      <c r="I3670" s="401"/>
    </row>
    <row r="3671" spans="1:9" ht="25.15" customHeight="1">
      <c r="A3671" s="299">
        <v>40731</v>
      </c>
      <c r="B3671" s="298">
        <v>10.3</v>
      </c>
      <c r="C3671" s="298">
        <v>10.5</v>
      </c>
      <c r="D3671" s="298">
        <v>10.23</v>
      </c>
      <c r="E3671" s="298">
        <v>10.43</v>
      </c>
      <c r="F3671" s="297">
        <v>45675</v>
      </c>
      <c r="G3671" s="297">
        <v>59933085</v>
      </c>
      <c r="H3671" s="400">
        <v>625.10209484012603</v>
      </c>
      <c r="I3671" s="401"/>
    </row>
    <row r="3672" spans="1:9" ht="25.15" customHeight="1">
      <c r="A3672" s="299">
        <v>40730</v>
      </c>
      <c r="B3672" s="298">
        <v>10.37</v>
      </c>
      <c r="C3672" s="298">
        <v>10.4</v>
      </c>
      <c r="D3672" s="298">
        <v>10.2125</v>
      </c>
      <c r="E3672" s="298">
        <v>10.3</v>
      </c>
      <c r="F3672" s="297">
        <v>30189</v>
      </c>
      <c r="G3672" s="297">
        <v>59933085</v>
      </c>
      <c r="H3672" s="400">
        <v>617.31078693132895</v>
      </c>
      <c r="I3672" s="401"/>
    </row>
    <row r="3673" spans="1:9" ht="25.15" customHeight="1">
      <c r="A3673" s="299">
        <v>40729</v>
      </c>
      <c r="B3673" s="298">
        <v>10.33</v>
      </c>
      <c r="C3673" s="298">
        <v>10.35</v>
      </c>
      <c r="D3673" s="298">
        <v>10.28</v>
      </c>
      <c r="E3673" s="298">
        <v>10.32</v>
      </c>
      <c r="F3673" s="297">
        <v>34893</v>
      </c>
      <c r="G3673" s="297">
        <v>59933085</v>
      </c>
      <c r="H3673" s="400">
        <v>618.50941890987394</v>
      </c>
      <c r="I3673" s="401"/>
    </row>
    <row r="3674" spans="1:9" ht="25.15" customHeight="1">
      <c r="A3674" s="299">
        <v>40728</v>
      </c>
      <c r="B3674" s="298">
        <v>10.57</v>
      </c>
      <c r="C3674" s="298">
        <v>10.57</v>
      </c>
      <c r="D3674" s="298">
        <v>10.25</v>
      </c>
      <c r="E3674" s="298">
        <v>10.32</v>
      </c>
      <c r="F3674" s="297">
        <v>119791</v>
      </c>
      <c r="G3674" s="297">
        <v>59933085</v>
      </c>
      <c r="H3674" s="400">
        <v>618.50941890987394</v>
      </c>
      <c r="I3674" s="401"/>
    </row>
    <row r="3675" spans="1:9" ht="25.15" customHeight="1">
      <c r="A3675" s="299">
        <v>40725</v>
      </c>
      <c r="B3675" s="298">
        <v>10.32</v>
      </c>
      <c r="C3675" s="298">
        <v>10.4</v>
      </c>
      <c r="D3675" s="298">
        <v>10.262499999999999</v>
      </c>
      <c r="E3675" s="298">
        <v>10.4</v>
      </c>
      <c r="F3675" s="297">
        <v>17090</v>
      </c>
      <c r="G3675" s="297">
        <v>59933085</v>
      </c>
      <c r="H3675" s="400">
        <v>623.30406113734205</v>
      </c>
      <c r="I3675" s="401"/>
    </row>
    <row r="3676" spans="1:9" ht="25.15" customHeight="1">
      <c r="A3676" s="299">
        <v>40724</v>
      </c>
      <c r="B3676" s="298">
        <v>10.25</v>
      </c>
      <c r="C3676" s="298">
        <v>10.31</v>
      </c>
      <c r="D3676" s="298">
        <v>10.119999999999999</v>
      </c>
      <c r="E3676" s="298">
        <v>10.3</v>
      </c>
      <c r="F3676" s="297">
        <v>339625</v>
      </c>
      <c r="G3676" s="297">
        <v>59933085</v>
      </c>
      <c r="H3676" s="400">
        <v>617.31078693132895</v>
      </c>
      <c r="I3676" s="401"/>
    </row>
    <row r="3677" spans="1:9" ht="25.15" customHeight="1">
      <c r="A3677" s="299">
        <v>40723</v>
      </c>
      <c r="B3677" s="298">
        <v>10.130000000000001</v>
      </c>
      <c r="C3677" s="298">
        <v>10.29</v>
      </c>
      <c r="D3677" s="298">
        <v>10.130000000000001</v>
      </c>
      <c r="E3677" s="298">
        <v>10.23</v>
      </c>
      <c r="F3677" s="297">
        <v>39540</v>
      </c>
      <c r="G3677" s="297">
        <v>59933085</v>
      </c>
      <c r="H3677" s="400">
        <v>613.11543211481103</v>
      </c>
      <c r="I3677" s="401"/>
    </row>
    <row r="3678" spans="1:9" ht="25.15" customHeight="1">
      <c r="A3678" s="299">
        <v>40722</v>
      </c>
      <c r="B3678" s="298">
        <v>10.11</v>
      </c>
      <c r="C3678" s="298">
        <v>10.199999999999999</v>
      </c>
      <c r="D3678" s="298">
        <v>10.1</v>
      </c>
      <c r="E3678" s="298">
        <v>10.130000000000001</v>
      </c>
      <c r="F3678" s="297">
        <v>19926</v>
      </c>
      <c r="G3678" s="297">
        <v>59933085</v>
      </c>
      <c r="H3678" s="400">
        <v>607.12215790879702</v>
      </c>
      <c r="I3678" s="401"/>
    </row>
    <row r="3679" spans="1:9" ht="25.15" customHeight="1">
      <c r="A3679" s="299">
        <v>40721</v>
      </c>
      <c r="B3679" s="298">
        <v>9.9700000000000006</v>
      </c>
      <c r="C3679" s="298">
        <v>10.228</v>
      </c>
      <c r="D3679" s="298">
        <v>9.7802799999999994</v>
      </c>
      <c r="E3679" s="298">
        <v>10.15</v>
      </c>
      <c r="F3679" s="297">
        <v>42758</v>
      </c>
      <c r="G3679" s="297">
        <v>59933085</v>
      </c>
      <c r="H3679" s="400">
        <v>608.32078988734202</v>
      </c>
      <c r="I3679" s="401"/>
    </row>
    <row r="3680" spans="1:9" ht="25.15" customHeight="1">
      <c r="A3680" s="299">
        <v>40718</v>
      </c>
      <c r="B3680" s="298">
        <v>10.15</v>
      </c>
      <c r="C3680" s="298">
        <v>10.15</v>
      </c>
      <c r="D3680" s="298">
        <v>10.01</v>
      </c>
      <c r="E3680" s="298">
        <v>10.11</v>
      </c>
      <c r="F3680" s="297">
        <v>20710</v>
      </c>
      <c r="G3680" s="297">
        <v>59933085</v>
      </c>
      <c r="H3680" s="400">
        <v>605.92346877360796</v>
      </c>
      <c r="I3680" s="401"/>
    </row>
    <row r="3681" spans="1:9" ht="25.15" customHeight="1">
      <c r="A3681" s="299">
        <v>40717</v>
      </c>
      <c r="B3681" s="298">
        <v>9.9450000000000003</v>
      </c>
      <c r="C3681" s="298">
        <v>10.15</v>
      </c>
      <c r="D3681" s="298">
        <v>9.9450000000000003</v>
      </c>
      <c r="E3681" s="298">
        <v>10.11</v>
      </c>
      <c r="F3681" s="297">
        <v>36372</v>
      </c>
      <c r="G3681" s="297">
        <v>59933085</v>
      </c>
      <c r="H3681" s="400">
        <v>605.92346877360796</v>
      </c>
      <c r="I3681" s="401"/>
    </row>
    <row r="3682" spans="1:9" ht="25.15" customHeight="1">
      <c r="A3682" s="299">
        <v>40716</v>
      </c>
      <c r="B3682" s="298">
        <v>9.98</v>
      </c>
      <c r="C3682" s="298">
        <v>10.029999999999999</v>
      </c>
      <c r="D3682" s="298">
        <v>9.98</v>
      </c>
      <c r="E3682" s="298">
        <v>10</v>
      </c>
      <c r="F3682" s="297">
        <v>11620</v>
      </c>
      <c r="G3682" s="297">
        <v>59933085</v>
      </c>
      <c r="H3682" s="400">
        <v>599.33085000000005</v>
      </c>
      <c r="I3682" s="401"/>
    </row>
    <row r="3683" spans="1:9" ht="25.15" customHeight="1">
      <c r="A3683" s="299">
        <v>40715</v>
      </c>
      <c r="B3683" s="298">
        <v>10.02</v>
      </c>
      <c r="C3683" s="298">
        <v>10.050000000000001</v>
      </c>
      <c r="D3683" s="298">
        <v>9.9600000000000009</v>
      </c>
      <c r="E3683" s="298">
        <v>10.02</v>
      </c>
      <c r="F3683" s="297">
        <v>39303</v>
      </c>
      <c r="G3683" s="297">
        <v>59933085</v>
      </c>
      <c r="H3683" s="400">
        <v>600.529539135189</v>
      </c>
      <c r="I3683" s="401"/>
    </row>
    <row r="3684" spans="1:9" ht="25.15" customHeight="1">
      <c r="A3684" s="299">
        <v>40714</v>
      </c>
      <c r="B3684" s="298">
        <v>10.02</v>
      </c>
      <c r="C3684" s="298">
        <v>10.050000000000001</v>
      </c>
      <c r="D3684" s="298">
        <v>9.9250000000000007</v>
      </c>
      <c r="E3684" s="298">
        <v>10.050000000000001</v>
      </c>
      <c r="F3684" s="297">
        <v>21754</v>
      </c>
      <c r="G3684" s="297">
        <v>59933085</v>
      </c>
      <c r="H3684" s="400">
        <v>602.32751568132903</v>
      </c>
      <c r="I3684" s="401"/>
    </row>
    <row r="3685" spans="1:9" ht="25.15" customHeight="1">
      <c r="A3685" s="299">
        <v>40711</v>
      </c>
      <c r="B3685" s="298">
        <v>10.050000000000001</v>
      </c>
      <c r="C3685" s="298">
        <v>10.050000000000001</v>
      </c>
      <c r="D3685" s="298">
        <v>9.9749999999999996</v>
      </c>
      <c r="E3685" s="298">
        <v>10.01</v>
      </c>
      <c r="F3685" s="297">
        <v>159716</v>
      </c>
      <c r="G3685" s="297">
        <v>59933085</v>
      </c>
      <c r="H3685" s="400">
        <v>599.93019456759498</v>
      </c>
      <c r="I3685" s="401"/>
    </row>
    <row r="3686" spans="1:9" ht="25.15" customHeight="1">
      <c r="A3686" s="299">
        <v>40710</v>
      </c>
      <c r="B3686" s="298">
        <v>10.14</v>
      </c>
      <c r="C3686" s="298">
        <v>10.16</v>
      </c>
      <c r="D3686" s="298">
        <v>9.91</v>
      </c>
      <c r="E3686" s="298">
        <v>10.039999999999999</v>
      </c>
      <c r="F3686" s="297">
        <v>193881</v>
      </c>
      <c r="G3686" s="297">
        <v>59933085</v>
      </c>
      <c r="H3686" s="400">
        <v>601.72817111373399</v>
      </c>
      <c r="I3686" s="401"/>
    </row>
    <row r="3687" spans="1:9" ht="25.15" customHeight="1">
      <c r="A3687" s="299">
        <v>40709</v>
      </c>
      <c r="B3687" s="298">
        <v>10.11</v>
      </c>
      <c r="C3687" s="298">
        <v>10.17</v>
      </c>
      <c r="D3687" s="298">
        <v>10.039999999999999</v>
      </c>
      <c r="E3687" s="298">
        <v>10.130000000000001</v>
      </c>
      <c r="F3687" s="297">
        <v>6723</v>
      </c>
      <c r="G3687" s="297">
        <v>59933085</v>
      </c>
      <c r="H3687" s="400">
        <v>607.12215790879702</v>
      </c>
      <c r="I3687" s="401"/>
    </row>
    <row r="3688" spans="1:9" ht="25.15" customHeight="1">
      <c r="A3688" s="299">
        <v>40708</v>
      </c>
      <c r="B3688" s="298">
        <v>10.199999999999999</v>
      </c>
      <c r="C3688" s="298">
        <v>10.199999999999999</v>
      </c>
      <c r="D3688" s="298">
        <v>10.1271</v>
      </c>
      <c r="E3688" s="298">
        <v>10.199999999999999</v>
      </c>
      <c r="F3688" s="297">
        <v>11572</v>
      </c>
      <c r="G3688" s="297">
        <v>59933085</v>
      </c>
      <c r="H3688" s="400">
        <v>611.31745556867099</v>
      </c>
      <c r="I3688" s="401"/>
    </row>
    <row r="3689" spans="1:9" ht="25.15" customHeight="1">
      <c r="A3689" s="299">
        <v>40707</v>
      </c>
      <c r="B3689" s="298">
        <v>10.15</v>
      </c>
      <c r="C3689" s="298">
        <v>10.18</v>
      </c>
      <c r="D3689" s="298">
        <v>10.06</v>
      </c>
      <c r="E3689" s="298">
        <v>10.15</v>
      </c>
      <c r="F3689" s="297">
        <v>10346</v>
      </c>
      <c r="G3689" s="297">
        <v>59933085</v>
      </c>
      <c r="H3689" s="400">
        <v>608.32078988734202</v>
      </c>
      <c r="I3689" s="401"/>
    </row>
    <row r="3690" spans="1:9" ht="25.15" customHeight="1">
      <c r="A3690" s="299">
        <v>40704</v>
      </c>
      <c r="B3690" s="298">
        <v>10.28</v>
      </c>
      <c r="C3690" s="298">
        <v>10.28</v>
      </c>
      <c r="D3690" s="298">
        <v>10.1</v>
      </c>
      <c r="E3690" s="298">
        <v>10.1</v>
      </c>
      <c r="F3690" s="297">
        <v>16384</v>
      </c>
      <c r="G3690" s="297">
        <v>59933085</v>
      </c>
      <c r="H3690" s="400">
        <v>605.32418136265801</v>
      </c>
      <c r="I3690" s="401"/>
    </row>
    <row r="3691" spans="1:9" ht="25.15" customHeight="1">
      <c r="A3691" s="299">
        <v>40703</v>
      </c>
      <c r="B3691" s="298">
        <v>10.31</v>
      </c>
      <c r="C3691" s="298">
        <v>10.36</v>
      </c>
      <c r="D3691" s="298">
        <v>10.199999999999999</v>
      </c>
      <c r="E3691" s="298">
        <v>10.3</v>
      </c>
      <c r="F3691" s="297">
        <v>25232</v>
      </c>
      <c r="G3691" s="297">
        <v>59933085</v>
      </c>
      <c r="H3691" s="400">
        <v>617.31078693132895</v>
      </c>
      <c r="I3691" s="401"/>
    </row>
    <row r="3692" spans="1:9" ht="25.15" customHeight="1">
      <c r="A3692" s="299">
        <v>40702</v>
      </c>
      <c r="B3692" s="298">
        <v>10.38</v>
      </c>
      <c r="C3692" s="298">
        <v>10.49</v>
      </c>
      <c r="D3692" s="298">
        <v>10.331709999999999</v>
      </c>
      <c r="E3692" s="298">
        <v>10.36</v>
      </c>
      <c r="F3692" s="297">
        <v>95820</v>
      </c>
      <c r="G3692" s="297">
        <v>59933085</v>
      </c>
      <c r="H3692" s="400">
        <v>620.90674002360799</v>
      </c>
      <c r="I3692" s="401"/>
    </row>
    <row r="3693" spans="1:9" ht="25.15" customHeight="1">
      <c r="A3693" s="299">
        <v>40701</v>
      </c>
      <c r="B3693" s="298">
        <v>10.119999999999999</v>
      </c>
      <c r="C3693" s="298">
        <v>10.47</v>
      </c>
      <c r="D3693" s="298">
        <v>10.119999999999999</v>
      </c>
      <c r="E3693" s="298">
        <v>10.46</v>
      </c>
      <c r="F3693" s="297">
        <v>54105</v>
      </c>
      <c r="G3693" s="297">
        <v>59933085</v>
      </c>
      <c r="H3693" s="400">
        <v>626.90007138626595</v>
      </c>
      <c r="I3693" s="401"/>
    </row>
    <row r="3694" spans="1:9" ht="25.15" customHeight="1">
      <c r="A3694" s="299">
        <v>40700</v>
      </c>
      <c r="B3694" s="298">
        <v>10</v>
      </c>
      <c r="C3694" s="298">
        <v>10.18</v>
      </c>
      <c r="D3694" s="298">
        <v>10</v>
      </c>
      <c r="E3694" s="298">
        <v>10.18</v>
      </c>
      <c r="F3694" s="297">
        <v>31281</v>
      </c>
      <c r="G3694" s="297">
        <v>59933085</v>
      </c>
      <c r="H3694" s="400">
        <v>610.118823590126</v>
      </c>
      <c r="I3694" s="401"/>
    </row>
    <row r="3695" spans="1:9" ht="25.15" customHeight="1">
      <c r="A3695" s="299">
        <v>40697</v>
      </c>
      <c r="B3695" s="298">
        <v>9.93</v>
      </c>
      <c r="C3695" s="298">
        <v>10.1</v>
      </c>
      <c r="D3695" s="298">
        <v>9.8699999999999992</v>
      </c>
      <c r="E3695" s="298">
        <v>10.07</v>
      </c>
      <c r="F3695" s="297">
        <v>28365</v>
      </c>
      <c r="G3695" s="297">
        <v>59933085</v>
      </c>
      <c r="H3695" s="400">
        <v>603.52614765987403</v>
      </c>
      <c r="I3695" s="401"/>
    </row>
    <row r="3696" spans="1:9" ht="25.15" customHeight="1">
      <c r="A3696" s="299">
        <v>40696</v>
      </c>
      <c r="B3696" s="298">
        <v>9.7449999999999992</v>
      </c>
      <c r="C3696" s="298">
        <v>9.9149999999999991</v>
      </c>
      <c r="D3696" s="298">
        <v>9.73705</v>
      </c>
      <c r="E3696" s="298">
        <v>9.8849999999999998</v>
      </c>
      <c r="F3696" s="297">
        <v>24914</v>
      </c>
      <c r="G3696" s="297">
        <v>59933085</v>
      </c>
      <c r="H3696" s="400">
        <v>592.43855894259502</v>
      </c>
      <c r="I3696" s="401"/>
    </row>
    <row r="3697" spans="1:9" ht="25.15" customHeight="1">
      <c r="A3697" s="299">
        <v>40695</v>
      </c>
      <c r="B3697" s="298">
        <v>9.8550000000000004</v>
      </c>
      <c r="C3697" s="298">
        <v>9.8761500000000009</v>
      </c>
      <c r="D3697" s="298">
        <v>9.7799999999999994</v>
      </c>
      <c r="E3697" s="298">
        <v>9.8000000000000007</v>
      </c>
      <c r="F3697" s="297">
        <v>41326</v>
      </c>
      <c r="G3697" s="297">
        <v>59933085</v>
      </c>
      <c r="H3697" s="400">
        <v>587.344244431329</v>
      </c>
      <c r="I3697" s="401"/>
    </row>
    <row r="3698" spans="1:9" ht="25.15" customHeight="1">
      <c r="A3698" s="299">
        <v>40694</v>
      </c>
      <c r="B3698" s="298">
        <v>9.7750000000000004</v>
      </c>
      <c r="C3698" s="298">
        <v>9.89</v>
      </c>
      <c r="D3698" s="298">
        <v>9.75</v>
      </c>
      <c r="E3698" s="298">
        <v>9.75</v>
      </c>
      <c r="F3698" s="297">
        <v>390677</v>
      </c>
      <c r="G3698" s="297">
        <v>59933085</v>
      </c>
      <c r="H3698" s="400">
        <v>584.34757875000003</v>
      </c>
      <c r="I3698" s="401"/>
    </row>
    <row r="3699" spans="1:9" ht="25.15" customHeight="1">
      <c r="A3699" s="299">
        <v>40690</v>
      </c>
      <c r="B3699" s="298">
        <v>9.7449999999999992</v>
      </c>
      <c r="C3699" s="298">
        <v>9.8149999999999995</v>
      </c>
      <c r="D3699" s="298">
        <v>9.74</v>
      </c>
      <c r="E3699" s="298">
        <v>9.7799999999999994</v>
      </c>
      <c r="F3699" s="297">
        <v>12652</v>
      </c>
      <c r="G3699" s="297">
        <v>59932118</v>
      </c>
      <c r="H3699" s="400">
        <v>586.13609803639804</v>
      </c>
      <c r="I3699" s="401"/>
    </row>
    <row r="3700" spans="1:9" ht="25.15" customHeight="1">
      <c r="A3700" s="299">
        <v>40689</v>
      </c>
      <c r="B3700" s="298">
        <v>9.74</v>
      </c>
      <c r="C3700" s="298">
        <v>9.85</v>
      </c>
      <c r="D3700" s="298">
        <v>9.7100000000000009</v>
      </c>
      <c r="E3700" s="298">
        <v>9.7899999999999991</v>
      </c>
      <c r="F3700" s="297">
        <v>9681</v>
      </c>
      <c r="G3700" s="297">
        <v>59932118</v>
      </c>
      <c r="H3700" s="400">
        <v>586.73543293377099</v>
      </c>
      <c r="I3700" s="401"/>
    </row>
    <row r="3701" spans="1:9" ht="25.15" customHeight="1">
      <c r="A3701" s="299">
        <v>40688</v>
      </c>
      <c r="B3701" s="298">
        <v>9.8949999999999996</v>
      </c>
      <c r="C3701" s="298">
        <v>9.8949999999999996</v>
      </c>
      <c r="D3701" s="298">
        <v>9.7449999999999992</v>
      </c>
      <c r="E3701" s="298">
        <v>9.7449999999999992</v>
      </c>
      <c r="F3701" s="297">
        <v>79491</v>
      </c>
      <c r="G3701" s="297">
        <v>59932118</v>
      </c>
      <c r="H3701" s="400">
        <v>584.03848305131305</v>
      </c>
      <c r="I3701" s="401"/>
    </row>
    <row r="3702" spans="1:9" ht="25.15" customHeight="1">
      <c r="A3702" s="299">
        <v>40687</v>
      </c>
      <c r="B3702" s="298">
        <v>9.85</v>
      </c>
      <c r="C3702" s="298">
        <v>9.85</v>
      </c>
      <c r="D3702" s="298">
        <v>9.7899999999999991</v>
      </c>
      <c r="E3702" s="298">
        <v>9.82</v>
      </c>
      <c r="F3702" s="297">
        <v>14325</v>
      </c>
      <c r="G3702" s="297">
        <v>59932118</v>
      </c>
      <c r="H3702" s="400">
        <v>588.53338047016905</v>
      </c>
      <c r="I3702" s="401"/>
    </row>
    <row r="3703" spans="1:9" ht="25.15" customHeight="1">
      <c r="A3703" s="299">
        <v>40686</v>
      </c>
      <c r="B3703" s="298">
        <v>9.8000000000000007</v>
      </c>
      <c r="C3703" s="298">
        <v>9.85</v>
      </c>
      <c r="D3703" s="298">
        <v>9.7750000000000004</v>
      </c>
      <c r="E3703" s="298">
        <v>9.81</v>
      </c>
      <c r="F3703" s="297">
        <v>218834</v>
      </c>
      <c r="G3703" s="297">
        <v>59932118</v>
      </c>
      <c r="H3703" s="400">
        <v>587.93410272851804</v>
      </c>
      <c r="I3703" s="401"/>
    </row>
    <row r="3704" spans="1:9" ht="25.15" customHeight="1">
      <c r="A3704" s="299">
        <v>40683</v>
      </c>
      <c r="B3704" s="298">
        <v>9.85</v>
      </c>
      <c r="C3704" s="298">
        <v>9.85</v>
      </c>
      <c r="D3704" s="298">
        <v>9.83</v>
      </c>
      <c r="E3704" s="298">
        <v>9.8350000000000009</v>
      </c>
      <c r="F3704" s="297">
        <v>9739</v>
      </c>
      <c r="G3704" s="297">
        <v>59932118</v>
      </c>
      <c r="H3704" s="400">
        <v>589.43238281622905</v>
      </c>
      <c r="I3704" s="401"/>
    </row>
    <row r="3705" spans="1:9" ht="25.15" customHeight="1">
      <c r="A3705" s="299">
        <v>40682</v>
      </c>
      <c r="B3705" s="298">
        <v>9.8550000000000004</v>
      </c>
      <c r="C3705" s="298">
        <v>9.8550000000000004</v>
      </c>
      <c r="D3705" s="298">
        <v>9.7850000000000001</v>
      </c>
      <c r="E3705" s="298">
        <v>9.85</v>
      </c>
      <c r="F3705" s="297">
        <v>26576</v>
      </c>
      <c r="G3705" s="297">
        <v>59932118</v>
      </c>
      <c r="H3705" s="400">
        <v>590.33138516228905</v>
      </c>
      <c r="I3705" s="401"/>
    </row>
    <row r="3706" spans="1:9" ht="25.15" customHeight="1">
      <c r="A3706" s="299">
        <v>40681</v>
      </c>
      <c r="B3706" s="298">
        <v>9.91</v>
      </c>
      <c r="C3706" s="298">
        <v>9.91</v>
      </c>
      <c r="D3706" s="298">
        <v>9.7750000000000004</v>
      </c>
      <c r="E3706" s="298">
        <v>9.7799999999999994</v>
      </c>
      <c r="F3706" s="297">
        <v>8673</v>
      </c>
      <c r="G3706" s="297">
        <v>59932118</v>
      </c>
      <c r="H3706" s="400">
        <v>586.13609803639804</v>
      </c>
      <c r="I3706" s="401"/>
    </row>
    <row r="3707" spans="1:9" ht="25.15" customHeight="1">
      <c r="A3707" s="299">
        <v>40680</v>
      </c>
      <c r="B3707" s="298">
        <v>9.8049999999999997</v>
      </c>
      <c r="C3707" s="298">
        <v>9.875</v>
      </c>
      <c r="D3707" s="298">
        <v>9.7550000000000008</v>
      </c>
      <c r="E3707" s="298">
        <v>9.8450000000000006</v>
      </c>
      <c r="F3707" s="297">
        <v>197096</v>
      </c>
      <c r="G3707" s="297">
        <v>59932118</v>
      </c>
      <c r="H3707" s="400">
        <v>590.03171771360201</v>
      </c>
      <c r="I3707" s="401"/>
    </row>
    <row r="3708" spans="1:9" ht="25.15" customHeight="1">
      <c r="A3708" s="299">
        <v>40679</v>
      </c>
      <c r="B3708" s="298">
        <v>9.8000000000000007</v>
      </c>
      <c r="C3708" s="298">
        <v>9.8000000000000007</v>
      </c>
      <c r="D3708" s="298">
        <v>9.74</v>
      </c>
      <c r="E3708" s="298">
        <v>9.75</v>
      </c>
      <c r="F3708" s="297">
        <v>16098</v>
      </c>
      <c r="G3708" s="297">
        <v>59932118</v>
      </c>
      <c r="H3708" s="400">
        <v>584.33815049999998</v>
      </c>
      <c r="I3708" s="401"/>
    </row>
    <row r="3709" spans="1:9" ht="25.15" customHeight="1">
      <c r="A3709" s="299">
        <v>40676</v>
      </c>
      <c r="B3709" s="298">
        <v>9.9350000000000005</v>
      </c>
      <c r="C3709" s="298">
        <v>9.9350000000000005</v>
      </c>
      <c r="D3709" s="298">
        <v>9.8000000000000007</v>
      </c>
      <c r="E3709" s="298">
        <v>9.8049999999999997</v>
      </c>
      <c r="F3709" s="297">
        <v>25677</v>
      </c>
      <c r="G3709" s="297">
        <v>59932118</v>
      </c>
      <c r="H3709" s="400">
        <v>587.634435279831</v>
      </c>
      <c r="I3709" s="401"/>
    </row>
    <row r="3710" spans="1:9" ht="25.15" customHeight="1">
      <c r="A3710" s="299">
        <v>40675</v>
      </c>
      <c r="B3710" s="298">
        <v>9.8650000000000002</v>
      </c>
      <c r="C3710" s="298">
        <v>9.9700000000000006</v>
      </c>
      <c r="D3710" s="298">
        <v>9.7750000000000004</v>
      </c>
      <c r="E3710" s="298">
        <v>9.86</v>
      </c>
      <c r="F3710" s="297">
        <v>49158</v>
      </c>
      <c r="G3710" s="297">
        <v>59932118</v>
      </c>
      <c r="H3710" s="400">
        <v>590.93066290393995</v>
      </c>
      <c r="I3710" s="401"/>
    </row>
    <row r="3711" spans="1:9" ht="25.15" customHeight="1">
      <c r="A3711" s="299">
        <v>40674</v>
      </c>
      <c r="B3711" s="298">
        <v>9.9</v>
      </c>
      <c r="C3711" s="298">
        <v>9.9450000000000003</v>
      </c>
      <c r="D3711" s="298">
        <v>9.8350000000000009</v>
      </c>
      <c r="E3711" s="298">
        <v>9.8699999999999992</v>
      </c>
      <c r="F3711" s="297">
        <v>711605</v>
      </c>
      <c r="G3711" s="297">
        <v>59932118</v>
      </c>
      <c r="H3711" s="400">
        <v>591.52999780131302</v>
      </c>
      <c r="I3711" s="401"/>
    </row>
    <row r="3712" spans="1:9" ht="25.15" customHeight="1">
      <c r="A3712" s="299">
        <v>40673</v>
      </c>
      <c r="B3712" s="298">
        <v>9.9700000000000006</v>
      </c>
      <c r="C3712" s="298">
        <v>9.9949999999999992</v>
      </c>
      <c r="D3712" s="298">
        <v>9.9</v>
      </c>
      <c r="E3712" s="298">
        <v>9.9849999999999994</v>
      </c>
      <c r="F3712" s="297">
        <v>61525</v>
      </c>
      <c r="G3712" s="297">
        <v>59932118</v>
      </c>
      <c r="H3712" s="400">
        <v>598.42217765394003</v>
      </c>
      <c r="I3712" s="401"/>
    </row>
    <row r="3713" spans="1:9" ht="25.15" customHeight="1">
      <c r="A3713" s="299">
        <v>40672</v>
      </c>
      <c r="B3713" s="298">
        <v>9.9749999999999996</v>
      </c>
      <c r="C3713" s="298">
        <v>9.9749999999999996</v>
      </c>
      <c r="D3713" s="298">
        <v>9.875</v>
      </c>
      <c r="E3713" s="298">
        <v>9.9</v>
      </c>
      <c r="F3713" s="297">
        <v>37765</v>
      </c>
      <c r="G3713" s="297">
        <v>59932118</v>
      </c>
      <c r="H3713" s="400">
        <v>593.32794533771096</v>
      </c>
      <c r="I3713" s="401"/>
    </row>
    <row r="3714" spans="1:9" ht="25.15" customHeight="1">
      <c r="A3714" s="299">
        <v>40669</v>
      </c>
      <c r="B3714" s="298">
        <v>9.8550000000000004</v>
      </c>
      <c r="C3714" s="298">
        <v>10.050000000000001</v>
      </c>
      <c r="D3714" s="298">
        <v>9.8550000000000004</v>
      </c>
      <c r="E3714" s="298">
        <v>9.9649999999999999</v>
      </c>
      <c r="F3714" s="297">
        <v>21469</v>
      </c>
      <c r="G3714" s="297">
        <v>59932118</v>
      </c>
      <c r="H3714" s="400">
        <v>597.22356501491504</v>
      </c>
      <c r="I3714" s="401"/>
    </row>
    <row r="3715" spans="1:9" ht="25.15" customHeight="1">
      <c r="A3715" s="299">
        <v>40668</v>
      </c>
      <c r="B3715" s="298">
        <v>9.9049999999999994</v>
      </c>
      <c r="C3715" s="298">
        <v>9.9849999999999994</v>
      </c>
      <c r="D3715" s="298">
        <v>9.9</v>
      </c>
      <c r="E3715" s="298">
        <v>9.9450000000000003</v>
      </c>
      <c r="F3715" s="297">
        <v>41394</v>
      </c>
      <c r="G3715" s="297">
        <v>59932118</v>
      </c>
      <c r="H3715" s="400">
        <v>596.02489522016901</v>
      </c>
      <c r="I3715" s="401"/>
    </row>
    <row r="3716" spans="1:9" ht="25.15" customHeight="1">
      <c r="A3716" s="299">
        <v>40667</v>
      </c>
      <c r="B3716" s="298">
        <v>9.93</v>
      </c>
      <c r="C3716" s="298">
        <v>10</v>
      </c>
      <c r="D3716" s="298">
        <v>9.8650000000000002</v>
      </c>
      <c r="E3716" s="298">
        <v>9.9550000000000001</v>
      </c>
      <c r="F3716" s="297">
        <v>27468</v>
      </c>
      <c r="G3716" s="297">
        <v>59932118</v>
      </c>
      <c r="H3716" s="400">
        <v>596.62423011754197</v>
      </c>
      <c r="I3716" s="401"/>
    </row>
    <row r="3717" spans="1:9" ht="25.15" customHeight="1">
      <c r="A3717" s="299">
        <v>40666</v>
      </c>
      <c r="B3717" s="298">
        <v>10.0246</v>
      </c>
      <c r="C3717" s="298">
        <v>10.050000000000001</v>
      </c>
      <c r="D3717" s="298">
        <v>9.9499999999999993</v>
      </c>
      <c r="E3717" s="298">
        <v>9.9700000000000006</v>
      </c>
      <c r="F3717" s="297">
        <v>29404</v>
      </c>
      <c r="G3717" s="297">
        <v>59932118</v>
      </c>
      <c r="H3717" s="400">
        <v>597.52323246360197</v>
      </c>
      <c r="I3717" s="401"/>
    </row>
    <row r="3718" spans="1:9" ht="25.15" customHeight="1">
      <c r="A3718" s="299">
        <v>40661</v>
      </c>
      <c r="B3718" s="298">
        <v>9.98</v>
      </c>
      <c r="C3718" s="298">
        <v>10.029999999999999</v>
      </c>
      <c r="D3718" s="298">
        <v>9.9030000000000005</v>
      </c>
      <c r="E3718" s="298">
        <v>9.9749999999999996</v>
      </c>
      <c r="F3718" s="297">
        <v>34882</v>
      </c>
      <c r="G3718" s="297">
        <v>59932118</v>
      </c>
      <c r="H3718" s="400">
        <v>597.82289991228902</v>
      </c>
      <c r="I3718" s="401"/>
    </row>
    <row r="3719" spans="1:9" ht="25.15" customHeight="1">
      <c r="A3719" s="299">
        <v>40660</v>
      </c>
      <c r="B3719" s="298">
        <v>9.9149999999999991</v>
      </c>
      <c r="C3719" s="298">
        <v>10.01</v>
      </c>
      <c r="D3719" s="298">
        <v>9.9</v>
      </c>
      <c r="E3719" s="298">
        <v>9.93</v>
      </c>
      <c r="F3719" s="297">
        <v>66503</v>
      </c>
      <c r="G3719" s="297">
        <v>59924616</v>
      </c>
      <c r="H3719" s="400">
        <v>595.05145516754203</v>
      </c>
      <c r="I3719" s="401"/>
    </row>
    <row r="3720" spans="1:9" ht="25.15" customHeight="1">
      <c r="A3720" s="299">
        <v>40659</v>
      </c>
      <c r="B3720" s="298">
        <v>9.8650000000000002</v>
      </c>
      <c r="C3720" s="298">
        <v>10.050000000000001</v>
      </c>
      <c r="D3720" s="298">
        <v>9.8650000000000002</v>
      </c>
      <c r="E3720" s="298">
        <v>10</v>
      </c>
      <c r="F3720" s="297">
        <v>20270</v>
      </c>
      <c r="G3720" s="297">
        <v>59924616</v>
      </c>
      <c r="H3720" s="400">
        <v>599.24616000000003</v>
      </c>
      <c r="I3720" s="401"/>
    </row>
    <row r="3721" spans="1:9" ht="25.15" customHeight="1">
      <c r="A3721" s="299">
        <v>40654</v>
      </c>
      <c r="B3721" s="298">
        <v>9.99</v>
      </c>
      <c r="C3721" s="298">
        <v>10.0624</v>
      </c>
      <c r="D3721" s="298">
        <v>9.9</v>
      </c>
      <c r="E3721" s="298">
        <v>9.9450000000000003</v>
      </c>
      <c r="F3721" s="297">
        <v>212160</v>
      </c>
      <c r="G3721" s="297">
        <v>59924616</v>
      </c>
      <c r="H3721" s="400">
        <v>595.950287832458</v>
      </c>
      <c r="I3721" s="401"/>
    </row>
    <row r="3722" spans="1:9" ht="25.15" customHeight="1">
      <c r="A3722" s="299">
        <v>40653</v>
      </c>
      <c r="B3722" s="298">
        <v>9.73</v>
      </c>
      <c r="C3722" s="298">
        <v>10.029999999999999</v>
      </c>
      <c r="D3722" s="298">
        <v>9.73</v>
      </c>
      <c r="E3722" s="298">
        <v>9.99</v>
      </c>
      <c r="F3722" s="297">
        <v>38099</v>
      </c>
      <c r="G3722" s="297">
        <v>59924616</v>
      </c>
      <c r="H3722" s="400">
        <v>598.64690012434403</v>
      </c>
      <c r="I3722" s="401"/>
    </row>
    <row r="3723" spans="1:9" ht="25.15" customHeight="1">
      <c r="A3723" s="299">
        <v>40652</v>
      </c>
      <c r="B3723" s="298">
        <v>9.8149999999999995</v>
      </c>
      <c r="C3723" s="298">
        <v>9.8149999999999995</v>
      </c>
      <c r="D3723" s="298">
        <v>9.7249999999999996</v>
      </c>
      <c r="E3723" s="298">
        <v>9.7650000000000006</v>
      </c>
      <c r="F3723" s="297">
        <v>36579</v>
      </c>
      <c r="G3723" s="297">
        <v>59924616</v>
      </c>
      <c r="H3723" s="400">
        <v>585.16389581348403</v>
      </c>
      <c r="I3723" s="401"/>
    </row>
    <row r="3724" spans="1:9" ht="25.15" customHeight="1">
      <c r="A3724" s="299">
        <v>40651</v>
      </c>
      <c r="B3724" s="298">
        <v>9.83</v>
      </c>
      <c r="C3724" s="298">
        <v>9.8350000000000009</v>
      </c>
      <c r="D3724" s="298">
        <v>9.7200000000000006</v>
      </c>
      <c r="E3724" s="298">
        <v>9.82</v>
      </c>
      <c r="F3724" s="297">
        <v>32867</v>
      </c>
      <c r="G3724" s="297">
        <v>59924616</v>
      </c>
      <c r="H3724" s="400">
        <v>588.45971083245797</v>
      </c>
      <c r="I3724" s="401"/>
    </row>
    <row r="3725" spans="1:9" ht="25.15" customHeight="1">
      <c r="A3725" s="299">
        <v>40648</v>
      </c>
      <c r="B3725" s="298">
        <v>9.8000000000000007</v>
      </c>
      <c r="C3725" s="298">
        <v>9.8800000000000008</v>
      </c>
      <c r="D3725" s="298">
        <v>9.7639999999999993</v>
      </c>
      <c r="E3725" s="298">
        <v>9.8000000000000007</v>
      </c>
      <c r="F3725" s="297">
        <v>144834</v>
      </c>
      <c r="G3725" s="297">
        <v>59924616</v>
      </c>
      <c r="H3725" s="400">
        <v>587.26124822971303</v>
      </c>
      <c r="I3725" s="401"/>
    </row>
    <row r="3726" spans="1:9" ht="25.15" customHeight="1">
      <c r="A3726" s="299">
        <v>40647</v>
      </c>
      <c r="B3726" s="298">
        <v>9.76</v>
      </c>
      <c r="C3726" s="298">
        <v>9.7725600000000004</v>
      </c>
      <c r="D3726" s="298">
        <v>9.66</v>
      </c>
      <c r="E3726" s="298">
        <v>9.75</v>
      </c>
      <c r="F3726" s="297">
        <v>34943</v>
      </c>
      <c r="G3726" s="297">
        <v>59924616</v>
      </c>
      <c r="H3726" s="400">
        <v>584.26500599999997</v>
      </c>
      <c r="I3726" s="401"/>
    </row>
    <row r="3727" spans="1:9" ht="25.15" customHeight="1">
      <c r="A3727" s="299">
        <v>40646</v>
      </c>
      <c r="B3727" s="298">
        <v>9.56</v>
      </c>
      <c r="C3727" s="298">
        <v>9.8249999999999993</v>
      </c>
      <c r="D3727" s="298">
        <v>9.56</v>
      </c>
      <c r="E3727" s="298">
        <v>9.75</v>
      </c>
      <c r="F3727" s="297">
        <v>238981</v>
      </c>
      <c r="G3727" s="297">
        <v>59924616</v>
      </c>
      <c r="H3727" s="400">
        <v>584.26500599999997</v>
      </c>
      <c r="I3727" s="401"/>
    </row>
    <row r="3728" spans="1:9" ht="25.15" customHeight="1">
      <c r="A3728" s="299">
        <v>40645</v>
      </c>
      <c r="B3728" s="298">
        <v>9.6850000000000005</v>
      </c>
      <c r="C3728" s="298">
        <v>9.6850000000000005</v>
      </c>
      <c r="D3728" s="298">
        <v>9.4</v>
      </c>
      <c r="E3728" s="298">
        <v>9.4049999999999994</v>
      </c>
      <c r="F3728" s="297">
        <v>47171</v>
      </c>
      <c r="G3728" s="297">
        <v>59924616</v>
      </c>
      <c r="H3728" s="400">
        <v>563.59099747840105</v>
      </c>
      <c r="I3728" s="401"/>
    </row>
    <row r="3729" spans="1:9" ht="25.15" customHeight="1">
      <c r="A3729" s="299">
        <v>40644</v>
      </c>
      <c r="B3729" s="298">
        <v>9.6999999999999993</v>
      </c>
      <c r="C3729" s="298">
        <v>9.7650000000000006</v>
      </c>
      <c r="D3729" s="298">
        <v>9.5622000000000007</v>
      </c>
      <c r="E3729" s="298">
        <v>9.6999999999999993</v>
      </c>
      <c r="F3729" s="297">
        <v>38482</v>
      </c>
      <c r="G3729" s="297">
        <v>59924616</v>
      </c>
      <c r="H3729" s="400">
        <v>581.26876377028702</v>
      </c>
      <c r="I3729" s="401"/>
    </row>
    <row r="3730" spans="1:9" ht="25.15" customHeight="1">
      <c r="A3730" s="299">
        <v>40641</v>
      </c>
      <c r="B3730" s="298">
        <v>9.56</v>
      </c>
      <c r="C3730" s="298">
        <v>9.8000000000000007</v>
      </c>
      <c r="D3730" s="298">
        <v>9.49</v>
      </c>
      <c r="E3730" s="298">
        <v>9.6950000000000003</v>
      </c>
      <c r="F3730" s="297">
        <v>63887</v>
      </c>
      <c r="G3730" s="297">
        <v>59924616</v>
      </c>
      <c r="H3730" s="400">
        <v>580.96913383245806</v>
      </c>
      <c r="I3730" s="401"/>
    </row>
    <row r="3731" spans="1:9" ht="25.15" customHeight="1">
      <c r="A3731" s="299">
        <v>40640</v>
      </c>
      <c r="B3731" s="298">
        <v>9.51</v>
      </c>
      <c r="C3731" s="298">
        <v>9.6</v>
      </c>
      <c r="D3731" s="298">
        <v>9.49</v>
      </c>
      <c r="E3731" s="298">
        <v>9.5749999999999993</v>
      </c>
      <c r="F3731" s="297">
        <v>17570</v>
      </c>
      <c r="G3731" s="297">
        <v>59924616</v>
      </c>
      <c r="H3731" s="400">
        <v>573.77818677028699</v>
      </c>
      <c r="I3731" s="401"/>
    </row>
    <row r="3732" spans="1:9" ht="25.15" customHeight="1">
      <c r="A3732" s="299">
        <v>40639</v>
      </c>
      <c r="B3732" s="298">
        <v>9.43</v>
      </c>
      <c r="C3732" s="298">
        <v>9.5449999999999999</v>
      </c>
      <c r="D3732" s="298">
        <v>9.43</v>
      </c>
      <c r="E3732" s="298">
        <v>9.52</v>
      </c>
      <c r="F3732" s="297">
        <v>16047</v>
      </c>
      <c r="G3732" s="297">
        <v>59924616</v>
      </c>
      <c r="H3732" s="400">
        <v>570.48237175131203</v>
      </c>
      <c r="I3732" s="401"/>
    </row>
    <row r="3733" spans="1:9" ht="25.15" customHeight="1">
      <c r="A3733" s="299">
        <v>40638</v>
      </c>
      <c r="B3733" s="298">
        <v>9.4772049999999997</v>
      </c>
      <c r="C3733" s="298">
        <v>9.52</v>
      </c>
      <c r="D3733" s="298">
        <v>9.4700000000000006</v>
      </c>
      <c r="E3733" s="298">
        <v>9.4949999999999992</v>
      </c>
      <c r="F3733" s="297">
        <v>20020</v>
      </c>
      <c r="G3733" s="297">
        <v>59924616</v>
      </c>
      <c r="H3733" s="400">
        <v>568.98422206217197</v>
      </c>
      <c r="I3733" s="401"/>
    </row>
    <row r="3734" spans="1:9" ht="25.15" customHeight="1">
      <c r="A3734" s="299">
        <v>40637</v>
      </c>
      <c r="B3734" s="298">
        <v>9.52</v>
      </c>
      <c r="C3734" s="298">
        <v>9.5350000000000001</v>
      </c>
      <c r="D3734" s="298">
        <v>9.4550000000000001</v>
      </c>
      <c r="E3734" s="298">
        <v>9.5</v>
      </c>
      <c r="F3734" s="297">
        <v>42486</v>
      </c>
      <c r="G3734" s="297">
        <v>59924616</v>
      </c>
      <c r="H3734" s="400">
        <v>569.28385200000002</v>
      </c>
      <c r="I3734" s="401"/>
    </row>
    <row r="3735" spans="1:9" ht="25.15" customHeight="1">
      <c r="A3735" s="299">
        <v>40634</v>
      </c>
      <c r="B3735" s="298">
        <v>9.5</v>
      </c>
      <c r="C3735" s="298">
        <v>9.5</v>
      </c>
      <c r="D3735" s="298">
        <v>9.41</v>
      </c>
      <c r="E3735" s="298">
        <v>9.48</v>
      </c>
      <c r="F3735" s="297">
        <v>18413</v>
      </c>
      <c r="G3735" s="297">
        <v>59924616</v>
      </c>
      <c r="H3735" s="400">
        <v>568.08533224868802</v>
      </c>
      <c r="I3735" s="401"/>
    </row>
    <row r="3736" spans="1:9" ht="25.15" customHeight="1">
      <c r="A3736" s="299">
        <v>40633</v>
      </c>
      <c r="B3736" s="298">
        <v>9.4949999999999992</v>
      </c>
      <c r="C3736" s="298">
        <v>9.5299999999999994</v>
      </c>
      <c r="D3736" s="298">
        <v>9.4036000000000008</v>
      </c>
      <c r="E3736" s="298">
        <v>9.44</v>
      </c>
      <c r="F3736" s="297">
        <v>93595</v>
      </c>
      <c r="G3736" s="297">
        <v>59924616</v>
      </c>
      <c r="H3736" s="400">
        <v>565.68834989463005</v>
      </c>
      <c r="I3736" s="401"/>
    </row>
    <row r="3737" spans="1:9" ht="25.15" customHeight="1">
      <c r="A3737" s="299">
        <v>40632</v>
      </c>
      <c r="B3737" s="298">
        <v>9.5</v>
      </c>
      <c r="C3737" s="298">
        <v>9.5008999999999997</v>
      </c>
      <c r="D3737" s="298">
        <v>9.3949999999999996</v>
      </c>
      <c r="E3737" s="298">
        <v>9.41</v>
      </c>
      <c r="F3737" s="297">
        <v>502967</v>
      </c>
      <c r="G3737" s="297">
        <v>59922499</v>
      </c>
      <c r="H3737" s="400">
        <v>563.87070644655205</v>
      </c>
      <c r="I3737" s="401"/>
    </row>
    <row r="3738" spans="1:9" ht="25.15" customHeight="1">
      <c r="A3738" s="299">
        <v>40631</v>
      </c>
      <c r="B3738" s="298">
        <v>9.4550000000000001</v>
      </c>
      <c r="C3738" s="298">
        <v>9.4550000000000001</v>
      </c>
      <c r="D3738" s="298">
        <v>9.2750000000000004</v>
      </c>
      <c r="E3738" s="298">
        <v>9.4149999999999991</v>
      </c>
      <c r="F3738" s="297">
        <v>40485</v>
      </c>
      <c r="G3738" s="297">
        <v>59922499</v>
      </c>
      <c r="H3738" s="400">
        <v>564.17032579913803</v>
      </c>
      <c r="I3738" s="401"/>
    </row>
    <row r="3739" spans="1:9" ht="25.15" customHeight="1">
      <c r="A3739" s="299">
        <v>40630</v>
      </c>
      <c r="B3739" s="298">
        <v>9.34</v>
      </c>
      <c r="C3739" s="298">
        <v>9.44</v>
      </c>
      <c r="D3739" s="298">
        <v>9.34</v>
      </c>
      <c r="E3739" s="298">
        <v>9.4</v>
      </c>
      <c r="F3739" s="297">
        <v>27897</v>
      </c>
      <c r="G3739" s="297">
        <v>59922499</v>
      </c>
      <c r="H3739" s="400">
        <v>563.271467741381</v>
      </c>
      <c r="I3739" s="401"/>
    </row>
    <row r="3740" spans="1:9" ht="25.15" customHeight="1">
      <c r="A3740" s="299">
        <v>40627</v>
      </c>
      <c r="B3740" s="298">
        <v>9.3000000000000007</v>
      </c>
      <c r="C3740" s="298">
        <v>9.4</v>
      </c>
      <c r="D3740" s="298">
        <v>9.24</v>
      </c>
      <c r="E3740" s="298">
        <v>9.4</v>
      </c>
      <c r="F3740" s="297">
        <v>138201</v>
      </c>
      <c r="G3740" s="297">
        <v>59922499</v>
      </c>
      <c r="H3740" s="400">
        <v>563.271467741381</v>
      </c>
      <c r="I3740" s="401"/>
    </row>
    <row r="3741" spans="1:9" ht="25.15" customHeight="1">
      <c r="A3741" s="299">
        <v>40626</v>
      </c>
      <c r="B3741" s="298">
        <v>9.11</v>
      </c>
      <c r="C3741" s="298">
        <v>9.3000000000000007</v>
      </c>
      <c r="D3741" s="298">
        <v>9.11</v>
      </c>
      <c r="E3741" s="298">
        <v>9.2750000000000004</v>
      </c>
      <c r="F3741" s="297">
        <v>761244</v>
      </c>
      <c r="G3741" s="297">
        <v>59922499</v>
      </c>
      <c r="H3741" s="400">
        <v>555.78115536638097</v>
      </c>
      <c r="I3741" s="401"/>
    </row>
    <row r="3742" spans="1:9" ht="25.15" customHeight="1">
      <c r="A3742" s="299">
        <v>40625</v>
      </c>
      <c r="B3742" s="298">
        <v>9.0399999999999991</v>
      </c>
      <c r="C3742" s="298">
        <v>9.2149999999999999</v>
      </c>
      <c r="D3742" s="298">
        <v>9.0399999999999991</v>
      </c>
      <c r="E3742" s="298">
        <v>9.15</v>
      </c>
      <c r="F3742" s="297">
        <v>61437</v>
      </c>
      <c r="G3742" s="297">
        <v>59922499</v>
      </c>
      <c r="H3742" s="400">
        <v>548.29084299138106</v>
      </c>
      <c r="I3742" s="401"/>
    </row>
    <row r="3743" spans="1:9" ht="25.15" customHeight="1">
      <c r="A3743" s="299">
        <v>40624</v>
      </c>
      <c r="B3743" s="298">
        <v>9.1649999999999991</v>
      </c>
      <c r="C3743" s="298">
        <v>9.2100000000000009</v>
      </c>
      <c r="D3743" s="298">
        <v>9.0549999999999997</v>
      </c>
      <c r="E3743" s="298">
        <v>9.14</v>
      </c>
      <c r="F3743" s="297">
        <v>73502</v>
      </c>
      <c r="G3743" s="297">
        <v>59922499</v>
      </c>
      <c r="H3743" s="400">
        <v>547.69166143275697</v>
      </c>
      <c r="I3743" s="401"/>
    </row>
    <row r="3744" spans="1:9" ht="25.15" customHeight="1">
      <c r="A3744" s="299">
        <v>40623</v>
      </c>
      <c r="B3744" s="298">
        <v>9.15</v>
      </c>
      <c r="C3744" s="298">
        <v>9.15</v>
      </c>
      <c r="D3744" s="298">
        <v>9.0649999999999995</v>
      </c>
      <c r="E3744" s="298">
        <v>9.15</v>
      </c>
      <c r="F3744" s="297">
        <v>31124</v>
      </c>
      <c r="G3744" s="297">
        <v>59922499</v>
      </c>
      <c r="H3744" s="400">
        <v>548.29084299138106</v>
      </c>
      <c r="I3744" s="401"/>
    </row>
    <row r="3745" spans="1:9" ht="25.15" customHeight="1">
      <c r="A3745" s="299">
        <v>40620</v>
      </c>
      <c r="B3745" s="298">
        <v>9.1300000000000008</v>
      </c>
      <c r="C3745" s="298">
        <v>9.2550000000000008</v>
      </c>
      <c r="D3745" s="298">
        <v>9.1150000000000002</v>
      </c>
      <c r="E3745" s="298">
        <v>9.1950000000000003</v>
      </c>
      <c r="F3745" s="297">
        <v>147996</v>
      </c>
      <c r="G3745" s="297">
        <v>59922499</v>
      </c>
      <c r="H3745" s="400">
        <v>550.98736001810505</v>
      </c>
      <c r="I3745" s="401"/>
    </row>
    <row r="3746" spans="1:9" ht="25.15" customHeight="1">
      <c r="A3746" s="299">
        <v>40619</v>
      </c>
      <c r="B3746" s="298">
        <v>9.0649999999999995</v>
      </c>
      <c r="C3746" s="298">
        <v>9.1950000000000003</v>
      </c>
      <c r="D3746" s="298">
        <v>8.99</v>
      </c>
      <c r="E3746" s="298">
        <v>9.125</v>
      </c>
      <c r="F3746" s="297">
        <v>40775</v>
      </c>
      <c r="G3746" s="297">
        <v>59922499</v>
      </c>
      <c r="H3746" s="400">
        <v>546.79280337499995</v>
      </c>
      <c r="I3746" s="401"/>
    </row>
    <row r="3747" spans="1:9" ht="25.15" customHeight="1">
      <c r="A3747" s="299">
        <v>40618</v>
      </c>
      <c r="B3747" s="298">
        <v>9.1549999999999994</v>
      </c>
      <c r="C3747" s="298">
        <v>9.1549999999999994</v>
      </c>
      <c r="D3747" s="298">
        <v>8.89</v>
      </c>
      <c r="E3747" s="298">
        <v>9.0050000000000008</v>
      </c>
      <c r="F3747" s="297">
        <v>730095</v>
      </c>
      <c r="G3747" s="297">
        <v>59922499</v>
      </c>
      <c r="H3747" s="400">
        <v>539.60211035258601</v>
      </c>
      <c r="I3747" s="401"/>
    </row>
    <row r="3748" spans="1:9" ht="25.15" customHeight="1">
      <c r="A3748" s="299">
        <v>40617</v>
      </c>
      <c r="B3748" s="298">
        <v>9.18</v>
      </c>
      <c r="C3748" s="298">
        <v>9.18</v>
      </c>
      <c r="D3748" s="298">
        <v>8.9</v>
      </c>
      <c r="E3748" s="298">
        <v>9.1449999999999996</v>
      </c>
      <c r="F3748" s="297">
        <v>30799</v>
      </c>
      <c r="G3748" s="297">
        <v>59922499</v>
      </c>
      <c r="H3748" s="400">
        <v>547.99128078534295</v>
      </c>
      <c r="I3748" s="401"/>
    </row>
    <row r="3749" spans="1:9" ht="25.15" customHeight="1">
      <c r="A3749" s="299">
        <v>40616</v>
      </c>
      <c r="B3749" s="298">
        <v>9.16</v>
      </c>
      <c r="C3749" s="298">
        <v>9.2550000000000008</v>
      </c>
      <c r="D3749" s="298">
        <v>9.09</v>
      </c>
      <c r="E3749" s="298">
        <v>9.23</v>
      </c>
      <c r="F3749" s="297">
        <v>12148</v>
      </c>
      <c r="G3749" s="297">
        <v>59922499</v>
      </c>
      <c r="H3749" s="400">
        <v>553.08463833965698</v>
      </c>
      <c r="I3749" s="401"/>
    </row>
    <row r="3750" spans="1:9" ht="25.15" customHeight="1">
      <c r="A3750" s="299">
        <v>40613</v>
      </c>
      <c r="B3750" s="298">
        <v>9.24</v>
      </c>
      <c r="C3750" s="298">
        <v>9.24</v>
      </c>
      <c r="D3750" s="298">
        <v>9.14</v>
      </c>
      <c r="E3750" s="298">
        <v>9.1449999999999996</v>
      </c>
      <c r="F3750" s="297">
        <v>572301</v>
      </c>
      <c r="G3750" s="297">
        <v>59922499</v>
      </c>
      <c r="H3750" s="400">
        <v>547.99128078534295</v>
      </c>
      <c r="I3750" s="401"/>
    </row>
    <row r="3751" spans="1:9" ht="25.15" customHeight="1">
      <c r="A3751" s="299">
        <v>40612</v>
      </c>
      <c r="B3751" s="298">
        <v>9.5150000000000006</v>
      </c>
      <c r="C3751" s="298">
        <v>9.6349999999999998</v>
      </c>
      <c r="D3751" s="298">
        <v>9.2949999999999999</v>
      </c>
      <c r="E3751" s="298">
        <v>9.3249999999999993</v>
      </c>
      <c r="F3751" s="297">
        <v>106609</v>
      </c>
      <c r="G3751" s="297">
        <v>59922499</v>
      </c>
      <c r="H3751" s="400">
        <v>558.77729174569004</v>
      </c>
      <c r="I3751" s="401"/>
    </row>
    <row r="3752" spans="1:9" ht="25.15" customHeight="1">
      <c r="A3752" s="299">
        <v>40611</v>
      </c>
      <c r="B3752" s="298">
        <v>9.61</v>
      </c>
      <c r="C3752" s="298">
        <v>9.84</v>
      </c>
      <c r="D3752" s="298">
        <v>9.5850000000000009</v>
      </c>
      <c r="E3752" s="298">
        <v>9.6150000000000002</v>
      </c>
      <c r="F3752" s="297">
        <v>176038</v>
      </c>
      <c r="G3752" s="297">
        <v>59922499</v>
      </c>
      <c r="H3752" s="400">
        <v>576.154814169828</v>
      </c>
      <c r="I3752" s="401"/>
    </row>
    <row r="3753" spans="1:9" ht="25.15" customHeight="1">
      <c r="A3753" s="299">
        <v>40610</v>
      </c>
      <c r="B3753" s="298">
        <v>9.8149999999999995</v>
      </c>
      <c r="C3753" s="298">
        <v>9.8442500000000006</v>
      </c>
      <c r="D3753" s="298">
        <v>9.6050000000000004</v>
      </c>
      <c r="E3753" s="298">
        <v>9.6950000000000003</v>
      </c>
      <c r="F3753" s="297">
        <v>50208</v>
      </c>
      <c r="G3753" s="297">
        <v>59922499</v>
      </c>
      <c r="H3753" s="400">
        <v>580.94860951810494</v>
      </c>
      <c r="I3753" s="401"/>
    </row>
    <row r="3754" spans="1:9" ht="25.15" customHeight="1">
      <c r="A3754" s="299">
        <v>40609</v>
      </c>
      <c r="B3754" s="298">
        <v>9.4700000000000006</v>
      </c>
      <c r="C3754" s="298">
        <v>9.8450000000000006</v>
      </c>
      <c r="D3754" s="298">
        <v>9.3699999999999992</v>
      </c>
      <c r="E3754" s="298">
        <v>9.8249999999999993</v>
      </c>
      <c r="F3754" s="297">
        <v>79849</v>
      </c>
      <c r="G3754" s="297">
        <v>59922499</v>
      </c>
      <c r="H3754" s="400">
        <v>588.73854124569004</v>
      </c>
      <c r="I3754" s="401"/>
    </row>
    <row r="3755" spans="1:9" ht="25.15" customHeight="1">
      <c r="A3755" s="299">
        <v>40606</v>
      </c>
      <c r="B3755" s="298">
        <v>9.09</v>
      </c>
      <c r="C3755" s="298">
        <v>9.5649999999999995</v>
      </c>
      <c r="D3755" s="298">
        <v>9.08</v>
      </c>
      <c r="E3755" s="298">
        <v>9.52</v>
      </c>
      <c r="F3755" s="297">
        <v>47239</v>
      </c>
      <c r="G3755" s="297">
        <v>59922499</v>
      </c>
      <c r="H3755" s="400">
        <v>570.46221791034304</v>
      </c>
      <c r="I3755" s="401"/>
    </row>
    <row r="3756" spans="1:9" ht="25.15" customHeight="1">
      <c r="A3756" s="299">
        <v>40605</v>
      </c>
      <c r="B3756" s="298">
        <v>9.0399999999999991</v>
      </c>
      <c r="C3756" s="298">
        <v>9.2050000000000001</v>
      </c>
      <c r="D3756" s="298">
        <v>9.0399999999999991</v>
      </c>
      <c r="E3756" s="298">
        <v>9.1999999999999993</v>
      </c>
      <c r="F3756" s="297">
        <v>65992</v>
      </c>
      <c r="G3756" s="297">
        <v>59922499</v>
      </c>
      <c r="H3756" s="400">
        <v>551.28697937069001</v>
      </c>
      <c r="I3756" s="401"/>
    </row>
    <row r="3757" spans="1:9" ht="25.15" customHeight="1">
      <c r="A3757" s="299">
        <v>40604</v>
      </c>
      <c r="B3757" s="298">
        <v>8.8049999999999997</v>
      </c>
      <c r="C3757" s="298">
        <v>9.1449999999999996</v>
      </c>
      <c r="D3757" s="298">
        <v>8.8000000000000007</v>
      </c>
      <c r="E3757" s="298">
        <v>9.09</v>
      </c>
      <c r="F3757" s="297">
        <v>288423</v>
      </c>
      <c r="G3757" s="297">
        <v>59922499</v>
      </c>
      <c r="H3757" s="400">
        <v>544.69552505344802</v>
      </c>
      <c r="I3757" s="401"/>
    </row>
    <row r="3758" spans="1:9" ht="25.15" customHeight="1">
      <c r="A3758" s="299">
        <v>40603</v>
      </c>
      <c r="B3758" s="298">
        <v>8.65</v>
      </c>
      <c r="C3758" s="298">
        <v>8.85</v>
      </c>
      <c r="D3758" s="298">
        <v>8.5</v>
      </c>
      <c r="E3758" s="298">
        <v>8.8049999999999997</v>
      </c>
      <c r="F3758" s="297">
        <v>82706</v>
      </c>
      <c r="G3758" s="297">
        <v>59922499</v>
      </c>
      <c r="H3758" s="400">
        <v>527.61762198189501</v>
      </c>
      <c r="I3758" s="401"/>
    </row>
    <row r="3759" spans="1:9" ht="25.15" customHeight="1">
      <c r="A3759" s="299">
        <v>40602</v>
      </c>
      <c r="B3759" s="298">
        <v>8.49</v>
      </c>
      <c r="C3759" s="298">
        <v>8.6199999999999992</v>
      </c>
      <c r="D3759" s="298">
        <v>8.4749999999999996</v>
      </c>
      <c r="E3759" s="298">
        <v>8.6</v>
      </c>
      <c r="F3759" s="297">
        <v>348708</v>
      </c>
      <c r="G3759" s="297">
        <v>59922499</v>
      </c>
      <c r="H3759" s="400">
        <v>515.33351425861895</v>
      </c>
      <c r="I3759" s="401"/>
    </row>
    <row r="3760" spans="1:9" ht="25.15" customHeight="1">
      <c r="A3760" s="299">
        <v>40599</v>
      </c>
      <c r="B3760" s="298">
        <v>8.625</v>
      </c>
      <c r="C3760" s="298">
        <v>8.6444299999999998</v>
      </c>
      <c r="D3760" s="298">
        <v>8.3641810000000003</v>
      </c>
      <c r="E3760" s="298">
        <v>8.6199999999999992</v>
      </c>
      <c r="F3760" s="297">
        <v>31061</v>
      </c>
      <c r="G3760" s="297">
        <v>59922499</v>
      </c>
      <c r="H3760" s="400">
        <v>516.53193452241396</v>
      </c>
      <c r="I3760" s="401"/>
    </row>
    <row r="3761" spans="1:9" ht="25.15" customHeight="1">
      <c r="A3761" s="299">
        <v>40598</v>
      </c>
      <c r="B3761" s="298">
        <v>8.65</v>
      </c>
      <c r="C3761" s="298">
        <v>8.7179199999999994</v>
      </c>
      <c r="D3761" s="298">
        <v>8.49</v>
      </c>
      <c r="E3761" s="298">
        <v>8.56</v>
      </c>
      <c r="F3761" s="297">
        <v>328804</v>
      </c>
      <c r="G3761" s="297">
        <v>59922499</v>
      </c>
      <c r="H3761" s="400">
        <v>512.93661658448104</v>
      </c>
      <c r="I3761" s="401"/>
    </row>
    <row r="3762" spans="1:9" ht="25.15" customHeight="1">
      <c r="A3762" s="299">
        <v>40597</v>
      </c>
      <c r="B3762" s="298">
        <v>8.6750000000000007</v>
      </c>
      <c r="C3762" s="298">
        <v>8.7551600000000001</v>
      </c>
      <c r="D3762" s="298">
        <v>8.6332100000000001</v>
      </c>
      <c r="E3762" s="298">
        <v>8.7149999999999999</v>
      </c>
      <c r="F3762" s="297">
        <v>23502</v>
      </c>
      <c r="G3762" s="297">
        <v>59922499</v>
      </c>
      <c r="H3762" s="400">
        <v>522.22458792844805</v>
      </c>
      <c r="I3762" s="401"/>
    </row>
    <row r="3763" spans="1:9" ht="25.15" customHeight="1">
      <c r="A3763" s="299">
        <v>40596</v>
      </c>
      <c r="B3763" s="298">
        <v>8.7100000000000009</v>
      </c>
      <c r="C3763" s="298">
        <v>8.8350000000000009</v>
      </c>
      <c r="D3763" s="298">
        <v>8.6199999999999992</v>
      </c>
      <c r="E3763" s="298">
        <v>8.65</v>
      </c>
      <c r="F3763" s="297">
        <v>40011</v>
      </c>
      <c r="G3763" s="297">
        <v>59922499</v>
      </c>
      <c r="H3763" s="400">
        <v>518.32959349138105</v>
      </c>
      <c r="I3763" s="401"/>
    </row>
    <row r="3764" spans="1:9" ht="25.15" customHeight="1">
      <c r="A3764" s="299">
        <v>40595</v>
      </c>
      <c r="B3764" s="298">
        <v>8.69</v>
      </c>
      <c r="C3764" s="298">
        <v>8.7899999999999991</v>
      </c>
      <c r="D3764" s="298">
        <v>8.68</v>
      </c>
      <c r="E3764" s="298">
        <v>8.7899999999999991</v>
      </c>
      <c r="F3764" s="297">
        <v>13839</v>
      </c>
      <c r="G3764" s="297">
        <v>59922499</v>
      </c>
      <c r="H3764" s="400">
        <v>526.71876392413799</v>
      </c>
      <c r="I3764" s="401"/>
    </row>
    <row r="3765" spans="1:9" ht="25.15" customHeight="1">
      <c r="A3765" s="299">
        <v>40592</v>
      </c>
      <c r="B3765" s="298">
        <v>8.875</v>
      </c>
      <c r="C3765" s="298">
        <v>8.8949999999999996</v>
      </c>
      <c r="D3765" s="298">
        <v>8.6999999999999993</v>
      </c>
      <c r="E3765" s="298">
        <v>8.81</v>
      </c>
      <c r="F3765" s="297">
        <v>44399</v>
      </c>
      <c r="G3765" s="297">
        <v>59922499</v>
      </c>
      <c r="H3765" s="400">
        <v>527.91724133448099</v>
      </c>
      <c r="I3765" s="401"/>
    </row>
    <row r="3766" spans="1:9" ht="25.15" customHeight="1">
      <c r="A3766" s="299">
        <v>40591</v>
      </c>
      <c r="B3766" s="298">
        <v>8.7550000000000008</v>
      </c>
      <c r="C3766" s="298">
        <v>8.8049999999999997</v>
      </c>
      <c r="D3766" s="298">
        <v>8.6527100000000008</v>
      </c>
      <c r="E3766" s="298">
        <v>8.7750000000000004</v>
      </c>
      <c r="F3766" s="297">
        <v>290131</v>
      </c>
      <c r="G3766" s="297">
        <v>59922499</v>
      </c>
      <c r="H3766" s="400">
        <v>525.81990586638096</v>
      </c>
      <c r="I3766" s="401"/>
    </row>
    <row r="3767" spans="1:9" ht="25.15" customHeight="1">
      <c r="A3767" s="299">
        <v>40590</v>
      </c>
      <c r="B3767" s="298">
        <v>8.8163099999999996</v>
      </c>
      <c r="C3767" s="298">
        <v>8.8249999999999993</v>
      </c>
      <c r="D3767" s="298">
        <v>8.7349999999999994</v>
      </c>
      <c r="E3767" s="298">
        <v>8.8000000000000007</v>
      </c>
      <c r="F3767" s="297">
        <v>64732</v>
      </c>
      <c r="G3767" s="297">
        <v>59922499</v>
      </c>
      <c r="H3767" s="400">
        <v>527.31800262930994</v>
      </c>
      <c r="I3767" s="401"/>
    </row>
    <row r="3768" spans="1:9" ht="25.15" customHeight="1">
      <c r="A3768" s="299">
        <v>40589</v>
      </c>
      <c r="B3768" s="298">
        <v>8.8000000000000007</v>
      </c>
      <c r="C3768" s="298">
        <v>8.85</v>
      </c>
      <c r="D3768" s="298">
        <v>8.6999999999999993</v>
      </c>
      <c r="E3768" s="298">
        <v>8.77</v>
      </c>
      <c r="F3768" s="297">
        <v>44725</v>
      </c>
      <c r="G3768" s="297">
        <v>59922499</v>
      </c>
      <c r="H3768" s="400">
        <v>525.52034366034297</v>
      </c>
      <c r="I3768" s="401"/>
    </row>
    <row r="3769" spans="1:9" ht="25.15" customHeight="1">
      <c r="A3769" s="299">
        <v>40588</v>
      </c>
      <c r="B3769" s="298">
        <v>8.7086799999999993</v>
      </c>
      <c r="C3769" s="298">
        <v>8.7949999999999999</v>
      </c>
      <c r="D3769" s="298">
        <v>8.6750000000000007</v>
      </c>
      <c r="E3769" s="298">
        <v>8.7750000000000004</v>
      </c>
      <c r="F3769" s="297">
        <v>49866</v>
      </c>
      <c r="G3769" s="297">
        <v>59922499</v>
      </c>
      <c r="H3769" s="400">
        <v>525.81990586638096</v>
      </c>
      <c r="I3769" s="401"/>
    </row>
    <row r="3770" spans="1:9" ht="25.15" customHeight="1">
      <c r="A3770" s="299">
        <v>40585</v>
      </c>
      <c r="B3770" s="298">
        <v>8.7750000000000004</v>
      </c>
      <c r="C3770" s="298">
        <v>8.8450000000000006</v>
      </c>
      <c r="D3770" s="298">
        <v>8.6950000000000003</v>
      </c>
      <c r="E3770" s="298">
        <v>8.8000000000000007</v>
      </c>
      <c r="F3770" s="297">
        <v>50182</v>
      </c>
      <c r="G3770" s="297">
        <v>59922499</v>
      </c>
      <c r="H3770" s="400">
        <v>527.31800262930994</v>
      </c>
      <c r="I3770" s="401"/>
    </row>
    <row r="3771" spans="1:9" ht="25.15" customHeight="1">
      <c r="A3771" s="299">
        <v>40584</v>
      </c>
      <c r="B3771" s="298">
        <v>8.7550000000000008</v>
      </c>
      <c r="C3771" s="298">
        <v>8.82</v>
      </c>
      <c r="D3771" s="298">
        <v>8.66906</v>
      </c>
      <c r="E3771" s="298">
        <v>8.7799999999999994</v>
      </c>
      <c r="F3771" s="297">
        <v>35782</v>
      </c>
      <c r="G3771" s="297">
        <v>59922499</v>
      </c>
      <c r="H3771" s="400">
        <v>526.11952521896603</v>
      </c>
      <c r="I3771" s="401"/>
    </row>
    <row r="3772" spans="1:9" ht="25.15" customHeight="1">
      <c r="A3772" s="299">
        <v>40583</v>
      </c>
      <c r="B3772" s="298">
        <v>8.7200000000000006</v>
      </c>
      <c r="C3772" s="298">
        <v>8.76</v>
      </c>
      <c r="D3772" s="298">
        <v>8.6199999999999992</v>
      </c>
      <c r="E3772" s="298">
        <v>8.76</v>
      </c>
      <c r="F3772" s="297">
        <v>50847</v>
      </c>
      <c r="G3772" s="297">
        <v>59922499</v>
      </c>
      <c r="H3772" s="400">
        <v>524.92110495517204</v>
      </c>
      <c r="I3772" s="401"/>
    </row>
    <row r="3773" spans="1:9" ht="25.15" customHeight="1">
      <c r="A3773" s="299">
        <v>40582</v>
      </c>
      <c r="B3773" s="298">
        <v>8.65</v>
      </c>
      <c r="C3773" s="298">
        <v>8.85</v>
      </c>
      <c r="D3773" s="298">
        <v>8.65</v>
      </c>
      <c r="E3773" s="298">
        <v>8.74</v>
      </c>
      <c r="F3773" s="297">
        <v>183324</v>
      </c>
      <c r="G3773" s="297">
        <v>59922499</v>
      </c>
      <c r="H3773" s="400">
        <v>523.72262754482801</v>
      </c>
      <c r="I3773" s="401"/>
    </row>
    <row r="3774" spans="1:9" ht="25.15" customHeight="1">
      <c r="A3774" s="299">
        <v>40581</v>
      </c>
      <c r="B3774" s="298">
        <v>8.84</v>
      </c>
      <c r="C3774" s="298">
        <v>8.84</v>
      </c>
      <c r="D3774" s="298">
        <v>8.7050000000000001</v>
      </c>
      <c r="E3774" s="298">
        <v>8.8000000000000007</v>
      </c>
      <c r="F3774" s="297">
        <v>31842</v>
      </c>
      <c r="G3774" s="297">
        <v>59922499</v>
      </c>
      <c r="H3774" s="400">
        <v>527.31800262930994</v>
      </c>
      <c r="I3774" s="401"/>
    </row>
    <row r="3775" spans="1:9" ht="25.15" customHeight="1">
      <c r="A3775" s="299">
        <v>40578</v>
      </c>
      <c r="B3775" s="298">
        <v>8.8450000000000006</v>
      </c>
      <c r="C3775" s="298">
        <v>8.8450000000000006</v>
      </c>
      <c r="D3775" s="298">
        <v>8.6850000000000005</v>
      </c>
      <c r="E3775" s="298">
        <v>8.77</v>
      </c>
      <c r="F3775" s="297">
        <v>82774</v>
      </c>
      <c r="G3775" s="297">
        <v>59922499</v>
      </c>
      <c r="H3775" s="400">
        <v>525.52034366034297</v>
      </c>
      <c r="I3775" s="401"/>
    </row>
    <row r="3776" spans="1:9" ht="25.15" customHeight="1">
      <c r="A3776" s="299">
        <v>40577</v>
      </c>
      <c r="B3776" s="298">
        <v>8.8550000000000004</v>
      </c>
      <c r="C3776" s="298">
        <v>8.875</v>
      </c>
      <c r="D3776" s="298">
        <v>8.7349999999999994</v>
      </c>
      <c r="E3776" s="298">
        <v>8.81</v>
      </c>
      <c r="F3776" s="297">
        <v>65917</v>
      </c>
      <c r="G3776" s="297">
        <v>59922499</v>
      </c>
      <c r="H3776" s="400">
        <v>527.91724133448099</v>
      </c>
      <c r="I3776" s="401"/>
    </row>
    <row r="3777" spans="1:9" ht="25.15" customHeight="1">
      <c r="A3777" s="299">
        <v>40575</v>
      </c>
      <c r="B3777" s="298">
        <v>8.875</v>
      </c>
      <c r="C3777" s="298">
        <v>8.9049999999999994</v>
      </c>
      <c r="D3777" s="298">
        <v>8.6950000000000003</v>
      </c>
      <c r="E3777" s="298">
        <v>8.75</v>
      </c>
      <c r="F3777" s="297">
        <v>209949</v>
      </c>
      <c r="G3777" s="297">
        <v>59922499</v>
      </c>
      <c r="H3777" s="400">
        <v>524.32186624999997</v>
      </c>
      <c r="I3777" s="401"/>
    </row>
    <row r="3778" spans="1:9" ht="25.15" customHeight="1">
      <c r="A3778" s="299">
        <v>40574</v>
      </c>
      <c r="B3778" s="298">
        <v>8.8849999999999998</v>
      </c>
      <c r="C3778" s="298">
        <v>8.9138000000000002</v>
      </c>
      <c r="D3778" s="298">
        <v>8.7550000000000008</v>
      </c>
      <c r="E3778" s="298">
        <v>8.89</v>
      </c>
      <c r="F3778" s="297">
        <v>16293</v>
      </c>
      <c r="G3778" s="297">
        <v>59922499</v>
      </c>
      <c r="H3778" s="400">
        <v>532.71103668275703</v>
      </c>
      <c r="I3778" s="401"/>
    </row>
    <row r="3779" spans="1:9" ht="25.15" customHeight="1">
      <c r="A3779" s="299">
        <v>40570</v>
      </c>
      <c r="B3779" s="298">
        <v>8.7100000000000009</v>
      </c>
      <c r="C3779" s="298">
        <v>8.9499999999999993</v>
      </c>
      <c r="D3779" s="298">
        <v>8.64879</v>
      </c>
      <c r="E3779" s="298">
        <v>8.89</v>
      </c>
      <c r="F3779" s="297">
        <v>50371</v>
      </c>
      <c r="G3779" s="297">
        <v>59921295</v>
      </c>
      <c r="H3779" s="400">
        <v>532.70033312234398</v>
      </c>
      <c r="I3779" s="401"/>
    </row>
    <row r="3780" spans="1:9" ht="25.15" customHeight="1">
      <c r="A3780" s="299">
        <v>40569</v>
      </c>
      <c r="B3780" s="298">
        <v>8.6950000000000003</v>
      </c>
      <c r="C3780" s="298">
        <v>8.8550000000000004</v>
      </c>
      <c r="D3780" s="298">
        <v>8.6950000000000003</v>
      </c>
      <c r="E3780" s="298">
        <v>8.7349999999999994</v>
      </c>
      <c r="F3780" s="297">
        <v>516822</v>
      </c>
      <c r="G3780" s="297">
        <v>59921295</v>
      </c>
      <c r="H3780" s="400">
        <v>523.41249125265597</v>
      </c>
      <c r="I3780" s="401"/>
    </row>
    <row r="3781" spans="1:9" ht="25.15" customHeight="1">
      <c r="A3781" s="299">
        <v>40568</v>
      </c>
      <c r="B3781" s="298">
        <v>8.7200000000000006</v>
      </c>
      <c r="C3781" s="298">
        <v>8.86</v>
      </c>
      <c r="D3781" s="298">
        <v>8.6999999999999993</v>
      </c>
      <c r="E3781" s="298">
        <v>8.7200000000000006</v>
      </c>
      <c r="F3781" s="297">
        <v>241212</v>
      </c>
      <c r="G3781" s="297">
        <v>59921295</v>
      </c>
      <c r="H3781" s="400">
        <v>522.51370840071195</v>
      </c>
      <c r="I3781" s="401"/>
    </row>
    <row r="3782" spans="1:9" ht="25.15" customHeight="1">
      <c r="A3782" s="299">
        <v>40567</v>
      </c>
      <c r="B3782" s="298">
        <v>8.81</v>
      </c>
      <c r="C3782" s="298">
        <v>8.8249999999999993</v>
      </c>
      <c r="D3782" s="298">
        <v>8.7249999999999996</v>
      </c>
      <c r="E3782" s="298">
        <v>8.7650000000000006</v>
      </c>
      <c r="F3782" s="297">
        <v>24120</v>
      </c>
      <c r="G3782" s="297">
        <v>59921295</v>
      </c>
      <c r="H3782" s="400">
        <v>525.21017124734396</v>
      </c>
      <c r="I3782" s="401"/>
    </row>
    <row r="3783" spans="1:9" ht="25.15" customHeight="1">
      <c r="A3783" s="299">
        <v>40564</v>
      </c>
      <c r="B3783" s="298">
        <v>8.7650000000000006</v>
      </c>
      <c r="C3783" s="298">
        <v>8.7650000000000006</v>
      </c>
      <c r="D3783" s="298">
        <v>8.7650000000000006</v>
      </c>
      <c r="E3783" s="298">
        <v>8.7650000000000006</v>
      </c>
      <c r="F3783" s="297">
        <v>17537</v>
      </c>
      <c r="G3783" s="297">
        <v>59921295</v>
      </c>
      <c r="H3783" s="400">
        <v>525.21017124734396</v>
      </c>
      <c r="I3783" s="401"/>
    </row>
    <row r="3784" spans="1:9" ht="25.15" customHeight="1">
      <c r="A3784" s="299">
        <v>40563</v>
      </c>
      <c r="B3784" s="298">
        <v>8.8699999999999992</v>
      </c>
      <c r="C3784" s="298">
        <v>8.8699999999999992</v>
      </c>
      <c r="D3784" s="298">
        <v>8.7297499999999992</v>
      </c>
      <c r="E3784" s="298">
        <v>8.77</v>
      </c>
      <c r="F3784" s="297">
        <v>488239</v>
      </c>
      <c r="G3784" s="297">
        <v>59921295</v>
      </c>
      <c r="H3784" s="400">
        <v>525.50978457979204</v>
      </c>
      <c r="I3784" s="401"/>
    </row>
    <row r="3785" spans="1:9" ht="25.15" customHeight="1">
      <c r="A3785" s="299">
        <v>40562</v>
      </c>
      <c r="B3785" s="298">
        <v>8.7050000000000001</v>
      </c>
      <c r="C3785" s="298">
        <v>8.83</v>
      </c>
      <c r="D3785" s="298">
        <v>8.7050000000000001</v>
      </c>
      <c r="E3785" s="298">
        <v>8.83</v>
      </c>
      <c r="F3785" s="297">
        <v>1444747</v>
      </c>
      <c r="G3785" s="297">
        <v>59921295</v>
      </c>
      <c r="H3785" s="400">
        <v>529.10503027836796</v>
      </c>
      <c r="I3785" s="401"/>
    </row>
    <row r="3786" spans="1:9" ht="25.15" customHeight="1">
      <c r="A3786" s="299">
        <v>40561</v>
      </c>
      <c r="B3786" s="298">
        <v>8.6199999999999992</v>
      </c>
      <c r="C3786" s="298">
        <v>8.76</v>
      </c>
      <c r="D3786" s="298">
        <v>8.6199999999999992</v>
      </c>
      <c r="E3786" s="298">
        <v>8.76</v>
      </c>
      <c r="F3786" s="297">
        <v>150962</v>
      </c>
      <c r="G3786" s="297">
        <v>59921295</v>
      </c>
      <c r="H3786" s="400">
        <v>524.910557914896</v>
      </c>
      <c r="I3786" s="401"/>
    </row>
    <row r="3787" spans="1:9" ht="25.15" customHeight="1">
      <c r="A3787" s="299">
        <v>40560</v>
      </c>
      <c r="B3787" s="298">
        <v>8.65</v>
      </c>
      <c r="C3787" s="298">
        <v>8.6950000000000003</v>
      </c>
      <c r="D3787" s="298">
        <v>8.5306700000000006</v>
      </c>
      <c r="E3787" s="298">
        <v>8.6750000000000007</v>
      </c>
      <c r="F3787" s="297">
        <v>18318</v>
      </c>
      <c r="G3787" s="297">
        <v>59921295</v>
      </c>
      <c r="H3787" s="400">
        <v>519.81724555408005</v>
      </c>
      <c r="I3787" s="401"/>
    </row>
    <row r="3788" spans="1:9" ht="25.15" customHeight="1">
      <c r="A3788" s="299">
        <v>40557</v>
      </c>
      <c r="B3788" s="298">
        <v>8.5299999999999994</v>
      </c>
      <c r="C3788" s="298">
        <v>8.5950000000000006</v>
      </c>
      <c r="D3788" s="298">
        <v>8.4600000000000009</v>
      </c>
      <c r="E3788" s="298">
        <v>8.5250000000000004</v>
      </c>
      <c r="F3788" s="297">
        <v>16621</v>
      </c>
      <c r="G3788" s="297">
        <v>59921295</v>
      </c>
      <c r="H3788" s="400">
        <v>510.82901701684</v>
      </c>
      <c r="I3788" s="401"/>
    </row>
    <row r="3789" spans="1:9" ht="25.15" customHeight="1">
      <c r="A3789" s="299">
        <v>40556</v>
      </c>
      <c r="B3789" s="298">
        <v>8.6199999999999992</v>
      </c>
      <c r="C3789" s="298">
        <v>8.6199999999999992</v>
      </c>
      <c r="D3789" s="298">
        <v>8.43</v>
      </c>
      <c r="E3789" s="298">
        <v>8.52</v>
      </c>
      <c r="F3789" s="297">
        <v>540867</v>
      </c>
      <c r="G3789" s="297">
        <v>59921295</v>
      </c>
      <c r="H3789" s="400">
        <v>510.52946082979201</v>
      </c>
      <c r="I3789" s="401"/>
    </row>
    <row r="3790" spans="1:9" ht="25.15" customHeight="1">
      <c r="A3790" s="299">
        <v>40555</v>
      </c>
      <c r="B3790" s="298">
        <v>8.5399999999999991</v>
      </c>
      <c r="C3790" s="298">
        <v>8.5399999999999991</v>
      </c>
      <c r="D3790" s="298">
        <v>8.4499999999999993</v>
      </c>
      <c r="E3790" s="298">
        <v>8.5399999999999991</v>
      </c>
      <c r="F3790" s="297">
        <v>86661</v>
      </c>
      <c r="G3790" s="297">
        <v>59921295</v>
      </c>
      <c r="H3790" s="400">
        <v>511.727857014184</v>
      </c>
      <c r="I3790" s="401"/>
    </row>
    <row r="3791" spans="1:9" ht="25.15" customHeight="1">
      <c r="A3791" s="299">
        <v>40554</v>
      </c>
      <c r="B3791" s="298">
        <v>8.5449999999999999</v>
      </c>
      <c r="C3791" s="298">
        <v>8.5449999999999999</v>
      </c>
      <c r="D3791" s="298">
        <v>8.36</v>
      </c>
      <c r="E3791" s="298">
        <v>8.5399999999999991</v>
      </c>
      <c r="F3791" s="297">
        <v>106534</v>
      </c>
      <c r="G3791" s="297">
        <v>59921295</v>
      </c>
      <c r="H3791" s="400">
        <v>511.727857014184</v>
      </c>
      <c r="I3791" s="401"/>
    </row>
    <row r="3792" spans="1:9" ht="25.15" customHeight="1">
      <c r="A3792" s="299">
        <v>40553</v>
      </c>
      <c r="B3792" s="298">
        <v>8.39</v>
      </c>
      <c r="C3792" s="298">
        <v>8.5</v>
      </c>
      <c r="D3792" s="298">
        <v>8.35</v>
      </c>
      <c r="E3792" s="298">
        <v>8.4049999999999994</v>
      </c>
      <c r="F3792" s="297">
        <v>55395</v>
      </c>
      <c r="G3792" s="297">
        <v>59921295</v>
      </c>
      <c r="H3792" s="400">
        <v>503.638468474288</v>
      </c>
      <c r="I3792" s="401"/>
    </row>
    <row r="3793" spans="1:9" ht="25.15" customHeight="1">
      <c r="A3793" s="299">
        <v>40550</v>
      </c>
      <c r="B3793" s="298">
        <v>8.3000000000000007</v>
      </c>
      <c r="C3793" s="298">
        <v>8.5950000000000006</v>
      </c>
      <c r="D3793" s="298">
        <v>8.3000000000000007</v>
      </c>
      <c r="E3793" s="298">
        <v>8.4700000000000006</v>
      </c>
      <c r="F3793" s="297">
        <v>45031</v>
      </c>
      <c r="G3793" s="297">
        <v>59921295</v>
      </c>
      <c r="H3793" s="400">
        <v>507.53338465071198</v>
      </c>
      <c r="I3793" s="401"/>
    </row>
    <row r="3794" spans="1:9" ht="25.15" customHeight="1">
      <c r="A3794" s="299">
        <v>40549</v>
      </c>
      <c r="B3794" s="298">
        <v>8.5050000000000008</v>
      </c>
      <c r="C3794" s="298">
        <v>8.5549999999999997</v>
      </c>
      <c r="D3794" s="298">
        <v>8.3149999999999995</v>
      </c>
      <c r="E3794" s="298">
        <v>8.3149999999999995</v>
      </c>
      <c r="F3794" s="297">
        <v>33298</v>
      </c>
      <c r="G3794" s="297">
        <v>59921295</v>
      </c>
      <c r="H3794" s="400">
        <v>498.24554278102403</v>
      </c>
      <c r="I3794" s="401"/>
    </row>
    <row r="3795" spans="1:9" ht="25.15" customHeight="1">
      <c r="A3795" s="299">
        <v>40548</v>
      </c>
      <c r="B3795" s="298">
        <v>8.69</v>
      </c>
      <c r="C3795" s="298">
        <v>8.69</v>
      </c>
      <c r="D3795" s="298">
        <v>8.5</v>
      </c>
      <c r="E3795" s="298">
        <v>8.5749999999999993</v>
      </c>
      <c r="F3795" s="297">
        <v>44830</v>
      </c>
      <c r="G3795" s="297">
        <v>59921295</v>
      </c>
      <c r="H3795" s="400">
        <v>513.82509319591998</v>
      </c>
      <c r="I3795" s="401"/>
    </row>
    <row r="3796" spans="1:9" ht="25.15" customHeight="1">
      <c r="A3796" s="299">
        <v>40547</v>
      </c>
      <c r="B3796" s="298">
        <v>8.58</v>
      </c>
      <c r="C3796" s="298">
        <v>8.6050000000000004</v>
      </c>
      <c r="D3796" s="298">
        <v>8.5250000000000004</v>
      </c>
      <c r="E3796" s="298">
        <v>8.5500000000000007</v>
      </c>
      <c r="F3796" s="297">
        <v>21344</v>
      </c>
      <c r="G3796" s="297">
        <v>59921295</v>
      </c>
      <c r="H3796" s="400">
        <v>512.32708367908003</v>
      </c>
      <c r="I3796" s="401"/>
    </row>
    <row r="3797" spans="1:9" ht="25.15" customHeight="1">
      <c r="A3797" s="299">
        <v>40543</v>
      </c>
      <c r="B3797" s="298">
        <v>8.56</v>
      </c>
      <c r="C3797" s="298">
        <v>8.5950000000000006</v>
      </c>
      <c r="D3797" s="298">
        <v>8.52</v>
      </c>
      <c r="E3797" s="298">
        <v>8.58</v>
      </c>
      <c r="F3797" s="297">
        <v>0</v>
      </c>
      <c r="G3797" s="297">
        <v>59921295</v>
      </c>
      <c r="H3797" s="400">
        <v>514.12470652836805</v>
      </c>
      <c r="I3797" s="401"/>
    </row>
    <row r="3798" spans="1:9" ht="25.15" customHeight="1">
      <c r="A3798" s="299">
        <v>40542</v>
      </c>
      <c r="B3798" s="298">
        <v>8.5250000000000004</v>
      </c>
      <c r="C3798" s="298">
        <v>8.58</v>
      </c>
      <c r="D3798" s="298">
        <v>8.44</v>
      </c>
      <c r="E3798" s="298">
        <v>8.5350000000000001</v>
      </c>
      <c r="F3798" s="297">
        <v>255559</v>
      </c>
      <c r="G3798" s="297">
        <v>59921295</v>
      </c>
      <c r="H3798" s="400">
        <v>511.42824368173598</v>
      </c>
      <c r="I3798" s="401"/>
    </row>
    <row r="3799" spans="1:9" ht="25.15" customHeight="1">
      <c r="A3799" s="299">
        <v>40541</v>
      </c>
      <c r="B3799" s="298">
        <v>8.67</v>
      </c>
      <c r="C3799" s="298">
        <v>8.67</v>
      </c>
      <c r="D3799" s="298">
        <v>8.4</v>
      </c>
      <c r="E3799" s="298">
        <v>8.6</v>
      </c>
      <c r="F3799" s="297">
        <v>21394</v>
      </c>
      <c r="G3799" s="297">
        <v>59921295</v>
      </c>
      <c r="H3799" s="400">
        <v>515.32315985816001</v>
      </c>
      <c r="I3799" s="401"/>
    </row>
    <row r="3800" spans="1:9" ht="25.15" customHeight="1">
      <c r="A3800" s="299">
        <v>40536</v>
      </c>
      <c r="B3800" s="298">
        <v>8.4700000000000006</v>
      </c>
      <c r="C3800" s="298">
        <v>8.6950000000000003</v>
      </c>
      <c r="D3800" s="298">
        <v>8.4070009999999993</v>
      </c>
      <c r="E3800" s="298">
        <v>8.42</v>
      </c>
      <c r="F3800" s="297">
        <v>13755</v>
      </c>
      <c r="G3800" s="297">
        <v>59921295</v>
      </c>
      <c r="H3800" s="400">
        <v>504.537308471632</v>
      </c>
      <c r="I3800" s="401"/>
    </row>
    <row r="3801" spans="1:9" ht="25.15" customHeight="1">
      <c r="A3801" s="299">
        <v>40535</v>
      </c>
      <c r="B3801" s="298">
        <v>8.4350000000000005</v>
      </c>
      <c r="C3801" s="298">
        <v>8.625</v>
      </c>
      <c r="D3801" s="298">
        <v>8.4350000000000005</v>
      </c>
      <c r="E3801" s="298">
        <v>8.5500000000000007</v>
      </c>
      <c r="F3801" s="297">
        <v>7050</v>
      </c>
      <c r="G3801" s="297">
        <v>59921295</v>
      </c>
      <c r="H3801" s="400">
        <v>512.32708367908003</v>
      </c>
      <c r="I3801" s="401"/>
    </row>
    <row r="3802" spans="1:9" ht="25.15" customHeight="1">
      <c r="A3802" s="299">
        <v>40534</v>
      </c>
      <c r="B3802" s="298">
        <v>8.61</v>
      </c>
      <c r="C3802" s="298">
        <v>8.6449999999999996</v>
      </c>
      <c r="D3802" s="298">
        <v>8.4849999999999994</v>
      </c>
      <c r="E3802" s="298">
        <v>8.4849999999999994</v>
      </c>
      <c r="F3802" s="297">
        <v>9793</v>
      </c>
      <c r="G3802" s="297">
        <v>59921295</v>
      </c>
      <c r="H3802" s="400">
        <v>508.432167502656</v>
      </c>
      <c r="I3802" s="401"/>
    </row>
    <row r="3803" spans="1:9" ht="25.15" customHeight="1">
      <c r="A3803" s="299">
        <v>40533</v>
      </c>
      <c r="B3803" s="298">
        <v>8.4149999999999991</v>
      </c>
      <c r="C3803" s="298">
        <v>8.52</v>
      </c>
      <c r="D3803" s="298">
        <v>8.4057499999999994</v>
      </c>
      <c r="E3803" s="298">
        <v>8.4499999999999993</v>
      </c>
      <c r="F3803" s="297">
        <v>7450</v>
      </c>
      <c r="G3803" s="297">
        <v>59921295</v>
      </c>
      <c r="H3803" s="400">
        <v>506.33493132092002</v>
      </c>
      <c r="I3803" s="401"/>
    </row>
    <row r="3804" spans="1:9" ht="25.15" customHeight="1">
      <c r="A3804" s="299">
        <v>40532</v>
      </c>
      <c r="B3804" s="298">
        <v>8.4450000000000003</v>
      </c>
      <c r="C3804" s="298">
        <v>8.5500000000000007</v>
      </c>
      <c r="D3804" s="298">
        <v>8.3849999999999998</v>
      </c>
      <c r="E3804" s="298">
        <v>8.4649999999999999</v>
      </c>
      <c r="F3804" s="297">
        <v>26626</v>
      </c>
      <c r="G3804" s="297">
        <v>59921295</v>
      </c>
      <c r="H3804" s="400">
        <v>507.23377131826402</v>
      </c>
      <c r="I3804" s="401"/>
    </row>
    <row r="3805" spans="1:9" ht="25.15" customHeight="1">
      <c r="A3805" s="299">
        <v>40529</v>
      </c>
      <c r="B3805" s="298">
        <v>8.5050000000000008</v>
      </c>
      <c r="C3805" s="298">
        <v>8.6050000000000004</v>
      </c>
      <c r="D3805" s="298">
        <v>8.3849999999999998</v>
      </c>
      <c r="E3805" s="298">
        <v>8.4499999999999993</v>
      </c>
      <c r="F3805" s="297">
        <v>119818</v>
      </c>
      <c r="G3805" s="297">
        <v>59921295</v>
      </c>
      <c r="H3805" s="400">
        <v>506.33493132092002</v>
      </c>
      <c r="I3805" s="401"/>
    </row>
    <row r="3806" spans="1:9" ht="25.15" customHeight="1">
      <c r="A3806" s="299">
        <v>40528</v>
      </c>
      <c r="B3806" s="298">
        <v>8.5</v>
      </c>
      <c r="C3806" s="298">
        <v>8.6549999999999994</v>
      </c>
      <c r="D3806" s="298">
        <v>8.5</v>
      </c>
      <c r="E3806" s="298">
        <v>8.5</v>
      </c>
      <c r="F3806" s="297">
        <v>25775</v>
      </c>
      <c r="G3806" s="297">
        <v>59921295</v>
      </c>
      <c r="H3806" s="400">
        <v>509.3310075</v>
      </c>
      <c r="I3806" s="401"/>
    </row>
    <row r="3807" spans="1:9" ht="25.15" customHeight="1">
      <c r="A3807" s="299">
        <v>40527</v>
      </c>
      <c r="B3807" s="298">
        <v>8.58</v>
      </c>
      <c r="C3807" s="298">
        <v>8.69</v>
      </c>
      <c r="D3807" s="298">
        <v>8.58</v>
      </c>
      <c r="E3807" s="298">
        <v>8.6649999999999991</v>
      </c>
      <c r="F3807" s="297">
        <v>69485</v>
      </c>
      <c r="G3807" s="297">
        <v>59921295</v>
      </c>
      <c r="H3807" s="400">
        <v>519.21801888918401</v>
      </c>
      <c r="I3807" s="401"/>
    </row>
    <row r="3808" spans="1:9" ht="25.15" customHeight="1">
      <c r="A3808" s="299">
        <v>40526</v>
      </c>
      <c r="B3808" s="298">
        <v>8.5</v>
      </c>
      <c r="C3808" s="298">
        <v>8.6750000000000007</v>
      </c>
      <c r="D3808" s="298">
        <v>8.5</v>
      </c>
      <c r="E3808" s="298">
        <v>8.65</v>
      </c>
      <c r="F3808" s="297">
        <v>80197</v>
      </c>
      <c r="G3808" s="297">
        <v>59921295</v>
      </c>
      <c r="H3808" s="400">
        <v>518.31917889184001</v>
      </c>
      <c r="I3808" s="401"/>
    </row>
    <row r="3809" spans="1:9" ht="25.15" customHeight="1">
      <c r="A3809" s="299">
        <v>40525</v>
      </c>
      <c r="B3809" s="298">
        <v>8.6050000000000004</v>
      </c>
      <c r="C3809" s="298">
        <v>8.7100000000000009</v>
      </c>
      <c r="D3809" s="298">
        <v>8.56</v>
      </c>
      <c r="E3809" s="298">
        <v>8.7100000000000009</v>
      </c>
      <c r="F3809" s="297">
        <v>26307</v>
      </c>
      <c r="G3809" s="297">
        <v>59921295</v>
      </c>
      <c r="H3809" s="400">
        <v>521.91448173581603</v>
      </c>
      <c r="I3809" s="401"/>
    </row>
    <row r="3810" spans="1:9" ht="25.15" customHeight="1">
      <c r="A3810" s="299">
        <v>40522</v>
      </c>
      <c r="B3810" s="298">
        <v>8.5749999999999993</v>
      </c>
      <c r="C3810" s="298">
        <v>8.6999999999999993</v>
      </c>
      <c r="D3810" s="298">
        <v>8.5749999999999993</v>
      </c>
      <c r="E3810" s="298">
        <v>8.6150000000000002</v>
      </c>
      <c r="F3810" s="297">
        <v>30688</v>
      </c>
      <c r="G3810" s="297">
        <v>59921295</v>
      </c>
      <c r="H3810" s="400">
        <v>516.22194271010403</v>
      </c>
      <c r="I3810" s="401"/>
    </row>
    <row r="3811" spans="1:9" ht="25.15" customHeight="1">
      <c r="A3811" s="299">
        <v>40521</v>
      </c>
      <c r="B3811" s="298">
        <v>8.6</v>
      </c>
      <c r="C3811" s="298">
        <v>8.6850000000000005</v>
      </c>
      <c r="D3811" s="298">
        <v>8.5250000000000004</v>
      </c>
      <c r="E3811" s="298">
        <v>8.6850000000000005</v>
      </c>
      <c r="F3811" s="297">
        <v>31357</v>
      </c>
      <c r="G3811" s="297">
        <v>59921295</v>
      </c>
      <c r="H3811" s="400">
        <v>520.41647221897597</v>
      </c>
      <c r="I3811" s="401"/>
    </row>
    <row r="3812" spans="1:9" ht="25.15" customHeight="1">
      <c r="A3812" s="299">
        <v>40520</v>
      </c>
      <c r="B3812" s="298">
        <v>8.5500000000000007</v>
      </c>
      <c r="C3812" s="298">
        <v>8.6389999999999993</v>
      </c>
      <c r="D3812" s="298">
        <v>8.3249999999999993</v>
      </c>
      <c r="E3812" s="298">
        <v>8.6199999999999992</v>
      </c>
      <c r="F3812" s="297">
        <v>25627</v>
      </c>
      <c r="G3812" s="297">
        <v>59921295</v>
      </c>
      <c r="H3812" s="400">
        <v>516.52155604255199</v>
      </c>
      <c r="I3812" s="401"/>
    </row>
    <row r="3813" spans="1:9" ht="25.15" customHeight="1">
      <c r="A3813" s="299">
        <v>40519</v>
      </c>
      <c r="B3813" s="298">
        <v>8.69</v>
      </c>
      <c r="C3813" s="298">
        <v>8.6999999999999993</v>
      </c>
      <c r="D3813" s="298">
        <v>8.4949999999999992</v>
      </c>
      <c r="E3813" s="298">
        <v>8.6999999999999993</v>
      </c>
      <c r="F3813" s="297">
        <v>60647</v>
      </c>
      <c r="G3813" s="297">
        <v>59921295</v>
      </c>
      <c r="H3813" s="400">
        <v>521.31525507091999</v>
      </c>
      <c r="I3813" s="401"/>
    </row>
    <row r="3814" spans="1:9" ht="25.15" customHeight="1">
      <c r="A3814" s="299">
        <v>40518</v>
      </c>
      <c r="B3814" s="298">
        <v>8.4250000000000007</v>
      </c>
      <c r="C3814" s="298">
        <v>8.6199999999999992</v>
      </c>
      <c r="D3814" s="298">
        <v>8.4250000000000007</v>
      </c>
      <c r="E3814" s="298">
        <v>8.6</v>
      </c>
      <c r="F3814" s="297">
        <v>34556</v>
      </c>
      <c r="G3814" s="297">
        <v>59921295</v>
      </c>
      <c r="H3814" s="400">
        <v>515.32315985816001</v>
      </c>
      <c r="I3814" s="401"/>
    </row>
    <row r="3815" spans="1:9" ht="25.15" customHeight="1">
      <c r="A3815" s="299">
        <v>40515</v>
      </c>
      <c r="B3815" s="298">
        <v>8.4700000000000006</v>
      </c>
      <c r="C3815" s="298">
        <v>8.5350000000000001</v>
      </c>
      <c r="D3815" s="298">
        <v>8.3849999999999998</v>
      </c>
      <c r="E3815" s="298">
        <v>8.4550000000000001</v>
      </c>
      <c r="F3815" s="297">
        <v>15359</v>
      </c>
      <c r="G3815" s="297">
        <v>59921295</v>
      </c>
      <c r="H3815" s="400">
        <v>506.63454465336798</v>
      </c>
      <c r="I3815" s="401"/>
    </row>
    <row r="3816" spans="1:9" ht="25.15" customHeight="1">
      <c r="A3816" s="299">
        <v>40514</v>
      </c>
      <c r="B3816" s="298">
        <v>8.4600000000000009</v>
      </c>
      <c r="C3816" s="298">
        <v>8.5050000000000008</v>
      </c>
      <c r="D3816" s="298">
        <v>8.3757509999999993</v>
      </c>
      <c r="E3816" s="298">
        <v>8.5050000000000008</v>
      </c>
      <c r="F3816" s="297">
        <v>24323</v>
      </c>
      <c r="G3816" s="297">
        <v>59921295</v>
      </c>
      <c r="H3816" s="400">
        <v>509.63062083244802</v>
      </c>
      <c r="I3816" s="401"/>
    </row>
    <row r="3817" spans="1:9" ht="25.15" customHeight="1">
      <c r="A3817" s="299">
        <v>40513</v>
      </c>
      <c r="B3817" s="298">
        <v>8.3049999999999997</v>
      </c>
      <c r="C3817" s="298">
        <v>8.44</v>
      </c>
      <c r="D3817" s="298">
        <v>8.24</v>
      </c>
      <c r="E3817" s="298">
        <v>8.24</v>
      </c>
      <c r="F3817" s="297">
        <v>39734</v>
      </c>
      <c r="G3817" s="297">
        <v>59921295</v>
      </c>
      <c r="H3817" s="400">
        <v>493.75145708510399</v>
      </c>
      <c r="I3817" s="401"/>
    </row>
    <row r="3818" spans="1:9" ht="25.15" customHeight="1">
      <c r="A3818" s="299">
        <v>40512</v>
      </c>
      <c r="B3818" s="298">
        <v>8.16</v>
      </c>
      <c r="C3818" s="298">
        <v>8.2799999999999994</v>
      </c>
      <c r="D3818" s="298">
        <v>8.1</v>
      </c>
      <c r="E3818" s="298">
        <v>8.26</v>
      </c>
      <c r="F3818" s="297">
        <v>13145</v>
      </c>
      <c r="G3818" s="297">
        <v>59921295</v>
      </c>
      <c r="H3818" s="400">
        <v>494.94991041489601</v>
      </c>
      <c r="I3818" s="401"/>
    </row>
    <row r="3819" spans="1:9" ht="25.15" customHeight="1">
      <c r="A3819" s="299">
        <v>40511</v>
      </c>
      <c r="B3819" s="298">
        <v>8.44</v>
      </c>
      <c r="C3819" s="298">
        <v>8.4510000000000005</v>
      </c>
      <c r="D3819" s="298">
        <v>8.2249999999999996</v>
      </c>
      <c r="E3819" s="298">
        <v>8.31</v>
      </c>
      <c r="F3819" s="297">
        <v>21400</v>
      </c>
      <c r="G3819" s="297">
        <v>59511529</v>
      </c>
      <c r="H3819" s="400">
        <v>494.54083096203101</v>
      </c>
      <c r="I3819" s="401"/>
    </row>
    <row r="3820" spans="1:9" ht="25.15" customHeight="1">
      <c r="A3820" s="299">
        <v>40508</v>
      </c>
      <c r="B3820" s="298">
        <v>8.27</v>
      </c>
      <c r="C3820" s="298">
        <v>8.4600000000000009</v>
      </c>
      <c r="D3820" s="298">
        <v>8.2650000000000006</v>
      </c>
      <c r="E3820" s="298">
        <v>8.3800000000000008</v>
      </c>
      <c r="F3820" s="297">
        <v>118454</v>
      </c>
      <c r="G3820" s="297">
        <v>59511529</v>
      </c>
      <c r="H3820" s="400">
        <v>498.70661983055402</v>
      </c>
      <c r="I3820" s="401"/>
    </row>
    <row r="3821" spans="1:9" ht="25.15" customHeight="1">
      <c r="A3821" s="299">
        <v>40507</v>
      </c>
      <c r="B3821" s="298">
        <v>8.2050000000000001</v>
      </c>
      <c r="C3821" s="298">
        <v>8.2936999999999994</v>
      </c>
      <c r="D3821" s="298">
        <v>8.2050000000000001</v>
      </c>
      <c r="E3821" s="298">
        <v>8.2750000000000004</v>
      </c>
      <c r="F3821" s="297">
        <v>17824</v>
      </c>
      <c r="G3821" s="297">
        <v>59511529</v>
      </c>
      <c r="H3821" s="400">
        <v>492.45787977315302</v>
      </c>
      <c r="I3821" s="401"/>
    </row>
    <row r="3822" spans="1:9" ht="25.15" customHeight="1">
      <c r="A3822" s="299">
        <v>40506</v>
      </c>
      <c r="B3822" s="298">
        <v>8.16</v>
      </c>
      <c r="C3822" s="298">
        <v>8.25</v>
      </c>
      <c r="D3822" s="298">
        <v>8.16</v>
      </c>
      <c r="E3822" s="298">
        <v>8.25</v>
      </c>
      <c r="F3822" s="297">
        <v>35593</v>
      </c>
      <c r="G3822" s="297">
        <v>59511529</v>
      </c>
      <c r="H3822" s="400">
        <v>490.97011424999999</v>
      </c>
      <c r="I3822" s="401"/>
    </row>
    <row r="3823" spans="1:9" ht="25.15" customHeight="1">
      <c r="A3823" s="299">
        <v>40505</v>
      </c>
      <c r="B3823" s="298">
        <v>8.2200000000000006</v>
      </c>
      <c r="C3823" s="298">
        <v>8.2411989999999999</v>
      </c>
      <c r="D3823" s="298">
        <v>8.1475000000000009</v>
      </c>
      <c r="E3823" s="298">
        <v>8.17</v>
      </c>
      <c r="F3823" s="297">
        <v>16105</v>
      </c>
      <c r="G3823" s="297">
        <v>59511529</v>
      </c>
      <c r="H3823" s="400">
        <v>486.20919647036902</v>
      </c>
      <c r="I3823" s="401"/>
    </row>
    <row r="3824" spans="1:9" ht="25.15" customHeight="1">
      <c r="A3824" s="299">
        <v>40504</v>
      </c>
      <c r="B3824" s="298">
        <v>8.1850000000000005</v>
      </c>
      <c r="C3824" s="298">
        <v>8.25</v>
      </c>
      <c r="D3824" s="298">
        <v>8.17</v>
      </c>
      <c r="E3824" s="298">
        <v>8.2200000000000006</v>
      </c>
      <c r="F3824" s="297">
        <v>157485</v>
      </c>
      <c r="G3824" s="297">
        <v>59511529</v>
      </c>
      <c r="H3824" s="400">
        <v>489.18478427129298</v>
      </c>
      <c r="I3824" s="401"/>
    </row>
    <row r="3825" spans="1:9" ht="25.15" customHeight="1">
      <c r="A3825" s="299">
        <v>40501</v>
      </c>
      <c r="B3825" s="298">
        <v>8.2650000000000006</v>
      </c>
      <c r="C3825" s="298">
        <v>8.2650000000000006</v>
      </c>
      <c r="D3825" s="298">
        <v>8.0950000000000006</v>
      </c>
      <c r="E3825" s="298">
        <v>8.2149999999999999</v>
      </c>
      <c r="F3825" s="297">
        <v>26819</v>
      </c>
      <c r="G3825" s="297">
        <v>59511529</v>
      </c>
      <c r="H3825" s="400">
        <v>488.887219815739</v>
      </c>
      <c r="I3825" s="401"/>
    </row>
    <row r="3826" spans="1:9" ht="25.15" customHeight="1">
      <c r="A3826" s="299">
        <v>40500</v>
      </c>
      <c r="B3826" s="298">
        <v>8.1150000000000002</v>
      </c>
      <c r="C3826" s="298">
        <v>8.25</v>
      </c>
      <c r="D3826" s="298">
        <v>8.1</v>
      </c>
      <c r="E3826" s="298">
        <v>8.2449999999999992</v>
      </c>
      <c r="F3826" s="297">
        <v>18036</v>
      </c>
      <c r="G3826" s="297">
        <v>59511529</v>
      </c>
      <c r="H3826" s="400">
        <v>490.67254979444601</v>
      </c>
      <c r="I3826" s="401"/>
    </row>
    <row r="3827" spans="1:9" ht="25.15" customHeight="1">
      <c r="A3827" s="299">
        <v>40499</v>
      </c>
      <c r="B3827" s="298">
        <v>7.915</v>
      </c>
      <c r="C3827" s="298">
        <v>8.1110000000000007</v>
      </c>
      <c r="D3827" s="298">
        <v>7.9</v>
      </c>
      <c r="E3827" s="298">
        <v>8.08</v>
      </c>
      <c r="F3827" s="297">
        <v>19716</v>
      </c>
      <c r="G3827" s="297">
        <v>59511529</v>
      </c>
      <c r="H3827" s="400">
        <v>480.853149779631</v>
      </c>
      <c r="I3827" s="401"/>
    </row>
    <row r="3828" spans="1:9" ht="25.15" customHeight="1">
      <c r="A3828" s="299">
        <v>40498</v>
      </c>
      <c r="B3828" s="298">
        <v>8.2149999999999999</v>
      </c>
      <c r="C3828" s="298">
        <v>8.2757500000000004</v>
      </c>
      <c r="D3828" s="298">
        <v>7.9749999999999996</v>
      </c>
      <c r="E3828" s="298">
        <v>8</v>
      </c>
      <c r="F3828" s="297">
        <v>18402</v>
      </c>
      <c r="G3828" s="297">
        <v>59511529</v>
      </c>
      <c r="H3828" s="400">
        <v>476.09223200000002</v>
      </c>
      <c r="I3828" s="401"/>
    </row>
    <row r="3829" spans="1:9" ht="25.15" customHeight="1">
      <c r="A3829" s="299">
        <v>40497</v>
      </c>
      <c r="B3829" s="298">
        <v>8.18</v>
      </c>
      <c r="C3829" s="298">
        <v>8.3399000000000001</v>
      </c>
      <c r="D3829" s="298">
        <v>8.1290010000000006</v>
      </c>
      <c r="E3829" s="298">
        <v>8.25</v>
      </c>
      <c r="F3829" s="297">
        <v>24379</v>
      </c>
      <c r="G3829" s="297">
        <v>59511529</v>
      </c>
      <c r="H3829" s="400">
        <v>490.97011424999999</v>
      </c>
      <c r="I3829" s="401"/>
    </row>
    <row r="3830" spans="1:9" ht="25.15" customHeight="1">
      <c r="A3830" s="299">
        <v>40494</v>
      </c>
      <c r="B3830" s="298">
        <v>8.39</v>
      </c>
      <c r="C3830" s="298">
        <v>8.39</v>
      </c>
      <c r="D3830" s="298">
        <v>8.1999999999999993</v>
      </c>
      <c r="E3830" s="298">
        <v>8.26</v>
      </c>
      <c r="F3830" s="297">
        <v>84724</v>
      </c>
      <c r="G3830" s="297">
        <v>59511529</v>
      </c>
      <c r="H3830" s="400">
        <v>491.56524316110801</v>
      </c>
      <c r="I3830" s="401"/>
    </row>
    <row r="3831" spans="1:9" ht="25.15" customHeight="1">
      <c r="A3831" s="299">
        <v>40493</v>
      </c>
      <c r="B3831" s="298">
        <v>8.2550000000000008</v>
      </c>
      <c r="C3831" s="298">
        <v>8.41</v>
      </c>
      <c r="D3831" s="298">
        <v>8.1999999999999993</v>
      </c>
      <c r="E3831" s="298">
        <v>8.1999999999999993</v>
      </c>
      <c r="F3831" s="297">
        <v>75882</v>
      </c>
      <c r="G3831" s="297">
        <v>59511529</v>
      </c>
      <c r="H3831" s="400">
        <v>487.994526449077</v>
      </c>
      <c r="I3831" s="401"/>
    </row>
    <row r="3832" spans="1:9" ht="25.15" customHeight="1">
      <c r="A3832" s="299">
        <v>40492</v>
      </c>
      <c r="B3832" s="298">
        <v>8.4250000000000007</v>
      </c>
      <c r="C3832" s="298">
        <v>8.4600000000000009</v>
      </c>
      <c r="D3832" s="298">
        <v>8.2899999999999991</v>
      </c>
      <c r="E3832" s="298">
        <v>8.33</v>
      </c>
      <c r="F3832" s="297">
        <v>80317</v>
      </c>
      <c r="G3832" s="297">
        <v>59511529</v>
      </c>
      <c r="H3832" s="400">
        <v>495.73103202963102</v>
      </c>
      <c r="I3832" s="401"/>
    </row>
    <row r="3833" spans="1:9" ht="25.15" customHeight="1">
      <c r="A3833" s="299">
        <v>40491</v>
      </c>
      <c r="B3833" s="298">
        <v>8.4</v>
      </c>
      <c r="C3833" s="298">
        <v>8.43</v>
      </c>
      <c r="D3833" s="298">
        <v>8.3049999999999997</v>
      </c>
      <c r="E3833" s="298">
        <v>8.43</v>
      </c>
      <c r="F3833" s="297">
        <v>973198</v>
      </c>
      <c r="G3833" s="297">
        <v>59511529</v>
      </c>
      <c r="H3833" s="400">
        <v>501.68220763147701</v>
      </c>
      <c r="I3833" s="401"/>
    </row>
    <row r="3834" spans="1:9" ht="25.15" customHeight="1">
      <c r="A3834" s="299">
        <v>40490</v>
      </c>
      <c r="B3834" s="298">
        <v>8.4</v>
      </c>
      <c r="C3834" s="298">
        <v>8.4054990000000007</v>
      </c>
      <c r="D3834" s="298">
        <v>8.25</v>
      </c>
      <c r="E3834" s="298">
        <v>8.2850000000000001</v>
      </c>
      <c r="F3834" s="297">
        <v>33534</v>
      </c>
      <c r="G3834" s="297">
        <v>59511529</v>
      </c>
      <c r="H3834" s="400">
        <v>493.05300868426099</v>
      </c>
      <c r="I3834" s="401"/>
    </row>
    <row r="3835" spans="1:9" ht="25.15" customHeight="1">
      <c r="A3835" s="299">
        <v>40487</v>
      </c>
      <c r="B3835" s="298">
        <v>8.49</v>
      </c>
      <c r="C3835" s="298">
        <v>8.5</v>
      </c>
      <c r="D3835" s="298">
        <v>8.375</v>
      </c>
      <c r="E3835" s="298">
        <v>8.375</v>
      </c>
      <c r="F3835" s="297">
        <v>9921</v>
      </c>
      <c r="G3835" s="297">
        <v>59511529</v>
      </c>
      <c r="H3835" s="400">
        <v>498.40905537499998</v>
      </c>
      <c r="I3835" s="401"/>
    </row>
    <row r="3836" spans="1:9" ht="25.15" customHeight="1">
      <c r="A3836" s="299">
        <v>40486</v>
      </c>
      <c r="B3836" s="298">
        <v>8.56</v>
      </c>
      <c r="C3836" s="298">
        <v>8.56</v>
      </c>
      <c r="D3836" s="298">
        <v>8.39</v>
      </c>
      <c r="E3836" s="298">
        <v>8.44</v>
      </c>
      <c r="F3836" s="297">
        <v>9947</v>
      </c>
      <c r="G3836" s="297">
        <v>59511529</v>
      </c>
      <c r="H3836" s="400">
        <v>502.27727978796901</v>
      </c>
      <c r="I3836" s="401"/>
    </row>
    <row r="3837" spans="1:9" ht="25.15" customHeight="1">
      <c r="A3837" s="299">
        <v>40485</v>
      </c>
      <c r="B3837" s="298">
        <v>8.5950000000000006</v>
      </c>
      <c r="C3837" s="298">
        <v>8.5950000000000006</v>
      </c>
      <c r="D3837" s="298">
        <v>8.43</v>
      </c>
      <c r="E3837" s="298">
        <v>8.4450000000000003</v>
      </c>
      <c r="F3837" s="297">
        <v>32118</v>
      </c>
      <c r="G3837" s="297">
        <v>59511529</v>
      </c>
      <c r="H3837" s="400">
        <v>502.57484424352299</v>
      </c>
      <c r="I3837" s="401"/>
    </row>
    <row r="3838" spans="1:9" ht="25.15" customHeight="1">
      <c r="A3838" s="299">
        <v>40484</v>
      </c>
      <c r="B3838" s="298">
        <v>8.4350000000000005</v>
      </c>
      <c r="C3838" s="298">
        <v>8.5852500000000003</v>
      </c>
      <c r="D3838" s="298">
        <v>8.41</v>
      </c>
      <c r="E3838" s="298">
        <v>8.49</v>
      </c>
      <c r="F3838" s="297">
        <v>29426</v>
      </c>
      <c r="G3838" s="297">
        <v>59511529</v>
      </c>
      <c r="H3838" s="400">
        <v>505.252867588892</v>
      </c>
      <c r="I3838" s="401"/>
    </row>
    <row r="3839" spans="1:9" ht="25.15" customHeight="1">
      <c r="A3839" s="299">
        <v>40483</v>
      </c>
      <c r="B3839" s="298">
        <v>8.5</v>
      </c>
      <c r="C3839" s="298">
        <v>8.5</v>
      </c>
      <c r="D3839" s="298">
        <v>8.3910490000000006</v>
      </c>
      <c r="E3839" s="298">
        <v>8.42</v>
      </c>
      <c r="F3839" s="297">
        <v>12612</v>
      </c>
      <c r="G3839" s="297">
        <v>59511529</v>
      </c>
      <c r="H3839" s="400">
        <v>501.08707872036899</v>
      </c>
      <c r="I3839" s="401"/>
    </row>
    <row r="3840" spans="1:9" ht="25.15" customHeight="1">
      <c r="A3840" s="299">
        <v>40480</v>
      </c>
      <c r="B3840" s="298">
        <v>8.4700000000000006</v>
      </c>
      <c r="C3840" s="298">
        <v>8.49</v>
      </c>
      <c r="D3840" s="298">
        <v>8.39</v>
      </c>
      <c r="E3840" s="298">
        <v>8.4450000000000003</v>
      </c>
      <c r="F3840" s="297">
        <v>12111</v>
      </c>
      <c r="G3840" s="297">
        <v>59511529</v>
      </c>
      <c r="H3840" s="400">
        <v>502.57484424352299</v>
      </c>
      <c r="I3840" s="401"/>
    </row>
    <row r="3841" spans="1:9" ht="25.15" customHeight="1">
      <c r="A3841" s="299">
        <v>40479</v>
      </c>
      <c r="B3841" s="298">
        <v>8.375</v>
      </c>
      <c r="C3841" s="298">
        <v>8.5399999999999991</v>
      </c>
      <c r="D3841" s="298">
        <v>8.3000000000000007</v>
      </c>
      <c r="E3841" s="298">
        <v>8.375</v>
      </c>
      <c r="F3841" s="297">
        <v>148688</v>
      </c>
      <c r="G3841" s="297">
        <v>59878535</v>
      </c>
      <c r="H3841" s="400">
        <v>501.48273062499999</v>
      </c>
      <c r="I3841" s="401"/>
    </row>
    <row r="3842" spans="1:9" ht="25.15" customHeight="1">
      <c r="A3842" s="299">
        <v>40478</v>
      </c>
      <c r="B3842" s="298">
        <v>8.4649999999999999</v>
      </c>
      <c r="C3842" s="298">
        <v>8.4649999999999999</v>
      </c>
      <c r="D3842" s="298">
        <v>8.35</v>
      </c>
      <c r="E3842" s="298">
        <v>8.35</v>
      </c>
      <c r="F3842" s="297">
        <v>214119</v>
      </c>
      <c r="G3842" s="297">
        <v>59878535</v>
      </c>
      <c r="H3842" s="400">
        <v>499.985790091848</v>
      </c>
      <c r="I3842" s="401"/>
    </row>
    <row r="3843" spans="1:9" ht="25.15" customHeight="1">
      <c r="A3843" s="299">
        <v>40477</v>
      </c>
      <c r="B3843" s="298">
        <v>8.57</v>
      </c>
      <c r="C3843" s="298">
        <v>8.64</v>
      </c>
      <c r="D3843" s="298">
        <v>8.4700000000000006</v>
      </c>
      <c r="E3843" s="298">
        <v>8.48</v>
      </c>
      <c r="F3843" s="297">
        <v>28548</v>
      </c>
      <c r="G3843" s="297">
        <v>59878535</v>
      </c>
      <c r="H3843" s="400">
        <v>507.76994938978203</v>
      </c>
      <c r="I3843" s="401"/>
    </row>
    <row r="3844" spans="1:9" ht="25.15" customHeight="1">
      <c r="A3844" s="299">
        <v>40476</v>
      </c>
      <c r="B3844" s="298">
        <v>8.4649999999999999</v>
      </c>
      <c r="C3844" s="298">
        <v>8.5950000000000006</v>
      </c>
      <c r="D3844" s="298">
        <v>8.3512149999999998</v>
      </c>
      <c r="E3844" s="298">
        <v>8.48</v>
      </c>
      <c r="F3844" s="297">
        <v>31140</v>
      </c>
      <c r="G3844" s="297">
        <v>59878535</v>
      </c>
      <c r="H3844" s="400">
        <v>507.76994938978203</v>
      </c>
      <c r="I3844" s="401"/>
    </row>
    <row r="3845" spans="1:9" ht="25.15" customHeight="1">
      <c r="A3845" s="299">
        <v>40473</v>
      </c>
      <c r="B3845" s="298">
        <v>8.4450000000000003</v>
      </c>
      <c r="C3845" s="298">
        <v>8.4499999999999993</v>
      </c>
      <c r="D3845" s="298">
        <v>8.2951999999999995</v>
      </c>
      <c r="E3845" s="298">
        <v>8.4350000000000005</v>
      </c>
      <c r="F3845" s="297">
        <v>18797</v>
      </c>
      <c r="G3845" s="297">
        <v>59878535</v>
      </c>
      <c r="H3845" s="400">
        <v>505.07546785103301</v>
      </c>
      <c r="I3845" s="401"/>
    </row>
    <row r="3846" spans="1:9" ht="25.15" customHeight="1">
      <c r="A3846" s="299">
        <v>40472</v>
      </c>
      <c r="B3846" s="298">
        <v>8.375</v>
      </c>
      <c r="C3846" s="298">
        <v>8.44</v>
      </c>
      <c r="D3846" s="298">
        <v>8.3249999999999993</v>
      </c>
      <c r="E3846" s="298">
        <v>8.35</v>
      </c>
      <c r="F3846" s="297">
        <v>66781</v>
      </c>
      <c r="G3846" s="297">
        <v>59878535</v>
      </c>
      <c r="H3846" s="400">
        <v>499.985790091848</v>
      </c>
      <c r="I3846" s="401"/>
    </row>
    <row r="3847" spans="1:9" ht="25.15" customHeight="1">
      <c r="A3847" s="299">
        <v>40471</v>
      </c>
      <c r="B3847" s="298">
        <v>8.3049999999999997</v>
      </c>
      <c r="C3847" s="298">
        <v>8.49</v>
      </c>
      <c r="D3847" s="298">
        <v>8.3049999999999997</v>
      </c>
      <c r="E3847" s="298">
        <v>8.43</v>
      </c>
      <c r="F3847" s="297">
        <v>14949</v>
      </c>
      <c r="G3847" s="297">
        <v>59878535</v>
      </c>
      <c r="H3847" s="400">
        <v>504.77606832347902</v>
      </c>
      <c r="I3847" s="401"/>
    </row>
    <row r="3848" spans="1:9" ht="25.15" customHeight="1">
      <c r="A3848" s="299">
        <v>40470</v>
      </c>
      <c r="B3848" s="298">
        <v>8.4350000000000005</v>
      </c>
      <c r="C3848" s="298">
        <v>8.4450000000000003</v>
      </c>
      <c r="D3848" s="298">
        <v>8.2799999999999994</v>
      </c>
      <c r="E3848" s="298">
        <v>8.2799999999999994</v>
      </c>
      <c r="F3848" s="297">
        <v>40277</v>
      </c>
      <c r="G3848" s="297">
        <v>59878535</v>
      </c>
      <c r="H3848" s="400">
        <v>495.79425381070598</v>
      </c>
      <c r="I3848" s="401"/>
    </row>
    <row r="3849" spans="1:9" ht="25.15" customHeight="1">
      <c r="A3849" s="299">
        <v>40469</v>
      </c>
      <c r="B3849" s="298">
        <v>8.36</v>
      </c>
      <c r="C3849" s="298">
        <v>8.4969999999999999</v>
      </c>
      <c r="D3849" s="298">
        <v>8.3350000000000009</v>
      </c>
      <c r="E3849" s="298">
        <v>8.375</v>
      </c>
      <c r="F3849" s="297">
        <v>11276</v>
      </c>
      <c r="G3849" s="297">
        <v>59878535</v>
      </c>
      <c r="H3849" s="400">
        <v>501.48273062499999</v>
      </c>
      <c r="I3849" s="401"/>
    </row>
    <row r="3850" spans="1:9" ht="25.15" customHeight="1">
      <c r="A3850" s="299">
        <v>40466</v>
      </c>
      <c r="B3850" s="298">
        <v>8.4149999999999991</v>
      </c>
      <c r="C3850" s="298">
        <v>8.5</v>
      </c>
      <c r="D3850" s="298">
        <v>8.36</v>
      </c>
      <c r="E3850" s="298">
        <v>8.4049999999999994</v>
      </c>
      <c r="F3850" s="297">
        <v>13777</v>
      </c>
      <c r="G3850" s="297">
        <v>59878535</v>
      </c>
      <c r="H3850" s="400">
        <v>503.27907068570602</v>
      </c>
      <c r="I3850" s="401"/>
    </row>
    <row r="3851" spans="1:9" ht="25.15" customHeight="1">
      <c r="A3851" s="299">
        <v>40465</v>
      </c>
      <c r="B3851" s="298">
        <v>8.1999999999999993</v>
      </c>
      <c r="C3851" s="298">
        <v>8.5500000000000007</v>
      </c>
      <c r="D3851" s="298">
        <v>8.1746009999999991</v>
      </c>
      <c r="E3851" s="298">
        <v>8.4499999999999993</v>
      </c>
      <c r="F3851" s="297">
        <v>108428</v>
      </c>
      <c r="G3851" s="297">
        <v>59878535</v>
      </c>
      <c r="H3851" s="400">
        <v>505.973609329076</v>
      </c>
      <c r="I3851" s="401"/>
    </row>
    <row r="3852" spans="1:9" ht="25.15" customHeight="1">
      <c r="A3852" s="299">
        <v>40464</v>
      </c>
      <c r="B3852" s="298">
        <v>8</v>
      </c>
      <c r="C3852" s="298">
        <v>8.27</v>
      </c>
      <c r="D3852" s="298">
        <v>8</v>
      </c>
      <c r="E3852" s="298">
        <v>8.1999999999999993</v>
      </c>
      <c r="F3852" s="297">
        <v>9447</v>
      </c>
      <c r="G3852" s="297">
        <v>59878535</v>
      </c>
      <c r="H3852" s="400">
        <v>491.00397557907598</v>
      </c>
      <c r="I3852" s="401"/>
    </row>
    <row r="3853" spans="1:9" ht="25.15" customHeight="1">
      <c r="A3853" s="299">
        <v>40463</v>
      </c>
      <c r="B3853" s="298">
        <v>8</v>
      </c>
      <c r="C3853" s="298">
        <v>8.1999999999999993</v>
      </c>
      <c r="D3853" s="298">
        <v>8</v>
      </c>
      <c r="E3853" s="298">
        <v>8.1199999999999992</v>
      </c>
      <c r="F3853" s="297">
        <v>21810</v>
      </c>
      <c r="G3853" s="297">
        <v>59878535</v>
      </c>
      <c r="H3853" s="400">
        <v>486.21369734744502</v>
      </c>
      <c r="I3853" s="401"/>
    </row>
    <row r="3854" spans="1:9" ht="25.15" customHeight="1">
      <c r="A3854" s="299">
        <v>40462</v>
      </c>
      <c r="B3854" s="298">
        <v>8</v>
      </c>
      <c r="C3854" s="298">
        <v>8.125</v>
      </c>
      <c r="D3854" s="298">
        <v>8</v>
      </c>
      <c r="E3854" s="298">
        <v>8.0399999999999991</v>
      </c>
      <c r="F3854" s="297">
        <v>19278</v>
      </c>
      <c r="G3854" s="297">
        <v>59878535</v>
      </c>
      <c r="H3854" s="400">
        <v>481.42341911581502</v>
      </c>
      <c r="I3854" s="401"/>
    </row>
    <row r="3855" spans="1:9" ht="25.15" customHeight="1">
      <c r="A3855" s="299">
        <v>40459</v>
      </c>
      <c r="B3855" s="298">
        <v>8.0850000000000009</v>
      </c>
      <c r="C3855" s="298">
        <v>8.14</v>
      </c>
      <c r="D3855" s="298">
        <v>8.01</v>
      </c>
      <c r="E3855" s="298">
        <v>8.01</v>
      </c>
      <c r="F3855" s="297">
        <v>6501</v>
      </c>
      <c r="G3855" s="297">
        <v>59878535</v>
      </c>
      <c r="H3855" s="400">
        <v>479.62707905510899</v>
      </c>
      <c r="I3855" s="401"/>
    </row>
    <row r="3856" spans="1:9" ht="25.15" customHeight="1">
      <c r="A3856" s="299">
        <v>40458</v>
      </c>
      <c r="B3856" s="298">
        <v>8.1</v>
      </c>
      <c r="C3856" s="298">
        <v>8.15</v>
      </c>
      <c r="D3856" s="298">
        <v>8</v>
      </c>
      <c r="E3856" s="298">
        <v>8.0500000000000007</v>
      </c>
      <c r="F3856" s="297">
        <v>15717</v>
      </c>
      <c r="G3856" s="297">
        <v>59878535</v>
      </c>
      <c r="H3856" s="400">
        <v>482.02221817092402</v>
      </c>
      <c r="I3856" s="401"/>
    </row>
    <row r="3857" spans="1:9" ht="25.15" customHeight="1">
      <c r="A3857" s="299">
        <v>40457</v>
      </c>
      <c r="B3857" s="298">
        <v>7.89</v>
      </c>
      <c r="C3857" s="298">
        <v>8.15</v>
      </c>
      <c r="D3857" s="298">
        <v>7.89</v>
      </c>
      <c r="E3857" s="298">
        <v>8.15</v>
      </c>
      <c r="F3857" s="297">
        <v>10781</v>
      </c>
      <c r="G3857" s="297">
        <v>59878535</v>
      </c>
      <c r="H3857" s="400">
        <v>488.01003740815202</v>
      </c>
      <c r="I3857" s="401"/>
    </row>
    <row r="3858" spans="1:9" ht="25.15" customHeight="1">
      <c r="A3858" s="299">
        <v>40456</v>
      </c>
      <c r="B3858" s="298">
        <v>7.86</v>
      </c>
      <c r="C3858" s="298">
        <v>8.0150000000000006</v>
      </c>
      <c r="D3858" s="298">
        <v>7.86</v>
      </c>
      <c r="E3858" s="298">
        <v>7.95</v>
      </c>
      <c r="F3858" s="297">
        <v>32054</v>
      </c>
      <c r="G3858" s="297">
        <v>59878535</v>
      </c>
      <c r="H3858" s="400">
        <v>476.03434182907603</v>
      </c>
      <c r="I3858" s="401"/>
    </row>
    <row r="3859" spans="1:9" ht="25.15" customHeight="1">
      <c r="A3859" s="299">
        <v>40455</v>
      </c>
      <c r="B3859" s="298">
        <v>8.06</v>
      </c>
      <c r="C3859" s="298">
        <v>8.11</v>
      </c>
      <c r="D3859" s="298">
        <v>7.9649999999999999</v>
      </c>
      <c r="E3859" s="298">
        <v>8.0500000000000007</v>
      </c>
      <c r="F3859" s="297">
        <v>39567</v>
      </c>
      <c r="G3859" s="297">
        <v>59878535</v>
      </c>
      <c r="H3859" s="400">
        <v>482.02221817092402</v>
      </c>
      <c r="I3859" s="401"/>
    </row>
    <row r="3860" spans="1:9" ht="25.15" customHeight="1">
      <c r="A3860" s="299">
        <v>40452</v>
      </c>
      <c r="B3860" s="298">
        <v>7.92</v>
      </c>
      <c r="C3860" s="298">
        <v>8.02</v>
      </c>
      <c r="D3860" s="298">
        <v>7.87</v>
      </c>
      <c r="E3860" s="298">
        <v>8.02</v>
      </c>
      <c r="F3860" s="297">
        <v>18657</v>
      </c>
      <c r="G3860" s="297">
        <v>59878535</v>
      </c>
      <c r="H3860" s="400">
        <v>480.22587811021799</v>
      </c>
      <c r="I3860" s="401"/>
    </row>
    <row r="3861" spans="1:9" ht="25.15" customHeight="1">
      <c r="A3861" s="299">
        <v>40451</v>
      </c>
      <c r="B3861" s="298">
        <v>7.7649999999999997</v>
      </c>
      <c r="C3861" s="298">
        <v>7.92</v>
      </c>
      <c r="D3861" s="298">
        <v>7.76</v>
      </c>
      <c r="E3861" s="298">
        <v>7.85</v>
      </c>
      <c r="F3861" s="297">
        <v>15593</v>
      </c>
      <c r="G3861" s="297">
        <v>59878535</v>
      </c>
      <c r="H3861" s="400">
        <v>470.046494039538</v>
      </c>
      <c r="I3861" s="401"/>
    </row>
    <row r="3862" spans="1:9" ht="25.15" customHeight="1">
      <c r="A3862" s="299">
        <v>40450</v>
      </c>
      <c r="B3862" s="298">
        <v>7.7949999999999999</v>
      </c>
      <c r="C3862" s="298">
        <v>7.9550000000000001</v>
      </c>
      <c r="D3862" s="298">
        <v>7.71</v>
      </c>
      <c r="E3862" s="298">
        <v>7.7249999999999996</v>
      </c>
      <c r="F3862" s="297">
        <v>16808</v>
      </c>
      <c r="G3862" s="297">
        <v>59878535</v>
      </c>
      <c r="H3862" s="400">
        <v>462.56167716453803</v>
      </c>
      <c r="I3862" s="401"/>
    </row>
    <row r="3863" spans="1:9" ht="25.15" customHeight="1">
      <c r="A3863" s="299">
        <v>40449</v>
      </c>
      <c r="B3863" s="298">
        <v>7.86</v>
      </c>
      <c r="C3863" s="298">
        <v>7.907</v>
      </c>
      <c r="D3863" s="298">
        <v>7.72</v>
      </c>
      <c r="E3863" s="298">
        <v>7.72</v>
      </c>
      <c r="F3863" s="297">
        <v>20716</v>
      </c>
      <c r="G3863" s="297">
        <v>59878535</v>
      </c>
      <c r="H3863" s="400">
        <v>462.26227763698301</v>
      </c>
      <c r="I3863" s="401"/>
    </row>
    <row r="3864" spans="1:9" ht="25.15" customHeight="1">
      <c r="A3864" s="299">
        <v>40448</v>
      </c>
      <c r="B3864" s="298">
        <v>7.8550000000000004</v>
      </c>
      <c r="C3864" s="298">
        <v>7.96</v>
      </c>
      <c r="D3864" s="298">
        <v>7.74</v>
      </c>
      <c r="E3864" s="298">
        <v>7.8949999999999996</v>
      </c>
      <c r="F3864" s="297">
        <v>17768</v>
      </c>
      <c r="G3864" s="297">
        <v>59878535</v>
      </c>
      <c r="H3864" s="400">
        <v>472.74103268290798</v>
      </c>
      <c r="I3864" s="401"/>
    </row>
    <row r="3865" spans="1:9" ht="25.15" customHeight="1">
      <c r="A3865" s="299">
        <v>40445</v>
      </c>
      <c r="B3865" s="298">
        <v>7.74</v>
      </c>
      <c r="C3865" s="298">
        <v>7.8449999999999998</v>
      </c>
      <c r="D3865" s="298">
        <v>7.7038000000000002</v>
      </c>
      <c r="E3865" s="298">
        <v>7.8250000000000002</v>
      </c>
      <c r="F3865" s="297">
        <v>19376</v>
      </c>
      <c r="G3865" s="297">
        <v>59878535</v>
      </c>
      <c r="H3865" s="400">
        <v>468.54952495407599</v>
      </c>
      <c r="I3865" s="401"/>
    </row>
    <row r="3866" spans="1:9" ht="25.15" customHeight="1">
      <c r="A3866" s="299">
        <v>40444</v>
      </c>
      <c r="B3866" s="298">
        <v>7.7249999999999996</v>
      </c>
      <c r="C3866" s="298">
        <v>7.875</v>
      </c>
      <c r="D3866" s="298">
        <v>7.7249999999999996</v>
      </c>
      <c r="E3866" s="298">
        <v>7.77</v>
      </c>
      <c r="F3866" s="297">
        <v>11403</v>
      </c>
      <c r="G3866" s="297">
        <v>59878535</v>
      </c>
      <c r="H3866" s="400">
        <v>465.25621580790801</v>
      </c>
      <c r="I3866" s="401"/>
    </row>
    <row r="3867" spans="1:9" ht="25.15" customHeight="1">
      <c r="A3867" s="299">
        <v>40443</v>
      </c>
      <c r="B3867" s="298">
        <v>7.75</v>
      </c>
      <c r="C3867" s="298">
        <v>7.8049999999999997</v>
      </c>
      <c r="D3867" s="298">
        <v>7.7</v>
      </c>
      <c r="E3867" s="298">
        <v>7.75</v>
      </c>
      <c r="F3867" s="297">
        <v>503198</v>
      </c>
      <c r="G3867" s="297">
        <v>59678535</v>
      </c>
      <c r="H3867" s="400">
        <v>462.50864625000003</v>
      </c>
      <c r="I3867" s="401"/>
    </row>
    <row r="3868" spans="1:9" ht="25.15" customHeight="1">
      <c r="A3868" s="299">
        <v>40442</v>
      </c>
      <c r="B3868" s="298">
        <v>7.81</v>
      </c>
      <c r="C3868" s="298">
        <v>7.835</v>
      </c>
      <c r="D3868" s="298">
        <v>7.7</v>
      </c>
      <c r="E3868" s="298">
        <v>7.7750000000000004</v>
      </c>
      <c r="F3868" s="297">
        <v>55250</v>
      </c>
      <c r="G3868" s="297">
        <v>59678535</v>
      </c>
      <c r="H3868" s="400">
        <v>464.00061531638897</v>
      </c>
      <c r="I3868" s="401"/>
    </row>
    <row r="3869" spans="1:9" ht="25.15" customHeight="1">
      <c r="A3869" s="299">
        <v>40441</v>
      </c>
      <c r="B3869" s="298">
        <v>7.69</v>
      </c>
      <c r="C3869" s="298">
        <v>7.9</v>
      </c>
      <c r="D3869" s="298">
        <v>7.69</v>
      </c>
      <c r="E3869" s="298">
        <v>7.9</v>
      </c>
      <c r="F3869" s="297">
        <v>36803</v>
      </c>
      <c r="G3869" s="297">
        <v>59678535</v>
      </c>
      <c r="H3869" s="400">
        <v>471.46043219138897</v>
      </c>
      <c r="I3869" s="401"/>
    </row>
    <row r="3870" spans="1:9" ht="25.15" customHeight="1">
      <c r="A3870" s="299">
        <v>40438</v>
      </c>
      <c r="B3870" s="298">
        <v>7.84</v>
      </c>
      <c r="C3870" s="298">
        <v>7.8949999999999996</v>
      </c>
      <c r="D3870" s="298">
        <v>7.75</v>
      </c>
      <c r="E3870" s="298">
        <v>7.75</v>
      </c>
      <c r="F3870" s="297">
        <v>154478</v>
      </c>
      <c r="G3870" s="297">
        <v>59678535</v>
      </c>
      <c r="H3870" s="400">
        <v>462.50864625000003</v>
      </c>
      <c r="I3870" s="401"/>
    </row>
    <row r="3871" spans="1:9" ht="25.15" customHeight="1">
      <c r="A3871" s="299">
        <v>40437</v>
      </c>
      <c r="B3871" s="298">
        <v>7.9450000000000003</v>
      </c>
      <c r="C3871" s="298">
        <v>7.9450000000000003</v>
      </c>
      <c r="D3871" s="298">
        <v>7.77</v>
      </c>
      <c r="E3871" s="298">
        <v>7.8</v>
      </c>
      <c r="F3871" s="297">
        <v>17989</v>
      </c>
      <c r="G3871" s="297">
        <v>59678535</v>
      </c>
      <c r="H3871" s="400">
        <v>465.49258438277701</v>
      </c>
      <c r="I3871" s="401"/>
    </row>
    <row r="3872" spans="1:9" ht="25.15" customHeight="1">
      <c r="A3872" s="299">
        <v>40436</v>
      </c>
      <c r="B3872" s="298">
        <v>7.56</v>
      </c>
      <c r="C3872" s="298">
        <v>7.95</v>
      </c>
      <c r="D3872" s="298">
        <v>7.56</v>
      </c>
      <c r="E3872" s="298">
        <v>7.8250000000000002</v>
      </c>
      <c r="F3872" s="297">
        <v>39195</v>
      </c>
      <c r="G3872" s="297">
        <v>59678535</v>
      </c>
      <c r="H3872" s="400">
        <v>466.98452499222299</v>
      </c>
      <c r="I3872" s="401"/>
    </row>
    <row r="3873" spans="1:9" ht="25.15" customHeight="1">
      <c r="A3873" s="299">
        <v>40435</v>
      </c>
      <c r="B3873" s="298">
        <v>7.875</v>
      </c>
      <c r="C3873" s="298">
        <v>7.875</v>
      </c>
      <c r="D3873" s="298">
        <v>7.59</v>
      </c>
      <c r="E3873" s="298">
        <v>7.65</v>
      </c>
      <c r="F3873" s="297">
        <v>17803</v>
      </c>
      <c r="G3873" s="297">
        <v>59678535</v>
      </c>
      <c r="H3873" s="400">
        <v>456.54079844138897</v>
      </c>
      <c r="I3873" s="401"/>
    </row>
    <row r="3874" spans="1:9" ht="25.15" customHeight="1">
      <c r="A3874" s="299">
        <v>40434</v>
      </c>
      <c r="B3874" s="298">
        <v>7.66</v>
      </c>
      <c r="C3874" s="298">
        <v>7.87</v>
      </c>
      <c r="D3874" s="298">
        <v>7.58</v>
      </c>
      <c r="E3874" s="298">
        <v>7.87</v>
      </c>
      <c r="F3874" s="297">
        <v>37629</v>
      </c>
      <c r="G3874" s="297">
        <v>59678535</v>
      </c>
      <c r="H3874" s="400">
        <v>469.67006362033402</v>
      </c>
      <c r="I3874" s="401"/>
    </row>
    <row r="3875" spans="1:9" ht="25.15" customHeight="1">
      <c r="A3875" s="299">
        <v>40431</v>
      </c>
      <c r="B3875" s="298">
        <v>7.34</v>
      </c>
      <c r="C3875" s="298">
        <v>7.71</v>
      </c>
      <c r="D3875" s="298">
        <v>7.34</v>
      </c>
      <c r="E3875" s="298">
        <v>7.7</v>
      </c>
      <c r="F3875" s="297">
        <v>45025</v>
      </c>
      <c r="G3875" s="297">
        <v>59678535</v>
      </c>
      <c r="H3875" s="400">
        <v>459.52470811722299</v>
      </c>
      <c r="I3875" s="401"/>
    </row>
    <row r="3876" spans="1:9" ht="25.15" customHeight="1">
      <c r="A3876" s="299">
        <v>40430</v>
      </c>
      <c r="B3876" s="298">
        <v>7.335</v>
      </c>
      <c r="C3876" s="298">
        <v>7.54</v>
      </c>
      <c r="D3876" s="298">
        <v>7.2346500000000002</v>
      </c>
      <c r="E3876" s="298">
        <v>7.46</v>
      </c>
      <c r="F3876" s="297">
        <v>194238</v>
      </c>
      <c r="G3876" s="297">
        <v>59678535</v>
      </c>
      <c r="H3876" s="400">
        <v>445.201873376555</v>
      </c>
      <c r="I3876" s="401"/>
    </row>
    <row r="3877" spans="1:9" ht="25.15" customHeight="1">
      <c r="A3877" s="299">
        <v>40429</v>
      </c>
      <c r="B3877" s="298">
        <v>7.1849999999999996</v>
      </c>
      <c r="C3877" s="298">
        <v>7.28</v>
      </c>
      <c r="D3877" s="298">
        <v>7.1849999999999996</v>
      </c>
      <c r="E3877" s="298">
        <v>7.2649999999999997</v>
      </c>
      <c r="F3877" s="297">
        <v>20823</v>
      </c>
      <c r="G3877" s="297">
        <v>59678535</v>
      </c>
      <c r="H3877" s="400">
        <v>433.56454880705598</v>
      </c>
      <c r="I3877" s="401"/>
    </row>
    <row r="3878" spans="1:9" ht="25.15" customHeight="1">
      <c r="A3878" s="299">
        <v>40428</v>
      </c>
      <c r="B3878" s="298">
        <v>7.36</v>
      </c>
      <c r="C3878" s="298">
        <v>7.38</v>
      </c>
      <c r="D3878" s="298">
        <v>7.17</v>
      </c>
      <c r="E3878" s="298">
        <v>7.17</v>
      </c>
      <c r="F3878" s="297">
        <v>88061</v>
      </c>
      <c r="G3878" s="297">
        <v>59678535</v>
      </c>
      <c r="H3878" s="400">
        <v>427.895100503111</v>
      </c>
      <c r="I3878" s="401"/>
    </row>
    <row r="3879" spans="1:9" ht="25.15" customHeight="1">
      <c r="A3879" s="299">
        <v>40427</v>
      </c>
      <c r="B3879" s="298">
        <v>7.3150000000000004</v>
      </c>
      <c r="C3879" s="298">
        <v>7.3150000000000004</v>
      </c>
      <c r="D3879" s="298">
        <v>7.0650000000000004</v>
      </c>
      <c r="E3879" s="298">
        <v>7.11</v>
      </c>
      <c r="F3879" s="297">
        <v>10033</v>
      </c>
      <c r="G3879" s="297">
        <v>59678535</v>
      </c>
      <c r="H3879" s="400">
        <v>424.314391817944</v>
      </c>
      <c r="I3879" s="401"/>
    </row>
    <row r="3880" spans="1:9" ht="25.15" customHeight="1">
      <c r="A3880" s="299">
        <v>40424</v>
      </c>
      <c r="B3880" s="298">
        <v>7.1749999999999998</v>
      </c>
      <c r="C3880" s="298">
        <v>7.32</v>
      </c>
      <c r="D3880" s="298">
        <v>7.165</v>
      </c>
      <c r="E3880" s="298">
        <v>7.19</v>
      </c>
      <c r="F3880" s="297">
        <v>257725</v>
      </c>
      <c r="G3880" s="297">
        <v>59678535</v>
      </c>
      <c r="H3880" s="400">
        <v>429.08867006483302</v>
      </c>
      <c r="I3880" s="401"/>
    </row>
    <row r="3881" spans="1:9" ht="25.15" customHeight="1">
      <c r="A3881" s="299">
        <v>40423</v>
      </c>
      <c r="B3881" s="298">
        <v>7.3449999999999998</v>
      </c>
      <c r="C3881" s="298">
        <v>7.4</v>
      </c>
      <c r="D3881" s="298">
        <v>7.1349999999999998</v>
      </c>
      <c r="E3881" s="298">
        <v>7.2050000000000001</v>
      </c>
      <c r="F3881" s="297">
        <v>44049</v>
      </c>
      <c r="G3881" s="297">
        <v>59678535</v>
      </c>
      <c r="H3881" s="400">
        <v>429.98384012188899</v>
      </c>
      <c r="I3881" s="401"/>
    </row>
    <row r="3882" spans="1:9" ht="25.15" customHeight="1">
      <c r="A3882" s="299">
        <v>40422</v>
      </c>
      <c r="B3882" s="298">
        <v>7.3</v>
      </c>
      <c r="C3882" s="298">
        <v>7.3</v>
      </c>
      <c r="D3882" s="298">
        <v>7.2</v>
      </c>
      <c r="E3882" s="298">
        <v>7.2450000000000001</v>
      </c>
      <c r="F3882" s="297">
        <v>26512</v>
      </c>
      <c r="G3882" s="297">
        <v>59678535</v>
      </c>
      <c r="H3882" s="400">
        <v>432.37097924533401</v>
      </c>
      <c r="I3882" s="401"/>
    </row>
    <row r="3883" spans="1:9" ht="25.15" customHeight="1">
      <c r="A3883" s="299">
        <v>40421</v>
      </c>
      <c r="B3883" s="298">
        <v>7.36</v>
      </c>
      <c r="C3883" s="298">
        <v>7.36</v>
      </c>
      <c r="D3883" s="298">
        <v>7.1950000000000003</v>
      </c>
      <c r="E3883" s="298">
        <v>7.25</v>
      </c>
      <c r="F3883" s="297">
        <v>40136</v>
      </c>
      <c r="G3883" s="297">
        <v>59678535</v>
      </c>
      <c r="H3883" s="400">
        <v>432.66937875000002</v>
      </c>
      <c r="I3883" s="401"/>
    </row>
    <row r="3884" spans="1:9" ht="25.15" customHeight="1">
      <c r="A3884" s="299">
        <v>40417</v>
      </c>
      <c r="B3884" s="298">
        <v>7.24</v>
      </c>
      <c r="C3884" s="298">
        <v>7.25</v>
      </c>
      <c r="D3884" s="298">
        <v>7.1449999999999996</v>
      </c>
      <c r="E3884" s="298">
        <v>7.25</v>
      </c>
      <c r="F3884" s="297">
        <v>20209</v>
      </c>
      <c r="G3884" s="297">
        <v>59678535</v>
      </c>
      <c r="H3884" s="400">
        <v>432.66937875000002</v>
      </c>
      <c r="I3884" s="401"/>
    </row>
    <row r="3885" spans="1:9" ht="25.15" customHeight="1">
      <c r="A3885" s="299">
        <v>40416</v>
      </c>
      <c r="B3885" s="298">
        <v>7.24</v>
      </c>
      <c r="C3885" s="298">
        <v>7.24</v>
      </c>
      <c r="D3885" s="298">
        <v>7.165</v>
      </c>
      <c r="E3885" s="298">
        <v>7.18</v>
      </c>
      <c r="F3885" s="297">
        <v>10399</v>
      </c>
      <c r="G3885" s="297">
        <v>59678535</v>
      </c>
      <c r="H3885" s="400">
        <v>428.49187105550101</v>
      </c>
      <c r="I3885" s="401"/>
    </row>
    <row r="3886" spans="1:9" ht="25.15" customHeight="1">
      <c r="A3886" s="299">
        <v>40415</v>
      </c>
      <c r="B3886" s="298">
        <v>7.2350000000000003</v>
      </c>
      <c r="C3886" s="298">
        <v>7.25</v>
      </c>
      <c r="D3886" s="298">
        <v>7.17</v>
      </c>
      <c r="E3886" s="298">
        <v>7.24</v>
      </c>
      <c r="F3886" s="297">
        <v>10324</v>
      </c>
      <c r="G3886" s="297">
        <v>59678535</v>
      </c>
      <c r="H3886" s="400">
        <v>432.07257974066698</v>
      </c>
      <c r="I3886" s="401"/>
    </row>
    <row r="3887" spans="1:9" ht="25.15" customHeight="1">
      <c r="A3887" s="299">
        <v>40414</v>
      </c>
      <c r="B3887" s="298">
        <v>7.26</v>
      </c>
      <c r="C3887" s="298">
        <v>7.26</v>
      </c>
      <c r="D3887" s="298">
        <v>7.1550000000000002</v>
      </c>
      <c r="E3887" s="298">
        <v>7.23</v>
      </c>
      <c r="F3887" s="297">
        <v>9093</v>
      </c>
      <c r="G3887" s="297">
        <v>59678535</v>
      </c>
      <c r="H3887" s="400">
        <v>431.47580918827799</v>
      </c>
      <c r="I3887" s="401"/>
    </row>
    <row r="3888" spans="1:9" ht="25.15" customHeight="1">
      <c r="A3888" s="299">
        <v>40413</v>
      </c>
      <c r="B3888" s="298">
        <v>7.19</v>
      </c>
      <c r="C3888" s="298">
        <v>7.2</v>
      </c>
      <c r="D3888" s="298">
        <v>7.0617999999999999</v>
      </c>
      <c r="E3888" s="298">
        <v>7.1050000000000004</v>
      </c>
      <c r="F3888" s="297">
        <v>64110</v>
      </c>
      <c r="G3888" s="297">
        <v>59678535</v>
      </c>
      <c r="H3888" s="400">
        <v>424.01599231327799</v>
      </c>
      <c r="I3888" s="401"/>
    </row>
    <row r="3889" spans="1:9" ht="25.15" customHeight="1">
      <c r="A3889" s="299">
        <v>40410</v>
      </c>
      <c r="B3889" s="298">
        <v>7.2149999999999999</v>
      </c>
      <c r="C3889" s="298">
        <v>7.2149999999999999</v>
      </c>
      <c r="D3889" s="298">
        <v>7.1050000000000004</v>
      </c>
      <c r="E3889" s="298">
        <v>7.1050000000000004</v>
      </c>
      <c r="F3889" s="297">
        <v>7830</v>
      </c>
      <c r="G3889" s="297">
        <v>59678535</v>
      </c>
      <c r="H3889" s="400">
        <v>424.01599231327799</v>
      </c>
      <c r="I3889" s="401"/>
    </row>
    <row r="3890" spans="1:9" ht="25.15" customHeight="1">
      <c r="A3890" s="299">
        <v>40409</v>
      </c>
      <c r="B3890" s="298">
        <v>7.29</v>
      </c>
      <c r="C3890" s="298">
        <v>7.31</v>
      </c>
      <c r="D3890" s="298">
        <v>7.17</v>
      </c>
      <c r="E3890" s="298">
        <v>7.1849999999999996</v>
      </c>
      <c r="F3890" s="297">
        <v>16395</v>
      </c>
      <c r="G3890" s="297">
        <v>59678535</v>
      </c>
      <c r="H3890" s="400">
        <v>428.79027056016702</v>
      </c>
      <c r="I3890" s="401"/>
    </row>
    <row r="3891" spans="1:9" ht="25.15" customHeight="1">
      <c r="A3891" s="299">
        <v>40408</v>
      </c>
      <c r="B3891" s="298">
        <v>7.31</v>
      </c>
      <c r="C3891" s="298">
        <v>7.31</v>
      </c>
      <c r="D3891" s="298">
        <v>7.19</v>
      </c>
      <c r="E3891" s="298">
        <v>7.28</v>
      </c>
      <c r="F3891" s="297">
        <v>4707</v>
      </c>
      <c r="G3891" s="297">
        <v>59678535</v>
      </c>
      <c r="H3891" s="400">
        <v>434.45974732105498</v>
      </c>
      <c r="I3891" s="401"/>
    </row>
    <row r="3892" spans="1:9" ht="25.15" customHeight="1">
      <c r="A3892" s="299">
        <v>40407</v>
      </c>
      <c r="B3892" s="298">
        <v>7.3</v>
      </c>
      <c r="C3892" s="298">
        <v>7.33</v>
      </c>
      <c r="D3892" s="298">
        <v>7.1950000000000003</v>
      </c>
      <c r="E3892" s="298">
        <v>7.29</v>
      </c>
      <c r="F3892" s="297">
        <v>97428</v>
      </c>
      <c r="G3892" s="297">
        <v>59678535</v>
      </c>
      <c r="H3892" s="400">
        <v>435.05651787344499</v>
      </c>
      <c r="I3892" s="401"/>
    </row>
    <row r="3893" spans="1:9" ht="25.15" customHeight="1">
      <c r="A3893" s="299">
        <v>40406</v>
      </c>
      <c r="B3893" s="298">
        <v>7.3049999999999997</v>
      </c>
      <c r="C3893" s="298">
        <v>7.3049999999999997</v>
      </c>
      <c r="D3893" s="298">
        <v>7.2050000000000001</v>
      </c>
      <c r="E3893" s="298">
        <v>7.2750000000000004</v>
      </c>
      <c r="F3893" s="297">
        <v>8482</v>
      </c>
      <c r="G3893" s="297">
        <v>59678535</v>
      </c>
      <c r="H3893" s="400">
        <v>434.16134781638902</v>
      </c>
      <c r="I3893" s="401"/>
    </row>
    <row r="3894" spans="1:9" ht="25.15" customHeight="1">
      <c r="A3894" s="299">
        <v>40403</v>
      </c>
      <c r="B3894" s="298">
        <v>7.35</v>
      </c>
      <c r="C3894" s="298">
        <v>7.35</v>
      </c>
      <c r="D3894" s="298">
        <v>7.2249999999999996</v>
      </c>
      <c r="E3894" s="298">
        <v>7.3</v>
      </c>
      <c r="F3894" s="297">
        <v>73126</v>
      </c>
      <c r="G3894" s="297">
        <v>59678535</v>
      </c>
      <c r="H3894" s="400">
        <v>435.65331688277701</v>
      </c>
      <c r="I3894" s="401"/>
    </row>
    <row r="3895" spans="1:9" ht="25.15" customHeight="1">
      <c r="A3895" s="299">
        <v>40402</v>
      </c>
      <c r="B3895" s="298">
        <v>7.36</v>
      </c>
      <c r="C3895" s="298">
        <v>7.36</v>
      </c>
      <c r="D3895" s="298">
        <v>7.3</v>
      </c>
      <c r="E3895" s="298">
        <v>7.34</v>
      </c>
      <c r="F3895" s="297">
        <v>47253</v>
      </c>
      <c r="G3895" s="297">
        <v>59678535</v>
      </c>
      <c r="H3895" s="400">
        <v>438.04045600622197</v>
      </c>
      <c r="I3895" s="401"/>
    </row>
    <row r="3896" spans="1:9" ht="25.15" customHeight="1">
      <c r="A3896" s="299">
        <v>40401</v>
      </c>
      <c r="B3896" s="298">
        <v>7.3550000000000004</v>
      </c>
      <c r="C3896" s="298">
        <v>7.375</v>
      </c>
      <c r="D3896" s="298">
        <v>7.3049999999999997</v>
      </c>
      <c r="E3896" s="298">
        <v>7.35</v>
      </c>
      <c r="F3896" s="297">
        <v>63058</v>
      </c>
      <c r="G3896" s="297">
        <v>59678535</v>
      </c>
      <c r="H3896" s="400">
        <v>438.63722655861102</v>
      </c>
      <c r="I3896" s="401"/>
    </row>
    <row r="3897" spans="1:9" ht="25.15" customHeight="1">
      <c r="A3897" s="299">
        <v>40400</v>
      </c>
      <c r="B3897" s="298">
        <v>7.3949999999999996</v>
      </c>
      <c r="C3897" s="298">
        <v>7.3949999999999996</v>
      </c>
      <c r="D3897" s="298">
        <v>7.31</v>
      </c>
      <c r="E3897" s="298">
        <v>7.32</v>
      </c>
      <c r="F3897" s="297">
        <v>7404</v>
      </c>
      <c r="G3897" s="297">
        <v>59678535</v>
      </c>
      <c r="H3897" s="400">
        <v>436.84688644449898</v>
      </c>
      <c r="I3897" s="401"/>
    </row>
    <row r="3898" spans="1:9" ht="25.15" customHeight="1">
      <c r="A3898" s="299">
        <v>40399</v>
      </c>
      <c r="B3898" s="298">
        <v>7.3449999999999998</v>
      </c>
      <c r="C3898" s="298">
        <v>7.4</v>
      </c>
      <c r="D3898" s="298">
        <v>7.3250000000000002</v>
      </c>
      <c r="E3898" s="298">
        <v>7.3849999999999998</v>
      </c>
      <c r="F3898" s="297">
        <v>77510</v>
      </c>
      <c r="G3898" s="297">
        <v>59678535</v>
      </c>
      <c r="H3898" s="400">
        <v>440.72599463433301</v>
      </c>
      <c r="I3898" s="401"/>
    </row>
    <row r="3899" spans="1:9" ht="25.15" customHeight="1">
      <c r="A3899" s="299">
        <v>40396</v>
      </c>
      <c r="B3899" s="298">
        <v>7.35</v>
      </c>
      <c r="C3899" s="298">
        <v>7.35</v>
      </c>
      <c r="D3899" s="298">
        <v>7.2750000000000004</v>
      </c>
      <c r="E3899" s="298">
        <v>7.3</v>
      </c>
      <c r="F3899" s="297">
        <v>10351</v>
      </c>
      <c r="G3899" s="297">
        <v>59678535</v>
      </c>
      <c r="H3899" s="400">
        <v>435.65331688277701</v>
      </c>
      <c r="I3899" s="401"/>
    </row>
    <row r="3900" spans="1:9" ht="25.15" customHeight="1">
      <c r="A3900" s="299">
        <v>40395</v>
      </c>
      <c r="B3900" s="298">
        <v>7.32</v>
      </c>
      <c r="C3900" s="298">
        <v>7.33</v>
      </c>
      <c r="D3900" s="298">
        <v>7.2</v>
      </c>
      <c r="E3900" s="298">
        <v>7.32</v>
      </c>
      <c r="F3900" s="297">
        <v>24446</v>
      </c>
      <c r="G3900" s="297">
        <v>59678535</v>
      </c>
      <c r="H3900" s="400">
        <v>436.84688644449898</v>
      </c>
      <c r="I3900" s="401"/>
    </row>
    <row r="3901" spans="1:9" ht="25.15" customHeight="1">
      <c r="A3901" s="299">
        <v>40394</v>
      </c>
      <c r="B3901" s="298">
        <v>7.3250000000000002</v>
      </c>
      <c r="C3901" s="298">
        <v>7.33</v>
      </c>
      <c r="D3901" s="298">
        <v>7.2549999999999999</v>
      </c>
      <c r="E3901" s="298">
        <v>7.3</v>
      </c>
      <c r="F3901" s="297">
        <v>91788</v>
      </c>
      <c r="G3901" s="297">
        <v>59678535</v>
      </c>
      <c r="H3901" s="400">
        <v>435.65331688277701</v>
      </c>
      <c r="I3901" s="401"/>
    </row>
    <row r="3902" spans="1:9" ht="25.15" customHeight="1">
      <c r="A3902" s="299">
        <v>40393</v>
      </c>
      <c r="B3902" s="298">
        <v>7.3</v>
      </c>
      <c r="C3902" s="298">
        <v>7.3449999999999998</v>
      </c>
      <c r="D3902" s="298">
        <v>7.2249999999999996</v>
      </c>
      <c r="E3902" s="298">
        <v>7.3</v>
      </c>
      <c r="F3902" s="297">
        <v>535535</v>
      </c>
      <c r="G3902" s="297">
        <v>59678535</v>
      </c>
      <c r="H3902" s="400">
        <v>435.65331688277701</v>
      </c>
      <c r="I3902" s="401"/>
    </row>
    <row r="3903" spans="1:9" ht="25.15" customHeight="1">
      <c r="A3903" s="299">
        <v>40392</v>
      </c>
      <c r="B3903" s="298">
        <v>7.28</v>
      </c>
      <c r="C3903" s="298">
        <v>7.3</v>
      </c>
      <c r="D3903" s="298">
        <v>7.165</v>
      </c>
      <c r="E3903" s="298">
        <v>7.3</v>
      </c>
      <c r="F3903" s="297">
        <v>99114</v>
      </c>
      <c r="G3903" s="297">
        <v>59678535</v>
      </c>
      <c r="H3903" s="400">
        <v>435.65331688277701</v>
      </c>
      <c r="I3903" s="401"/>
    </row>
    <row r="3904" spans="1:9" ht="25.15" customHeight="1">
      <c r="A3904" s="299">
        <v>40389</v>
      </c>
      <c r="B3904" s="298">
        <v>7.1950000000000003</v>
      </c>
      <c r="C3904" s="298">
        <v>7.1950000000000003</v>
      </c>
      <c r="D3904" s="298">
        <v>7.11</v>
      </c>
      <c r="E3904" s="298">
        <v>7.15</v>
      </c>
      <c r="F3904" s="297">
        <v>230727</v>
      </c>
      <c r="G3904" s="297">
        <v>59678535</v>
      </c>
      <c r="H3904" s="400">
        <v>426.70153094138902</v>
      </c>
      <c r="I3904" s="401"/>
    </row>
    <row r="3905" spans="1:9" ht="25.15" customHeight="1">
      <c r="A3905" s="299">
        <v>40388</v>
      </c>
      <c r="B3905" s="298">
        <v>7.0049999999999999</v>
      </c>
      <c r="C3905" s="298">
        <v>7.1349999999999998</v>
      </c>
      <c r="D3905" s="298">
        <v>7.0049999999999999</v>
      </c>
      <c r="E3905" s="298">
        <v>7.12</v>
      </c>
      <c r="F3905" s="297">
        <v>28621</v>
      </c>
      <c r="G3905" s="297">
        <v>59678535</v>
      </c>
      <c r="H3905" s="400">
        <v>424.91116237033401</v>
      </c>
      <c r="I3905" s="401"/>
    </row>
    <row r="3906" spans="1:9" ht="25.15" customHeight="1">
      <c r="A3906" s="299">
        <v>40387</v>
      </c>
      <c r="B3906" s="298">
        <v>7.2750000000000004</v>
      </c>
      <c r="C3906" s="298">
        <v>7.2750000000000004</v>
      </c>
      <c r="D3906" s="298">
        <v>7.03</v>
      </c>
      <c r="E3906" s="298">
        <v>7.0449999999999999</v>
      </c>
      <c r="F3906" s="297">
        <v>32520</v>
      </c>
      <c r="G3906" s="297">
        <v>59678535</v>
      </c>
      <c r="H3906" s="400">
        <v>420.43528362811099</v>
      </c>
      <c r="I3906" s="401"/>
    </row>
    <row r="3907" spans="1:9" ht="25.15" customHeight="1">
      <c r="A3907" s="299">
        <v>40386</v>
      </c>
      <c r="B3907" s="298">
        <v>7.4</v>
      </c>
      <c r="C3907" s="298">
        <v>7.4</v>
      </c>
      <c r="D3907" s="298">
        <v>7.07</v>
      </c>
      <c r="E3907" s="298">
        <v>7.07</v>
      </c>
      <c r="F3907" s="297">
        <v>37585</v>
      </c>
      <c r="G3907" s="297">
        <v>59678535</v>
      </c>
      <c r="H3907" s="400">
        <v>421.92725269449897</v>
      </c>
      <c r="I3907" s="401"/>
    </row>
    <row r="3908" spans="1:9" ht="25.15" customHeight="1">
      <c r="A3908" s="299">
        <v>40385</v>
      </c>
      <c r="B3908" s="298">
        <v>7.3949999999999996</v>
      </c>
      <c r="C3908" s="298">
        <v>7.3949999999999996</v>
      </c>
      <c r="D3908" s="298">
        <v>7.2050000000000001</v>
      </c>
      <c r="E3908" s="298">
        <v>7.2549999999999999</v>
      </c>
      <c r="F3908" s="297">
        <v>9758</v>
      </c>
      <c r="G3908" s="297">
        <v>59678535</v>
      </c>
      <c r="H3908" s="400">
        <v>432.96777825466597</v>
      </c>
      <c r="I3908" s="401"/>
    </row>
    <row r="3909" spans="1:9" ht="25.15" customHeight="1">
      <c r="A3909" s="299">
        <v>40382</v>
      </c>
      <c r="B3909" s="298">
        <v>7.4249999999999998</v>
      </c>
      <c r="C3909" s="298">
        <v>7.43</v>
      </c>
      <c r="D3909" s="298">
        <v>7.1950000000000003</v>
      </c>
      <c r="E3909" s="298">
        <v>7.1950000000000003</v>
      </c>
      <c r="F3909" s="297">
        <v>23123</v>
      </c>
      <c r="G3909" s="297">
        <v>59678535</v>
      </c>
      <c r="H3909" s="400">
        <v>429.38706956949898</v>
      </c>
      <c r="I3909" s="401"/>
    </row>
    <row r="3910" spans="1:9" ht="25.15" customHeight="1">
      <c r="A3910" s="299">
        <v>40381</v>
      </c>
      <c r="B3910" s="298">
        <v>7.49</v>
      </c>
      <c r="C3910" s="298">
        <v>7.49</v>
      </c>
      <c r="D3910" s="298">
        <v>7.35</v>
      </c>
      <c r="E3910" s="298">
        <v>7.39</v>
      </c>
      <c r="F3910" s="297">
        <v>483723</v>
      </c>
      <c r="G3910" s="297">
        <v>59678535</v>
      </c>
      <c r="H3910" s="400">
        <v>441.02436568205599</v>
      </c>
      <c r="I3910" s="401"/>
    </row>
    <row r="3911" spans="1:9" ht="25.15" customHeight="1">
      <c r="A3911" s="299">
        <v>40380</v>
      </c>
      <c r="B3911" s="298">
        <v>7.5</v>
      </c>
      <c r="C3911" s="298">
        <v>7.5</v>
      </c>
      <c r="D3911" s="298">
        <v>7.335</v>
      </c>
      <c r="E3911" s="298">
        <v>7.4</v>
      </c>
      <c r="F3911" s="297">
        <v>30107</v>
      </c>
      <c r="G3911" s="297">
        <v>59678535</v>
      </c>
      <c r="H3911" s="400">
        <v>441.62116469138903</v>
      </c>
      <c r="I3911" s="401"/>
    </row>
    <row r="3912" spans="1:9" ht="25.15" customHeight="1">
      <c r="A3912" s="299">
        <v>40379</v>
      </c>
      <c r="B3912" s="298">
        <v>7.49</v>
      </c>
      <c r="C3912" s="298">
        <v>7.49</v>
      </c>
      <c r="D3912" s="298">
        <v>7.33</v>
      </c>
      <c r="E3912" s="298">
        <v>7.4</v>
      </c>
      <c r="F3912" s="297">
        <v>219816</v>
      </c>
      <c r="G3912" s="297">
        <v>59678535</v>
      </c>
      <c r="H3912" s="400">
        <v>441.62116469138903</v>
      </c>
      <c r="I3912" s="401"/>
    </row>
    <row r="3913" spans="1:9" ht="25.15" customHeight="1">
      <c r="A3913" s="299">
        <v>40378</v>
      </c>
      <c r="B3913" s="298">
        <v>7.4</v>
      </c>
      <c r="C3913" s="298">
        <v>7.4</v>
      </c>
      <c r="D3913" s="298">
        <v>7.3</v>
      </c>
      <c r="E3913" s="298">
        <v>7.4</v>
      </c>
      <c r="F3913" s="297">
        <v>29070</v>
      </c>
      <c r="G3913" s="297">
        <v>59678535</v>
      </c>
      <c r="H3913" s="400">
        <v>441.62116469138903</v>
      </c>
      <c r="I3913" s="401"/>
    </row>
    <row r="3914" spans="1:9" ht="25.15" customHeight="1">
      <c r="A3914" s="299">
        <v>40375</v>
      </c>
      <c r="B3914" s="298">
        <v>7.41</v>
      </c>
      <c r="C3914" s="298">
        <v>7.41</v>
      </c>
      <c r="D3914" s="298">
        <v>7.35</v>
      </c>
      <c r="E3914" s="298">
        <v>7.4</v>
      </c>
      <c r="F3914" s="297">
        <v>170000</v>
      </c>
      <c r="G3914" s="297">
        <v>59678535</v>
      </c>
      <c r="H3914" s="400">
        <v>441.62116469138903</v>
      </c>
      <c r="I3914" s="401"/>
    </row>
    <row r="3915" spans="1:9" ht="25.15" customHeight="1">
      <c r="A3915" s="299">
        <v>40374</v>
      </c>
      <c r="B3915" s="298">
        <v>7.4450000000000003</v>
      </c>
      <c r="C3915" s="298">
        <v>7.4450000000000003</v>
      </c>
      <c r="D3915" s="298">
        <v>7.34</v>
      </c>
      <c r="E3915" s="298">
        <v>7.34</v>
      </c>
      <c r="F3915" s="297">
        <v>36504</v>
      </c>
      <c r="G3915" s="297">
        <v>59678535</v>
      </c>
      <c r="H3915" s="400">
        <v>438.04045600622197</v>
      </c>
      <c r="I3915" s="401"/>
    </row>
    <row r="3916" spans="1:9" ht="25.15" customHeight="1">
      <c r="A3916" s="299">
        <v>40373</v>
      </c>
      <c r="B3916" s="298">
        <v>7.26</v>
      </c>
      <c r="C3916" s="298">
        <v>7.4450000000000003</v>
      </c>
      <c r="D3916" s="298">
        <v>7.26</v>
      </c>
      <c r="E3916" s="298">
        <v>7.38</v>
      </c>
      <c r="F3916" s="297">
        <v>40776</v>
      </c>
      <c r="G3916" s="297">
        <v>59678535</v>
      </c>
      <c r="H3916" s="400">
        <v>440.42759512966597</v>
      </c>
      <c r="I3916" s="401"/>
    </row>
    <row r="3917" spans="1:9" ht="25.15" customHeight="1">
      <c r="A3917" s="299">
        <v>40372</v>
      </c>
      <c r="B3917" s="298">
        <v>7.2850000000000001</v>
      </c>
      <c r="C3917" s="298">
        <v>7.45</v>
      </c>
      <c r="D3917" s="298">
        <v>7.2850000000000001</v>
      </c>
      <c r="E3917" s="298">
        <v>7.45</v>
      </c>
      <c r="F3917" s="297">
        <v>87193</v>
      </c>
      <c r="G3917" s="297">
        <v>59678535</v>
      </c>
      <c r="H3917" s="400">
        <v>444.60507436722298</v>
      </c>
      <c r="I3917" s="401"/>
    </row>
    <row r="3918" spans="1:9" ht="25.15" customHeight="1">
      <c r="A3918" s="299">
        <v>40371</v>
      </c>
      <c r="B3918" s="298">
        <v>7.44</v>
      </c>
      <c r="C3918" s="298">
        <v>7.44</v>
      </c>
      <c r="D3918" s="298">
        <v>7.31</v>
      </c>
      <c r="E3918" s="298">
        <v>7.34</v>
      </c>
      <c r="F3918" s="297">
        <v>42758</v>
      </c>
      <c r="G3918" s="297">
        <v>59678535</v>
      </c>
      <c r="H3918" s="400">
        <v>438.04045600622197</v>
      </c>
      <c r="I3918" s="401"/>
    </row>
    <row r="3919" spans="1:9" ht="25.15" customHeight="1">
      <c r="A3919" s="299">
        <v>40368</v>
      </c>
      <c r="B3919" s="298">
        <v>7.49</v>
      </c>
      <c r="C3919" s="298">
        <v>7.49</v>
      </c>
      <c r="D3919" s="298">
        <v>7.3250000000000002</v>
      </c>
      <c r="E3919" s="298">
        <v>7.3250000000000002</v>
      </c>
      <c r="F3919" s="297">
        <v>27251</v>
      </c>
      <c r="G3919" s="297">
        <v>59678535</v>
      </c>
      <c r="H3919" s="400">
        <v>437.14525749222298</v>
      </c>
      <c r="I3919" s="401"/>
    </row>
    <row r="3920" spans="1:9" ht="25.15" customHeight="1">
      <c r="A3920" s="299">
        <v>40367</v>
      </c>
      <c r="B3920" s="298">
        <v>7.5549999999999997</v>
      </c>
      <c r="C3920" s="298">
        <v>7.58</v>
      </c>
      <c r="D3920" s="298">
        <v>7.39</v>
      </c>
      <c r="E3920" s="298">
        <v>7.48</v>
      </c>
      <c r="F3920" s="297">
        <v>157595</v>
      </c>
      <c r="G3920" s="297">
        <v>59678535</v>
      </c>
      <c r="H3920" s="400">
        <v>446.39544293827799</v>
      </c>
      <c r="I3920" s="401"/>
    </row>
    <row r="3921" spans="1:9" ht="25.15" customHeight="1">
      <c r="A3921" s="299">
        <v>40366</v>
      </c>
      <c r="B3921" s="298">
        <v>7.27</v>
      </c>
      <c r="C3921" s="298">
        <v>7.5549999999999997</v>
      </c>
      <c r="D3921" s="298">
        <v>7.2249999999999996</v>
      </c>
      <c r="E3921" s="298">
        <v>7.5549999999999997</v>
      </c>
      <c r="F3921" s="297">
        <v>322173</v>
      </c>
      <c r="G3921" s="297">
        <v>59678535</v>
      </c>
      <c r="H3921" s="400">
        <v>450.87132168050101</v>
      </c>
      <c r="I3921" s="401"/>
    </row>
    <row r="3922" spans="1:9" ht="25.15" customHeight="1">
      <c r="A3922" s="299">
        <v>40365</v>
      </c>
      <c r="B3922" s="298">
        <v>7.41</v>
      </c>
      <c r="C3922" s="298">
        <v>7.4249999999999998</v>
      </c>
      <c r="D3922" s="298">
        <v>7.3298500000000004</v>
      </c>
      <c r="E3922" s="298">
        <v>7.41</v>
      </c>
      <c r="F3922" s="297">
        <v>305735</v>
      </c>
      <c r="G3922" s="297">
        <v>59678535</v>
      </c>
      <c r="H3922" s="400">
        <v>442.21793524377802</v>
      </c>
      <c r="I3922" s="401"/>
    </row>
    <row r="3923" spans="1:9" ht="25.15" customHeight="1">
      <c r="A3923" s="299">
        <v>40364</v>
      </c>
      <c r="B3923" s="298">
        <v>7.33</v>
      </c>
      <c r="C3923" s="298">
        <v>7.3550000000000004</v>
      </c>
      <c r="D3923" s="298">
        <v>7.23</v>
      </c>
      <c r="E3923" s="298">
        <v>7.3550000000000004</v>
      </c>
      <c r="F3923" s="297">
        <v>35183</v>
      </c>
      <c r="G3923" s="297">
        <v>59678535</v>
      </c>
      <c r="H3923" s="400">
        <v>438.93562606327799</v>
      </c>
      <c r="I3923" s="401"/>
    </row>
    <row r="3924" spans="1:9" ht="25.15" customHeight="1">
      <c r="A3924" s="299">
        <v>40361</v>
      </c>
      <c r="B3924" s="298">
        <v>7.2549999999999999</v>
      </c>
      <c r="C3924" s="298">
        <v>7.335</v>
      </c>
      <c r="D3924" s="298">
        <v>7.19</v>
      </c>
      <c r="E3924" s="298">
        <v>7.335</v>
      </c>
      <c r="F3924" s="297">
        <v>8422</v>
      </c>
      <c r="G3924" s="297">
        <v>59678535</v>
      </c>
      <c r="H3924" s="400">
        <v>437.742056501555</v>
      </c>
      <c r="I3924" s="401"/>
    </row>
    <row r="3925" spans="1:9" ht="25.15" customHeight="1">
      <c r="A3925" s="299">
        <v>40360</v>
      </c>
      <c r="B3925" s="298">
        <v>7.2549999999999999</v>
      </c>
      <c r="C3925" s="298">
        <v>7.3449999999999998</v>
      </c>
      <c r="D3925" s="298">
        <v>7.13</v>
      </c>
      <c r="E3925" s="298">
        <v>7.13</v>
      </c>
      <c r="F3925" s="297">
        <v>15002</v>
      </c>
      <c r="G3925" s="297">
        <v>59678535</v>
      </c>
      <c r="H3925" s="400">
        <v>425.50796137966603</v>
      </c>
      <c r="I3925" s="401"/>
    </row>
    <row r="3926" spans="1:9" ht="25.15" customHeight="1">
      <c r="A3926" s="299">
        <v>40359</v>
      </c>
      <c r="B3926" s="298">
        <v>7.1449999999999996</v>
      </c>
      <c r="C3926" s="298">
        <v>7.45</v>
      </c>
      <c r="D3926" s="298">
        <v>7.1449999999999996</v>
      </c>
      <c r="E3926" s="298">
        <v>7.42</v>
      </c>
      <c r="F3926" s="297">
        <v>30916</v>
      </c>
      <c r="G3926" s="297">
        <v>59678535</v>
      </c>
      <c r="H3926" s="400">
        <v>442.814734253111</v>
      </c>
      <c r="I3926" s="401"/>
    </row>
    <row r="3927" spans="1:9" ht="25.15" customHeight="1">
      <c r="A3927" s="299">
        <v>40358</v>
      </c>
      <c r="B3927" s="298">
        <v>7.1950000000000003</v>
      </c>
      <c r="C3927" s="298">
        <v>7.34</v>
      </c>
      <c r="D3927" s="298">
        <v>7.19</v>
      </c>
      <c r="E3927" s="298">
        <v>7.2249999999999996</v>
      </c>
      <c r="F3927" s="297">
        <v>14020</v>
      </c>
      <c r="G3927" s="297">
        <v>59678535</v>
      </c>
      <c r="H3927" s="400">
        <v>431.17740968361102</v>
      </c>
      <c r="I3927" s="401"/>
    </row>
    <row r="3928" spans="1:9" ht="25.15" customHeight="1">
      <c r="A3928" s="299">
        <v>40357</v>
      </c>
      <c r="B3928" s="298">
        <v>7.44</v>
      </c>
      <c r="C3928" s="298">
        <v>7.48</v>
      </c>
      <c r="D3928" s="298">
        <v>7.2850000000000001</v>
      </c>
      <c r="E3928" s="298">
        <v>7.36</v>
      </c>
      <c r="F3928" s="297">
        <v>10189</v>
      </c>
      <c r="G3928" s="297">
        <v>59678535</v>
      </c>
      <c r="H3928" s="400">
        <v>439.234025567944</v>
      </c>
      <c r="I3928" s="401"/>
    </row>
    <row r="3929" spans="1:9" ht="25.15" customHeight="1">
      <c r="A3929" s="299">
        <v>40354</v>
      </c>
      <c r="B3929" s="298">
        <v>7.3150000000000004</v>
      </c>
      <c r="C3929" s="298">
        <v>7.468</v>
      </c>
      <c r="D3929" s="298">
        <v>7.3</v>
      </c>
      <c r="E3929" s="298">
        <v>7.3</v>
      </c>
      <c r="F3929" s="297">
        <v>16580</v>
      </c>
      <c r="G3929" s="297">
        <v>59678535</v>
      </c>
      <c r="H3929" s="400">
        <v>435.65331688277701</v>
      </c>
      <c r="I3929" s="401"/>
    </row>
    <row r="3930" spans="1:9" ht="25.15" customHeight="1">
      <c r="A3930" s="299">
        <v>40353</v>
      </c>
      <c r="B3930" s="298">
        <v>7.4450000000000003</v>
      </c>
      <c r="C3930" s="298">
        <v>7.49</v>
      </c>
      <c r="D3930" s="298">
        <v>7.22</v>
      </c>
      <c r="E3930" s="298">
        <v>7.3550000000000004</v>
      </c>
      <c r="F3930" s="297">
        <v>45259</v>
      </c>
      <c r="G3930" s="297">
        <v>59678535</v>
      </c>
      <c r="H3930" s="400">
        <v>438.93562606327799</v>
      </c>
      <c r="I3930" s="401"/>
    </row>
    <row r="3931" spans="1:9" ht="25.15" customHeight="1">
      <c r="A3931" s="299">
        <v>40352</v>
      </c>
      <c r="B3931" s="298">
        <v>7.3449999999999998</v>
      </c>
      <c r="C3931" s="298">
        <v>7.39</v>
      </c>
      <c r="D3931" s="298">
        <v>7.2549999999999999</v>
      </c>
      <c r="E3931" s="298">
        <v>7.31</v>
      </c>
      <c r="F3931" s="297">
        <v>129796</v>
      </c>
      <c r="G3931" s="297">
        <v>59678535</v>
      </c>
      <c r="H3931" s="400">
        <v>436.25008743516702</v>
      </c>
      <c r="I3931" s="401"/>
    </row>
    <row r="3932" spans="1:9" ht="25.15" customHeight="1">
      <c r="A3932" s="299">
        <v>40351</v>
      </c>
      <c r="B3932" s="298">
        <v>7.34</v>
      </c>
      <c r="C3932" s="298">
        <v>7.47</v>
      </c>
      <c r="D3932" s="298">
        <v>7.2649999999999997</v>
      </c>
      <c r="E3932" s="298">
        <v>7.4349999999999996</v>
      </c>
      <c r="F3932" s="297">
        <v>76095</v>
      </c>
      <c r="G3932" s="297">
        <v>59678535</v>
      </c>
      <c r="H3932" s="400">
        <v>443.70990431016702</v>
      </c>
      <c r="I3932" s="401"/>
    </row>
    <row r="3933" spans="1:9" ht="25.15" customHeight="1">
      <c r="A3933" s="299">
        <v>40350</v>
      </c>
      <c r="B3933" s="298">
        <v>7.5949999999999998</v>
      </c>
      <c r="C3933" s="298">
        <v>7.62</v>
      </c>
      <c r="D3933" s="298">
        <v>7.3650000000000002</v>
      </c>
      <c r="E3933" s="298">
        <v>7.4</v>
      </c>
      <c r="F3933" s="297">
        <v>50700</v>
      </c>
      <c r="G3933" s="297">
        <v>59678535</v>
      </c>
      <c r="H3933" s="400">
        <v>441.62116469138903</v>
      </c>
      <c r="I3933" s="401"/>
    </row>
    <row r="3934" spans="1:9" ht="25.15" customHeight="1">
      <c r="A3934" s="299">
        <v>40347</v>
      </c>
      <c r="B3934" s="298">
        <v>7.47</v>
      </c>
      <c r="C3934" s="298">
        <v>7.6</v>
      </c>
      <c r="D3934" s="298">
        <v>7.4</v>
      </c>
      <c r="E3934" s="298">
        <v>7.5449999999999999</v>
      </c>
      <c r="F3934" s="297">
        <v>162516</v>
      </c>
      <c r="G3934" s="297">
        <v>59678535</v>
      </c>
      <c r="H3934" s="400">
        <v>450.274551128111</v>
      </c>
      <c r="I3934" s="401"/>
    </row>
    <row r="3935" spans="1:9" ht="25.15" customHeight="1">
      <c r="A3935" s="299">
        <v>40346</v>
      </c>
      <c r="B3935" s="298">
        <v>7.4649999999999999</v>
      </c>
      <c r="C3935" s="298">
        <v>7.6</v>
      </c>
      <c r="D3935" s="298">
        <v>7.4649999999999999</v>
      </c>
      <c r="E3935" s="298">
        <v>7.4850000000000003</v>
      </c>
      <c r="F3935" s="297">
        <v>36738</v>
      </c>
      <c r="G3935" s="297">
        <v>59678535</v>
      </c>
      <c r="H3935" s="400">
        <v>446.693842442944</v>
      </c>
      <c r="I3935" s="401"/>
    </row>
    <row r="3936" spans="1:9" ht="25.15" customHeight="1">
      <c r="A3936" s="299">
        <v>40345</v>
      </c>
      <c r="B3936" s="298">
        <v>7.7050000000000001</v>
      </c>
      <c r="C3936" s="298">
        <v>7.7050000000000001</v>
      </c>
      <c r="D3936" s="298">
        <v>7.5350000000000001</v>
      </c>
      <c r="E3936" s="298">
        <v>7.5549999999999997</v>
      </c>
      <c r="F3936" s="297">
        <v>19505</v>
      </c>
      <c r="G3936" s="297">
        <v>59678535</v>
      </c>
      <c r="H3936" s="400">
        <v>450.87132168050101</v>
      </c>
      <c r="I3936" s="401"/>
    </row>
    <row r="3937" spans="1:9" ht="25.15" customHeight="1">
      <c r="A3937" s="299">
        <v>40344</v>
      </c>
      <c r="B3937" s="298">
        <v>7.43</v>
      </c>
      <c r="C3937" s="298">
        <v>7.85</v>
      </c>
      <c r="D3937" s="298">
        <v>7.43</v>
      </c>
      <c r="E3937" s="298">
        <v>7.69</v>
      </c>
      <c r="F3937" s="297">
        <v>49021</v>
      </c>
      <c r="G3937" s="297">
        <v>59678535</v>
      </c>
      <c r="H3937" s="400">
        <v>458.92793756483297</v>
      </c>
      <c r="I3937" s="401"/>
    </row>
    <row r="3938" spans="1:9" ht="25.15" customHeight="1">
      <c r="A3938" s="299">
        <v>40343</v>
      </c>
      <c r="B3938" s="298">
        <v>7.52</v>
      </c>
      <c r="C3938" s="298">
        <v>7.55</v>
      </c>
      <c r="D3938" s="298">
        <v>7.3849999999999998</v>
      </c>
      <c r="E3938" s="298">
        <v>7.55</v>
      </c>
      <c r="F3938" s="297">
        <v>28217</v>
      </c>
      <c r="G3938" s="297">
        <v>59678535</v>
      </c>
      <c r="H3938" s="400">
        <v>450.57295063277701</v>
      </c>
      <c r="I3938" s="401"/>
    </row>
    <row r="3939" spans="1:9" ht="25.15" customHeight="1">
      <c r="A3939" s="299">
        <v>40340</v>
      </c>
      <c r="B3939" s="298">
        <v>7.33</v>
      </c>
      <c r="C3939" s="298">
        <v>7.4950000000000001</v>
      </c>
      <c r="D3939" s="298">
        <v>7.33</v>
      </c>
      <c r="E3939" s="298">
        <v>7.46</v>
      </c>
      <c r="F3939" s="297">
        <v>41957</v>
      </c>
      <c r="G3939" s="297">
        <v>59678535</v>
      </c>
      <c r="H3939" s="400">
        <v>445.201873376555</v>
      </c>
      <c r="I3939" s="401"/>
    </row>
    <row r="3940" spans="1:9" ht="25.15" customHeight="1">
      <c r="A3940" s="299">
        <v>40339</v>
      </c>
      <c r="B3940" s="298">
        <v>7.27</v>
      </c>
      <c r="C3940" s="298">
        <v>7.4450000000000003</v>
      </c>
      <c r="D3940" s="298">
        <v>7.2678000000000003</v>
      </c>
      <c r="E3940" s="298">
        <v>7.4</v>
      </c>
      <c r="F3940" s="297">
        <v>38972</v>
      </c>
      <c r="G3940" s="297">
        <v>59678535</v>
      </c>
      <c r="H3940" s="400">
        <v>441.62116469138903</v>
      </c>
      <c r="I3940" s="401"/>
    </row>
    <row r="3941" spans="1:9" ht="25.15" customHeight="1">
      <c r="A3941" s="299">
        <v>40338</v>
      </c>
      <c r="B3941" s="298">
        <v>7.3949999999999996</v>
      </c>
      <c r="C3941" s="298">
        <v>7.45</v>
      </c>
      <c r="D3941" s="298">
        <v>7.2735000000000003</v>
      </c>
      <c r="E3941" s="298">
        <v>7.45</v>
      </c>
      <c r="F3941" s="297">
        <v>22512</v>
      </c>
      <c r="G3941" s="297">
        <v>59678535</v>
      </c>
      <c r="H3941" s="400">
        <v>444.60507436722298</v>
      </c>
      <c r="I3941" s="401"/>
    </row>
    <row r="3942" spans="1:9" ht="25.15" customHeight="1">
      <c r="A3942" s="299">
        <v>40337</v>
      </c>
      <c r="B3942" s="298">
        <v>7.21</v>
      </c>
      <c r="C3942" s="298">
        <v>7.4050000000000002</v>
      </c>
      <c r="D3942" s="298">
        <v>7.14</v>
      </c>
      <c r="E3942" s="298">
        <v>7.4050000000000002</v>
      </c>
      <c r="F3942" s="297">
        <v>31116</v>
      </c>
      <c r="G3942" s="297">
        <v>59678535</v>
      </c>
      <c r="H3942" s="400">
        <v>441.91956419605498</v>
      </c>
      <c r="I3942" s="401"/>
    </row>
    <row r="3943" spans="1:9" ht="25.15" customHeight="1">
      <c r="A3943" s="299">
        <v>40336</v>
      </c>
      <c r="B3943" s="298">
        <v>7.1050000000000004</v>
      </c>
      <c r="C3943" s="298">
        <v>7.3250000000000002</v>
      </c>
      <c r="D3943" s="298">
        <v>7.1050000000000004</v>
      </c>
      <c r="E3943" s="298">
        <v>7.2050000000000001</v>
      </c>
      <c r="F3943" s="297">
        <v>15148</v>
      </c>
      <c r="G3943" s="297">
        <v>59678535</v>
      </c>
      <c r="H3943" s="400">
        <v>429.98384012188899</v>
      </c>
      <c r="I3943" s="401"/>
    </row>
    <row r="3944" spans="1:9" ht="25.15" customHeight="1">
      <c r="A3944" s="299">
        <v>40333</v>
      </c>
      <c r="B3944" s="298">
        <v>7.5</v>
      </c>
      <c r="C3944" s="298">
        <v>7.5</v>
      </c>
      <c r="D3944" s="298">
        <v>7.21</v>
      </c>
      <c r="E3944" s="298">
        <v>7.25</v>
      </c>
      <c r="F3944" s="297">
        <v>23118</v>
      </c>
      <c r="G3944" s="297">
        <v>59678535</v>
      </c>
      <c r="H3944" s="400">
        <v>432.66937875000002</v>
      </c>
      <c r="I3944" s="401"/>
    </row>
    <row r="3945" spans="1:9" ht="25.15" customHeight="1">
      <c r="A3945" s="299">
        <v>40332</v>
      </c>
      <c r="B3945" s="298">
        <v>7.4249999999999998</v>
      </c>
      <c r="C3945" s="298">
        <v>7.5</v>
      </c>
      <c r="D3945" s="298">
        <v>7.35</v>
      </c>
      <c r="E3945" s="298">
        <v>7.5</v>
      </c>
      <c r="F3945" s="297">
        <v>37815</v>
      </c>
      <c r="G3945" s="297">
        <v>59678535</v>
      </c>
      <c r="H3945" s="400">
        <v>447.58901250000002</v>
      </c>
      <c r="I3945" s="401"/>
    </row>
    <row r="3946" spans="1:9" ht="25.15" customHeight="1">
      <c r="A3946" s="299">
        <v>40331</v>
      </c>
      <c r="B3946" s="298">
        <v>7.26</v>
      </c>
      <c r="C3946" s="298">
        <v>7.4050000000000002</v>
      </c>
      <c r="D3946" s="298">
        <v>7.2249999999999996</v>
      </c>
      <c r="E3946" s="298">
        <v>7.3849999999999998</v>
      </c>
      <c r="F3946" s="297">
        <v>118166</v>
      </c>
      <c r="G3946" s="297">
        <v>59678535</v>
      </c>
      <c r="H3946" s="400">
        <v>440.72599463433301</v>
      </c>
      <c r="I3946" s="401"/>
    </row>
    <row r="3947" spans="1:9" ht="25.15" customHeight="1">
      <c r="A3947" s="299">
        <v>40330</v>
      </c>
      <c r="B3947" s="298">
        <v>7.07</v>
      </c>
      <c r="C3947" s="298">
        <v>7.3650000000000002</v>
      </c>
      <c r="D3947" s="298">
        <v>7.04</v>
      </c>
      <c r="E3947" s="298">
        <v>7.3650000000000002</v>
      </c>
      <c r="F3947" s="297">
        <v>36405</v>
      </c>
      <c r="G3947" s="297">
        <v>59678535</v>
      </c>
      <c r="H3947" s="400">
        <v>439.53239661566698</v>
      </c>
      <c r="I3947" s="401"/>
    </row>
    <row r="3948" spans="1:9" ht="25.15" customHeight="1">
      <c r="A3948" s="299">
        <v>40326</v>
      </c>
      <c r="B3948" s="298">
        <v>7.0449999999999999</v>
      </c>
      <c r="C3948" s="298">
        <v>7.19</v>
      </c>
      <c r="D3948" s="298">
        <v>6.9749999999999996</v>
      </c>
      <c r="E3948" s="298">
        <v>7.01</v>
      </c>
      <c r="F3948" s="297">
        <v>39742</v>
      </c>
      <c r="G3948" s="297">
        <v>59678535</v>
      </c>
      <c r="H3948" s="400">
        <v>418.346544009333</v>
      </c>
      <c r="I3948" s="401"/>
    </row>
    <row r="3949" spans="1:9" ht="25.15" customHeight="1">
      <c r="A3949" s="299">
        <v>40325</v>
      </c>
      <c r="B3949" s="298">
        <v>6.8250000000000002</v>
      </c>
      <c r="C3949" s="298">
        <v>7.01</v>
      </c>
      <c r="D3949" s="298">
        <v>6.8</v>
      </c>
      <c r="E3949" s="298">
        <v>7.01</v>
      </c>
      <c r="F3949" s="297">
        <v>42364</v>
      </c>
      <c r="G3949" s="297">
        <v>59678535</v>
      </c>
      <c r="H3949" s="400">
        <v>418.346544009333</v>
      </c>
      <c r="I3949" s="401"/>
    </row>
    <row r="3950" spans="1:9" ht="25.15" customHeight="1">
      <c r="A3950" s="299">
        <v>40324</v>
      </c>
      <c r="B3950" s="298">
        <v>6.85</v>
      </c>
      <c r="C3950" s="298">
        <v>6.9550000000000001</v>
      </c>
      <c r="D3950" s="298">
        <v>6.81</v>
      </c>
      <c r="E3950" s="298">
        <v>6.915</v>
      </c>
      <c r="F3950" s="297">
        <v>34473</v>
      </c>
      <c r="G3950" s="297">
        <v>59678535</v>
      </c>
      <c r="H3950" s="400">
        <v>412.67706724844498</v>
      </c>
      <c r="I3950" s="401"/>
    </row>
    <row r="3951" spans="1:9" ht="25.15" customHeight="1">
      <c r="A3951" s="299">
        <v>40323</v>
      </c>
      <c r="B3951" s="298">
        <v>6.85</v>
      </c>
      <c r="C3951" s="298">
        <v>6.9950000000000001</v>
      </c>
      <c r="D3951" s="298">
        <v>6.77</v>
      </c>
      <c r="E3951" s="298">
        <v>6.81</v>
      </c>
      <c r="F3951" s="297">
        <v>64300</v>
      </c>
      <c r="G3951" s="297">
        <v>59678535</v>
      </c>
      <c r="H3951" s="400">
        <v>406.41081993516701</v>
      </c>
      <c r="I3951" s="401"/>
    </row>
    <row r="3952" spans="1:9" ht="25.15" customHeight="1">
      <c r="A3952" s="299">
        <v>40322</v>
      </c>
      <c r="B3952" s="298">
        <v>7.1050000000000004</v>
      </c>
      <c r="C3952" s="298">
        <v>7.13</v>
      </c>
      <c r="D3952" s="298">
        <v>6.9850000000000003</v>
      </c>
      <c r="E3952" s="298">
        <v>6.9850000000000003</v>
      </c>
      <c r="F3952" s="297">
        <v>54712</v>
      </c>
      <c r="G3952" s="297">
        <v>59678535</v>
      </c>
      <c r="H3952" s="400">
        <v>416.854574942944</v>
      </c>
      <c r="I3952" s="401"/>
    </row>
    <row r="3953" spans="1:9" ht="25.15" customHeight="1">
      <c r="A3953" s="299">
        <v>40319</v>
      </c>
      <c r="B3953" s="298">
        <v>6.98</v>
      </c>
      <c r="C3953" s="298">
        <v>7.0549999999999997</v>
      </c>
      <c r="D3953" s="298">
        <v>6.8</v>
      </c>
      <c r="E3953" s="298">
        <v>7</v>
      </c>
      <c r="F3953" s="297">
        <v>107282</v>
      </c>
      <c r="G3953" s="297">
        <v>59678535</v>
      </c>
      <c r="H3953" s="400">
        <v>417.74974500000002</v>
      </c>
      <c r="I3953" s="401"/>
    </row>
    <row r="3954" spans="1:9" ht="25.15" customHeight="1">
      <c r="A3954" s="299">
        <v>40318</v>
      </c>
      <c r="B3954" s="298">
        <v>7.1050000000000004</v>
      </c>
      <c r="C3954" s="298">
        <v>7.2850000000000001</v>
      </c>
      <c r="D3954" s="298">
        <v>6.9850000000000003</v>
      </c>
      <c r="E3954" s="298">
        <v>7</v>
      </c>
      <c r="F3954" s="297">
        <v>46613</v>
      </c>
      <c r="G3954" s="297">
        <v>59678535</v>
      </c>
      <c r="H3954" s="400">
        <v>417.74974500000002</v>
      </c>
      <c r="I3954" s="401"/>
    </row>
    <row r="3955" spans="1:9" ht="25.15" customHeight="1">
      <c r="A3955" s="299">
        <v>40317</v>
      </c>
      <c r="B3955" s="298">
        <v>7.31</v>
      </c>
      <c r="C3955" s="298">
        <v>7.3150000000000004</v>
      </c>
      <c r="D3955" s="298">
        <v>7.15</v>
      </c>
      <c r="E3955" s="298">
        <v>7.2</v>
      </c>
      <c r="F3955" s="297">
        <v>24516</v>
      </c>
      <c r="G3955" s="297">
        <v>59678535</v>
      </c>
      <c r="H3955" s="400">
        <v>429.68544061722298</v>
      </c>
      <c r="I3955" s="401"/>
    </row>
    <row r="3956" spans="1:9" ht="25.15" customHeight="1">
      <c r="A3956" s="299">
        <v>40316</v>
      </c>
      <c r="B3956" s="298">
        <v>7.3</v>
      </c>
      <c r="C3956" s="298">
        <v>7.35</v>
      </c>
      <c r="D3956" s="298">
        <v>7.1349999999999998</v>
      </c>
      <c r="E3956" s="298">
        <v>7.35</v>
      </c>
      <c r="F3956" s="297">
        <v>202409</v>
      </c>
      <c r="G3956" s="297">
        <v>59678535</v>
      </c>
      <c r="H3956" s="400">
        <v>438.63722655861102</v>
      </c>
      <c r="I3956" s="401"/>
    </row>
    <row r="3957" spans="1:9" ht="25.15" customHeight="1">
      <c r="A3957" s="299">
        <v>40315</v>
      </c>
      <c r="B3957" s="298">
        <v>7.2350000000000003</v>
      </c>
      <c r="C3957" s="298">
        <v>7.2649999999999997</v>
      </c>
      <c r="D3957" s="298">
        <v>7.17</v>
      </c>
      <c r="E3957" s="298">
        <v>7.2649999999999997</v>
      </c>
      <c r="F3957" s="297">
        <v>9510</v>
      </c>
      <c r="G3957" s="297">
        <v>59678535</v>
      </c>
      <c r="H3957" s="400">
        <v>433.56454880705598</v>
      </c>
      <c r="I3957" s="401"/>
    </row>
    <row r="3958" spans="1:9" ht="25.15" customHeight="1">
      <c r="A3958" s="299">
        <v>40312</v>
      </c>
      <c r="B3958" s="298">
        <v>7.2750000000000004</v>
      </c>
      <c r="C3958" s="298">
        <v>7.2949999999999999</v>
      </c>
      <c r="D3958" s="298">
        <v>7.17</v>
      </c>
      <c r="E3958" s="298">
        <v>7.28</v>
      </c>
      <c r="F3958" s="297">
        <v>31438</v>
      </c>
      <c r="G3958" s="297">
        <v>59678535</v>
      </c>
      <c r="H3958" s="400">
        <v>434.45974732105498</v>
      </c>
      <c r="I3958" s="401"/>
    </row>
    <row r="3959" spans="1:9" ht="25.15" customHeight="1">
      <c r="A3959" s="299">
        <v>40311</v>
      </c>
      <c r="B3959" s="298">
        <v>7.28</v>
      </c>
      <c r="C3959" s="298">
        <v>7.3</v>
      </c>
      <c r="D3959" s="298">
        <v>7.1550000000000002</v>
      </c>
      <c r="E3959" s="298">
        <v>7.3</v>
      </c>
      <c r="F3959" s="297">
        <v>168424</v>
      </c>
      <c r="G3959" s="297">
        <v>59678535</v>
      </c>
      <c r="H3959" s="400">
        <v>435.65331688277701</v>
      </c>
      <c r="I3959" s="401"/>
    </row>
    <row r="3960" spans="1:9" ht="25.15" customHeight="1">
      <c r="A3960" s="299">
        <v>40310</v>
      </c>
      <c r="B3960" s="298">
        <v>7.1050000000000004</v>
      </c>
      <c r="C3960" s="298">
        <v>7.25</v>
      </c>
      <c r="D3960" s="298">
        <v>7.1</v>
      </c>
      <c r="E3960" s="298">
        <v>7.24</v>
      </c>
      <c r="F3960" s="297">
        <v>68977</v>
      </c>
      <c r="G3960" s="297">
        <v>59678535</v>
      </c>
      <c r="H3960" s="400">
        <v>432.07257974066698</v>
      </c>
      <c r="I3960" s="401"/>
    </row>
    <row r="3961" spans="1:9" ht="25.15" customHeight="1">
      <c r="A3961" s="299">
        <v>40309</v>
      </c>
      <c r="B3961" s="298">
        <v>7.2</v>
      </c>
      <c r="C3961" s="298">
        <v>7.2050000000000001</v>
      </c>
      <c r="D3961" s="298">
        <v>7.1</v>
      </c>
      <c r="E3961" s="298">
        <v>7.2</v>
      </c>
      <c r="F3961" s="297">
        <v>600555</v>
      </c>
      <c r="G3961" s="297">
        <v>59678535</v>
      </c>
      <c r="H3961" s="400">
        <v>429.68544061722298</v>
      </c>
      <c r="I3961" s="401"/>
    </row>
    <row r="3962" spans="1:9" ht="25.15" customHeight="1">
      <c r="A3962" s="299">
        <v>40308</v>
      </c>
      <c r="B3962" s="298">
        <v>7.2</v>
      </c>
      <c r="C3962" s="298">
        <v>7.2750000000000004</v>
      </c>
      <c r="D3962" s="298">
        <v>7.1</v>
      </c>
      <c r="E3962" s="298">
        <v>7.2750000000000004</v>
      </c>
      <c r="F3962" s="297">
        <v>23931</v>
      </c>
      <c r="G3962" s="297">
        <v>59678535</v>
      </c>
      <c r="H3962" s="400">
        <v>434.16134781638902</v>
      </c>
      <c r="I3962" s="401"/>
    </row>
    <row r="3963" spans="1:9" ht="25.15" customHeight="1">
      <c r="A3963" s="299">
        <v>40305</v>
      </c>
      <c r="B3963" s="298">
        <v>7.2</v>
      </c>
      <c r="C3963" s="298">
        <v>7.21</v>
      </c>
      <c r="D3963" s="298">
        <v>6.9050000000000002</v>
      </c>
      <c r="E3963" s="298">
        <v>7.1</v>
      </c>
      <c r="F3963" s="297">
        <v>117914</v>
      </c>
      <c r="G3963" s="297">
        <v>59678535</v>
      </c>
      <c r="H3963" s="400">
        <v>423.71759280861102</v>
      </c>
      <c r="I3963" s="401"/>
    </row>
    <row r="3964" spans="1:9" ht="25.15" customHeight="1">
      <c r="A3964" s="299">
        <v>40304</v>
      </c>
      <c r="B3964" s="298">
        <v>7.2149999999999999</v>
      </c>
      <c r="C3964" s="298">
        <v>7.3</v>
      </c>
      <c r="D3964" s="298">
        <v>7.16</v>
      </c>
      <c r="E3964" s="298">
        <v>7.3</v>
      </c>
      <c r="F3964" s="297">
        <v>26722</v>
      </c>
      <c r="G3964" s="297">
        <v>59678535</v>
      </c>
      <c r="H3964" s="400">
        <v>435.65331688277701</v>
      </c>
      <c r="I3964" s="401"/>
    </row>
    <row r="3965" spans="1:9" ht="25.15" customHeight="1">
      <c r="A3965" s="299">
        <v>40303</v>
      </c>
      <c r="B3965" s="298">
        <v>7.36</v>
      </c>
      <c r="C3965" s="298">
        <v>7.36</v>
      </c>
      <c r="D3965" s="298">
        <v>7.19</v>
      </c>
      <c r="E3965" s="298">
        <v>7.25</v>
      </c>
      <c r="F3965" s="297">
        <v>37239</v>
      </c>
      <c r="G3965" s="297">
        <v>59678535</v>
      </c>
      <c r="H3965" s="400">
        <v>432.66937875000002</v>
      </c>
      <c r="I3965" s="401"/>
    </row>
    <row r="3966" spans="1:9" ht="25.15" customHeight="1">
      <c r="A3966" s="299">
        <v>40302</v>
      </c>
      <c r="B3966" s="298">
        <v>7.45</v>
      </c>
      <c r="C3966" s="298">
        <v>7.45</v>
      </c>
      <c r="D3966" s="298">
        <v>7.1950000000000003</v>
      </c>
      <c r="E3966" s="298">
        <v>7.27</v>
      </c>
      <c r="F3966" s="297">
        <v>33792</v>
      </c>
      <c r="G3966" s="297">
        <v>59678535</v>
      </c>
      <c r="H3966" s="400">
        <v>433.86294831172199</v>
      </c>
      <c r="I3966" s="401"/>
    </row>
    <row r="3967" spans="1:9" ht="25.15" customHeight="1">
      <c r="A3967" s="299">
        <v>40298</v>
      </c>
      <c r="B3967" s="298">
        <v>7.2850000000000001</v>
      </c>
      <c r="C3967" s="298">
        <v>7.415</v>
      </c>
      <c r="D3967" s="298">
        <v>7.2750000000000004</v>
      </c>
      <c r="E3967" s="298">
        <v>7.33</v>
      </c>
      <c r="F3967" s="297">
        <v>0</v>
      </c>
      <c r="G3967" s="297">
        <v>59678535</v>
      </c>
      <c r="H3967" s="400">
        <v>437.44365699688899</v>
      </c>
      <c r="I3967" s="401"/>
    </row>
    <row r="3968" spans="1:9" ht="25.15" customHeight="1">
      <c r="A3968" s="299">
        <v>40297</v>
      </c>
      <c r="B3968" s="298">
        <v>7.35</v>
      </c>
      <c r="C3968" s="298">
        <v>7.4</v>
      </c>
      <c r="D3968" s="298">
        <v>7.2750000000000004</v>
      </c>
      <c r="E3968" s="298">
        <v>7.3449999999999998</v>
      </c>
      <c r="F3968" s="297">
        <v>23312</v>
      </c>
      <c r="G3968" s="297">
        <v>59671932</v>
      </c>
      <c r="H3968" s="400">
        <v>438.29032802032998</v>
      </c>
      <c r="I3968" s="401"/>
    </row>
    <row r="3969" spans="1:9" ht="25.15" customHeight="1">
      <c r="A3969" s="299">
        <v>40296</v>
      </c>
      <c r="B3969" s="298">
        <v>7.31</v>
      </c>
      <c r="C3969" s="298">
        <v>7.3849999999999998</v>
      </c>
      <c r="D3969" s="298">
        <v>7.1550000000000002</v>
      </c>
      <c r="E3969" s="298">
        <v>7.335</v>
      </c>
      <c r="F3969" s="297">
        <v>34870</v>
      </c>
      <c r="G3969" s="297">
        <v>59671932</v>
      </c>
      <c r="H3969" s="400">
        <v>437.69362349630399</v>
      </c>
      <c r="I3969" s="401"/>
    </row>
    <row r="3970" spans="1:9" ht="25.15" customHeight="1">
      <c r="A3970" s="299">
        <v>40295</v>
      </c>
      <c r="B3970" s="298">
        <v>7.37</v>
      </c>
      <c r="C3970" s="298">
        <v>7.3949999999999996</v>
      </c>
      <c r="D3970" s="298">
        <v>7.2050000000000001</v>
      </c>
      <c r="E3970" s="298">
        <v>7.2549999999999999</v>
      </c>
      <c r="F3970" s="297">
        <v>52780</v>
      </c>
      <c r="G3970" s="297">
        <v>59671932</v>
      </c>
      <c r="H3970" s="400">
        <v>432.91987348891098</v>
      </c>
      <c r="I3970" s="401"/>
    </row>
    <row r="3971" spans="1:9" ht="25.15" customHeight="1">
      <c r="A3971" s="299">
        <v>40294</v>
      </c>
      <c r="B3971" s="298">
        <v>7.35</v>
      </c>
      <c r="C3971" s="298">
        <v>7.3550000000000004</v>
      </c>
      <c r="D3971" s="298">
        <v>7.2450000000000001</v>
      </c>
      <c r="E3971" s="298">
        <v>7.335</v>
      </c>
      <c r="F3971" s="297">
        <v>44400</v>
      </c>
      <c r="G3971" s="297">
        <v>59671932</v>
      </c>
      <c r="H3971" s="400">
        <v>437.69362349630399</v>
      </c>
      <c r="I3971" s="401"/>
    </row>
    <row r="3972" spans="1:9" ht="25.15" customHeight="1">
      <c r="A3972" s="299">
        <v>40291</v>
      </c>
      <c r="B3972" s="298">
        <v>7.24</v>
      </c>
      <c r="C3972" s="298">
        <v>7.3449999999999998</v>
      </c>
      <c r="D3972" s="298">
        <v>7.1440000000000001</v>
      </c>
      <c r="E3972" s="298">
        <v>7.34</v>
      </c>
      <c r="F3972" s="297">
        <v>24734</v>
      </c>
      <c r="G3972" s="297">
        <v>59671932</v>
      </c>
      <c r="H3972" s="400">
        <v>437.99198998521399</v>
      </c>
      <c r="I3972" s="401"/>
    </row>
    <row r="3973" spans="1:9" ht="25.15" customHeight="1">
      <c r="A3973" s="299">
        <v>40290</v>
      </c>
      <c r="B3973" s="298">
        <v>7.29</v>
      </c>
      <c r="C3973" s="298">
        <v>7.3449999999999998</v>
      </c>
      <c r="D3973" s="298">
        <v>7.1449999999999996</v>
      </c>
      <c r="E3973" s="298">
        <v>7.23</v>
      </c>
      <c r="F3973" s="297">
        <v>71599</v>
      </c>
      <c r="G3973" s="297">
        <v>59671932</v>
      </c>
      <c r="H3973" s="400">
        <v>431.42806949815201</v>
      </c>
      <c r="I3973" s="401"/>
    </row>
    <row r="3974" spans="1:9" ht="25.15" customHeight="1">
      <c r="A3974" s="299">
        <v>40289</v>
      </c>
      <c r="B3974" s="298">
        <v>7.1</v>
      </c>
      <c r="C3974" s="298">
        <v>7.3449999999999998</v>
      </c>
      <c r="D3974" s="298">
        <v>6.9882499999999999</v>
      </c>
      <c r="E3974" s="298">
        <v>7.27</v>
      </c>
      <c r="F3974" s="297">
        <v>65597</v>
      </c>
      <c r="G3974" s="297">
        <v>59671932</v>
      </c>
      <c r="H3974" s="400">
        <v>433.814944501848</v>
      </c>
      <c r="I3974" s="401"/>
    </row>
    <row r="3975" spans="1:9" ht="25.15" customHeight="1">
      <c r="A3975" s="299">
        <v>40288</v>
      </c>
      <c r="B3975" s="298">
        <v>7.09</v>
      </c>
      <c r="C3975" s="298">
        <v>7.0949999999999998</v>
      </c>
      <c r="D3975" s="298">
        <v>6.9249999999999998</v>
      </c>
      <c r="E3975" s="298">
        <v>7.0949999999999998</v>
      </c>
      <c r="F3975" s="297">
        <v>22154</v>
      </c>
      <c r="G3975" s="297">
        <v>59671932</v>
      </c>
      <c r="H3975" s="400">
        <v>423.37234502032999</v>
      </c>
      <c r="I3975" s="401"/>
    </row>
    <row r="3976" spans="1:9" ht="25.15" customHeight="1">
      <c r="A3976" s="299">
        <v>40287</v>
      </c>
      <c r="B3976" s="298">
        <v>6.9050000000000002</v>
      </c>
      <c r="C3976" s="298">
        <v>7.0810000000000004</v>
      </c>
      <c r="D3976" s="298">
        <v>6.9050000000000002</v>
      </c>
      <c r="E3976" s="298">
        <v>7.07</v>
      </c>
      <c r="F3976" s="297">
        <v>40691</v>
      </c>
      <c r="G3976" s="297">
        <v>59671932</v>
      </c>
      <c r="H3976" s="400">
        <v>421.880569483366</v>
      </c>
      <c r="I3976" s="401"/>
    </row>
    <row r="3977" spans="1:9" ht="25.15" customHeight="1">
      <c r="A3977" s="299">
        <v>40284</v>
      </c>
      <c r="B3977" s="298">
        <v>6.97</v>
      </c>
      <c r="C3977" s="298">
        <v>7.03</v>
      </c>
      <c r="D3977" s="298">
        <v>6.9</v>
      </c>
      <c r="E3977" s="298">
        <v>6.9550000000000001</v>
      </c>
      <c r="F3977" s="297">
        <v>27357</v>
      </c>
      <c r="G3977" s="297">
        <v>59671932</v>
      </c>
      <c r="H3977" s="400">
        <v>415.018282507393</v>
      </c>
      <c r="I3977" s="401"/>
    </row>
    <row r="3978" spans="1:9" ht="25.15" customHeight="1">
      <c r="A3978" s="299">
        <v>40283</v>
      </c>
      <c r="B3978" s="298">
        <v>7.04</v>
      </c>
      <c r="C3978" s="298">
        <v>7.0449999999999999</v>
      </c>
      <c r="D3978" s="298">
        <v>6.97</v>
      </c>
      <c r="E3978" s="298">
        <v>7.0149999999999997</v>
      </c>
      <c r="F3978" s="297">
        <v>16214</v>
      </c>
      <c r="G3978" s="297">
        <v>59671932</v>
      </c>
      <c r="H3978" s="400">
        <v>418.59859501293801</v>
      </c>
      <c r="I3978" s="401"/>
    </row>
    <row r="3979" spans="1:9" ht="25.15" customHeight="1">
      <c r="A3979" s="299">
        <v>40282</v>
      </c>
      <c r="B3979" s="298">
        <v>6.88</v>
      </c>
      <c r="C3979" s="298">
        <v>7.0350000000000001</v>
      </c>
      <c r="D3979" s="298">
        <v>6.88</v>
      </c>
      <c r="E3979" s="298">
        <v>6.95</v>
      </c>
      <c r="F3979" s="297">
        <v>66952</v>
      </c>
      <c r="G3979" s="297">
        <v>59671932</v>
      </c>
      <c r="H3979" s="400">
        <v>414.71991601848202</v>
      </c>
      <c r="I3979" s="401"/>
    </row>
    <row r="3980" spans="1:9" ht="25.15" customHeight="1">
      <c r="A3980" s="299">
        <v>40281</v>
      </c>
      <c r="B3980" s="298">
        <v>6.86</v>
      </c>
      <c r="C3980" s="298">
        <v>6.94</v>
      </c>
      <c r="D3980" s="298">
        <v>6.86</v>
      </c>
      <c r="E3980" s="298">
        <v>6.9</v>
      </c>
      <c r="F3980" s="297">
        <v>78738</v>
      </c>
      <c r="G3980" s="297">
        <v>59671932</v>
      </c>
      <c r="H3980" s="400">
        <v>411.73633649075902</v>
      </c>
      <c r="I3980" s="401"/>
    </row>
    <row r="3981" spans="1:9" ht="25.15" customHeight="1">
      <c r="A3981" s="299">
        <v>40280</v>
      </c>
      <c r="B3981" s="298">
        <v>6.99</v>
      </c>
      <c r="C3981" s="298">
        <v>6.99</v>
      </c>
      <c r="D3981" s="298">
        <v>6.83</v>
      </c>
      <c r="E3981" s="298">
        <v>6.94</v>
      </c>
      <c r="F3981" s="297">
        <v>103467</v>
      </c>
      <c r="G3981" s="297">
        <v>59671932</v>
      </c>
      <c r="H3981" s="400">
        <v>414.12321149445501</v>
      </c>
      <c r="I3981" s="401"/>
    </row>
    <row r="3982" spans="1:9" ht="25.15" customHeight="1">
      <c r="A3982" s="299">
        <v>40277</v>
      </c>
      <c r="B3982" s="298">
        <v>6.94</v>
      </c>
      <c r="C3982" s="298">
        <v>6.9530000000000003</v>
      </c>
      <c r="D3982" s="298">
        <v>6.8650000000000002</v>
      </c>
      <c r="E3982" s="298">
        <v>6.93</v>
      </c>
      <c r="F3982" s="297">
        <v>33800</v>
      </c>
      <c r="G3982" s="297">
        <v>59671932</v>
      </c>
      <c r="H3982" s="400">
        <v>413.52647851663397</v>
      </c>
      <c r="I3982" s="401"/>
    </row>
    <row r="3983" spans="1:9" ht="25.15" customHeight="1">
      <c r="A3983" s="299">
        <v>40276</v>
      </c>
      <c r="B3983" s="298">
        <v>6.9</v>
      </c>
      <c r="C3983" s="298">
        <v>6.9249999999999998</v>
      </c>
      <c r="D3983" s="298">
        <v>6.8550000000000004</v>
      </c>
      <c r="E3983" s="298">
        <v>6.88</v>
      </c>
      <c r="F3983" s="297">
        <v>64873</v>
      </c>
      <c r="G3983" s="297">
        <v>59671932</v>
      </c>
      <c r="H3983" s="400">
        <v>410.54289898891102</v>
      </c>
      <c r="I3983" s="401"/>
    </row>
    <row r="3984" spans="1:9" ht="25.15" customHeight="1">
      <c r="A3984" s="299">
        <v>40275</v>
      </c>
      <c r="B3984" s="298">
        <v>6.99</v>
      </c>
      <c r="C3984" s="298">
        <v>6.99</v>
      </c>
      <c r="D3984" s="298">
        <v>6.84</v>
      </c>
      <c r="E3984" s="298">
        <v>6.9</v>
      </c>
      <c r="F3984" s="297">
        <v>87634</v>
      </c>
      <c r="G3984" s="297">
        <v>59671932</v>
      </c>
      <c r="H3984" s="400">
        <v>411.73633649075902</v>
      </c>
      <c r="I3984" s="401"/>
    </row>
    <row r="3985" spans="1:9" ht="25.15" customHeight="1">
      <c r="A3985" s="299">
        <v>40274</v>
      </c>
      <c r="B3985" s="298">
        <v>6.99</v>
      </c>
      <c r="C3985" s="298">
        <v>6.99</v>
      </c>
      <c r="D3985" s="298">
        <v>6.89</v>
      </c>
      <c r="E3985" s="298">
        <v>6.9850000000000003</v>
      </c>
      <c r="F3985" s="297">
        <v>44214</v>
      </c>
      <c r="G3985" s="297">
        <v>59671932</v>
      </c>
      <c r="H3985" s="400">
        <v>416.80845298706203</v>
      </c>
      <c r="I3985" s="401"/>
    </row>
    <row r="3986" spans="1:9" ht="25.15" customHeight="1">
      <c r="A3986" s="299">
        <v>40269</v>
      </c>
      <c r="B3986" s="298">
        <v>6.82</v>
      </c>
      <c r="C3986" s="298">
        <v>6.97</v>
      </c>
      <c r="D3986" s="298">
        <v>6.81</v>
      </c>
      <c r="E3986" s="298">
        <v>6.9450000000000003</v>
      </c>
      <c r="F3986" s="297">
        <v>138267</v>
      </c>
      <c r="G3986" s="297">
        <v>59671932</v>
      </c>
      <c r="H3986" s="400">
        <v>414.42157798336598</v>
      </c>
      <c r="I3986" s="401"/>
    </row>
    <row r="3987" spans="1:9" ht="25.15" customHeight="1">
      <c r="A3987" s="299">
        <v>40268</v>
      </c>
      <c r="B3987" s="298">
        <v>6.8949999999999996</v>
      </c>
      <c r="C3987" s="298">
        <v>6.9</v>
      </c>
      <c r="D3987" s="298">
        <v>6.83</v>
      </c>
      <c r="E3987" s="298">
        <v>6.835</v>
      </c>
      <c r="F3987" s="297">
        <v>30969</v>
      </c>
      <c r="G3987" s="297">
        <v>59671932</v>
      </c>
      <c r="H3987" s="400">
        <v>407.857657496304</v>
      </c>
      <c r="I3987" s="401"/>
    </row>
    <row r="3988" spans="1:9" ht="25.15" customHeight="1">
      <c r="A3988" s="299">
        <v>40267</v>
      </c>
      <c r="B3988" s="298">
        <v>6.87</v>
      </c>
      <c r="C3988" s="298">
        <v>6.9</v>
      </c>
      <c r="D3988" s="298">
        <v>6.81</v>
      </c>
      <c r="E3988" s="298">
        <v>6.87</v>
      </c>
      <c r="F3988" s="297">
        <v>13197</v>
      </c>
      <c r="G3988" s="297">
        <v>59671932</v>
      </c>
      <c r="H3988" s="400">
        <v>409.94616601108902</v>
      </c>
      <c r="I3988" s="401"/>
    </row>
    <row r="3989" spans="1:9" ht="25.15" customHeight="1">
      <c r="A3989" s="299">
        <v>40266</v>
      </c>
      <c r="B3989" s="298">
        <v>6.9850000000000003</v>
      </c>
      <c r="C3989" s="298">
        <v>7.0250000000000004</v>
      </c>
      <c r="D3989" s="298">
        <v>6.8250000000000002</v>
      </c>
      <c r="E3989" s="298">
        <v>6.8849999999999998</v>
      </c>
      <c r="F3989" s="297">
        <v>14704</v>
      </c>
      <c r="G3989" s="297">
        <v>59671932</v>
      </c>
      <c r="H3989" s="400">
        <v>410.84126547782103</v>
      </c>
      <c r="I3989" s="401"/>
    </row>
    <row r="3990" spans="1:9" ht="25.15" customHeight="1">
      <c r="A3990" s="299">
        <v>40263</v>
      </c>
      <c r="B3990" s="298">
        <v>6.99</v>
      </c>
      <c r="C3990" s="298">
        <v>6.99</v>
      </c>
      <c r="D3990" s="298">
        <v>6.907</v>
      </c>
      <c r="E3990" s="298">
        <v>6.95</v>
      </c>
      <c r="F3990" s="297">
        <v>14671</v>
      </c>
      <c r="G3990" s="297">
        <v>59671932</v>
      </c>
      <c r="H3990" s="400">
        <v>414.71991601848202</v>
      </c>
      <c r="I3990" s="401"/>
    </row>
    <row r="3991" spans="1:9" ht="25.15" customHeight="1">
      <c r="A3991" s="299">
        <v>40262</v>
      </c>
      <c r="B3991" s="298">
        <v>6.94</v>
      </c>
      <c r="C3991" s="298">
        <v>7.04</v>
      </c>
      <c r="D3991" s="298">
        <v>6.9249999999999998</v>
      </c>
      <c r="E3991" s="298">
        <v>6.9649999999999999</v>
      </c>
      <c r="F3991" s="297">
        <v>117757</v>
      </c>
      <c r="G3991" s="297">
        <v>59671932</v>
      </c>
      <c r="H3991" s="400">
        <v>415.61501548521397</v>
      </c>
      <c r="I3991" s="401"/>
    </row>
    <row r="3992" spans="1:9" ht="25.15" customHeight="1">
      <c r="A3992" s="299">
        <v>40261</v>
      </c>
      <c r="B3992" s="298">
        <v>6.81</v>
      </c>
      <c r="C3992" s="298">
        <v>7.09</v>
      </c>
      <c r="D3992" s="298">
        <v>6.81</v>
      </c>
      <c r="E3992" s="298">
        <v>7.02</v>
      </c>
      <c r="F3992" s="297">
        <v>121400</v>
      </c>
      <c r="G3992" s="297">
        <v>59671932</v>
      </c>
      <c r="H3992" s="400">
        <v>418.89696150184801</v>
      </c>
      <c r="I3992" s="401"/>
    </row>
    <row r="3993" spans="1:9" ht="25.15" customHeight="1">
      <c r="A3993" s="299">
        <v>40260</v>
      </c>
      <c r="B3993" s="298">
        <v>6.83</v>
      </c>
      <c r="C3993" s="298">
        <v>6.9450000000000003</v>
      </c>
      <c r="D3993" s="298">
        <v>6.83</v>
      </c>
      <c r="E3993" s="298">
        <v>6.9</v>
      </c>
      <c r="F3993" s="297">
        <v>81077</v>
      </c>
      <c r="G3993" s="297">
        <v>59671932</v>
      </c>
      <c r="H3993" s="400">
        <v>411.73633649075902</v>
      </c>
      <c r="I3993" s="401"/>
    </row>
    <row r="3994" spans="1:9" ht="25.15" customHeight="1">
      <c r="A3994" s="299">
        <v>40259</v>
      </c>
      <c r="B3994" s="298">
        <v>6.83</v>
      </c>
      <c r="C3994" s="298">
        <v>6.83</v>
      </c>
      <c r="D3994" s="298">
        <v>6.8</v>
      </c>
      <c r="E3994" s="298">
        <v>6.83</v>
      </c>
      <c r="F3994" s="297">
        <v>55571</v>
      </c>
      <c r="G3994" s="297">
        <v>59671932</v>
      </c>
      <c r="H3994" s="400">
        <v>407.55929100739303</v>
      </c>
      <c r="I3994" s="401"/>
    </row>
    <row r="3995" spans="1:9" ht="25.15" customHeight="1">
      <c r="A3995" s="299">
        <v>40256</v>
      </c>
      <c r="B3995" s="298">
        <v>6.83</v>
      </c>
      <c r="C3995" s="298">
        <v>6.8949999999999996</v>
      </c>
      <c r="D3995" s="298">
        <v>6.8014999999999999</v>
      </c>
      <c r="E3995" s="298">
        <v>6.83</v>
      </c>
      <c r="F3995" s="297">
        <v>357918</v>
      </c>
      <c r="G3995" s="297">
        <v>59671932</v>
      </c>
      <c r="H3995" s="400">
        <v>407.55929100739303</v>
      </c>
      <c r="I3995" s="401"/>
    </row>
    <row r="3996" spans="1:9" ht="25.15" customHeight="1">
      <c r="A3996" s="299">
        <v>40255</v>
      </c>
      <c r="B3996" s="298">
        <v>6.83</v>
      </c>
      <c r="C3996" s="298">
        <v>6.875</v>
      </c>
      <c r="D3996" s="298">
        <v>6.7217500000000001</v>
      </c>
      <c r="E3996" s="298">
        <v>6.81</v>
      </c>
      <c r="F3996" s="297">
        <v>151916</v>
      </c>
      <c r="G3996" s="297">
        <v>59671932</v>
      </c>
      <c r="H3996" s="400">
        <v>406.36585350554498</v>
      </c>
      <c r="I3996" s="401"/>
    </row>
    <row r="3997" spans="1:9" ht="25.15" customHeight="1">
      <c r="A3997" s="299">
        <v>40254</v>
      </c>
      <c r="B3997" s="298">
        <v>6.83</v>
      </c>
      <c r="C3997" s="298">
        <v>6.8849999999999998</v>
      </c>
      <c r="D3997" s="298">
        <v>6.8</v>
      </c>
      <c r="E3997" s="298">
        <v>6.85</v>
      </c>
      <c r="F3997" s="297">
        <v>246195</v>
      </c>
      <c r="G3997" s="297">
        <v>59671932</v>
      </c>
      <c r="H3997" s="400">
        <v>408.75272850924102</v>
      </c>
      <c r="I3997" s="401"/>
    </row>
    <row r="3998" spans="1:9" ht="25.15" customHeight="1">
      <c r="A3998" s="299">
        <v>40253</v>
      </c>
      <c r="B3998" s="298">
        <v>6.8</v>
      </c>
      <c r="C3998" s="298">
        <v>6.9</v>
      </c>
      <c r="D3998" s="298">
        <v>6.7249999999999996</v>
      </c>
      <c r="E3998" s="298">
        <v>6.86</v>
      </c>
      <c r="F3998" s="297">
        <v>57018</v>
      </c>
      <c r="G3998" s="297">
        <v>59671932</v>
      </c>
      <c r="H3998" s="400">
        <v>409.349461487062</v>
      </c>
      <c r="I3998" s="401"/>
    </row>
    <row r="3999" spans="1:9" ht="25.15" customHeight="1">
      <c r="A3999" s="299">
        <v>40252</v>
      </c>
      <c r="B3999" s="298">
        <v>6.7850000000000001</v>
      </c>
      <c r="C3999" s="298">
        <v>6.82</v>
      </c>
      <c r="D3999" s="298">
        <v>6.7121130000000004</v>
      </c>
      <c r="E3999" s="298">
        <v>6.8</v>
      </c>
      <c r="F3999" s="297">
        <v>42284</v>
      </c>
      <c r="G3999" s="297">
        <v>59671932</v>
      </c>
      <c r="H3999" s="400">
        <v>405.76914898151801</v>
      </c>
      <c r="I3999" s="401"/>
    </row>
    <row r="4000" spans="1:9" ht="25.15" customHeight="1">
      <c r="A4000" s="299">
        <v>40249</v>
      </c>
      <c r="B4000" s="298">
        <v>6.7549999999999999</v>
      </c>
      <c r="C4000" s="298">
        <v>6.84</v>
      </c>
      <c r="D4000" s="298">
        <v>6.7522500000000001</v>
      </c>
      <c r="E4000" s="298">
        <v>6.79</v>
      </c>
      <c r="F4000" s="297">
        <v>456122</v>
      </c>
      <c r="G4000" s="297">
        <v>59671932</v>
      </c>
      <c r="H4000" s="400">
        <v>405.17241600369601</v>
      </c>
      <c r="I4000" s="401"/>
    </row>
    <row r="4001" spans="1:9" ht="25.15" customHeight="1">
      <c r="A4001" s="299">
        <v>40248</v>
      </c>
      <c r="B4001" s="298">
        <v>6.85</v>
      </c>
      <c r="C4001" s="298">
        <v>6.8879999999999999</v>
      </c>
      <c r="D4001" s="298">
        <v>6.7750000000000004</v>
      </c>
      <c r="E4001" s="298">
        <v>6.7750000000000004</v>
      </c>
      <c r="F4001" s="297">
        <v>91642</v>
      </c>
      <c r="G4001" s="297">
        <v>59671932</v>
      </c>
      <c r="H4001" s="400">
        <v>404.27734499075899</v>
      </c>
      <c r="I4001" s="401"/>
    </row>
    <row r="4002" spans="1:9" ht="25.15" customHeight="1">
      <c r="A4002" s="299">
        <v>40247</v>
      </c>
      <c r="B4002" s="298">
        <v>6.88</v>
      </c>
      <c r="C4002" s="298">
        <v>6.8949999999999996</v>
      </c>
      <c r="D4002" s="298">
        <v>6.85</v>
      </c>
      <c r="E4002" s="298">
        <v>6.88</v>
      </c>
      <c r="F4002" s="297">
        <v>166812</v>
      </c>
      <c r="G4002" s="297">
        <v>59671932</v>
      </c>
      <c r="H4002" s="400">
        <v>410.54289898891102</v>
      </c>
      <c r="I4002" s="401"/>
    </row>
    <row r="4003" spans="1:9" ht="25.15" customHeight="1">
      <c r="A4003" s="299">
        <v>40246</v>
      </c>
      <c r="B4003" s="298">
        <v>6.95</v>
      </c>
      <c r="C4003" s="298">
        <v>6.95</v>
      </c>
      <c r="D4003" s="298">
        <v>6.875</v>
      </c>
      <c r="E4003" s="298">
        <v>6.94</v>
      </c>
      <c r="F4003" s="297">
        <v>21813</v>
      </c>
      <c r="G4003" s="297">
        <v>59671932</v>
      </c>
      <c r="H4003" s="400">
        <v>414.12321149445501</v>
      </c>
      <c r="I4003" s="401"/>
    </row>
    <row r="4004" spans="1:9" ht="25.15" customHeight="1">
      <c r="A4004" s="299">
        <v>40245</v>
      </c>
      <c r="B4004" s="298">
        <v>6.97</v>
      </c>
      <c r="C4004" s="298">
        <v>7</v>
      </c>
      <c r="D4004" s="298">
        <v>6.87</v>
      </c>
      <c r="E4004" s="298">
        <v>6.95</v>
      </c>
      <c r="F4004" s="297">
        <v>27963</v>
      </c>
      <c r="G4004" s="297">
        <v>59671932</v>
      </c>
      <c r="H4004" s="400">
        <v>414.71991601848202</v>
      </c>
      <c r="I4004" s="401"/>
    </row>
    <row r="4005" spans="1:9" ht="25.15" customHeight="1">
      <c r="A4005" s="299">
        <v>40242</v>
      </c>
      <c r="B4005" s="298">
        <v>6.9850000000000003</v>
      </c>
      <c r="C4005" s="298">
        <v>7.0350000000000001</v>
      </c>
      <c r="D4005" s="298">
        <v>6.907</v>
      </c>
      <c r="E4005" s="298">
        <v>6.95</v>
      </c>
      <c r="F4005" s="297">
        <v>29486</v>
      </c>
      <c r="G4005" s="297">
        <v>59671932</v>
      </c>
      <c r="H4005" s="400">
        <v>414.71991601848202</v>
      </c>
      <c r="I4005" s="401"/>
    </row>
    <row r="4006" spans="1:9" ht="25.15" customHeight="1">
      <c r="A4006" s="299">
        <v>40241</v>
      </c>
      <c r="B4006" s="298">
        <v>7.0149999999999997</v>
      </c>
      <c r="C4006" s="298">
        <v>7.0149999999999997</v>
      </c>
      <c r="D4006" s="298">
        <v>6.8550000000000004</v>
      </c>
      <c r="E4006" s="298">
        <v>6.97</v>
      </c>
      <c r="F4006" s="297">
        <v>20815</v>
      </c>
      <c r="G4006" s="297">
        <v>59671932</v>
      </c>
      <c r="H4006" s="400">
        <v>415.91335352033002</v>
      </c>
      <c r="I4006" s="401"/>
    </row>
    <row r="4007" spans="1:9" ht="25.15" customHeight="1">
      <c r="A4007" s="299">
        <v>40240</v>
      </c>
      <c r="B4007" s="298">
        <v>6.8550000000000004</v>
      </c>
      <c r="C4007" s="298">
        <v>6.9</v>
      </c>
      <c r="D4007" s="298">
        <v>6.8550000000000004</v>
      </c>
      <c r="E4007" s="298">
        <v>6.9</v>
      </c>
      <c r="F4007" s="297">
        <v>25085</v>
      </c>
      <c r="G4007" s="297">
        <v>59671932</v>
      </c>
      <c r="H4007" s="400">
        <v>411.73633649075902</v>
      </c>
      <c r="I4007" s="401"/>
    </row>
    <row r="4008" spans="1:9" ht="25.15" customHeight="1">
      <c r="A4008" s="299">
        <v>40239</v>
      </c>
      <c r="B4008" s="298">
        <v>6.94</v>
      </c>
      <c r="C4008" s="298">
        <v>6.9405000000000001</v>
      </c>
      <c r="D4008" s="298">
        <v>6.8666400000000003</v>
      </c>
      <c r="E4008" s="298">
        <v>6.91</v>
      </c>
      <c r="F4008" s="297">
        <v>22738</v>
      </c>
      <c r="G4008" s="297">
        <v>59671932</v>
      </c>
      <c r="H4008" s="400">
        <v>412.33304101478598</v>
      </c>
      <c r="I4008" s="401"/>
    </row>
    <row r="4009" spans="1:9" ht="25.15" customHeight="1">
      <c r="A4009" s="299">
        <v>40238</v>
      </c>
      <c r="B4009" s="298">
        <v>6.95</v>
      </c>
      <c r="C4009" s="298">
        <v>6.95</v>
      </c>
      <c r="D4009" s="298">
        <v>6.8550000000000004</v>
      </c>
      <c r="E4009" s="298">
        <v>6.94</v>
      </c>
      <c r="F4009" s="297">
        <v>20476</v>
      </c>
      <c r="G4009" s="297">
        <v>59671932</v>
      </c>
      <c r="H4009" s="400">
        <v>414.12321149445501</v>
      </c>
      <c r="I4009" s="401"/>
    </row>
    <row r="4010" spans="1:9" ht="25.15" customHeight="1">
      <c r="A4010" s="299">
        <v>40235</v>
      </c>
      <c r="B4010" s="298">
        <v>6.8250000000000002</v>
      </c>
      <c r="C4010" s="298">
        <v>6.9450000000000003</v>
      </c>
      <c r="D4010" s="298">
        <v>6.8250000000000002</v>
      </c>
      <c r="E4010" s="298">
        <v>6.9450000000000003</v>
      </c>
      <c r="F4010" s="297">
        <v>73670</v>
      </c>
      <c r="G4010" s="297">
        <v>59671932</v>
      </c>
      <c r="H4010" s="400">
        <v>414.42157798336598</v>
      </c>
      <c r="I4010" s="401"/>
    </row>
    <row r="4011" spans="1:9" ht="25.15" customHeight="1">
      <c r="A4011" s="299">
        <v>40234</v>
      </c>
      <c r="B4011" s="298">
        <v>6.875</v>
      </c>
      <c r="C4011" s="298">
        <v>6.97</v>
      </c>
      <c r="D4011" s="298">
        <v>6.8449999999999998</v>
      </c>
      <c r="E4011" s="298">
        <v>6.86</v>
      </c>
      <c r="F4011" s="297">
        <v>107267</v>
      </c>
      <c r="G4011" s="297">
        <v>59671932</v>
      </c>
      <c r="H4011" s="400">
        <v>409.349461487062</v>
      </c>
      <c r="I4011" s="401"/>
    </row>
    <row r="4012" spans="1:9" ht="25.15" customHeight="1">
      <c r="A4012" s="299">
        <v>40233</v>
      </c>
      <c r="B4012" s="298">
        <v>6.85</v>
      </c>
      <c r="C4012" s="298">
        <v>6.96</v>
      </c>
      <c r="D4012" s="298">
        <v>6.82</v>
      </c>
      <c r="E4012" s="298">
        <v>6.96</v>
      </c>
      <c r="F4012" s="297">
        <v>1701480</v>
      </c>
      <c r="G4012" s="297">
        <v>59671932</v>
      </c>
      <c r="H4012" s="400">
        <v>415.31664899630402</v>
      </c>
      <c r="I4012" s="401"/>
    </row>
    <row r="4013" spans="1:9" ht="25.15" customHeight="1">
      <c r="A4013" s="299">
        <v>40232</v>
      </c>
      <c r="B4013" s="298">
        <v>6.8550000000000004</v>
      </c>
      <c r="C4013" s="298">
        <v>6.9</v>
      </c>
      <c r="D4013" s="298">
        <v>6.85</v>
      </c>
      <c r="E4013" s="298">
        <v>6.85</v>
      </c>
      <c r="F4013" s="297">
        <v>45859</v>
      </c>
      <c r="G4013" s="297">
        <v>59671932</v>
      </c>
      <c r="H4013" s="400">
        <v>408.75272850924102</v>
      </c>
      <c r="I4013" s="401"/>
    </row>
    <row r="4014" spans="1:9" ht="25.15" customHeight="1">
      <c r="A4014" s="299">
        <v>40231</v>
      </c>
      <c r="B4014" s="298">
        <v>6.88</v>
      </c>
      <c r="C4014" s="298">
        <v>6.94</v>
      </c>
      <c r="D4014" s="298">
        <v>6.85</v>
      </c>
      <c r="E4014" s="298">
        <v>6.8849999999999998</v>
      </c>
      <c r="F4014" s="297">
        <v>49112</v>
      </c>
      <c r="G4014" s="297">
        <v>59671932</v>
      </c>
      <c r="H4014" s="400">
        <v>410.84126547782103</v>
      </c>
      <c r="I4014" s="401"/>
    </row>
    <row r="4015" spans="1:9" ht="25.15" customHeight="1">
      <c r="A4015" s="299">
        <v>40228</v>
      </c>
      <c r="B4015" s="298">
        <v>6.8550000000000004</v>
      </c>
      <c r="C4015" s="298">
        <v>6.9050000000000002</v>
      </c>
      <c r="D4015" s="298">
        <v>6.85</v>
      </c>
      <c r="E4015" s="298">
        <v>6.88</v>
      </c>
      <c r="F4015" s="297">
        <v>38843</v>
      </c>
      <c r="G4015" s="297">
        <v>59671932</v>
      </c>
      <c r="H4015" s="400">
        <v>410.54289898891102</v>
      </c>
      <c r="I4015" s="401"/>
    </row>
    <row r="4016" spans="1:9" ht="25.15" customHeight="1">
      <c r="A4016" s="299">
        <v>40227</v>
      </c>
      <c r="B4016" s="298">
        <v>6.8650000000000002</v>
      </c>
      <c r="C4016" s="298">
        <v>6.9515630000000002</v>
      </c>
      <c r="D4016" s="298">
        <v>6.8650000000000002</v>
      </c>
      <c r="E4016" s="298">
        <v>6.91</v>
      </c>
      <c r="F4016" s="297">
        <v>906580</v>
      </c>
      <c r="G4016" s="297">
        <v>59671932</v>
      </c>
      <c r="H4016" s="400">
        <v>412.33304101478598</v>
      </c>
      <c r="I4016" s="401"/>
    </row>
    <row r="4017" spans="1:9" ht="25.15" customHeight="1">
      <c r="A4017" s="299">
        <v>40226</v>
      </c>
      <c r="B4017" s="298">
        <v>6.97</v>
      </c>
      <c r="C4017" s="298">
        <v>6.97</v>
      </c>
      <c r="D4017" s="298">
        <v>6.9050000000000002</v>
      </c>
      <c r="E4017" s="298">
        <v>6.95</v>
      </c>
      <c r="F4017" s="297">
        <v>48311</v>
      </c>
      <c r="G4017" s="297">
        <v>59671932</v>
      </c>
      <c r="H4017" s="400">
        <v>414.71991601848202</v>
      </c>
      <c r="I4017" s="401"/>
    </row>
    <row r="4018" spans="1:9" ht="25.15" customHeight="1">
      <c r="A4018" s="299">
        <v>40225</v>
      </c>
      <c r="B4018" s="298">
        <v>7.02</v>
      </c>
      <c r="C4018" s="298">
        <v>7.02</v>
      </c>
      <c r="D4018" s="298">
        <v>6.92</v>
      </c>
      <c r="E4018" s="298">
        <v>6.99</v>
      </c>
      <c r="F4018" s="297">
        <v>41905</v>
      </c>
      <c r="G4018" s="297">
        <v>59671932</v>
      </c>
      <c r="H4018" s="400">
        <v>417.10679102217898</v>
      </c>
      <c r="I4018" s="401"/>
    </row>
    <row r="4019" spans="1:9" ht="25.15" customHeight="1">
      <c r="A4019" s="299">
        <v>40224</v>
      </c>
      <c r="B4019" s="298">
        <v>6.92</v>
      </c>
      <c r="C4019" s="298">
        <v>7</v>
      </c>
      <c r="D4019" s="298">
        <v>6.92</v>
      </c>
      <c r="E4019" s="298">
        <v>6.9450000000000003</v>
      </c>
      <c r="F4019" s="297">
        <v>28260</v>
      </c>
      <c r="G4019" s="297">
        <v>59671932</v>
      </c>
      <c r="H4019" s="400">
        <v>414.42157798336598</v>
      </c>
      <c r="I4019" s="401"/>
    </row>
    <row r="4020" spans="1:9" ht="25.15" customHeight="1">
      <c r="A4020" s="299">
        <v>40221</v>
      </c>
      <c r="B4020" s="298">
        <v>6.95</v>
      </c>
      <c r="C4020" s="298">
        <v>7.0450999999999997</v>
      </c>
      <c r="D4020" s="298">
        <v>6.875</v>
      </c>
      <c r="E4020" s="298">
        <v>7.03</v>
      </c>
      <c r="F4020" s="297">
        <v>76859</v>
      </c>
      <c r="G4020" s="297">
        <v>59671932</v>
      </c>
      <c r="H4020" s="400">
        <v>419.49369447967001</v>
      </c>
      <c r="I4020" s="401"/>
    </row>
    <row r="4021" spans="1:9" ht="25.15" customHeight="1">
      <c r="A4021" s="299">
        <v>40220</v>
      </c>
      <c r="B4021" s="298">
        <v>6.9</v>
      </c>
      <c r="C4021" s="298">
        <v>6.9249999999999998</v>
      </c>
      <c r="D4021" s="298">
        <v>6.86</v>
      </c>
      <c r="E4021" s="298">
        <v>6.915</v>
      </c>
      <c r="F4021" s="297">
        <v>28142</v>
      </c>
      <c r="G4021" s="297">
        <v>59671932</v>
      </c>
      <c r="H4021" s="400">
        <v>412.63140750369598</v>
      </c>
      <c r="I4021" s="401"/>
    </row>
    <row r="4022" spans="1:9" ht="25.15" customHeight="1">
      <c r="A4022" s="299">
        <v>40219</v>
      </c>
      <c r="B4022" s="298">
        <v>6.92</v>
      </c>
      <c r="C4022" s="298">
        <v>6.92</v>
      </c>
      <c r="D4022" s="298">
        <v>6.85</v>
      </c>
      <c r="E4022" s="298">
        <v>6.9</v>
      </c>
      <c r="F4022" s="297">
        <v>20705</v>
      </c>
      <c r="G4022" s="297">
        <v>59671932</v>
      </c>
      <c r="H4022" s="400">
        <v>411.73633649075902</v>
      </c>
      <c r="I4022" s="401"/>
    </row>
    <row r="4023" spans="1:9" ht="25.15" customHeight="1">
      <c r="A4023" s="299">
        <v>40218</v>
      </c>
      <c r="B4023" s="298">
        <v>6.8449999999999998</v>
      </c>
      <c r="C4023" s="298">
        <v>6.9</v>
      </c>
      <c r="D4023" s="298">
        <v>6.8449999999999998</v>
      </c>
      <c r="E4023" s="298">
        <v>6.88</v>
      </c>
      <c r="F4023" s="297">
        <v>32212</v>
      </c>
      <c r="G4023" s="297">
        <v>59671932</v>
      </c>
      <c r="H4023" s="400">
        <v>410.54289898891102</v>
      </c>
      <c r="I4023" s="401"/>
    </row>
    <row r="4024" spans="1:9" ht="25.15" customHeight="1">
      <c r="A4024" s="299">
        <v>40217</v>
      </c>
      <c r="B4024" s="298">
        <v>6.9249999999999998</v>
      </c>
      <c r="C4024" s="298">
        <v>6.9249999999999998</v>
      </c>
      <c r="D4024" s="298">
        <v>6.8</v>
      </c>
      <c r="E4024" s="298">
        <v>6.92</v>
      </c>
      <c r="F4024" s="297">
        <v>156624</v>
      </c>
      <c r="G4024" s="297">
        <v>59671932</v>
      </c>
      <c r="H4024" s="400">
        <v>412.92977399260701</v>
      </c>
      <c r="I4024" s="401"/>
    </row>
    <row r="4025" spans="1:9" ht="25.15" customHeight="1">
      <c r="A4025" s="299">
        <v>40214</v>
      </c>
      <c r="B4025" s="298">
        <v>6.75</v>
      </c>
      <c r="C4025" s="298">
        <v>6.9050000000000002</v>
      </c>
      <c r="D4025" s="298">
        <v>6.74</v>
      </c>
      <c r="E4025" s="298">
        <v>6.85</v>
      </c>
      <c r="F4025" s="297">
        <v>194125</v>
      </c>
      <c r="G4025" s="297">
        <v>59671932</v>
      </c>
      <c r="H4025" s="400">
        <v>408.75272850924102</v>
      </c>
      <c r="I4025" s="401"/>
    </row>
    <row r="4026" spans="1:9" ht="25.15" customHeight="1">
      <c r="A4026" s="299">
        <v>40213</v>
      </c>
      <c r="B4026" s="298">
        <v>6.9</v>
      </c>
      <c r="C4026" s="298">
        <v>6.9</v>
      </c>
      <c r="D4026" s="298">
        <v>6.76</v>
      </c>
      <c r="E4026" s="298">
        <v>6.83</v>
      </c>
      <c r="F4026" s="297">
        <v>88228</v>
      </c>
      <c r="G4026" s="297">
        <v>59671932</v>
      </c>
      <c r="H4026" s="400">
        <v>407.55929100739303</v>
      </c>
      <c r="I4026" s="401"/>
    </row>
    <row r="4027" spans="1:9" ht="25.15" customHeight="1">
      <c r="A4027" s="299">
        <v>40212</v>
      </c>
      <c r="B4027" s="298">
        <v>6.7249999999999996</v>
      </c>
      <c r="C4027" s="298">
        <v>6.9</v>
      </c>
      <c r="D4027" s="298">
        <v>6.7249999999999996</v>
      </c>
      <c r="E4027" s="298">
        <v>6.85</v>
      </c>
      <c r="F4027" s="297">
        <v>20089</v>
      </c>
      <c r="G4027" s="297">
        <v>59671932</v>
      </c>
      <c r="H4027" s="400">
        <v>408.75272850924102</v>
      </c>
      <c r="I4027" s="401"/>
    </row>
    <row r="4028" spans="1:9" ht="25.15" customHeight="1">
      <c r="A4028" s="299">
        <v>40211</v>
      </c>
      <c r="B4028" s="298">
        <v>6.7249999999999996</v>
      </c>
      <c r="C4028" s="298">
        <v>6.9</v>
      </c>
      <c r="D4028" s="298">
        <v>6.7249999999999996</v>
      </c>
      <c r="E4028" s="298">
        <v>6.9</v>
      </c>
      <c r="F4028" s="297">
        <v>127489</v>
      </c>
      <c r="G4028" s="297">
        <v>59671932</v>
      </c>
      <c r="H4028" s="400">
        <v>411.73633649075902</v>
      </c>
      <c r="I4028" s="401"/>
    </row>
    <row r="4029" spans="1:9" ht="25.15" customHeight="1">
      <c r="A4029" s="299">
        <v>40210</v>
      </c>
      <c r="B4029" s="298">
        <v>6.72</v>
      </c>
      <c r="C4029" s="298">
        <v>6.88</v>
      </c>
      <c r="D4029" s="298">
        <v>6.7</v>
      </c>
      <c r="E4029" s="298">
        <v>6.88</v>
      </c>
      <c r="F4029" s="297">
        <v>14219</v>
      </c>
      <c r="G4029" s="297">
        <v>59671932</v>
      </c>
      <c r="H4029" s="400">
        <v>410.54289898891102</v>
      </c>
      <c r="I4029" s="401"/>
    </row>
    <row r="4030" spans="1:9" ht="25.15" customHeight="1">
      <c r="A4030" s="299">
        <v>40207</v>
      </c>
      <c r="B4030" s="298">
        <v>6.835</v>
      </c>
      <c r="C4030" s="298">
        <v>6.9</v>
      </c>
      <c r="D4030" s="298">
        <v>6.73</v>
      </c>
      <c r="E4030" s="298">
        <v>6.8</v>
      </c>
      <c r="F4030" s="297">
        <v>119785</v>
      </c>
      <c r="G4030" s="297">
        <v>59671932</v>
      </c>
      <c r="H4030" s="400">
        <v>405.76914898151801</v>
      </c>
      <c r="I4030" s="401"/>
    </row>
    <row r="4031" spans="1:9" ht="25.15" customHeight="1">
      <c r="A4031" s="299">
        <v>40206</v>
      </c>
      <c r="B4031" s="298">
        <v>6.835</v>
      </c>
      <c r="C4031" s="298">
        <v>6.85</v>
      </c>
      <c r="D4031" s="298">
        <v>6.7050000000000001</v>
      </c>
      <c r="E4031" s="298">
        <v>6.7649999999999997</v>
      </c>
      <c r="F4031" s="297">
        <v>23561</v>
      </c>
      <c r="G4031" s="297">
        <v>59671932</v>
      </c>
      <c r="H4031" s="400">
        <v>403.68061201293801</v>
      </c>
      <c r="I4031" s="401"/>
    </row>
    <row r="4032" spans="1:9" ht="25.15" customHeight="1">
      <c r="A4032" s="299">
        <v>40205</v>
      </c>
      <c r="B4032" s="298">
        <v>6.7050000000000001</v>
      </c>
      <c r="C4032" s="298">
        <v>6.78</v>
      </c>
      <c r="D4032" s="298">
        <v>6.7</v>
      </c>
      <c r="E4032" s="298">
        <v>6.78</v>
      </c>
      <c r="F4032" s="297">
        <v>11913</v>
      </c>
      <c r="G4032" s="297">
        <v>59671932</v>
      </c>
      <c r="H4032" s="400">
        <v>404.57571147967002</v>
      </c>
      <c r="I4032" s="401"/>
    </row>
    <row r="4033" spans="1:9" ht="25.15" customHeight="1">
      <c r="A4033" s="299">
        <v>40204</v>
      </c>
      <c r="B4033" s="298">
        <v>6.7050000000000001</v>
      </c>
      <c r="C4033" s="298">
        <v>6.835</v>
      </c>
      <c r="D4033" s="298">
        <v>6.7</v>
      </c>
      <c r="E4033" s="298">
        <v>6.835</v>
      </c>
      <c r="F4033" s="297">
        <v>17518</v>
      </c>
      <c r="G4033" s="297">
        <v>59671932</v>
      </c>
      <c r="H4033" s="400">
        <v>407.857657496304</v>
      </c>
      <c r="I4033" s="401"/>
    </row>
    <row r="4034" spans="1:9" ht="25.15" customHeight="1">
      <c r="A4034" s="299">
        <v>40203</v>
      </c>
      <c r="B4034" s="298">
        <v>6.9249999999999998</v>
      </c>
      <c r="C4034" s="298">
        <v>6.9249999999999998</v>
      </c>
      <c r="D4034" s="298">
        <v>6.75</v>
      </c>
      <c r="E4034" s="298">
        <v>6.75</v>
      </c>
      <c r="F4034" s="297">
        <v>27262</v>
      </c>
      <c r="G4034" s="297">
        <v>59671932</v>
      </c>
      <c r="H4034" s="400">
        <v>402.78554100000002</v>
      </c>
      <c r="I4034" s="401"/>
    </row>
    <row r="4035" spans="1:9" ht="25.15" customHeight="1">
      <c r="A4035" s="299">
        <v>40200</v>
      </c>
      <c r="B4035" s="298">
        <v>6.82</v>
      </c>
      <c r="C4035" s="298">
        <v>6.82</v>
      </c>
      <c r="D4035" s="298">
        <v>6.72</v>
      </c>
      <c r="E4035" s="298">
        <v>6.7549999999999999</v>
      </c>
      <c r="F4035" s="297">
        <v>240977</v>
      </c>
      <c r="G4035" s="297">
        <v>59671932</v>
      </c>
      <c r="H4035" s="400">
        <v>403.083907488911</v>
      </c>
      <c r="I4035" s="401"/>
    </row>
    <row r="4036" spans="1:9" ht="25.15" customHeight="1">
      <c r="A4036" s="299">
        <v>40199</v>
      </c>
      <c r="B4036" s="298">
        <v>6.7549999999999999</v>
      </c>
      <c r="C4036" s="298">
        <v>6.86</v>
      </c>
      <c r="D4036" s="298">
        <v>6.7549999999999999</v>
      </c>
      <c r="E4036" s="298">
        <v>6.8049999999999997</v>
      </c>
      <c r="F4036" s="297">
        <v>20679</v>
      </c>
      <c r="G4036" s="297">
        <v>59671932</v>
      </c>
      <c r="H4036" s="400">
        <v>406.067487016634</v>
      </c>
      <c r="I4036" s="401"/>
    </row>
    <row r="4037" spans="1:9" ht="25.15" customHeight="1">
      <c r="A4037" s="299">
        <v>40198</v>
      </c>
      <c r="B4037" s="298">
        <v>6.8849999999999998</v>
      </c>
      <c r="C4037" s="298">
        <v>6.9419000000000004</v>
      </c>
      <c r="D4037" s="298">
        <v>6.8298500000000004</v>
      </c>
      <c r="E4037" s="298">
        <v>6.84</v>
      </c>
      <c r="F4037" s="297">
        <v>31251</v>
      </c>
      <c r="G4037" s="297">
        <v>59671932</v>
      </c>
      <c r="H4037" s="400">
        <v>408.15602398521401</v>
      </c>
      <c r="I4037" s="401"/>
    </row>
    <row r="4038" spans="1:9" ht="25.15" customHeight="1">
      <c r="A4038" s="299">
        <v>40197</v>
      </c>
      <c r="B4038" s="298">
        <v>6.8949999999999996</v>
      </c>
      <c r="C4038" s="298">
        <v>6.8977500000000003</v>
      </c>
      <c r="D4038" s="298">
        <v>6.74</v>
      </c>
      <c r="E4038" s="298">
        <v>6.89</v>
      </c>
      <c r="F4038" s="297">
        <v>11296</v>
      </c>
      <c r="G4038" s="297">
        <v>59671932</v>
      </c>
      <c r="H4038" s="400">
        <v>411.13960351293798</v>
      </c>
      <c r="I4038" s="401"/>
    </row>
    <row r="4039" spans="1:9" ht="25.15" customHeight="1">
      <c r="A4039" s="299">
        <v>40196</v>
      </c>
      <c r="B4039" s="298">
        <v>6.8550000000000004</v>
      </c>
      <c r="C4039" s="298">
        <v>6.9</v>
      </c>
      <c r="D4039" s="298">
        <v>6.8</v>
      </c>
      <c r="E4039" s="298">
        <v>6.9</v>
      </c>
      <c r="F4039" s="297">
        <v>106026</v>
      </c>
      <c r="G4039" s="297">
        <v>59671932</v>
      </c>
      <c r="H4039" s="400">
        <v>411.73633649075902</v>
      </c>
      <c r="I4039" s="401"/>
    </row>
    <row r="4040" spans="1:9" ht="25.15" customHeight="1">
      <c r="A4040" s="299">
        <v>40193</v>
      </c>
      <c r="B4040" s="298">
        <v>6.92</v>
      </c>
      <c r="C4040" s="298">
        <v>6.92</v>
      </c>
      <c r="D4040" s="298">
        <v>6.8049999999999997</v>
      </c>
      <c r="E4040" s="298">
        <v>6.89</v>
      </c>
      <c r="F4040" s="297">
        <v>38382</v>
      </c>
      <c r="G4040" s="297">
        <v>59671932</v>
      </c>
      <c r="H4040" s="400">
        <v>411.13960351293798</v>
      </c>
      <c r="I4040" s="401"/>
    </row>
    <row r="4041" spans="1:9" ht="25.15" customHeight="1">
      <c r="A4041" s="299">
        <v>40192</v>
      </c>
      <c r="B4041" s="298">
        <v>6.7750000000000004</v>
      </c>
      <c r="C4041" s="298">
        <v>6.89</v>
      </c>
      <c r="D4041" s="298">
        <v>6.7750000000000004</v>
      </c>
      <c r="E4041" s="298">
        <v>6.8449999999999998</v>
      </c>
      <c r="F4041" s="297">
        <v>16896</v>
      </c>
      <c r="G4041" s="297">
        <v>59671932</v>
      </c>
      <c r="H4041" s="400">
        <v>408.45436202033</v>
      </c>
      <c r="I4041" s="401"/>
    </row>
    <row r="4042" spans="1:9" ht="25.15" customHeight="1">
      <c r="A4042" s="299">
        <v>40191</v>
      </c>
      <c r="B4042" s="298">
        <v>6.915</v>
      </c>
      <c r="C4042" s="298">
        <v>6.915</v>
      </c>
      <c r="D4042" s="298">
        <v>6.85</v>
      </c>
      <c r="E4042" s="298">
        <v>6.85</v>
      </c>
      <c r="F4042" s="297">
        <v>15096</v>
      </c>
      <c r="G4042" s="297">
        <v>59671932</v>
      </c>
      <c r="H4042" s="400">
        <v>408.75272850924102</v>
      </c>
      <c r="I4042" s="401"/>
    </row>
    <row r="4043" spans="1:9" ht="25.15" customHeight="1">
      <c r="A4043" s="299">
        <v>40190</v>
      </c>
      <c r="B4043" s="298">
        <v>7.04</v>
      </c>
      <c r="C4043" s="298">
        <v>7.04</v>
      </c>
      <c r="D4043" s="298">
        <v>6.7750000000000004</v>
      </c>
      <c r="E4043" s="298">
        <v>6.9</v>
      </c>
      <c r="F4043" s="297">
        <v>54198</v>
      </c>
      <c r="G4043" s="297">
        <v>59671932</v>
      </c>
      <c r="H4043" s="400">
        <v>411.73633649075902</v>
      </c>
      <c r="I4043" s="401"/>
    </row>
    <row r="4044" spans="1:9" ht="25.15" customHeight="1">
      <c r="A4044" s="299">
        <v>40189</v>
      </c>
      <c r="B4044" s="298">
        <v>7.06</v>
      </c>
      <c r="C4044" s="298">
        <v>7.09</v>
      </c>
      <c r="D4044" s="298">
        <v>6.9349999999999996</v>
      </c>
      <c r="E4044" s="298">
        <v>7</v>
      </c>
      <c r="F4044" s="297">
        <v>187039</v>
      </c>
      <c r="G4044" s="297">
        <v>59671932</v>
      </c>
      <c r="H4044" s="400">
        <v>417.70352400000002</v>
      </c>
      <c r="I4044" s="401"/>
    </row>
    <row r="4045" spans="1:9" ht="25.15" customHeight="1">
      <c r="A4045" s="299">
        <v>40186</v>
      </c>
      <c r="B4045" s="298">
        <v>7.03</v>
      </c>
      <c r="C4045" s="298">
        <v>7.1</v>
      </c>
      <c r="D4045" s="298">
        <v>6.915</v>
      </c>
      <c r="E4045" s="298">
        <v>6.9950000000000001</v>
      </c>
      <c r="F4045" s="297">
        <v>55526</v>
      </c>
      <c r="G4045" s="297">
        <v>59671932</v>
      </c>
      <c r="H4045" s="400">
        <v>417.40515751108899</v>
      </c>
      <c r="I4045" s="401"/>
    </row>
    <row r="4046" spans="1:9" ht="25.15" customHeight="1">
      <c r="A4046" s="299">
        <v>40185</v>
      </c>
      <c r="B4046" s="298">
        <v>7.14</v>
      </c>
      <c r="C4046" s="298">
        <v>7.14</v>
      </c>
      <c r="D4046" s="298">
        <v>6.96</v>
      </c>
      <c r="E4046" s="298">
        <v>7.0449999999999999</v>
      </c>
      <c r="F4046" s="297">
        <v>27614</v>
      </c>
      <c r="G4046" s="297">
        <v>59671932</v>
      </c>
      <c r="H4046" s="400">
        <v>420.38876549260698</v>
      </c>
      <c r="I4046" s="401"/>
    </row>
    <row r="4047" spans="1:9" ht="25.15" customHeight="1">
      <c r="A4047" s="299">
        <v>40184</v>
      </c>
      <c r="B4047" s="298">
        <v>7.07</v>
      </c>
      <c r="C4047" s="298">
        <v>7.1</v>
      </c>
      <c r="D4047" s="298">
        <v>6.9249999999999998</v>
      </c>
      <c r="E4047" s="298">
        <v>7.04</v>
      </c>
      <c r="F4047" s="297">
        <v>22069</v>
      </c>
      <c r="G4047" s="297">
        <v>59671932</v>
      </c>
      <c r="H4047" s="400">
        <v>420.09039900369601</v>
      </c>
      <c r="I4047" s="401"/>
    </row>
    <row r="4048" spans="1:9" ht="25.15" customHeight="1">
      <c r="A4048" s="299">
        <v>40183</v>
      </c>
      <c r="B4048" s="298">
        <v>6.86</v>
      </c>
      <c r="C4048" s="298">
        <v>7.05</v>
      </c>
      <c r="D4048" s="298">
        <v>6.86</v>
      </c>
      <c r="E4048" s="298">
        <v>7.02</v>
      </c>
      <c r="F4048" s="297">
        <v>180804</v>
      </c>
      <c r="G4048" s="297">
        <v>59671932</v>
      </c>
      <c r="H4048" s="400">
        <v>418.89696150184801</v>
      </c>
      <c r="I4048" s="401"/>
    </row>
    <row r="4049" spans="1:9" ht="25.15" customHeight="1">
      <c r="A4049" s="299">
        <v>40182</v>
      </c>
      <c r="B4049" s="298">
        <v>6.65</v>
      </c>
      <c r="C4049" s="298">
        <v>6.9349999999999996</v>
      </c>
      <c r="D4049" s="298">
        <v>6.65</v>
      </c>
      <c r="E4049" s="298">
        <v>6.9349999999999996</v>
      </c>
      <c r="F4049" s="297">
        <v>96481</v>
      </c>
      <c r="G4049" s="297">
        <v>59671932</v>
      </c>
      <c r="H4049" s="400">
        <v>413.824845005545</v>
      </c>
      <c r="I4049" s="401"/>
    </row>
    <row r="4050" spans="1:9" ht="25.15" customHeight="1">
      <c r="A4050" s="299">
        <v>40178</v>
      </c>
      <c r="B4050" s="298">
        <v>6.6550000000000002</v>
      </c>
      <c r="C4050" s="298">
        <v>6.8449999999999998</v>
      </c>
      <c r="D4050" s="298">
        <v>6.6550000000000002</v>
      </c>
      <c r="E4050" s="298">
        <v>6.74</v>
      </c>
      <c r="F4050" s="297">
        <v>8856</v>
      </c>
      <c r="G4050" s="297">
        <v>59671932</v>
      </c>
      <c r="H4050" s="400">
        <v>402.18880802217899</v>
      </c>
      <c r="I4050" s="401"/>
    </row>
    <row r="4051" spans="1:9" ht="25.15" customHeight="1">
      <c r="A4051" s="299">
        <v>40177</v>
      </c>
      <c r="B4051" s="298">
        <v>6.89</v>
      </c>
      <c r="C4051" s="298">
        <v>6.89</v>
      </c>
      <c r="D4051" s="298">
        <v>6.7350000000000003</v>
      </c>
      <c r="E4051" s="298">
        <v>6.85</v>
      </c>
      <c r="F4051" s="297">
        <v>37423</v>
      </c>
      <c r="G4051" s="297">
        <v>59670963</v>
      </c>
      <c r="H4051" s="400">
        <v>408.746090859334</v>
      </c>
      <c r="I4051" s="401"/>
    </row>
    <row r="4052" spans="1:9" ht="25.15" customHeight="1">
      <c r="A4052" s="299">
        <v>40176</v>
      </c>
      <c r="B4052" s="298">
        <v>6.835</v>
      </c>
      <c r="C4052" s="298">
        <v>6.96</v>
      </c>
      <c r="D4052" s="298">
        <v>6.806</v>
      </c>
      <c r="E4052" s="298">
        <v>6.96</v>
      </c>
      <c r="F4052" s="297">
        <v>15571</v>
      </c>
      <c r="G4052" s="297">
        <v>59670963</v>
      </c>
      <c r="H4052" s="400">
        <v>415.30990475626697</v>
      </c>
      <c r="I4052" s="401"/>
    </row>
    <row r="4053" spans="1:9" ht="25.15" customHeight="1">
      <c r="A4053" s="299">
        <v>40171</v>
      </c>
      <c r="B4053" s="298">
        <v>6.89</v>
      </c>
      <c r="C4053" s="298">
        <v>6.99</v>
      </c>
      <c r="D4053" s="298">
        <v>6.86</v>
      </c>
      <c r="E4053" s="298">
        <v>6.9349999999999996</v>
      </c>
      <c r="F4053" s="297">
        <v>0</v>
      </c>
      <c r="G4053" s="297">
        <v>59670963</v>
      </c>
      <c r="H4053" s="400">
        <v>413.81812499059998</v>
      </c>
      <c r="I4053" s="401"/>
    </row>
    <row r="4054" spans="1:9" ht="25.15" customHeight="1">
      <c r="A4054" s="299">
        <v>40170</v>
      </c>
      <c r="B4054" s="298">
        <v>6.82</v>
      </c>
      <c r="C4054" s="298">
        <v>7.0049999999999999</v>
      </c>
      <c r="D4054" s="298">
        <v>6.8120000000000003</v>
      </c>
      <c r="E4054" s="298">
        <v>7.0049999999999999</v>
      </c>
      <c r="F4054" s="297">
        <v>15370</v>
      </c>
      <c r="G4054" s="297">
        <v>59670963</v>
      </c>
      <c r="H4054" s="400">
        <v>417.99510264380001</v>
      </c>
      <c r="I4054" s="401"/>
    </row>
    <row r="4055" spans="1:9" ht="25.15" customHeight="1">
      <c r="A4055" s="299">
        <v>40169</v>
      </c>
      <c r="B4055" s="298">
        <v>6.7450000000000001</v>
      </c>
      <c r="C4055" s="298">
        <v>7</v>
      </c>
      <c r="D4055" s="298">
        <v>6.6789500000000004</v>
      </c>
      <c r="E4055" s="298">
        <v>7</v>
      </c>
      <c r="F4055" s="297">
        <v>47077</v>
      </c>
      <c r="G4055" s="297">
        <v>59670963</v>
      </c>
      <c r="H4055" s="400">
        <v>417.69674099999997</v>
      </c>
      <c r="I4055" s="401"/>
    </row>
    <row r="4056" spans="1:9" ht="25.15" customHeight="1">
      <c r="A4056" s="299">
        <v>40168</v>
      </c>
      <c r="B4056" s="298">
        <v>6.3550000000000004</v>
      </c>
      <c r="C4056" s="298">
        <v>6.7450000000000001</v>
      </c>
      <c r="D4056" s="298">
        <v>6.3250000000000002</v>
      </c>
      <c r="E4056" s="298">
        <v>6.73</v>
      </c>
      <c r="F4056" s="297">
        <v>81622</v>
      </c>
      <c r="G4056" s="297">
        <v>59670963</v>
      </c>
      <c r="H4056" s="400">
        <v>401.58558212813301</v>
      </c>
      <c r="I4056" s="401"/>
    </row>
    <row r="4057" spans="1:9" ht="25.15" customHeight="1">
      <c r="A4057" s="299">
        <v>40165</v>
      </c>
      <c r="B4057" s="298">
        <v>6.4</v>
      </c>
      <c r="C4057" s="298">
        <v>6.44</v>
      </c>
      <c r="D4057" s="298">
        <v>6.2</v>
      </c>
      <c r="E4057" s="298">
        <v>6.32</v>
      </c>
      <c r="F4057" s="297">
        <v>139605</v>
      </c>
      <c r="G4057" s="297">
        <v>59670963</v>
      </c>
      <c r="H4057" s="400">
        <v>377.12049640319998</v>
      </c>
      <c r="I4057" s="401"/>
    </row>
    <row r="4058" spans="1:9" ht="25.15" customHeight="1">
      <c r="A4058" s="299">
        <v>40164</v>
      </c>
      <c r="B4058" s="298">
        <v>6.35</v>
      </c>
      <c r="C4058" s="298">
        <v>6.55</v>
      </c>
      <c r="D4058" s="298">
        <v>6.2249999999999996</v>
      </c>
      <c r="E4058" s="298">
        <v>6.42</v>
      </c>
      <c r="F4058" s="297">
        <v>60165</v>
      </c>
      <c r="G4058" s="297">
        <v>59670963</v>
      </c>
      <c r="H4058" s="400">
        <v>383.08758701253299</v>
      </c>
      <c r="I4058" s="401"/>
    </row>
    <row r="4059" spans="1:9" ht="25.15" customHeight="1">
      <c r="A4059" s="299">
        <v>40163</v>
      </c>
      <c r="B4059" s="298">
        <v>6.085</v>
      </c>
      <c r="C4059" s="298">
        <v>6.35</v>
      </c>
      <c r="D4059" s="298">
        <v>6.0819999999999999</v>
      </c>
      <c r="E4059" s="298">
        <v>6.35</v>
      </c>
      <c r="F4059" s="297">
        <v>62831</v>
      </c>
      <c r="G4059" s="297">
        <v>59670963</v>
      </c>
      <c r="H4059" s="400">
        <v>378.91060935933399</v>
      </c>
      <c r="I4059" s="401"/>
    </row>
    <row r="4060" spans="1:9" ht="25.15" customHeight="1">
      <c r="A4060" s="299">
        <v>40162</v>
      </c>
      <c r="B4060" s="298">
        <v>6.23</v>
      </c>
      <c r="C4060" s="298">
        <v>6.25</v>
      </c>
      <c r="D4060" s="298">
        <v>6.1150000000000002</v>
      </c>
      <c r="E4060" s="298">
        <v>6.25</v>
      </c>
      <c r="F4060" s="297">
        <v>25144</v>
      </c>
      <c r="G4060" s="297">
        <v>59670963</v>
      </c>
      <c r="H4060" s="400">
        <v>372.94351875000001</v>
      </c>
      <c r="I4060" s="401"/>
    </row>
    <row r="4061" spans="1:9" ht="25.15" customHeight="1">
      <c r="A4061" s="299">
        <v>40161</v>
      </c>
      <c r="B4061" s="298">
        <v>6.17</v>
      </c>
      <c r="C4061" s="298">
        <v>6.1950000000000003</v>
      </c>
      <c r="D4061" s="298">
        <v>6.0750000000000002</v>
      </c>
      <c r="E4061" s="298">
        <v>6.1950000000000003</v>
      </c>
      <c r="F4061" s="297">
        <v>39308</v>
      </c>
      <c r="G4061" s="297">
        <v>59670963</v>
      </c>
      <c r="H4061" s="400">
        <v>369.66162602819998</v>
      </c>
      <c r="I4061" s="401"/>
    </row>
    <row r="4062" spans="1:9" ht="25.15" customHeight="1">
      <c r="A4062" s="299">
        <v>40158</v>
      </c>
      <c r="B4062" s="298">
        <v>6.11</v>
      </c>
      <c r="C4062" s="298">
        <v>6.1349999999999998</v>
      </c>
      <c r="D4062" s="298">
        <v>6.06</v>
      </c>
      <c r="E4062" s="298">
        <v>6.08</v>
      </c>
      <c r="F4062" s="297">
        <v>37489</v>
      </c>
      <c r="G4062" s="297">
        <v>59670963</v>
      </c>
      <c r="H4062" s="400">
        <v>362.79945048746703</v>
      </c>
      <c r="I4062" s="401"/>
    </row>
    <row r="4063" spans="1:9" ht="25.15" customHeight="1">
      <c r="A4063" s="299">
        <v>40157</v>
      </c>
      <c r="B4063" s="298">
        <v>6</v>
      </c>
      <c r="C4063" s="298">
        <v>6.0750000000000002</v>
      </c>
      <c r="D4063" s="298">
        <v>5.9870099999999997</v>
      </c>
      <c r="E4063" s="298">
        <v>6.07</v>
      </c>
      <c r="F4063" s="297">
        <v>50468</v>
      </c>
      <c r="G4063" s="297">
        <v>59670963</v>
      </c>
      <c r="H4063" s="400">
        <v>362.20275565319997</v>
      </c>
      <c r="I4063" s="401"/>
    </row>
    <row r="4064" spans="1:9" ht="25.15" customHeight="1">
      <c r="A4064" s="299">
        <v>40156</v>
      </c>
      <c r="B4064" s="298">
        <v>6.0449999999999999</v>
      </c>
      <c r="C4064" s="298">
        <v>6.0562500000000004</v>
      </c>
      <c r="D4064" s="298">
        <v>5.97</v>
      </c>
      <c r="E4064" s="298">
        <v>6</v>
      </c>
      <c r="F4064" s="297">
        <v>46046</v>
      </c>
      <c r="G4064" s="297">
        <v>59670963</v>
      </c>
      <c r="H4064" s="400">
        <v>358.025778</v>
      </c>
      <c r="I4064" s="401"/>
    </row>
    <row r="4065" spans="1:9" ht="25.15" customHeight="1">
      <c r="A4065" s="299">
        <v>40155</v>
      </c>
      <c r="B4065" s="298">
        <v>6.1</v>
      </c>
      <c r="C4065" s="298">
        <v>6.1967499999999998</v>
      </c>
      <c r="D4065" s="298">
        <v>5.9895800000000001</v>
      </c>
      <c r="E4065" s="298">
        <v>6.1</v>
      </c>
      <c r="F4065" s="297">
        <v>120571</v>
      </c>
      <c r="G4065" s="297">
        <v>59670963</v>
      </c>
      <c r="H4065" s="400">
        <v>363.99286860933398</v>
      </c>
      <c r="I4065" s="401"/>
    </row>
    <row r="4066" spans="1:9" ht="25.15" customHeight="1">
      <c r="A4066" s="299">
        <v>40154</v>
      </c>
      <c r="B4066" s="298">
        <v>6.085</v>
      </c>
      <c r="C4066" s="298">
        <v>6.25</v>
      </c>
      <c r="D4066" s="298">
        <v>6.085</v>
      </c>
      <c r="E4066" s="298">
        <v>6.15</v>
      </c>
      <c r="F4066" s="297">
        <v>101871</v>
      </c>
      <c r="G4066" s="297">
        <v>59670963</v>
      </c>
      <c r="H4066" s="400">
        <v>366.97642814066597</v>
      </c>
      <c r="I4066" s="401"/>
    </row>
    <row r="4067" spans="1:9" ht="25.15" customHeight="1">
      <c r="A4067" s="299">
        <v>40151</v>
      </c>
      <c r="B4067" s="298">
        <v>6.1</v>
      </c>
      <c r="C4067" s="298">
        <v>6.23</v>
      </c>
      <c r="D4067" s="298">
        <v>6.1</v>
      </c>
      <c r="E4067" s="298">
        <v>6.15</v>
      </c>
      <c r="F4067" s="297">
        <v>62821</v>
      </c>
      <c r="G4067" s="297">
        <v>59670963</v>
      </c>
      <c r="H4067" s="400">
        <v>366.97642814066597</v>
      </c>
      <c r="I4067" s="401"/>
    </row>
    <row r="4068" spans="1:9" ht="25.15" customHeight="1">
      <c r="A4068" s="299">
        <v>40150</v>
      </c>
      <c r="B4068" s="298">
        <v>6.2450000000000001</v>
      </c>
      <c r="C4068" s="298">
        <v>6.2549999999999999</v>
      </c>
      <c r="D4068" s="298">
        <v>6.07</v>
      </c>
      <c r="E4068" s="298">
        <v>6.07</v>
      </c>
      <c r="F4068" s="297">
        <v>88224</v>
      </c>
      <c r="G4068" s="297">
        <v>59670963</v>
      </c>
      <c r="H4068" s="400">
        <v>362.20275565319997</v>
      </c>
      <c r="I4068" s="401"/>
    </row>
    <row r="4069" spans="1:9" ht="25.15" customHeight="1">
      <c r="A4069" s="299">
        <v>40149</v>
      </c>
      <c r="B4069" s="298">
        <v>6.1</v>
      </c>
      <c r="C4069" s="298">
        <v>6.2</v>
      </c>
      <c r="D4069" s="298">
        <v>6.1</v>
      </c>
      <c r="E4069" s="298">
        <v>6.2</v>
      </c>
      <c r="F4069" s="297">
        <v>35070</v>
      </c>
      <c r="G4069" s="297">
        <v>59670963</v>
      </c>
      <c r="H4069" s="400">
        <v>369.959959218667</v>
      </c>
      <c r="I4069" s="401"/>
    </row>
    <row r="4070" spans="1:9" ht="25.15" customHeight="1">
      <c r="A4070" s="299">
        <v>40148</v>
      </c>
      <c r="B4070" s="298">
        <v>6.19</v>
      </c>
      <c r="C4070" s="298">
        <v>6.19</v>
      </c>
      <c r="D4070" s="298">
        <v>6.03</v>
      </c>
      <c r="E4070" s="298">
        <v>6.16</v>
      </c>
      <c r="F4070" s="297">
        <v>54260</v>
      </c>
      <c r="G4070" s="297">
        <v>59670963</v>
      </c>
      <c r="H4070" s="400">
        <v>367.57312297493399</v>
      </c>
      <c r="I4070" s="401"/>
    </row>
    <row r="4071" spans="1:9" ht="25.15" customHeight="1">
      <c r="A4071" s="299">
        <v>40147</v>
      </c>
      <c r="B4071" s="298">
        <v>6.07</v>
      </c>
      <c r="C4071" s="298">
        <v>6.2</v>
      </c>
      <c r="D4071" s="298">
        <v>6.07</v>
      </c>
      <c r="E4071" s="298">
        <v>6.15</v>
      </c>
      <c r="F4071" s="297">
        <v>126733</v>
      </c>
      <c r="G4071" s="297">
        <v>59670963</v>
      </c>
      <c r="H4071" s="400">
        <v>366.97642814066597</v>
      </c>
      <c r="I4071" s="401"/>
    </row>
    <row r="4072" spans="1:9" ht="25.15" customHeight="1">
      <c r="A4072" s="299">
        <v>40144</v>
      </c>
      <c r="B4072" s="298">
        <v>6.1</v>
      </c>
      <c r="C4072" s="298">
        <v>6.27</v>
      </c>
      <c r="D4072" s="298">
        <v>6.04</v>
      </c>
      <c r="E4072" s="298">
        <v>6.23</v>
      </c>
      <c r="F4072" s="297">
        <v>100141</v>
      </c>
      <c r="G4072" s="297">
        <v>59667117</v>
      </c>
      <c r="H4072" s="400">
        <v>371.72614004806002</v>
      </c>
      <c r="I4072" s="401"/>
    </row>
    <row r="4073" spans="1:9" ht="25.15" customHeight="1">
      <c r="A4073" s="299">
        <v>40143</v>
      </c>
      <c r="B4073" s="298">
        <v>6.1950000000000003</v>
      </c>
      <c r="C4073" s="298">
        <v>6.1950000000000003</v>
      </c>
      <c r="D4073" s="298">
        <v>6.0750000000000002</v>
      </c>
      <c r="E4073" s="298">
        <v>6.11</v>
      </c>
      <c r="F4073" s="297">
        <v>66717</v>
      </c>
      <c r="G4073" s="297">
        <v>59667117</v>
      </c>
      <c r="H4073" s="400">
        <v>364.56609283642001</v>
      </c>
      <c r="I4073" s="401"/>
    </row>
    <row r="4074" spans="1:9" ht="25.15" customHeight="1">
      <c r="A4074" s="299">
        <v>40142</v>
      </c>
      <c r="B4074" s="298">
        <v>6.22</v>
      </c>
      <c r="C4074" s="298">
        <v>6.24</v>
      </c>
      <c r="D4074" s="298">
        <v>6.1349999999999998</v>
      </c>
      <c r="E4074" s="298">
        <v>6.16</v>
      </c>
      <c r="F4074" s="297">
        <v>46171</v>
      </c>
      <c r="G4074" s="297">
        <v>59667117</v>
      </c>
      <c r="H4074" s="400">
        <v>367.54943161552001</v>
      </c>
      <c r="I4074" s="401"/>
    </row>
    <row r="4075" spans="1:9" ht="25.15" customHeight="1">
      <c r="A4075" s="299">
        <v>40141</v>
      </c>
      <c r="B4075" s="298">
        <v>6.08</v>
      </c>
      <c r="C4075" s="298">
        <v>6.1950000000000003</v>
      </c>
      <c r="D4075" s="298">
        <v>6.08</v>
      </c>
      <c r="E4075" s="298">
        <v>6.19</v>
      </c>
      <c r="F4075" s="297">
        <v>42567</v>
      </c>
      <c r="G4075" s="297">
        <v>59667117</v>
      </c>
      <c r="H4075" s="400">
        <v>369.33945764418002</v>
      </c>
      <c r="I4075" s="401"/>
    </row>
    <row r="4076" spans="1:9" ht="25.15" customHeight="1">
      <c r="A4076" s="299">
        <v>40140</v>
      </c>
      <c r="B4076" s="298">
        <v>6.17</v>
      </c>
      <c r="C4076" s="298">
        <v>6.2050000000000001</v>
      </c>
      <c r="D4076" s="298">
        <v>6.08</v>
      </c>
      <c r="E4076" s="298">
        <v>6.2050000000000001</v>
      </c>
      <c r="F4076" s="297">
        <v>49949</v>
      </c>
      <c r="G4076" s="297">
        <v>59667117</v>
      </c>
      <c r="H4076" s="400">
        <v>370.23445643276</v>
      </c>
      <c r="I4076" s="401"/>
    </row>
    <row r="4077" spans="1:9" ht="25.15" customHeight="1">
      <c r="A4077" s="299">
        <v>40137</v>
      </c>
      <c r="B4077" s="298">
        <v>6.085</v>
      </c>
      <c r="C4077" s="298">
        <v>6.17</v>
      </c>
      <c r="D4077" s="298">
        <v>6.085</v>
      </c>
      <c r="E4077" s="298">
        <v>6.14</v>
      </c>
      <c r="F4077" s="297">
        <v>41009</v>
      </c>
      <c r="G4077" s="297">
        <v>59667117</v>
      </c>
      <c r="H4077" s="400">
        <v>366.35609041357998</v>
      </c>
      <c r="I4077" s="401"/>
    </row>
    <row r="4078" spans="1:9" ht="25.15" customHeight="1">
      <c r="A4078" s="299">
        <v>40136</v>
      </c>
      <c r="B4078" s="298">
        <v>6.13</v>
      </c>
      <c r="C4078" s="298">
        <v>6.1950000000000003</v>
      </c>
      <c r="D4078" s="298">
        <v>6.06</v>
      </c>
      <c r="E4078" s="298">
        <v>6.1</v>
      </c>
      <c r="F4078" s="297">
        <v>52503</v>
      </c>
      <c r="G4078" s="297">
        <v>59667117</v>
      </c>
      <c r="H4078" s="400">
        <v>363.96940800969998</v>
      </c>
      <c r="I4078" s="401"/>
    </row>
    <row r="4079" spans="1:9" ht="25.15" customHeight="1">
      <c r="A4079" s="299">
        <v>40135</v>
      </c>
      <c r="B4079" s="298">
        <v>6.0949999999999998</v>
      </c>
      <c r="C4079" s="298">
        <v>6.2450000000000001</v>
      </c>
      <c r="D4079" s="298">
        <v>6.0949999999999998</v>
      </c>
      <c r="E4079" s="298">
        <v>6.15</v>
      </c>
      <c r="F4079" s="297">
        <v>58158</v>
      </c>
      <c r="G4079" s="297">
        <v>59667117</v>
      </c>
      <c r="H4079" s="400">
        <v>366.95277524030001</v>
      </c>
      <c r="I4079" s="401"/>
    </row>
    <row r="4080" spans="1:9" ht="25.15" customHeight="1">
      <c r="A4080" s="299">
        <v>40134</v>
      </c>
      <c r="B4080" s="298">
        <v>6.0549999999999997</v>
      </c>
      <c r="C4080" s="298">
        <v>6.19</v>
      </c>
      <c r="D4080" s="298">
        <v>6.0549999999999997</v>
      </c>
      <c r="E4080" s="298">
        <v>6.15</v>
      </c>
      <c r="F4080" s="297">
        <v>49499</v>
      </c>
      <c r="G4080" s="297">
        <v>59667117</v>
      </c>
      <c r="H4080" s="400">
        <v>366.95277524030001</v>
      </c>
      <c r="I4080" s="401"/>
    </row>
    <row r="4081" spans="1:9" ht="25.15" customHeight="1">
      <c r="A4081" s="299">
        <v>40133</v>
      </c>
      <c r="B4081" s="298">
        <v>6.15</v>
      </c>
      <c r="C4081" s="298">
        <v>6.165</v>
      </c>
      <c r="D4081" s="298">
        <v>6.01</v>
      </c>
      <c r="E4081" s="298">
        <v>6.12</v>
      </c>
      <c r="F4081" s="297">
        <v>626287</v>
      </c>
      <c r="G4081" s="297">
        <v>59667117</v>
      </c>
      <c r="H4081" s="400">
        <v>365.16274921164</v>
      </c>
      <c r="I4081" s="401"/>
    </row>
    <row r="4082" spans="1:9" ht="25.15" customHeight="1">
      <c r="A4082" s="299">
        <v>40130</v>
      </c>
      <c r="B4082" s="298">
        <v>5.7149999999999999</v>
      </c>
      <c r="C4082" s="298">
        <v>6.1</v>
      </c>
      <c r="D4082" s="298">
        <v>5.6550000000000002</v>
      </c>
      <c r="E4082" s="298">
        <v>6.06</v>
      </c>
      <c r="F4082" s="297">
        <v>1750506</v>
      </c>
      <c r="G4082" s="297">
        <v>59667117</v>
      </c>
      <c r="H4082" s="400">
        <v>361.58272560581997</v>
      </c>
      <c r="I4082" s="401"/>
    </row>
    <row r="4083" spans="1:9" ht="25.15" customHeight="1">
      <c r="A4083" s="299">
        <v>40129</v>
      </c>
      <c r="B4083" s="298">
        <v>6.33</v>
      </c>
      <c r="C4083" s="298">
        <v>6.45</v>
      </c>
      <c r="D4083" s="298">
        <v>5.6749999999999998</v>
      </c>
      <c r="E4083" s="298">
        <v>5.7</v>
      </c>
      <c r="F4083" s="297">
        <v>596571</v>
      </c>
      <c r="G4083" s="297">
        <v>59667117</v>
      </c>
      <c r="H4083" s="400">
        <v>340.10255551940099</v>
      </c>
      <c r="I4083" s="401"/>
    </row>
    <row r="4084" spans="1:9" ht="25.15" customHeight="1">
      <c r="A4084" s="299">
        <v>40128</v>
      </c>
      <c r="B4084" s="298">
        <v>6.35</v>
      </c>
      <c r="C4084" s="298">
        <v>6.5</v>
      </c>
      <c r="D4084" s="298">
        <v>6.3</v>
      </c>
      <c r="E4084" s="298">
        <v>6.4</v>
      </c>
      <c r="F4084" s="297">
        <v>56253</v>
      </c>
      <c r="G4084" s="297">
        <v>59667117</v>
      </c>
      <c r="H4084" s="400">
        <v>381.8695544903</v>
      </c>
      <c r="I4084" s="401"/>
    </row>
    <row r="4085" spans="1:9" ht="25.15" customHeight="1">
      <c r="A4085" s="299">
        <v>40127</v>
      </c>
      <c r="B4085" s="298">
        <v>6.23</v>
      </c>
      <c r="C4085" s="298">
        <v>6.4</v>
      </c>
      <c r="D4085" s="298">
        <v>6.23</v>
      </c>
      <c r="E4085" s="298">
        <v>6.39</v>
      </c>
      <c r="F4085" s="297">
        <v>233508</v>
      </c>
      <c r="G4085" s="297">
        <v>59667117</v>
      </c>
      <c r="H4085" s="400">
        <v>381.27286966358002</v>
      </c>
      <c r="I4085" s="401"/>
    </row>
    <row r="4086" spans="1:9" ht="25.15" customHeight="1">
      <c r="A4086" s="299">
        <v>40126</v>
      </c>
      <c r="B4086" s="298">
        <v>6.5</v>
      </c>
      <c r="C4086" s="298">
        <v>6.5</v>
      </c>
      <c r="D4086" s="298">
        <v>6.23</v>
      </c>
      <c r="E4086" s="298">
        <v>6.3449999999999998</v>
      </c>
      <c r="F4086" s="297">
        <v>39817</v>
      </c>
      <c r="G4086" s="297">
        <v>59667117</v>
      </c>
      <c r="H4086" s="400">
        <v>378.587844846341</v>
      </c>
      <c r="I4086" s="401"/>
    </row>
    <row r="4087" spans="1:9" ht="25.15" customHeight="1">
      <c r="A4087" s="299">
        <v>40123</v>
      </c>
      <c r="B4087" s="298">
        <v>6.415</v>
      </c>
      <c r="C4087" s="298">
        <v>6.4950000000000001</v>
      </c>
      <c r="D4087" s="298">
        <v>6.3232249999999999</v>
      </c>
      <c r="E4087" s="298">
        <v>6.48</v>
      </c>
      <c r="F4087" s="297">
        <v>29735</v>
      </c>
      <c r="G4087" s="297">
        <v>59667117</v>
      </c>
      <c r="H4087" s="400">
        <v>386.64291929806001</v>
      </c>
      <c r="I4087" s="401"/>
    </row>
    <row r="4088" spans="1:9" ht="25.15" customHeight="1">
      <c r="A4088" s="299">
        <v>40122</v>
      </c>
      <c r="B4088" s="298">
        <v>6.415</v>
      </c>
      <c r="C4088" s="298">
        <v>6.45</v>
      </c>
      <c r="D4088" s="298">
        <v>6.3849999999999998</v>
      </c>
      <c r="E4088" s="298">
        <v>6.4</v>
      </c>
      <c r="F4088" s="297">
        <v>34239</v>
      </c>
      <c r="G4088" s="297">
        <v>59667117</v>
      </c>
      <c r="H4088" s="400">
        <v>381.8695544903</v>
      </c>
      <c r="I4088" s="401"/>
    </row>
    <row r="4089" spans="1:9" ht="25.15" customHeight="1">
      <c r="A4089" s="299">
        <v>40121</v>
      </c>
      <c r="B4089" s="298">
        <v>6.56</v>
      </c>
      <c r="C4089" s="298">
        <v>6.5949999999999998</v>
      </c>
      <c r="D4089" s="298">
        <v>6.4349999999999996</v>
      </c>
      <c r="E4089" s="298">
        <v>6.4349999999999996</v>
      </c>
      <c r="F4089" s="297">
        <v>142413</v>
      </c>
      <c r="G4089" s="297">
        <v>59667117</v>
      </c>
      <c r="H4089" s="400">
        <v>383.95789448082002</v>
      </c>
      <c r="I4089" s="401"/>
    </row>
    <row r="4090" spans="1:9" ht="25.15" customHeight="1">
      <c r="A4090" s="299">
        <v>40120</v>
      </c>
      <c r="B4090" s="298">
        <v>6.5549999999999997</v>
      </c>
      <c r="C4090" s="298">
        <v>6.5785</v>
      </c>
      <c r="D4090" s="298">
        <v>6.4550000000000001</v>
      </c>
      <c r="E4090" s="298">
        <v>6.49</v>
      </c>
      <c r="F4090" s="297">
        <v>135107</v>
      </c>
      <c r="G4090" s="297">
        <v>59667117</v>
      </c>
      <c r="H4090" s="400">
        <v>387.23957567328102</v>
      </c>
      <c r="I4090" s="401"/>
    </row>
    <row r="4091" spans="1:9" ht="25.15" customHeight="1">
      <c r="A4091" s="299">
        <v>40119</v>
      </c>
      <c r="B4091" s="298">
        <v>6.55</v>
      </c>
      <c r="C4091" s="298">
        <v>6.665</v>
      </c>
      <c r="D4091" s="298">
        <v>6.55</v>
      </c>
      <c r="E4091" s="298">
        <v>6.665</v>
      </c>
      <c r="F4091" s="297">
        <v>40106</v>
      </c>
      <c r="G4091" s="297">
        <v>59667117</v>
      </c>
      <c r="H4091" s="400">
        <v>397.68133252887998</v>
      </c>
      <c r="I4091" s="401"/>
    </row>
    <row r="4092" spans="1:9" ht="25.15" customHeight="1">
      <c r="A4092" s="299">
        <v>40116</v>
      </c>
      <c r="B4092" s="298">
        <v>6.835</v>
      </c>
      <c r="C4092" s="298">
        <v>6.835</v>
      </c>
      <c r="D4092" s="298">
        <v>6.585</v>
      </c>
      <c r="E4092" s="298">
        <v>6.6849999999999996</v>
      </c>
      <c r="F4092" s="297">
        <v>36402</v>
      </c>
      <c r="G4092" s="297">
        <v>59667117</v>
      </c>
      <c r="H4092" s="400">
        <v>398.87467373082001</v>
      </c>
      <c r="I4092" s="401"/>
    </row>
    <row r="4093" spans="1:9" ht="25.15" customHeight="1">
      <c r="A4093" s="299">
        <v>40115</v>
      </c>
      <c r="B4093" s="298">
        <v>6.75</v>
      </c>
      <c r="C4093" s="298">
        <v>6.81</v>
      </c>
      <c r="D4093" s="298">
        <v>6.6950000000000003</v>
      </c>
      <c r="E4093" s="298">
        <v>6.7850000000000001</v>
      </c>
      <c r="F4093" s="297">
        <v>17654</v>
      </c>
      <c r="G4093" s="297">
        <v>59641692</v>
      </c>
      <c r="H4093" s="400">
        <v>404.66887111940002</v>
      </c>
      <c r="I4093" s="401"/>
    </row>
    <row r="4094" spans="1:9" ht="25.15" customHeight="1">
      <c r="A4094" s="299">
        <v>40114</v>
      </c>
      <c r="B4094" s="298">
        <v>6.56</v>
      </c>
      <c r="C4094" s="298">
        <v>6.8650000000000002</v>
      </c>
      <c r="D4094" s="298">
        <v>6.54</v>
      </c>
      <c r="E4094" s="298">
        <v>6.81</v>
      </c>
      <c r="F4094" s="297">
        <v>123707</v>
      </c>
      <c r="G4094" s="297">
        <v>59641692</v>
      </c>
      <c r="H4094" s="400">
        <v>406.15991910727502</v>
      </c>
      <c r="I4094" s="401"/>
    </row>
    <row r="4095" spans="1:9" ht="25.15" customHeight="1">
      <c r="A4095" s="299">
        <v>40113</v>
      </c>
      <c r="B4095" s="298">
        <v>6.87</v>
      </c>
      <c r="C4095" s="298">
        <v>6.9</v>
      </c>
      <c r="D4095" s="298">
        <v>6.5650000000000004</v>
      </c>
      <c r="E4095" s="298">
        <v>6.625</v>
      </c>
      <c r="F4095" s="297">
        <v>261824</v>
      </c>
      <c r="G4095" s="297">
        <v>59641692</v>
      </c>
      <c r="H4095" s="400">
        <v>395.12620950000002</v>
      </c>
      <c r="I4095" s="401"/>
    </row>
    <row r="4096" spans="1:9" ht="25.15" customHeight="1">
      <c r="A4096" s="299">
        <v>40112</v>
      </c>
      <c r="B4096" s="298">
        <v>6.89</v>
      </c>
      <c r="C4096" s="298">
        <v>6.9725999999999999</v>
      </c>
      <c r="D4096" s="298">
        <v>6.87</v>
      </c>
      <c r="E4096" s="298">
        <v>6.87</v>
      </c>
      <c r="F4096" s="297">
        <v>114954</v>
      </c>
      <c r="G4096" s="297">
        <v>59641692</v>
      </c>
      <c r="H4096" s="400">
        <v>409.73841721455</v>
      </c>
      <c r="I4096" s="401"/>
    </row>
    <row r="4097" spans="1:9" ht="25.15" customHeight="1">
      <c r="A4097" s="299">
        <v>40109</v>
      </c>
      <c r="B4097" s="298">
        <v>7.05</v>
      </c>
      <c r="C4097" s="298">
        <v>7.05</v>
      </c>
      <c r="D4097" s="298">
        <v>6.8550000000000004</v>
      </c>
      <c r="E4097" s="298">
        <v>6.8550000000000004</v>
      </c>
      <c r="F4097" s="297">
        <v>16393</v>
      </c>
      <c r="G4097" s="297">
        <v>59641692</v>
      </c>
      <c r="H4097" s="400">
        <v>408.843799797575</v>
      </c>
      <c r="I4097" s="401"/>
    </row>
    <row r="4098" spans="1:9" ht="25.15" customHeight="1">
      <c r="A4098" s="299">
        <v>40108</v>
      </c>
      <c r="B4098" s="298">
        <v>6.88</v>
      </c>
      <c r="C4098" s="298">
        <v>6.915</v>
      </c>
      <c r="D4098" s="298">
        <v>6.86</v>
      </c>
      <c r="E4098" s="298">
        <v>6.86</v>
      </c>
      <c r="F4098" s="297">
        <v>522766</v>
      </c>
      <c r="G4098" s="297">
        <v>59641692</v>
      </c>
      <c r="H4098" s="400">
        <v>409.142015083025</v>
      </c>
      <c r="I4098" s="401"/>
    </row>
    <row r="4099" spans="1:9" ht="25.15" customHeight="1">
      <c r="A4099" s="299">
        <v>40107</v>
      </c>
      <c r="B4099" s="298">
        <v>6.9</v>
      </c>
      <c r="C4099" s="298">
        <v>6.97</v>
      </c>
      <c r="D4099" s="298">
        <v>6.88</v>
      </c>
      <c r="E4099" s="298">
        <v>6.9</v>
      </c>
      <c r="F4099" s="297">
        <v>93949</v>
      </c>
      <c r="G4099" s="297">
        <v>59641692</v>
      </c>
      <c r="H4099" s="400">
        <v>411.52768048787499</v>
      </c>
      <c r="I4099" s="401"/>
    </row>
    <row r="4100" spans="1:9" ht="25.15" customHeight="1">
      <c r="A4100" s="299">
        <v>40106</v>
      </c>
      <c r="B4100" s="298">
        <v>6.8</v>
      </c>
      <c r="C4100" s="298">
        <v>6.9450000000000003</v>
      </c>
      <c r="D4100" s="298">
        <v>6.8</v>
      </c>
      <c r="E4100" s="298">
        <v>6.9</v>
      </c>
      <c r="F4100" s="297">
        <v>27848</v>
      </c>
      <c r="G4100" s="297">
        <v>59641692</v>
      </c>
      <c r="H4100" s="400">
        <v>411.52768048787499</v>
      </c>
      <c r="I4100" s="401"/>
    </row>
    <row r="4101" spans="1:9" ht="25.15" customHeight="1">
      <c r="A4101" s="299">
        <v>40105</v>
      </c>
      <c r="B4101" s="298">
        <v>6.88</v>
      </c>
      <c r="C4101" s="298">
        <v>6.9450000000000003</v>
      </c>
      <c r="D4101" s="298">
        <v>6.85</v>
      </c>
      <c r="E4101" s="298">
        <v>6.9450000000000003</v>
      </c>
      <c r="F4101" s="297">
        <v>490454</v>
      </c>
      <c r="G4101" s="297">
        <v>59641692</v>
      </c>
      <c r="H4101" s="400">
        <v>414.21156117817497</v>
      </c>
      <c r="I4101" s="401"/>
    </row>
    <row r="4102" spans="1:9" ht="25.15" customHeight="1">
      <c r="A4102" s="299">
        <v>40102</v>
      </c>
      <c r="B4102" s="298">
        <v>6.94</v>
      </c>
      <c r="C4102" s="298">
        <v>6.94</v>
      </c>
      <c r="D4102" s="298">
        <v>6.8502999999999998</v>
      </c>
      <c r="E4102" s="298">
        <v>6.92</v>
      </c>
      <c r="F4102" s="297">
        <v>131526</v>
      </c>
      <c r="G4102" s="297">
        <v>59641692</v>
      </c>
      <c r="H4102" s="400">
        <v>412.72051319029998</v>
      </c>
      <c r="I4102" s="401"/>
    </row>
    <row r="4103" spans="1:9" ht="25.15" customHeight="1">
      <c r="A4103" s="299">
        <v>40101</v>
      </c>
      <c r="B4103" s="298">
        <v>6.89</v>
      </c>
      <c r="C4103" s="298">
        <v>6.9450000000000003</v>
      </c>
      <c r="D4103" s="298">
        <v>6.82</v>
      </c>
      <c r="E4103" s="298">
        <v>6.85</v>
      </c>
      <c r="F4103" s="297">
        <v>23074</v>
      </c>
      <c r="G4103" s="297">
        <v>59641692</v>
      </c>
      <c r="H4103" s="400">
        <v>408.545584512125</v>
      </c>
      <c r="I4103" s="401"/>
    </row>
    <row r="4104" spans="1:9" ht="25.15" customHeight="1">
      <c r="A4104" s="299">
        <v>40100</v>
      </c>
      <c r="B4104" s="298">
        <v>6.91</v>
      </c>
      <c r="C4104" s="298">
        <v>6.95</v>
      </c>
      <c r="D4104" s="298">
        <v>6.8150000000000004</v>
      </c>
      <c r="E4104" s="298">
        <v>6.9249999999999998</v>
      </c>
      <c r="F4104" s="297">
        <v>26140</v>
      </c>
      <c r="G4104" s="297">
        <v>59641692</v>
      </c>
      <c r="H4104" s="400">
        <v>413.01872847574998</v>
      </c>
      <c r="I4104" s="401"/>
    </row>
    <row r="4105" spans="1:9" ht="25.15" customHeight="1">
      <c r="A4105" s="299">
        <v>40099</v>
      </c>
      <c r="B4105" s="298">
        <v>6.97</v>
      </c>
      <c r="C4105" s="298">
        <v>6.9881120000000001</v>
      </c>
      <c r="D4105" s="298">
        <v>6.7824</v>
      </c>
      <c r="E4105" s="298">
        <v>6.81</v>
      </c>
      <c r="F4105" s="297">
        <v>415960</v>
      </c>
      <c r="G4105" s="297">
        <v>59641692</v>
      </c>
      <c r="H4105" s="400">
        <v>406.15991910727502</v>
      </c>
      <c r="I4105" s="401"/>
    </row>
    <row r="4106" spans="1:9" ht="25.15" customHeight="1">
      <c r="A4106" s="299">
        <v>40098</v>
      </c>
      <c r="B4106" s="298">
        <v>6.9850000000000003</v>
      </c>
      <c r="C4106" s="298">
        <v>7.0503</v>
      </c>
      <c r="D4106" s="298">
        <v>6.9349999999999996</v>
      </c>
      <c r="E4106" s="298">
        <v>6.94</v>
      </c>
      <c r="F4106" s="297">
        <v>318902</v>
      </c>
      <c r="G4106" s="297">
        <v>59641692</v>
      </c>
      <c r="H4106" s="400">
        <v>413.91334589272498</v>
      </c>
      <c r="I4106" s="401"/>
    </row>
    <row r="4107" spans="1:9" ht="25.15" customHeight="1">
      <c r="A4107" s="299">
        <v>40095</v>
      </c>
      <c r="B4107" s="298">
        <v>7</v>
      </c>
      <c r="C4107" s="298">
        <v>7</v>
      </c>
      <c r="D4107" s="298">
        <v>6.8550000000000004</v>
      </c>
      <c r="E4107" s="298">
        <v>6.9249999999999998</v>
      </c>
      <c r="F4107" s="297">
        <v>23790</v>
      </c>
      <c r="G4107" s="297">
        <v>59641692</v>
      </c>
      <c r="H4107" s="400">
        <v>413.01872847574998</v>
      </c>
      <c r="I4107" s="401"/>
    </row>
    <row r="4108" spans="1:9" ht="25.15" customHeight="1">
      <c r="A4108" s="299">
        <v>40094</v>
      </c>
      <c r="B4108" s="298">
        <v>7.07</v>
      </c>
      <c r="C4108" s="298">
        <v>7.1</v>
      </c>
      <c r="D4108" s="298">
        <v>6.95</v>
      </c>
      <c r="E4108" s="298">
        <v>6.9950000000000001</v>
      </c>
      <c r="F4108" s="297">
        <v>36485</v>
      </c>
      <c r="G4108" s="297">
        <v>59641692</v>
      </c>
      <c r="H4108" s="400">
        <v>417.19362871455002</v>
      </c>
      <c r="I4108" s="401"/>
    </row>
    <row r="4109" spans="1:9" ht="25.15" customHeight="1">
      <c r="A4109" s="299">
        <v>40093</v>
      </c>
      <c r="B4109" s="298">
        <v>6.7149999999999999</v>
      </c>
      <c r="C4109" s="298">
        <v>7.07</v>
      </c>
      <c r="D4109" s="298">
        <v>6.7050000000000001</v>
      </c>
      <c r="E4109" s="298">
        <v>7</v>
      </c>
      <c r="F4109" s="297">
        <v>105167</v>
      </c>
      <c r="G4109" s="297">
        <v>59641692</v>
      </c>
      <c r="H4109" s="400">
        <v>417.49184400000001</v>
      </c>
      <c r="I4109" s="401"/>
    </row>
    <row r="4110" spans="1:9" ht="25.15" customHeight="1">
      <c r="A4110" s="299">
        <v>40092</v>
      </c>
      <c r="B4110" s="298">
        <v>6.6749999999999998</v>
      </c>
      <c r="C4110" s="298">
        <v>6.8949999999999996</v>
      </c>
      <c r="D4110" s="298">
        <v>6.6749999999999998</v>
      </c>
      <c r="E4110" s="298">
        <v>6.88</v>
      </c>
      <c r="F4110" s="297">
        <v>23213</v>
      </c>
      <c r="G4110" s="297">
        <v>59641692</v>
      </c>
      <c r="H4110" s="400">
        <v>410.33484778544999</v>
      </c>
      <c r="I4110" s="401"/>
    </row>
    <row r="4111" spans="1:9" ht="25.15" customHeight="1">
      <c r="A4111" s="299">
        <v>40091</v>
      </c>
      <c r="B4111" s="298">
        <v>6.7050000000000001</v>
      </c>
      <c r="C4111" s="298">
        <v>6.7938499999999999</v>
      </c>
      <c r="D4111" s="298">
        <v>6.6449999999999996</v>
      </c>
      <c r="E4111" s="298">
        <v>6.71</v>
      </c>
      <c r="F4111" s="297">
        <v>33248</v>
      </c>
      <c r="G4111" s="297">
        <v>59641692</v>
      </c>
      <c r="H4111" s="400">
        <v>400.19575559514999</v>
      </c>
      <c r="I4111" s="401"/>
    </row>
    <row r="4112" spans="1:9" ht="25.15" customHeight="1">
      <c r="A4112" s="299">
        <v>40088</v>
      </c>
      <c r="B4112" s="298">
        <v>6.81</v>
      </c>
      <c r="C4112" s="298">
        <v>7.0986399999999996</v>
      </c>
      <c r="D4112" s="298">
        <v>6.62</v>
      </c>
      <c r="E4112" s="298">
        <v>6.66</v>
      </c>
      <c r="F4112" s="297">
        <v>87289</v>
      </c>
      <c r="G4112" s="297">
        <v>59641692</v>
      </c>
      <c r="H4112" s="400">
        <v>397.2136596194</v>
      </c>
      <c r="I4112" s="401"/>
    </row>
    <row r="4113" spans="1:9" ht="25.15" customHeight="1">
      <c r="A4113" s="299">
        <v>40087</v>
      </c>
      <c r="B4113" s="298">
        <v>6.85</v>
      </c>
      <c r="C4113" s="298">
        <v>7</v>
      </c>
      <c r="D4113" s="298">
        <v>6.85</v>
      </c>
      <c r="E4113" s="298">
        <v>6.8650000000000002</v>
      </c>
      <c r="F4113" s="297">
        <v>41081</v>
      </c>
      <c r="G4113" s="297">
        <v>59641692</v>
      </c>
      <c r="H4113" s="400">
        <v>409.4402019291</v>
      </c>
      <c r="I4113" s="401"/>
    </row>
    <row r="4114" spans="1:9" ht="25.15" customHeight="1">
      <c r="A4114" s="299">
        <v>40086</v>
      </c>
      <c r="B4114" s="298">
        <v>7.0549999999999997</v>
      </c>
      <c r="C4114" s="298">
        <v>7.0949999999999998</v>
      </c>
      <c r="D4114" s="298">
        <v>6.8550000000000004</v>
      </c>
      <c r="E4114" s="298">
        <v>6.8550000000000004</v>
      </c>
      <c r="F4114" s="297">
        <v>78525</v>
      </c>
      <c r="G4114" s="297">
        <v>59641692</v>
      </c>
      <c r="H4114" s="400">
        <v>408.843799797575</v>
      </c>
      <c r="I4114" s="401"/>
    </row>
    <row r="4115" spans="1:9" ht="25.15" customHeight="1">
      <c r="A4115" s="299">
        <v>40085</v>
      </c>
      <c r="B4115" s="298">
        <v>6.9249999999999998</v>
      </c>
      <c r="C4115" s="298">
        <v>7.12</v>
      </c>
      <c r="D4115" s="298">
        <v>6.8811499999999999</v>
      </c>
      <c r="E4115" s="298">
        <v>7.07</v>
      </c>
      <c r="F4115" s="297">
        <v>270769</v>
      </c>
      <c r="G4115" s="297">
        <v>59563973</v>
      </c>
      <c r="H4115" s="400">
        <v>421.117299334834</v>
      </c>
      <c r="I4115" s="401"/>
    </row>
    <row r="4116" spans="1:9" ht="25.15" customHeight="1">
      <c r="A4116" s="299">
        <v>40084</v>
      </c>
      <c r="B4116" s="298">
        <v>6.95</v>
      </c>
      <c r="C4116" s="298">
        <v>7.04</v>
      </c>
      <c r="D4116" s="298">
        <v>6.9115270000000004</v>
      </c>
      <c r="E4116" s="298">
        <v>6.9450000000000003</v>
      </c>
      <c r="F4116" s="297">
        <v>208867</v>
      </c>
      <c r="G4116" s="297">
        <v>59563973</v>
      </c>
      <c r="H4116" s="400">
        <v>413.67180270983403</v>
      </c>
      <c r="I4116" s="401"/>
    </row>
    <row r="4117" spans="1:9" ht="25.15" customHeight="1">
      <c r="A4117" s="299">
        <v>40081</v>
      </c>
      <c r="B4117" s="298">
        <v>6.9850000000000003</v>
      </c>
      <c r="C4117" s="298">
        <v>7.1467999999999998</v>
      </c>
      <c r="D4117" s="298">
        <v>6.95</v>
      </c>
      <c r="E4117" s="298">
        <v>6.95</v>
      </c>
      <c r="F4117" s="297">
        <v>163375</v>
      </c>
      <c r="G4117" s="297">
        <v>59563973</v>
      </c>
      <c r="H4117" s="400">
        <v>413.96960098907402</v>
      </c>
      <c r="I4117" s="401"/>
    </row>
    <row r="4118" spans="1:9" ht="25.15" customHeight="1">
      <c r="A4118" s="299">
        <v>40080</v>
      </c>
      <c r="B4118" s="298">
        <v>7.1349999999999998</v>
      </c>
      <c r="C4118" s="298">
        <v>7.2350000000000003</v>
      </c>
      <c r="D4118" s="298">
        <v>6.96</v>
      </c>
      <c r="E4118" s="298">
        <v>7</v>
      </c>
      <c r="F4118" s="297">
        <v>906528</v>
      </c>
      <c r="G4118" s="297">
        <v>59563973</v>
      </c>
      <c r="H4118" s="400">
        <v>416.947811</v>
      </c>
      <c r="I4118" s="401"/>
    </row>
    <row r="4119" spans="1:9" ht="25.15" customHeight="1">
      <c r="A4119" s="299">
        <v>40079</v>
      </c>
      <c r="B4119" s="298">
        <v>7.1849999999999996</v>
      </c>
      <c r="C4119" s="298">
        <v>7.3</v>
      </c>
      <c r="D4119" s="298">
        <v>7.0650000000000004</v>
      </c>
      <c r="E4119" s="298">
        <v>7.09</v>
      </c>
      <c r="F4119" s="297">
        <v>70172</v>
      </c>
      <c r="G4119" s="297">
        <v>59563973</v>
      </c>
      <c r="H4119" s="400">
        <v>422.308577658741</v>
      </c>
      <c r="I4119" s="401"/>
    </row>
    <row r="4120" spans="1:9" ht="25.15" customHeight="1">
      <c r="A4120" s="299">
        <v>40078</v>
      </c>
      <c r="B4120" s="298">
        <v>7.17</v>
      </c>
      <c r="C4120" s="298">
        <v>7.2355999999999998</v>
      </c>
      <c r="D4120" s="298">
        <v>7.0549999999999997</v>
      </c>
      <c r="E4120" s="298">
        <v>7.1349999999999998</v>
      </c>
      <c r="F4120" s="297">
        <v>98837</v>
      </c>
      <c r="G4120" s="297">
        <v>59563973</v>
      </c>
      <c r="H4120" s="400">
        <v>424.98896098811099</v>
      </c>
      <c r="I4120" s="401"/>
    </row>
    <row r="4121" spans="1:9" ht="25.15" customHeight="1">
      <c r="A4121" s="299">
        <v>40077</v>
      </c>
      <c r="B4121" s="298">
        <v>7.2050000000000001</v>
      </c>
      <c r="C4121" s="298">
        <v>7.2050000000000001</v>
      </c>
      <c r="D4121" s="298">
        <v>7.0650000000000004</v>
      </c>
      <c r="E4121" s="298">
        <v>7.09</v>
      </c>
      <c r="F4121" s="297">
        <v>84863</v>
      </c>
      <c r="G4121" s="297">
        <v>59563973</v>
      </c>
      <c r="H4121" s="400">
        <v>422.308577658741</v>
      </c>
      <c r="I4121" s="401"/>
    </row>
    <row r="4122" spans="1:9" ht="25.15" customHeight="1">
      <c r="A4122" s="299">
        <v>40074</v>
      </c>
      <c r="B4122" s="298">
        <v>7.18</v>
      </c>
      <c r="C4122" s="298">
        <v>7.3</v>
      </c>
      <c r="D4122" s="298">
        <v>7.1</v>
      </c>
      <c r="E4122" s="298">
        <v>7.1</v>
      </c>
      <c r="F4122" s="297">
        <v>534658</v>
      </c>
      <c r="G4122" s="297">
        <v>59563973</v>
      </c>
      <c r="H4122" s="400">
        <v>422.90420261953699</v>
      </c>
      <c r="I4122" s="401"/>
    </row>
    <row r="4123" spans="1:9" ht="25.15" customHeight="1">
      <c r="A4123" s="299">
        <v>40073</v>
      </c>
      <c r="B4123" s="298">
        <v>7.2149999999999999</v>
      </c>
      <c r="C4123" s="298">
        <v>7.3</v>
      </c>
      <c r="D4123" s="298">
        <v>7.09</v>
      </c>
      <c r="E4123" s="298">
        <v>7.24</v>
      </c>
      <c r="F4123" s="297">
        <v>154905</v>
      </c>
      <c r="G4123" s="297">
        <v>59563973</v>
      </c>
      <c r="H4123" s="400">
        <v>431.243150886889</v>
      </c>
      <c r="I4123" s="401"/>
    </row>
    <row r="4124" spans="1:9" ht="25.15" customHeight="1">
      <c r="A4124" s="299">
        <v>40072</v>
      </c>
      <c r="B4124" s="298">
        <v>7</v>
      </c>
      <c r="C4124" s="298">
        <v>7.3</v>
      </c>
      <c r="D4124" s="298">
        <v>7</v>
      </c>
      <c r="E4124" s="298">
        <v>7.2649999999999997</v>
      </c>
      <c r="F4124" s="297">
        <v>476004</v>
      </c>
      <c r="G4124" s="297">
        <v>59563973</v>
      </c>
      <c r="H4124" s="400">
        <v>432.73225589235199</v>
      </c>
      <c r="I4124" s="401"/>
    </row>
    <row r="4125" spans="1:9" ht="25.15" customHeight="1">
      <c r="A4125" s="299">
        <v>40071</v>
      </c>
      <c r="B4125" s="298">
        <v>6.6150000000000002</v>
      </c>
      <c r="C4125" s="298">
        <v>7</v>
      </c>
      <c r="D4125" s="298">
        <v>6.59</v>
      </c>
      <c r="E4125" s="298">
        <v>7</v>
      </c>
      <c r="F4125" s="297">
        <v>85826</v>
      </c>
      <c r="G4125" s="297">
        <v>59529534</v>
      </c>
      <c r="H4125" s="400">
        <v>416.70673799999997</v>
      </c>
      <c r="I4125" s="401"/>
    </row>
    <row r="4126" spans="1:9" ht="25.15" customHeight="1">
      <c r="A4126" s="299">
        <v>40070</v>
      </c>
      <c r="B4126" s="298">
        <v>6.63</v>
      </c>
      <c r="C4126" s="298">
        <v>6.75</v>
      </c>
      <c r="D4126" s="298">
        <v>6.53</v>
      </c>
      <c r="E4126" s="298">
        <v>6.6950000000000003</v>
      </c>
      <c r="F4126" s="297">
        <v>105799</v>
      </c>
      <c r="G4126" s="297">
        <v>59529534</v>
      </c>
      <c r="H4126" s="400">
        <v>398.55024034892199</v>
      </c>
      <c r="I4126" s="401"/>
    </row>
    <row r="4127" spans="1:9" ht="25.15" customHeight="1">
      <c r="A4127" s="299">
        <v>40067</v>
      </c>
      <c r="B4127" s="298">
        <v>6.24</v>
      </c>
      <c r="C4127" s="298">
        <v>6.7050000000000001</v>
      </c>
      <c r="D4127" s="298">
        <v>6.24</v>
      </c>
      <c r="E4127" s="298">
        <v>6.63</v>
      </c>
      <c r="F4127" s="297">
        <v>207849</v>
      </c>
      <c r="G4127" s="297">
        <v>59529534</v>
      </c>
      <c r="H4127" s="400">
        <v>394.68081723261503</v>
      </c>
      <c r="I4127" s="401"/>
    </row>
    <row r="4128" spans="1:9" ht="25.15" customHeight="1">
      <c r="A4128" s="299">
        <v>40066</v>
      </c>
      <c r="B4128" s="298">
        <v>6.24</v>
      </c>
      <c r="C4128" s="298">
        <v>6.4802200000000001</v>
      </c>
      <c r="D4128" s="298">
        <v>6.2</v>
      </c>
      <c r="E4128" s="298">
        <v>6.31</v>
      </c>
      <c r="F4128" s="297">
        <v>196933</v>
      </c>
      <c r="G4128" s="297">
        <v>59529534</v>
      </c>
      <c r="H4128" s="400">
        <v>375.63135613369298</v>
      </c>
      <c r="I4128" s="401"/>
    </row>
    <row r="4129" spans="1:9" ht="25.15" customHeight="1">
      <c r="A4129" s="299">
        <v>40065</v>
      </c>
      <c r="B4129" s="298">
        <v>5.94</v>
      </c>
      <c r="C4129" s="298">
        <v>6.13</v>
      </c>
      <c r="D4129" s="298">
        <v>5.89</v>
      </c>
      <c r="E4129" s="298">
        <v>6.0650000000000004</v>
      </c>
      <c r="F4129" s="297">
        <v>63514</v>
      </c>
      <c r="G4129" s="297">
        <v>59528184</v>
      </c>
      <c r="H4129" s="400">
        <v>361.03843936623002</v>
      </c>
      <c r="I4129" s="401"/>
    </row>
    <row r="4130" spans="1:9" ht="25.15" customHeight="1">
      <c r="A4130" s="299">
        <v>40064</v>
      </c>
      <c r="B4130" s="298">
        <v>5.8849999999999998</v>
      </c>
      <c r="C4130" s="298">
        <v>5.9450000000000003</v>
      </c>
      <c r="D4130" s="298">
        <v>5.7050000000000001</v>
      </c>
      <c r="E4130" s="298">
        <v>5.9450000000000003</v>
      </c>
      <c r="F4130" s="297">
        <v>59175</v>
      </c>
      <c r="G4130" s="297">
        <v>59528184</v>
      </c>
      <c r="H4130" s="400">
        <v>353.89506409869</v>
      </c>
      <c r="I4130" s="401"/>
    </row>
    <row r="4131" spans="1:9" ht="25.15" customHeight="1">
      <c r="A4131" s="299">
        <v>40063</v>
      </c>
      <c r="B4131" s="298">
        <v>5.88</v>
      </c>
      <c r="C4131" s="298">
        <v>5.9450000000000003</v>
      </c>
      <c r="D4131" s="298">
        <v>5.73</v>
      </c>
      <c r="E4131" s="298">
        <v>5.81</v>
      </c>
      <c r="F4131" s="297">
        <v>30287</v>
      </c>
      <c r="G4131" s="297">
        <v>59528184</v>
      </c>
      <c r="H4131" s="400">
        <v>345.85874563377001</v>
      </c>
      <c r="I4131" s="401"/>
    </row>
    <row r="4132" spans="1:9" ht="25.15" customHeight="1">
      <c r="A4132" s="299">
        <v>40060</v>
      </c>
      <c r="B4132" s="298">
        <v>5.81</v>
      </c>
      <c r="C4132" s="298">
        <v>5.88</v>
      </c>
      <c r="D4132" s="298">
        <v>5.7549999999999999</v>
      </c>
      <c r="E4132" s="298">
        <v>5.8550000000000004</v>
      </c>
      <c r="F4132" s="297">
        <v>30369</v>
      </c>
      <c r="G4132" s="297">
        <v>59528184</v>
      </c>
      <c r="H4132" s="400">
        <v>348.53751845541001</v>
      </c>
      <c r="I4132" s="401"/>
    </row>
    <row r="4133" spans="1:9" ht="25.15" customHeight="1">
      <c r="A4133" s="299">
        <v>40059</v>
      </c>
      <c r="B4133" s="298">
        <v>5.9</v>
      </c>
      <c r="C4133" s="298">
        <v>5.94</v>
      </c>
      <c r="D4133" s="298">
        <v>5.8</v>
      </c>
      <c r="E4133" s="298">
        <v>5.81</v>
      </c>
      <c r="F4133" s="297">
        <v>28855</v>
      </c>
      <c r="G4133" s="297">
        <v>59528184</v>
      </c>
      <c r="H4133" s="400">
        <v>345.85874563377001</v>
      </c>
      <c r="I4133" s="401"/>
    </row>
    <row r="4134" spans="1:9" ht="25.15" customHeight="1">
      <c r="A4134" s="299">
        <v>40058</v>
      </c>
      <c r="B4134" s="298">
        <v>5.9</v>
      </c>
      <c r="C4134" s="298">
        <v>5.915</v>
      </c>
      <c r="D4134" s="298">
        <v>5.75</v>
      </c>
      <c r="E4134" s="298">
        <v>5.8650000000000002</v>
      </c>
      <c r="F4134" s="297">
        <v>238433</v>
      </c>
      <c r="G4134" s="297">
        <v>59528184</v>
      </c>
      <c r="H4134" s="400">
        <v>349.13278553508002</v>
      </c>
      <c r="I4134" s="401"/>
    </row>
    <row r="4135" spans="1:9" ht="25.15" customHeight="1">
      <c r="A4135" s="299">
        <v>40057</v>
      </c>
      <c r="B4135" s="298">
        <v>5.9</v>
      </c>
      <c r="C4135" s="298">
        <v>5.9050000000000002</v>
      </c>
      <c r="D4135" s="298">
        <v>5.7244400000000004</v>
      </c>
      <c r="E4135" s="298">
        <v>5.8</v>
      </c>
      <c r="F4135" s="297">
        <v>82141</v>
      </c>
      <c r="G4135" s="297">
        <v>59528184</v>
      </c>
      <c r="H4135" s="400">
        <v>345.2634785541</v>
      </c>
      <c r="I4135" s="401"/>
    </row>
    <row r="4136" spans="1:9" ht="25.15" customHeight="1">
      <c r="A4136" s="299">
        <v>40053</v>
      </c>
      <c r="B4136" s="298">
        <v>5.915</v>
      </c>
      <c r="C4136" s="298">
        <v>5.915</v>
      </c>
      <c r="D4136" s="298">
        <v>5.73</v>
      </c>
      <c r="E4136" s="298">
        <v>5.86</v>
      </c>
      <c r="F4136" s="297">
        <v>33424</v>
      </c>
      <c r="G4136" s="297">
        <v>59528184</v>
      </c>
      <c r="H4136" s="400">
        <v>348.83516618787002</v>
      </c>
      <c r="I4136" s="401"/>
    </row>
    <row r="4137" spans="1:9" ht="25.15" customHeight="1">
      <c r="A4137" s="299">
        <v>40052</v>
      </c>
      <c r="B4137" s="298">
        <v>5.82</v>
      </c>
      <c r="C4137" s="298">
        <v>5.84</v>
      </c>
      <c r="D4137" s="298">
        <v>5.72</v>
      </c>
      <c r="E4137" s="298">
        <v>5.7549999999999999</v>
      </c>
      <c r="F4137" s="297">
        <v>28222</v>
      </c>
      <c r="G4137" s="297">
        <v>59528184</v>
      </c>
      <c r="H4137" s="400">
        <v>342.58470573246001</v>
      </c>
      <c r="I4137" s="401"/>
    </row>
    <row r="4138" spans="1:9" ht="25.15" customHeight="1">
      <c r="A4138" s="299">
        <v>40051</v>
      </c>
      <c r="B4138" s="298">
        <v>5.87</v>
      </c>
      <c r="C4138" s="298">
        <v>5.87</v>
      </c>
      <c r="D4138" s="298">
        <v>5.7</v>
      </c>
      <c r="E4138" s="298">
        <v>5.7149999999999999</v>
      </c>
      <c r="F4138" s="297">
        <v>15301</v>
      </c>
      <c r="G4138" s="297">
        <v>59528184</v>
      </c>
      <c r="H4138" s="400">
        <v>340.20358064328002</v>
      </c>
      <c r="I4138" s="401"/>
    </row>
    <row r="4139" spans="1:9" ht="25.15" customHeight="1">
      <c r="A4139" s="299">
        <v>40050</v>
      </c>
      <c r="B4139" s="298">
        <v>5.87</v>
      </c>
      <c r="C4139" s="298">
        <v>5.87</v>
      </c>
      <c r="D4139" s="298">
        <v>5.71</v>
      </c>
      <c r="E4139" s="298">
        <v>5.8449999999999998</v>
      </c>
      <c r="F4139" s="297">
        <v>12481</v>
      </c>
      <c r="G4139" s="297">
        <v>59528184</v>
      </c>
      <c r="H4139" s="400">
        <v>347.94222299049</v>
      </c>
      <c r="I4139" s="401"/>
    </row>
    <row r="4140" spans="1:9" ht="25.15" customHeight="1">
      <c r="A4140" s="299">
        <v>40049</v>
      </c>
      <c r="B4140" s="298">
        <v>5.7750000000000004</v>
      </c>
      <c r="C4140" s="298">
        <v>5.79</v>
      </c>
      <c r="D4140" s="298">
        <v>5.68</v>
      </c>
      <c r="E4140" s="298">
        <v>5.79</v>
      </c>
      <c r="F4140" s="297">
        <v>61009</v>
      </c>
      <c r="G4140" s="297">
        <v>59528184</v>
      </c>
      <c r="H4140" s="400">
        <v>344.66818308917999</v>
      </c>
      <c r="I4140" s="401"/>
    </row>
    <row r="4141" spans="1:9" ht="25.15" customHeight="1">
      <c r="A4141" s="299">
        <v>40046</v>
      </c>
      <c r="B4141" s="298">
        <v>5.76</v>
      </c>
      <c r="C4141" s="298">
        <v>5.84</v>
      </c>
      <c r="D4141" s="298">
        <v>5.7</v>
      </c>
      <c r="E4141" s="298">
        <v>5.79</v>
      </c>
      <c r="F4141" s="297">
        <v>29146</v>
      </c>
      <c r="G4141" s="297">
        <v>59528184</v>
      </c>
      <c r="H4141" s="400">
        <v>344.66818308917999</v>
      </c>
      <c r="I4141" s="401"/>
    </row>
    <row r="4142" spans="1:9" ht="25.15" customHeight="1">
      <c r="A4142" s="299">
        <v>40045</v>
      </c>
      <c r="B4142" s="298">
        <v>5.7450000000000001</v>
      </c>
      <c r="C4142" s="298">
        <v>5.7649999999999997</v>
      </c>
      <c r="D4142" s="298">
        <v>5.665</v>
      </c>
      <c r="E4142" s="298">
        <v>5.7649999999999997</v>
      </c>
      <c r="F4142" s="297">
        <v>15167</v>
      </c>
      <c r="G4142" s="297">
        <v>59528184</v>
      </c>
      <c r="H4142" s="400">
        <v>343.17997281213002</v>
      </c>
      <c r="I4142" s="401"/>
    </row>
    <row r="4143" spans="1:9" ht="25.15" customHeight="1">
      <c r="A4143" s="299">
        <v>40044</v>
      </c>
      <c r="B4143" s="298">
        <v>5.6</v>
      </c>
      <c r="C4143" s="298">
        <v>5.74</v>
      </c>
      <c r="D4143" s="298">
        <v>5.6</v>
      </c>
      <c r="E4143" s="298">
        <v>5.72</v>
      </c>
      <c r="F4143" s="297">
        <v>19968</v>
      </c>
      <c r="G4143" s="297">
        <v>59528184</v>
      </c>
      <c r="H4143" s="400">
        <v>340.50119999049002</v>
      </c>
      <c r="I4143" s="401"/>
    </row>
    <row r="4144" spans="1:9" ht="25.15" customHeight="1">
      <c r="A4144" s="299">
        <v>40043</v>
      </c>
      <c r="B4144" s="298">
        <v>5.6449999999999996</v>
      </c>
      <c r="C4144" s="298">
        <v>5.65</v>
      </c>
      <c r="D4144" s="298">
        <v>5.6</v>
      </c>
      <c r="E4144" s="298">
        <v>5.6050000000000004</v>
      </c>
      <c r="F4144" s="297">
        <v>46658</v>
      </c>
      <c r="G4144" s="297">
        <v>59528184</v>
      </c>
      <c r="H4144" s="400">
        <v>333.65547245541001</v>
      </c>
      <c r="I4144" s="401"/>
    </row>
    <row r="4145" spans="1:9" ht="25.15" customHeight="1">
      <c r="A4145" s="299">
        <v>40042</v>
      </c>
      <c r="B4145" s="298">
        <v>5.75</v>
      </c>
      <c r="C4145" s="298">
        <v>5.75</v>
      </c>
      <c r="D4145" s="298">
        <v>5.53</v>
      </c>
      <c r="E4145" s="298">
        <v>5.6</v>
      </c>
      <c r="F4145" s="297">
        <v>84319</v>
      </c>
      <c r="G4145" s="297">
        <v>59528184</v>
      </c>
      <c r="H4145" s="400">
        <v>333.35782472295</v>
      </c>
      <c r="I4145" s="401"/>
    </row>
    <row r="4146" spans="1:9" ht="25.15" customHeight="1">
      <c r="A4146" s="299">
        <v>40039</v>
      </c>
      <c r="B4146" s="298">
        <v>5.82</v>
      </c>
      <c r="C4146" s="298">
        <v>5.82</v>
      </c>
      <c r="D4146" s="298">
        <v>5.65</v>
      </c>
      <c r="E4146" s="298">
        <v>5.7</v>
      </c>
      <c r="F4146" s="297">
        <v>49869</v>
      </c>
      <c r="G4146" s="297">
        <v>59528184</v>
      </c>
      <c r="H4146" s="400">
        <v>339.3106374459</v>
      </c>
      <c r="I4146" s="401"/>
    </row>
    <row r="4147" spans="1:9" ht="25.15" customHeight="1">
      <c r="A4147" s="299">
        <v>40038</v>
      </c>
      <c r="B4147" s="298">
        <v>5.65</v>
      </c>
      <c r="C4147" s="298">
        <v>5.7949999999999999</v>
      </c>
      <c r="D4147" s="298">
        <v>5.64</v>
      </c>
      <c r="E4147" s="298">
        <v>5.72</v>
      </c>
      <c r="F4147" s="297">
        <v>51297</v>
      </c>
      <c r="G4147" s="297">
        <v>59528184</v>
      </c>
      <c r="H4147" s="400">
        <v>340.50119999049002</v>
      </c>
      <c r="I4147" s="401"/>
    </row>
    <row r="4148" spans="1:9" ht="25.15" customHeight="1">
      <c r="A4148" s="299">
        <v>40037</v>
      </c>
      <c r="B4148" s="298">
        <v>5.42</v>
      </c>
      <c r="C4148" s="298">
        <v>5.65</v>
      </c>
      <c r="D4148" s="298">
        <v>5.42</v>
      </c>
      <c r="E4148" s="298">
        <v>5.65</v>
      </c>
      <c r="F4148" s="297">
        <v>127053</v>
      </c>
      <c r="G4148" s="297">
        <v>59528184</v>
      </c>
      <c r="H4148" s="400">
        <v>336.33424527705</v>
      </c>
      <c r="I4148" s="401"/>
    </row>
    <row r="4149" spans="1:9" ht="25.15" customHeight="1">
      <c r="A4149" s="299">
        <v>40036</v>
      </c>
      <c r="B4149" s="298">
        <v>5.3650000000000002</v>
      </c>
      <c r="C4149" s="298">
        <v>5.46</v>
      </c>
      <c r="D4149" s="298">
        <v>5.3159999999999998</v>
      </c>
      <c r="E4149" s="298">
        <v>5.46</v>
      </c>
      <c r="F4149" s="297">
        <v>39983</v>
      </c>
      <c r="G4149" s="297">
        <v>59528184</v>
      </c>
      <c r="H4149" s="400">
        <v>325.02388691082001</v>
      </c>
      <c r="I4149" s="401"/>
    </row>
    <row r="4150" spans="1:9" ht="25.15" customHeight="1">
      <c r="A4150" s="299">
        <v>40035</v>
      </c>
      <c r="B4150" s="298">
        <v>5.3</v>
      </c>
      <c r="C4150" s="298">
        <v>5.38</v>
      </c>
      <c r="D4150" s="298">
        <v>5.25</v>
      </c>
      <c r="E4150" s="298">
        <v>5.3</v>
      </c>
      <c r="F4150" s="297">
        <v>166167</v>
      </c>
      <c r="G4150" s="297">
        <v>59528184</v>
      </c>
      <c r="H4150" s="400">
        <v>315.4993865541</v>
      </c>
      <c r="I4150" s="401"/>
    </row>
    <row r="4151" spans="1:9" ht="25.15" customHeight="1">
      <c r="A4151" s="299">
        <v>40032</v>
      </c>
      <c r="B4151" s="298">
        <v>5.0999999999999996</v>
      </c>
      <c r="C4151" s="298">
        <v>5.37</v>
      </c>
      <c r="D4151" s="298">
        <v>5.0999999999999996</v>
      </c>
      <c r="E4151" s="298">
        <v>5.37</v>
      </c>
      <c r="F4151" s="297">
        <v>33958</v>
      </c>
      <c r="G4151" s="297">
        <v>59528184</v>
      </c>
      <c r="H4151" s="400">
        <v>319.66634126754002</v>
      </c>
      <c r="I4151" s="401"/>
    </row>
    <row r="4152" spans="1:9" ht="25.15" customHeight="1">
      <c r="A4152" s="299">
        <v>40031</v>
      </c>
      <c r="B4152" s="298">
        <v>5.125</v>
      </c>
      <c r="C4152" s="298">
        <v>5.29</v>
      </c>
      <c r="D4152" s="298">
        <v>5.1050000000000004</v>
      </c>
      <c r="E4152" s="298">
        <v>5.29</v>
      </c>
      <c r="F4152" s="297">
        <v>67095</v>
      </c>
      <c r="G4152" s="297">
        <v>59528184</v>
      </c>
      <c r="H4152" s="400">
        <v>314.90409108917999</v>
      </c>
      <c r="I4152" s="401"/>
    </row>
    <row r="4153" spans="1:9" ht="25.15" customHeight="1">
      <c r="A4153" s="299">
        <v>40030</v>
      </c>
      <c r="B4153" s="298">
        <v>5.03</v>
      </c>
      <c r="C4153" s="298">
        <v>5.15</v>
      </c>
      <c r="D4153" s="298">
        <v>5.0199999999999996</v>
      </c>
      <c r="E4153" s="298">
        <v>5.15</v>
      </c>
      <c r="F4153" s="297">
        <v>25864</v>
      </c>
      <c r="G4153" s="297">
        <v>59528184</v>
      </c>
      <c r="H4153" s="400">
        <v>306.57015327705</v>
      </c>
      <c r="I4153" s="401"/>
    </row>
    <row r="4154" spans="1:9" ht="25.15" customHeight="1">
      <c r="A4154" s="299">
        <v>40029</v>
      </c>
      <c r="B4154" s="298">
        <v>5.05</v>
      </c>
      <c r="C4154" s="298">
        <v>5.19</v>
      </c>
      <c r="D4154" s="298">
        <v>5.0199999999999996</v>
      </c>
      <c r="E4154" s="298">
        <v>5.08</v>
      </c>
      <c r="F4154" s="297">
        <v>71504</v>
      </c>
      <c r="G4154" s="297">
        <v>59528184</v>
      </c>
      <c r="H4154" s="400">
        <v>302.40317017836003</v>
      </c>
      <c r="I4154" s="401"/>
    </row>
    <row r="4155" spans="1:9" ht="25.15" customHeight="1">
      <c r="A4155" s="299">
        <v>40028</v>
      </c>
      <c r="B4155" s="298">
        <v>5.15</v>
      </c>
      <c r="C4155" s="298">
        <v>5.15</v>
      </c>
      <c r="D4155" s="298">
        <v>5.0199999999999996</v>
      </c>
      <c r="E4155" s="298">
        <v>5.0599999999999996</v>
      </c>
      <c r="F4155" s="297">
        <v>54336</v>
      </c>
      <c r="G4155" s="297">
        <v>59528184</v>
      </c>
      <c r="H4155" s="400">
        <v>301.21260763377001</v>
      </c>
      <c r="I4155" s="401"/>
    </row>
    <row r="4156" spans="1:9" ht="25.15" customHeight="1">
      <c r="A4156" s="299">
        <v>40025</v>
      </c>
      <c r="B4156" s="298">
        <v>5.1449999999999996</v>
      </c>
      <c r="C4156" s="298">
        <v>5.2</v>
      </c>
      <c r="D4156" s="298">
        <v>5.0199999999999996</v>
      </c>
      <c r="E4156" s="298">
        <v>5.12</v>
      </c>
      <c r="F4156" s="297">
        <v>39654</v>
      </c>
      <c r="G4156" s="297">
        <v>59528184</v>
      </c>
      <c r="H4156" s="400">
        <v>304.78429526754002</v>
      </c>
      <c r="I4156" s="401"/>
    </row>
    <row r="4157" spans="1:9" ht="25.15" customHeight="1">
      <c r="A4157" s="299">
        <v>40024</v>
      </c>
      <c r="B4157" s="298">
        <v>5.0650000000000004</v>
      </c>
      <c r="C4157" s="298">
        <v>5.0999999999999996</v>
      </c>
      <c r="D4157" s="298">
        <v>5.0199999999999996</v>
      </c>
      <c r="E4157" s="298">
        <v>5.0199999999999996</v>
      </c>
      <c r="F4157" s="297">
        <v>53247</v>
      </c>
      <c r="G4157" s="297">
        <v>59526574</v>
      </c>
      <c r="H4157" s="400">
        <v>298.82340034462101</v>
      </c>
      <c r="I4157" s="401"/>
    </row>
    <row r="4158" spans="1:9" ht="25.15" customHeight="1">
      <c r="A4158" s="299">
        <v>40023</v>
      </c>
      <c r="B4158" s="298">
        <v>5.2249999999999996</v>
      </c>
      <c r="C4158" s="298">
        <v>5.2249999999999996</v>
      </c>
      <c r="D4158" s="298">
        <v>5.0549999999999997</v>
      </c>
      <c r="E4158" s="298">
        <v>5.0549999999999997</v>
      </c>
      <c r="F4158" s="297">
        <v>68291</v>
      </c>
      <c r="G4158" s="297">
        <v>59526574</v>
      </c>
      <c r="H4158" s="400">
        <v>300.90682135158602</v>
      </c>
      <c r="I4158" s="401"/>
    </row>
    <row r="4159" spans="1:9" ht="25.15" customHeight="1">
      <c r="A4159" s="299">
        <v>40022</v>
      </c>
      <c r="B4159" s="298">
        <v>5.22</v>
      </c>
      <c r="C4159" s="298">
        <v>5.2249999999999996</v>
      </c>
      <c r="D4159" s="298">
        <v>5.15</v>
      </c>
      <c r="E4159" s="298">
        <v>5.1950000000000003</v>
      </c>
      <c r="F4159" s="297">
        <v>31798</v>
      </c>
      <c r="G4159" s="297">
        <v>59526574</v>
      </c>
      <c r="H4159" s="400">
        <v>309.24056214841403</v>
      </c>
      <c r="I4159" s="401"/>
    </row>
    <row r="4160" spans="1:9" ht="25.15" customHeight="1">
      <c r="A4160" s="299">
        <v>40021</v>
      </c>
      <c r="B4160" s="298">
        <v>5.3</v>
      </c>
      <c r="C4160" s="298">
        <v>5.3</v>
      </c>
      <c r="D4160" s="298">
        <v>5.15</v>
      </c>
      <c r="E4160" s="298">
        <v>5.15</v>
      </c>
      <c r="F4160" s="297">
        <v>46600</v>
      </c>
      <c r="G4160" s="297">
        <v>59526574</v>
      </c>
      <c r="H4160" s="400">
        <v>306.56186177689602</v>
      </c>
      <c r="I4160" s="401"/>
    </row>
    <row r="4161" spans="1:9" ht="25.15" customHeight="1">
      <c r="A4161" s="299">
        <v>40018</v>
      </c>
      <c r="B4161" s="298">
        <v>5.2050000000000001</v>
      </c>
      <c r="C4161" s="298">
        <v>5.3</v>
      </c>
      <c r="D4161" s="298">
        <v>5.0979999999999999</v>
      </c>
      <c r="E4161" s="298">
        <v>5.2949999999999999</v>
      </c>
      <c r="F4161" s="297">
        <v>71660</v>
      </c>
      <c r="G4161" s="297">
        <v>59526574</v>
      </c>
      <c r="H4161" s="400">
        <v>315.193213871517</v>
      </c>
      <c r="I4161" s="401"/>
    </row>
    <row r="4162" spans="1:9" ht="25.15" customHeight="1">
      <c r="A4162" s="299">
        <v>40017</v>
      </c>
      <c r="B4162" s="298">
        <v>5.1550000000000002</v>
      </c>
      <c r="C4162" s="298">
        <v>5.2949999999999999</v>
      </c>
      <c r="D4162" s="298">
        <v>5.1550000000000002</v>
      </c>
      <c r="E4162" s="298">
        <v>5.2</v>
      </c>
      <c r="F4162" s="297">
        <v>38261</v>
      </c>
      <c r="G4162" s="297">
        <v>59526574</v>
      </c>
      <c r="H4162" s="400">
        <v>309.538173446207</v>
      </c>
      <c r="I4162" s="401"/>
    </row>
    <row r="4163" spans="1:9" ht="25.15" customHeight="1">
      <c r="A4163" s="299">
        <v>40016</v>
      </c>
      <c r="B4163" s="298">
        <v>5.13</v>
      </c>
      <c r="C4163" s="298">
        <v>5.2350000000000003</v>
      </c>
      <c r="D4163" s="298">
        <v>5.13</v>
      </c>
      <c r="E4163" s="298">
        <v>5.2</v>
      </c>
      <c r="F4163" s="297">
        <v>61135</v>
      </c>
      <c r="G4163" s="297">
        <v>59526574</v>
      </c>
      <c r="H4163" s="400">
        <v>309.538173446207</v>
      </c>
      <c r="I4163" s="401"/>
    </row>
    <row r="4164" spans="1:9" ht="25.15" customHeight="1">
      <c r="A4164" s="299">
        <v>40015</v>
      </c>
      <c r="B4164" s="298">
        <v>5.085</v>
      </c>
      <c r="C4164" s="298">
        <v>5.1449999999999996</v>
      </c>
      <c r="D4164" s="298">
        <v>5.085</v>
      </c>
      <c r="E4164" s="298">
        <v>5.0949999999999998</v>
      </c>
      <c r="F4164" s="297">
        <v>37216</v>
      </c>
      <c r="G4164" s="297">
        <v>59526574</v>
      </c>
      <c r="H4164" s="400">
        <v>303.28788204082798</v>
      </c>
      <c r="I4164" s="401"/>
    </row>
    <row r="4165" spans="1:9" ht="25.15" customHeight="1">
      <c r="A4165" s="299">
        <v>40014</v>
      </c>
      <c r="B4165" s="298">
        <v>4.9675000000000002</v>
      </c>
      <c r="C4165" s="298">
        <v>5.15</v>
      </c>
      <c r="D4165" s="298">
        <v>4.9675000000000002</v>
      </c>
      <c r="E4165" s="298">
        <v>5.1150000000000002</v>
      </c>
      <c r="F4165" s="297">
        <v>29024</v>
      </c>
      <c r="G4165" s="297">
        <v>59526574</v>
      </c>
      <c r="H4165" s="400">
        <v>304.478412385448</v>
      </c>
      <c r="I4165" s="401"/>
    </row>
    <row r="4166" spans="1:9" ht="25.15" customHeight="1">
      <c r="A4166" s="299">
        <v>40011</v>
      </c>
      <c r="B4166" s="298">
        <v>5.13</v>
      </c>
      <c r="C4166" s="298">
        <v>5.1950000000000003</v>
      </c>
      <c r="D4166" s="298">
        <v>5</v>
      </c>
      <c r="E4166" s="298">
        <v>5</v>
      </c>
      <c r="F4166" s="297">
        <v>175093</v>
      </c>
      <c r="G4166" s="297">
        <v>59526574</v>
      </c>
      <c r="H4166" s="400">
        <v>297.63287000000003</v>
      </c>
      <c r="I4166" s="401"/>
    </row>
    <row r="4167" spans="1:9" ht="25.15" customHeight="1">
      <c r="A4167" s="299">
        <v>40010</v>
      </c>
      <c r="B4167" s="298">
        <v>5.21</v>
      </c>
      <c r="C4167" s="298">
        <v>5.22</v>
      </c>
      <c r="D4167" s="298">
        <v>5.05</v>
      </c>
      <c r="E4167" s="298">
        <v>5.0599999999999996</v>
      </c>
      <c r="F4167" s="297">
        <v>49472</v>
      </c>
      <c r="G4167" s="297">
        <v>59526574</v>
      </c>
      <c r="H4167" s="400">
        <v>301.204461033862</v>
      </c>
      <c r="I4167" s="401"/>
    </row>
    <row r="4168" spans="1:9" ht="25.15" customHeight="1">
      <c r="A4168" s="299">
        <v>40009</v>
      </c>
      <c r="B4168" s="298">
        <v>5.15</v>
      </c>
      <c r="C4168" s="298">
        <v>5.34</v>
      </c>
      <c r="D4168" s="298">
        <v>5.15</v>
      </c>
      <c r="E4168" s="298">
        <v>5.2450000000000001</v>
      </c>
      <c r="F4168" s="297">
        <v>147749</v>
      </c>
      <c r="G4168" s="297">
        <v>59526574</v>
      </c>
      <c r="H4168" s="400">
        <v>312.21687381772398</v>
      </c>
      <c r="I4168" s="401"/>
    </row>
    <row r="4169" spans="1:9" ht="25.15" customHeight="1">
      <c r="A4169" s="299">
        <v>40008</v>
      </c>
      <c r="B4169" s="298">
        <v>5.0999999999999996</v>
      </c>
      <c r="C4169" s="298">
        <v>5.2149999999999999</v>
      </c>
      <c r="D4169" s="298">
        <v>5.0999999999999996</v>
      </c>
      <c r="E4169" s="298">
        <v>5.16</v>
      </c>
      <c r="F4169" s="297">
        <v>134641</v>
      </c>
      <c r="G4169" s="297">
        <v>59526574</v>
      </c>
      <c r="H4169" s="400">
        <v>307.157112756966</v>
      </c>
      <c r="I4169" s="401"/>
    </row>
    <row r="4170" spans="1:9" ht="25.15" customHeight="1">
      <c r="A4170" s="299">
        <v>40007</v>
      </c>
      <c r="B4170" s="298">
        <v>4.99</v>
      </c>
      <c r="C4170" s="298">
        <v>5.125</v>
      </c>
      <c r="D4170" s="298">
        <v>4.9074999999999998</v>
      </c>
      <c r="E4170" s="298">
        <v>5.1100000000000003</v>
      </c>
      <c r="F4170" s="297">
        <v>146311</v>
      </c>
      <c r="G4170" s="297">
        <v>59526574</v>
      </c>
      <c r="H4170" s="400">
        <v>304.18080108765503</v>
      </c>
      <c r="I4170" s="401"/>
    </row>
    <row r="4171" spans="1:9" ht="25.15" customHeight="1">
      <c r="A4171" s="299">
        <v>40004</v>
      </c>
      <c r="B4171" s="298">
        <v>5.07</v>
      </c>
      <c r="C4171" s="298">
        <v>5.07</v>
      </c>
      <c r="D4171" s="298">
        <v>4.9375</v>
      </c>
      <c r="E4171" s="298">
        <v>4.97</v>
      </c>
      <c r="F4171" s="297">
        <v>708810</v>
      </c>
      <c r="G4171" s="297">
        <v>59526574</v>
      </c>
      <c r="H4171" s="400">
        <v>295.84706029082798</v>
      </c>
      <c r="I4171" s="401"/>
    </row>
    <row r="4172" spans="1:9" ht="25.15" customHeight="1">
      <c r="A4172" s="299">
        <v>40003</v>
      </c>
      <c r="B4172" s="298">
        <v>4.78</v>
      </c>
      <c r="C4172" s="298">
        <v>5.125</v>
      </c>
      <c r="D4172" s="298">
        <v>4.7525000000000004</v>
      </c>
      <c r="E4172" s="298">
        <v>5.01</v>
      </c>
      <c r="F4172" s="297">
        <v>211701</v>
      </c>
      <c r="G4172" s="297">
        <v>59526574</v>
      </c>
      <c r="H4172" s="400">
        <v>298.228149364552</v>
      </c>
      <c r="I4172" s="401"/>
    </row>
    <row r="4173" spans="1:9" ht="25.15" customHeight="1">
      <c r="A4173" s="299">
        <v>40002</v>
      </c>
      <c r="B4173" s="298">
        <v>4.8499999999999996</v>
      </c>
      <c r="C4173" s="298">
        <v>4.8499999999999996</v>
      </c>
      <c r="D4173" s="298">
        <v>4.67</v>
      </c>
      <c r="E4173" s="298">
        <v>4.67</v>
      </c>
      <c r="F4173" s="297">
        <v>61981</v>
      </c>
      <c r="G4173" s="297">
        <v>59526574</v>
      </c>
      <c r="H4173" s="400">
        <v>277.98910512151701</v>
      </c>
      <c r="I4173" s="401"/>
    </row>
    <row r="4174" spans="1:9" ht="25.15" customHeight="1">
      <c r="A4174" s="299">
        <v>40001</v>
      </c>
      <c r="B4174" s="298">
        <v>4.8425000000000002</v>
      </c>
      <c r="C4174" s="298">
        <v>4.99</v>
      </c>
      <c r="D4174" s="298">
        <v>4.8</v>
      </c>
      <c r="E4174" s="298">
        <v>4.84</v>
      </c>
      <c r="F4174" s="297">
        <v>31080</v>
      </c>
      <c r="G4174" s="297">
        <v>59526574</v>
      </c>
      <c r="H4174" s="400">
        <v>288.10862724303399</v>
      </c>
      <c r="I4174" s="401"/>
    </row>
    <row r="4175" spans="1:9" ht="25.15" customHeight="1">
      <c r="A4175" s="299">
        <v>40000</v>
      </c>
      <c r="B4175" s="298">
        <v>4.8499999999999996</v>
      </c>
      <c r="C4175" s="298">
        <v>4.8674999999999997</v>
      </c>
      <c r="D4175" s="298">
        <v>4.8025000000000002</v>
      </c>
      <c r="E4175" s="298">
        <v>4.8025000000000002</v>
      </c>
      <c r="F4175" s="297">
        <v>120962</v>
      </c>
      <c r="G4175" s="297">
        <v>59526574</v>
      </c>
      <c r="H4175" s="400">
        <v>285.87635801044797</v>
      </c>
      <c r="I4175" s="401"/>
    </row>
    <row r="4176" spans="1:9" ht="25.15" customHeight="1">
      <c r="A4176" s="299">
        <v>39997</v>
      </c>
      <c r="B4176" s="298">
        <v>4.97</v>
      </c>
      <c r="C4176" s="298">
        <v>5.04</v>
      </c>
      <c r="D4176" s="298">
        <v>4.88</v>
      </c>
      <c r="E4176" s="298">
        <v>4.88</v>
      </c>
      <c r="F4176" s="297">
        <v>46647</v>
      </c>
      <c r="G4176" s="297">
        <v>59526574</v>
      </c>
      <c r="H4176" s="400">
        <v>290.48968793227601</v>
      </c>
      <c r="I4176" s="401"/>
    </row>
    <row r="4177" spans="1:9" ht="25.15" customHeight="1">
      <c r="A4177" s="299">
        <v>39996</v>
      </c>
      <c r="B4177" s="298">
        <v>5.05</v>
      </c>
      <c r="C4177" s="298">
        <v>5.0750000000000002</v>
      </c>
      <c r="D4177" s="298">
        <v>4.8825000000000003</v>
      </c>
      <c r="E4177" s="298">
        <v>4.915</v>
      </c>
      <c r="F4177" s="297">
        <v>86364</v>
      </c>
      <c r="G4177" s="297">
        <v>59526574</v>
      </c>
      <c r="H4177" s="400">
        <v>292.57310893924102</v>
      </c>
      <c r="I4177" s="401"/>
    </row>
    <row r="4178" spans="1:9" ht="25.15" customHeight="1">
      <c r="A4178" s="299">
        <v>39995</v>
      </c>
      <c r="B4178" s="298">
        <v>5.15</v>
      </c>
      <c r="C4178" s="298">
        <v>5.15</v>
      </c>
      <c r="D4178" s="298">
        <v>5.05</v>
      </c>
      <c r="E4178" s="298">
        <v>5.0599999999999996</v>
      </c>
      <c r="F4178" s="297">
        <v>114812</v>
      </c>
      <c r="G4178" s="297">
        <v>59526574</v>
      </c>
      <c r="H4178" s="400">
        <v>301.204461033862</v>
      </c>
      <c r="I4178" s="401"/>
    </row>
    <row r="4179" spans="1:9" ht="25.15" customHeight="1">
      <c r="A4179" s="299">
        <v>39994</v>
      </c>
      <c r="B4179" s="298">
        <v>5.15</v>
      </c>
      <c r="C4179" s="298">
        <v>5.15</v>
      </c>
      <c r="D4179" s="298">
        <v>5.0250000000000004</v>
      </c>
      <c r="E4179" s="298">
        <v>5.0250000000000004</v>
      </c>
      <c r="F4179" s="297">
        <v>35007</v>
      </c>
      <c r="G4179" s="297">
        <v>59526574</v>
      </c>
      <c r="H4179" s="400">
        <v>299.12104002689603</v>
      </c>
      <c r="I4179" s="401"/>
    </row>
    <row r="4180" spans="1:9" ht="25.15" customHeight="1">
      <c r="A4180" s="299">
        <v>39993</v>
      </c>
      <c r="B4180" s="298">
        <v>5.1449999999999996</v>
      </c>
      <c r="C4180" s="298">
        <v>5.18</v>
      </c>
      <c r="D4180" s="298">
        <v>5.0750000000000002</v>
      </c>
      <c r="E4180" s="298">
        <v>5.18</v>
      </c>
      <c r="F4180" s="297">
        <v>24198</v>
      </c>
      <c r="G4180" s="297">
        <v>59526574</v>
      </c>
      <c r="H4180" s="400">
        <v>308.34764310158602</v>
      </c>
      <c r="I4180" s="401"/>
    </row>
    <row r="4181" spans="1:9" ht="25.15" customHeight="1">
      <c r="A4181" s="299">
        <v>39990</v>
      </c>
      <c r="B4181" s="298">
        <v>5.1950000000000003</v>
      </c>
      <c r="C4181" s="298">
        <v>5.1950000000000003</v>
      </c>
      <c r="D4181" s="298">
        <v>5.085</v>
      </c>
      <c r="E4181" s="298">
        <v>5.12</v>
      </c>
      <c r="F4181" s="297">
        <v>314389</v>
      </c>
      <c r="G4181" s="297">
        <v>59526574</v>
      </c>
      <c r="H4181" s="400">
        <v>304.77605206772398</v>
      </c>
      <c r="I4181" s="401"/>
    </row>
    <row r="4182" spans="1:9" ht="25.15" customHeight="1">
      <c r="A4182" s="299">
        <v>39989</v>
      </c>
      <c r="B4182" s="298">
        <v>5.19</v>
      </c>
      <c r="C4182" s="298">
        <v>5.25</v>
      </c>
      <c r="D4182" s="298">
        <v>5.0549999999999997</v>
      </c>
      <c r="E4182" s="298">
        <v>5.0999999999999996</v>
      </c>
      <c r="F4182" s="297">
        <v>44677</v>
      </c>
      <c r="G4182" s="297">
        <v>59526574</v>
      </c>
      <c r="H4182" s="400">
        <v>303.58552172310402</v>
      </c>
      <c r="I4182" s="401"/>
    </row>
    <row r="4183" spans="1:9" ht="25.15" customHeight="1">
      <c r="A4183" s="299">
        <v>39988</v>
      </c>
      <c r="B4183" s="298">
        <v>5.21</v>
      </c>
      <c r="C4183" s="298">
        <v>5.21</v>
      </c>
      <c r="D4183" s="298">
        <v>5.07</v>
      </c>
      <c r="E4183" s="298">
        <v>5.15</v>
      </c>
      <c r="F4183" s="297">
        <v>51351</v>
      </c>
      <c r="G4183" s="297">
        <v>59526574</v>
      </c>
      <c r="H4183" s="400">
        <v>306.56186177689602</v>
      </c>
      <c r="I4183" s="401"/>
    </row>
    <row r="4184" spans="1:9" ht="25.15" customHeight="1">
      <c r="A4184" s="299">
        <v>39987</v>
      </c>
      <c r="B4184" s="298">
        <v>5.18</v>
      </c>
      <c r="C4184" s="298">
        <v>5.2949999999999999</v>
      </c>
      <c r="D4184" s="298">
        <v>5.12</v>
      </c>
      <c r="E4184" s="298">
        <v>5.15</v>
      </c>
      <c r="F4184" s="297">
        <v>79542</v>
      </c>
      <c r="G4184" s="297">
        <v>59526574</v>
      </c>
      <c r="H4184" s="400">
        <v>306.56186177689602</v>
      </c>
      <c r="I4184" s="401"/>
    </row>
    <row r="4185" spans="1:9" ht="25.15" customHeight="1">
      <c r="A4185" s="299">
        <v>39986</v>
      </c>
      <c r="B4185" s="298">
        <v>5.23</v>
      </c>
      <c r="C4185" s="298">
        <v>5.3049999999999997</v>
      </c>
      <c r="D4185" s="298">
        <v>5.1950000000000003</v>
      </c>
      <c r="E4185" s="298">
        <v>5.22</v>
      </c>
      <c r="F4185" s="297">
        <v>74098</v>
      </c>
      <c r="G4185" s="297">
        <v>59526574</v>
      </c>
      <c r="H4185" s="400">
        <v>310.72870379082798</v>
      </c>
      <c r="I4185" s="401"/>
    </row>
    <row r="4186" spans="1:9" ht="25.15" customHeight="1">
      <c r="A4186" s="299">
        <v>39983</v>
      </c>
      <c r="B4186" s="298">
        <v>5.29</v>
      </c>
      <c r="C4186" s="298">
        <v>5.3250000000000002</v>
      </c>
      <c r="D4186" s="298">
        <v>5.21</v>
      </c>
      <c r="E4186" s="298">
        <v>5.24</v>
      </c>
      <c r="F4186" s="297">
        <v>172508</v>
      </c>
      <c r="G4186" s="297">
        <v>59526574</v>
      </c>
      <c r="H4186" s="400">
        <v>311.91923413544799</v>
      </c>
      <c r="I4186" s="401"/>
    </row>
    <row r="4187" spans="1:9" ht="25.15" customHeight="1">
      <c r="A4187" s="299">
        <v>39982</v>
      </c>
      <c r="B4187" s="298">
        <v>5.22</v>
      </c>
      <c r="C4187" s="298">
        <v>5.29</v>
      </c>
      <c r="D4187" s="298">
        <v>5.13</v>
      </c>
      <c r="E4187" s="298">
        <v>5.21</v>
      </c>
      <c r="F4187" s="297">
        <v>74064</v>
      </c>
      <c r="G4187" s="297">
        <v>59526574</v>
      </c>
      <c r="H4187" s="400">
        <v>310.13345281075902</v>
      </c>
      <c r="I4187" s="401"/>
    </row>
    <row r="4188" spans="1:9" ht="25.15" customHeight="1">
      <c r="A4188" s="299">
        <v>39981</v>
      </c>
      <c r="B4188" s="298">
        <v>5.1100000000000003</v>
      </c>
      <c r="C4188" s="298">
        <v>5.2249999999999996</v>
      </c>
      <c r="D4188" s="298">
        <v>5.0949999999999998</v>
      </c>
      <c r="E4188" s="298">
        <v>5.16</v>
      </c>
      <c r="F4188" s="297">
        <v>57397</v>
      </c>
      <c r="G4188" s="297">
        <v>59526574</v>
      </c>
      <c r="H4188" s="400">
        <v>307.157112756966</v>
      </c>
      <c r="I4188" s="401"/>
    </row>
    <row r="4189" spans="1:9" ht="25.15" customHeight="1">
      <c r="A4189" s="299">
        <v>39980</v>
      </c>
      <c r="B4189" s="298">
        <v>5.0949999999999998</v>
      </c>
      <c r="C4189" s="298">
        <v>5.2850000000000001</v>
      </c>
      <c r="D4189" s="298">
        <v>5.0949999999999998</v>
      </c>
      <c r="E4189" s="298">
        <v>5.2</v>
      </c>
      <c r="F4189" s="297">
        <v>63429</v>
      </c>
      <c r="G4189" s="297">
        <v>59526574</v>
      </c>
      <c r="H4189" s="400">
        <v>309.538173446207</v>
      </c>
      <c r="I4189" s="401"/>
    </row>
    <row r="4190" spans="1:9" ht="25.15" customHeight="1">
      <c r="A4190" s="299">
        <v>39979</v>
      </c>
      <c r="B4190" s="298">
        <v>5.32</v>
      </c>
      <c r="C4190" s="298">
        <v>5.4081999999999999</v>
      </c>
      <c r="D4190" s="298">
        <v>5.1100000000000003</v>
      </c>
      <c r="E4190" s="298">
        <v>5.1550000000000002</v>
      </c>
      <c r="F4190" s="297">
        <v>196341</v>
      </c>
      <c r="G4190" s="297">
        <v>59526574</v>
      </c>
      <c r="H4190" s="400">
        <v>306.85950145917201</v>
      </c>
      <c r="I4190" s="401"/>
    </row>
    <row r="4191" spans="1:9" ht="25.15" customHeight="1">
      <c r="A4191" s="299">
        <v>39976</v>
      </c>
      <c r="B4191" s="298">
        <v>5.37</v>
      </c>
      <c r="C4191" s="298">
        <v>5.47</v>
      </c>
      <c r="D4191" s="298">
        <v>5.32</v>
      </c>
      <c r="E4191" s="298">
        <v>5.32</v>
      </c>
      <c r="F4191" s="297">
        <v>280458</v>
      </c>
      <c r="G4191" s="297">
        <v>59526574</v>
      </c>
      <c r="H4191" s="400">
        <v>316.68138389841403</v>
      </c>
      <c r="I4191" s="401"/>
    </row>
    <row r="4192" spans="1:9" ht="25.15" customHeight="1">
      <c r="A4192" s="299">
        <v>39975</v>
      </c>
      <c r="B4192" s="298">
        <v>5.22</v>
      </c>
      <c r="C4192" s="298">
        <v>5.415</v>
      </c>
      <c r="D4192" s="298">
        <v>5.1849999999999996</v>
      </c>
      <c r="E4192" s="298">
        <v>5.415</v>
      </c>
      <c r="F4192" s="297">
        <v>164299</v>
      </c>
      <c r="G4192" s="297">
        <v>59526574</v>
      </c>
      <c r="H4192" s="400">
        <v>322.33639593924102</v>
      </c>
      <c r="I4192" s="401"/>
    </row>
    <row r="4193" spans="1:9" ht="25.15" customHeight="1">
      <c r="A4193" s="299">
        <v>39974</v>
      </c>
      <c r="B4193" s="298">
        <v>5.2</v>
      </c>
      <c r="C4193" s="298">
        <v>5.2149999999999999</v>
      </c>
      <c r="D4193" s="298">
        <v>5.0449330000000003</v>
      </c>
      <c r="E4193" s="298">
        <v>5.2149999999999999</v>
      </c>
      <c r="F4193" s="297">
        <v>220006</v>
      </c>
      <c r="G4193" s="297">
        <v>59526574</v>
      </c>
      <c r="H4193" s="400">
        <v>310.43109249303399</v>
      </c>
      <c r="I4193" s="401"/>
    </row>
    <row r="4194" spans="1:9" ht="25.15" customHeight="1">
      <c r="A4194" s="299">
        <v>39973</v>
      </c>
      <c r="B4194" s="298">
        <v>5.27</v>
      </c>
      <c r="C4194" s="298">
        <v>5.33</v>
      </c>
      <c r="D4194" s="298">
        <v>5.0999999999999996</v>
      </c>
      <c r="E4194" s="298">
        <v>5.14</v>
      </c>
      <c r="F4194" s="297">
        <v>104611</v>
      </c>
      <c r="G4194" s="297">
        <v>59526574</v>
      </c>
      <c r="H4194" s="400">
        <v>305.96658241234502</v>
      </c>
      <c r="I4194" s="401"/>
    </row>
    <row r="4195" spans="1:9" ht="25.15" customHeight="1">
      <c r="A4195" s="299">
        <v>39972</v>
      </c>
      <c r="B4195" s="298">
        <v>5.25</v>
      </c>
      <c r="C4195" s="298">
        <v>5.3776999999999999</v>
      </c>
      <c r="D4195" s="298">
        <v>5.25</v>
      </c>
      <c r="E4195" s="298">
        <v>5.28</v>
      </c>
      <c r="F4195" s="297">
        <v>37858</v>
      </c>
      <c r="G4195" s="297">
        <v>59526574</v>
      </c>
      <c r="H4195" s="400">
        <v>314.30032320917201</v>
      </c>
      <c r="I4195" s="401"/>
    </row>
    <row r="4196" spans="1:9" ht="25.15" customHeight="1">
      <c r="A4196" s="299">
        <v>39969</v>
      </c>
      <c r="B4196" s="298">
        <v>5.415</v>
      </c>
      <c r="C4196" s="298">
        <v>5.4749999999999996</v>
      </c>
      <c r="D4196" s="298">
        <v>5.2549999999999999</v>
      </c>
      <c r="E4196" s="298">
        <v>5.2549999999999999</v>
      </c>
      <c r="F4196" s="297">
        <v>302221</v>
      </c>
      <c r="G4196" s="297">
        <v>59526574</v>
      </c>
      <c r="H4196" s="400">
        <v>312.81215318227601</v>
      </c>
      <c r="I4196" s="401"/>
    </row>
    <row r="4197" spans="1:9" ht="25.15" customHeight="1">
      <c r="A4197" s="299">
        <v>39968</v>
      </c>
      <c r="B4197" s="298">
        <v>5.6</v>
      </c>
      <c r="C4197" s="298">
        <v>5.6</v>
      </c>
      <c r="D4197" s="298">
        <v>5.1100000000000003</v>
      </c>
      <c r="E4197" s="298">
        <v>5.4749999999999996</v>
      </c>
      <c r="F4197" s="297">
        <v>487989</v>
      </c>
      <c r="G4197" s="297">
        <v>59526574</v>
      </c>
      <c r="H4197" s="400">
        <v>325.90798697310402</v>
      </c>
      <c r="I4197" s="401"/>
    </row>
    <row r="4198" spans="1:9" ht="25.15" customHeight="1">
      <c r="A4198" s="299">
        <v>39967</v>
      </c>
      <c r="B4198" s="298">
        <v>5.6849999999999996</v>
      </c>
      <c r="C4198" s="298">
        <v>5.6849999999999996</v>
      </c>
      <c r="D4198" s="298">
        <v>5.37</v>
      </c>
      <c r="E4198" s="298">
        <v>5.66</v>
      </c>
      <c r="F4198" s="297">
        <v>117421</v>
      </c>
      <c r="G4198" s="297">
        <v>59526574</v>
      </c>
      <c r="H4198" s="400">
        <v>336.92039975696599</v>
      </c>
      <c r="I4198" s="401"/>
    </row>
    <row r="4199" spans="1:9" ht="25.15" customHeight="1">
      <c r="A4199" s="299">
        <v>39966</v>
      </c>
      <c r="B4199" s="298">
        <v>5.9050000000000002</v>
      </c>
      <c r="C4199" s="298">
        <v>5.95</v>
      </c>
      <c r="D4199" s="298">
        <v>5.53</v>
      </c>
      <c r="E4199" s="298">
        <v>5.58</v>
      </c>
      <c r="F4199" s="297">
        <v>305257</v>
      </c>
      <c r="G4199" s="297">
        <v>59526574</v>
      </c>
      <c r="H4199" s="400">
        <v>332.15827837848298</v>
      </c>
      <c r="I4199" s="401"/>
    </row>
    <row r="4200" spans="1:9" ht="25.15" customHeight="1">
      <c r="A4200" s="299">
        <v>39965</v>
      </c>
      <c r="B4200" s="298">
        <v>5.99</v>
      </c>
      <c r="C4200" s="298">
        <v>6.0350000000000001</v>
      </c>
      <c r="D4200" s="298">
        <v>5.92</v>
      </c>
      <c r="E4200" s="298">
        <v>5.9550000000000001</v>
      </c>
      <c r="F4200" s="297">
        <v>47661</v>
      </c>
      <c r="G4200" s="297">
        <v>59526574</v>
      </c>
      <c r="H4200" s="400">
        <v>354.48074362848303</v>
      </c>
      <c r="I4200" s="401"/>
    </row>
    <row r="4201" spans="1:9" ht="25.15" customHeight="1">
      <c r="A4201" s="299">
        <v>39962</v>
      </c>
      <c r="B4201" s="298">
        <v>6.07</v>
      </c>
      <c r="C4201" s="298">
        <v>6.12</v>
      </c>
      <c r="D4201" s="298">
        <v>5.9550000000000001</v>
      </c>
      <c r="E4201" s="298">
        <v>5.9950000000000001</v>
      </c>
      <c r="F4201" s="297">
        <v>52567</v>
      </c>
      <c r="G4201" s="297">
        <v>59525274</v>
      </c>
      <c r="H4201" s="400">
        <v>356.85401081787302</v>
      </c>
      <c r="I4201" s="401"/>
    </row>
    <row r="4202" spans="1:9" ht="25.15" customHeight="1">
      <c r="A4202" s="299">
        <v>39961</v>
      </c>
      <c r="B4202" s="298">
        <v>6.08</v>
      </c>
      <c r="C4202" s="298">
        <v>6.13</v>
      </c>
      <c r="D4202" s="298">
        <v>6.0449999999999999</v>
      </c>
      <c r="E4202" s="298">
        <v>6.1150000000000002</v>
      </c>
      <c r="F4202" s="297">
        <v>59580</v>
      </c>
      <c r="G4202" s="297">
        <v>59525274</v>
      </c>
      <c r="H4202" s="400">
        <v>363.99703688574601</v>
      </c>
      <c r="I4202" s="401"/>
    </row>
    <row r="4203" spans="1:9" ht="25.15" customHeight="1">
      <c r="A4203" s="299">
        <v>39960</v>
      </c>
      <c r="B4203" s="298">
        <v>6.05</v>
      </c>
      <c r="C4203" s="298">
        <v>6.11</v>
      </c>
      <c r="D4203" s="298">
        <v>6.0250000000000004</v>
      </c>
      <c r="E4203" s="298">
        <v>6.06</v>
      </c>
      <c r="F4203" s="297">
        <v>24602</v>
      </c>
      <c r="G4203" s="297">
        <v>59525274</v>
      </c>
      <c r="H4203" s="400">
        <v>360.72315703393701</v>
      </c>
      <c r="I4203" s="401"/>
    </row>
    <row r="4204" spans="1:9" ht="25.15" customHeight="1">
      <c r="A4204" s="299">
        <v>39959</v>
      </c>
      <c r="B4204" s="298">
        <v>6.05</v>
      </c>
      <c r="C4204" s="298">
        <v>6.1950000000000003</v>
      </c>
      <c r="D4204" s="298">
        <v>6.05</v>
      </c>
      <c r="E4204" s="298">
        <v>6.08</v>
      </c>
      <c r="F4204" s="297">
        <v>44112</v>
      </c>
      <c r="G4204" s="297">
        <v>59525274</v>
      </c>
      <c r="H4204" s="400">
        <v>361.91366137858199</v>
      </c>
      <c r="I4204" s="401"/>
    </row>
    <row r="4205" spans="1:9" ht="25.15" customHeight="1">
      <c r="A4205" s="299">
        <v>39955</v>
      </c>
      <c r="B4205" s="298">
        <v>6.13</v>
      </c>
      <c r="C4205" s="298">
        <v>6.2</v>
      </c>
      <c r="D4205" s="298">
        <v>6.0650000000000004</v>
      </c>
      <c r="E4205" s="298">
        <v>6.09</v>
      </c>
      <c r="F4205" s="297">
        <v>91813</v>
      </c>
      <c r="G4205" s="297">
        <v>59525274</v>
      </c>
      <c r="H4205" s="400">
        <v>362.50892774283602</v>
      </c>
      <c r="I4205" s="401"/>
    </row>
    <row r="4206" spans="1:9" ht="25.15" customHeight="1">
      <c r="A4206" s="299">
        <v>39954</v>
      </c>
      <c r="B4206" s="298">
        <v>6.31</v>
      </c>
      <c r="C4206" s="298">
        <v>6.31</v>
      </c>
      <c r="D4206" s="298">
        <v>6.1</v>
      </c>
      <c r="E4206" s="298">
        <v>6.19</v>
      </c>
      <c r="F4206" s="297">
        <v>57969</v>
      </c>
      <c r="G4206" s="297">
        <v>59525274</v>
      </c>
      <c r="H4206" s="400">
        <v>368.46144946606302</v>
      </c>
      <c r="I4206" s="401"/>
    </row>
    <row r="4207" spans="1:9" ht="25.15" customHeight="1">
      <c r="A4207" s="299">
        <v>39953</v>
      </c>
      <c r="B4207" s="298">
        <v>6.17</v>
      </c>
      <c r="C4207" s="298">
        <v>6.33</v>
      </c>
      <c r="D4207" s="298">
        <v>6.085</v>
      </c>
      <c r="E4207" s="298">
        <v>6.33</v>
      </c>
      <c r="F4207" s="297">
        <v>207690</v>
      </c>
      <c r="G4207" s="297">
        <v>59525274</v>
      </c>
      <c r="H4207" s="400">
        <v>376.79497987858201</v>
      </c>
      <c r="I4207" s="401"/>
    </row>
    <row r="4208" spans="1:9" ht="25.15" customHeight="1">
      <c r="A4208" s="299">
        <v>39952</v>
      </c>
      <c r="B4208" s="298">
        <v>5.99</v>
      </c>
      <c r="C4208" s="298">
        <v>6.1749999999999998</v>
      </c>
      <c r="D4208" s="298">
        <v>5.9850000000000003</v>
      </c>
      <c r="E4208" s="298">
        <v>6.07</v>
      </c>
      <c r="F4208" s="297">
        <v>106492</v>
      </c>
      <c r="G4208" s="297">
        <v>59525274</v>
      </c>
      <c r="H4208" s="400">
        <v>361.31842339819002</v>
      </c>
      <c r="I4208" s="401"/>
    </row>
    <row r="4209" spans="1:9" ht="25.15" customHeight="1">
      <c r="A4209" s="299">
        <v>39951</v>
      </c>
      <c r="B4209" s="298">
        <v>5.9050000000000002</v>
      </c>
      <c r="C4209" s="298">
        <v>5.95</v>
      </c>
      <c r="D4209" s="298">
        <v>5.75</v>
      </c>
      <c r="E4209" s="298">
        <v>5.8650000000000002</v>
      </c>
      <c r="F4209" s="297">
        <v>43445</v>
      </c>
      <c r="G4209" s="297">
        <v>59525274</v>
      </c>
      <c r="H4209" s="400">
        <v>349.11571838574599</v>
      </c>
      <c r="I4209" s="401"/>
    </row>
    <row r="4210" spans="1:9" ht="25.15" customHeight="1">
      <c r="A4210" s="299">
        <v>39948</v>
      </c>
      <c r="B4210" s="298">
        <v>5.89</v>
      </c>
      <c r="C4210" s="298">
        <v>5.92</v>
      </c>
      <c r="D4210" s="298">
        <v>5.75</v>
      </c>
      <c r="E4210" s="298">
        <v>5.77</v>
      </c>
      <c r="F4210" s="297">
        <v>222138</v>
      </c>
      <c r="G4210" s="297">
        <v>59525274</v>
      </c>
      <c r="H4210" s="400">
        <v>343.46082984464601</v>
      </c>
      <c r="I4210" s="401"/>
    </row>
    <row r="4211" spans="1:9" ht="25.15" customHeight="1">
      <c r="A4211" s="299">
        <v>39947</v>
      </c>
      <c r="B4211" s="298">
        <v>5.8</v>
      </c>
      <c r="C4211" s="298">
        <v>5.9194699999999996</v>
      </c>
      <c r="D4211" s="298">
        <v>5.8</v>
      </c>
      <c r="E4211" s="298">
        <v>5.85</v>
      </c>
      <c r="F4211" s="297">
        <v>40375</v>
      </c>
      <c r="G4211" s="297">
        <v>59525274</v>
      </c>
      <c r="H4211" s="400">
        <v>348.22284722322797</v>
      </c>
      <c r="I4211" s="401"/>
    </row>
    <row r="4212" spans="1:9" ht="25.15" customHeight="1">
      <c r="A4212" s="299">
        <v>39946</v>
      </c>
      <c r="B4212" s="298">
        <v>5.88</v>
      </c>
      <c r="C4212" s="298">
        <v>5.9050000000000002</v>
      </c>
      <c r="D4212" s="298">
        <v>5.76</v>
      </c>
      <c r="E4212" s="298">
        <v>5.88</v>
      </c>
      <c r="F4212" s="297">
        <v>73544</v>
      </c>
      <c r="G4212" s="297">
        <v>59525274</v>
      </c>
      <c r="H4212" s="400">
        <v>350.00861793212698</v>
      </c>
      <c r="I4212" s="401"/>
    </row>
    <row r="4213" spans="1:9" ht="25.15" customHeight="1">
      <c r="A4213" s="299">
        <v>39945</v>
      </c>
      <c r="B4213" s="298">
        <v>5.86</v>
      </c>
      <c r="C4213" s="298">
        <v>5.86</v>
      </c>
      <c r="D4213" s="298">
        <v>5.76</v>
      </c>
      <c r="E4213" s="298">
        <v>5.76</v>
      </c>
      <c r="F4213" s="297">
        <v>175930</v>
      </c>
      <c r="G4213" s="297">
        <v>59525274</v>
      </c>
      <c r="H4213" s="400">
        <v>342.86559186425399</v>
      </c>
      <c r="I4213" s="401"/>
    </row>
    <row r="4214" spans="1:9" ht="25.15" customHeight="1">
      <c r="A4214" s="299">
        <v>39944</v>
      </c>
      <c r="B4214" s="298">
        <v>5.9050000000000002</v>
      </c>
      <c r="C4214" s="298">
        <v>5.9050000000000002</v>
      </c>
      <c r="D4214" s="298">
        <v>5.77</v>
      </c>
      <c r="E4214" s="298">
        <v>5.85</v>
      </c>
      <c r="F4214" s="297">
        <v>151813</v>
      </c>
      <c r="G4214" s="297">
        <v>59525274</v>
      </c>
      <c r="H4214" s="400">
        <v>348.22284722322797</v>
      </c>
      <c r="I4214" s="401"/>
    </row>
    <row r="4215" spans="1:9" ht="25.15" customHeight="1">
      <c r="A4215" s="299">
        <v>39941</v>
      </c>
      <c r="B4215" s="298">
        <v>5.835</v>
      </c>
      <c r="C4215" s="298">
        <v>5.97349</v>
      </c>
      <c r="D4215" s="298">
        <v>5.82</v>
      </c>
      <c r="E4215" s="298">
        <v>5.92</v>
      </c>
      <c r="F4215" s="297">
        <v>32363</v>
      </c>
      <c r="G4215" s="297">
        <v>59525274</v>
      </c>
      <c r="H4215" s="400">
        <v>352.38962662141802</v>
      </c>
      <c r="I4215" s="401"/>
    </row>
    <row r="4216" spans="1:9" ht="25.15" customHeight="1">
      <c r="A4216" s="299">
        <v>39940</v>
      </c>
      <c r="B4216" s="298">
        <v>5.7</v>
      </c>
      <c r="C4216" s="298">
        <v>5.9249999999999998</v>
      </c>
      <c r="D4216" s="298">
        <v>5.7</v>
      </c>
      <c r="E4216" s="298">
        <v>5.78</v>
      </c>
      <c r="F4216" s="297">
        <v>153496</v>
      </c>
      <c r="G4216" s="297">
        <v>59525274</v>
      </c>
      <c r="H4216" s="400">
        <v>344.05609620889902</v>
      </c>
      <c r="I4216" s="401"/>
    </row>
    <row r="4217" spans="1:9" ht="25.15" customHeight="1">
      <c r="A4217" s="299">
        <v>39939</v>
      </c>
      <c r="B4217" s="298">
        <v>5.68</v>
      </c>
      <c r="C4217" s="298">
        <v>5.9050000000000002</v>
      </c>
      <c r="D4217" s="298">
        <v>5.68</v>
      </c>
      <c r="E4217" s="298">
        <v>5.75</v>
      </c>
      <c r="F4217" s="297">
        <v>73676</v>
      </c>
      <c r="G4217" s="297">
        <v>59525274</v>
      </c>
      <c r="H4217" s="400">
        <v>342.27032550000001</v>
      </c>
      <c r="I4217" s="401"/>
    </row>
    <row r="4218" spans="1:9" ht="25.15" customHeight="1">
      <c r="A4218" s="299">
        <v>39938</v>
      </c>
      <c r="B4218" s="298">
        <v>5.72</v>
      </c>
      <c r="C4218" s="298">
        <v>5.8949999999999996</v>
      </c>
      <c r="D4218" s="298">
        <v>5.72</v>
      </c>
      <c r="E4218" s="298">
        <v>5.8</v>
      </c>
      <c r="F4218" s="297">
        <v>125323</v>
      </c>
      <c r="G4218" s="297">
        <v>59525274</v>
      </c>
      <c r="H4218" s="400">
        <v>345.24660055354502</v>
      </c>
      <c r="I4218" s="401"/>
    </row>
    <row r="4219" spans="1:9" ht="25.15" customHeight="1">
      <c r="A4219" s="299">
        <v>39934</v>
      </c>
      <c r="B4219" s="298">
        <v>6.17</v>
      </c>
      <c r="C4219" s="298">
        <v>6.17</v>
      </c>
      <c r="D4219" s="298">
        <v>5.7750000000000004</v>
      </c>
      <c r="E4219" s="298">
        <v>5.7949999999999999</v>
      </c>
      <c r="F4219" s="297">
        <v>91888</v>
      </c>
      <c r="G4219" s="297">
        <v>59525274</v>
      </c>
      <c r="H4219" s="400">
        <v>344.94896737141801</v>
      </c>
      <c r="I4219" s="401"/>
    </row>
    <row r="4220" spans="1:9" ht="25.15" customHeight="1">
      <c r="A4220" s="299">
        <v>39933</v>
      </c>
      <c r="B4220" s="298">
        <v>5.98</v>
      </c>
      <c r="C4220" s="298">
        <v>6.27</v>
      </c>
      <c r="D4220" s="298">
        <v>5.87</v>
      </c>
      <c r="E4220" s="298">
        <v>6.0750000000000002</v>
      </c>
      <c r="F4220" s="297">
        <v>116930</v>
      </c>
      <c r="G4220" s="297">
        <v>59525274</v>
      </c>
      <c r="H4220" s="400">
        <v>361.61602819645498</v>
      </c>
      <c r="I4220" s="401"/>
    </row>
    <row r="4221" spans="1:9" ht="25.15" customHeight="1">
      <c r="A4221" s="299">
        <v>39932</v>
      </c>
      <c r="B4221" s="298">
        <v>5.86</v>
      </c>
      <c r="C4221" s="298">
        <v>5.97</v>
      </c>
      <c r="D4221" s="298">
        <v>5.79</v>
      </c>
      <c r="E4221" s="298">
        <v>5.88</v>
      </c>
      <c r="F4221" s="297">
        <v>47850</v>
      </c>
      <c r="G4221" s="297">
        <v>59512952</v>
      </c>
      <c r="H4221" s="400">
        <v>349.93616457071698</v>
      </c>
      <c r="I4221" s="401"/>
    </row>
    <row r="4222" spans="1:9" ht="25.15" customHeight="1">
      <c r="A4222" s="299">
        <v>39931</v>
      </c>
      <c r="B4222" s="298">
        <v>5.6</v>
      </c>
      <c r="C4222" s="298">
        <v>5.9349999999999996</v>
      </c>
      <c r="D4222" s="298">
        <v>5.5</v>
      </c>
      <c r="E4222" s="298">
        <v>5.75</v>
      </c>
      <c r="F4222" s="297">
        <v>184281</v>
      </c>
      <c r="G4222" s="297">
        <v>59512952</v>
      </c>
      <c r="H4222" s="400">
        <v>342.19947400000001</v>
      </c>
      <c r="I4222" s="401"/>
    </row>
    <row r="4223" spans="1:9" ht="25.15" customHeight="1">
      <c r="A4223" s="299">
        <v>39930</v>
      </c>
      <c r="B4223" s="298">
        <v>5.82</v>
      </c>
      <c r="C4223" s="298">
        <v>5.82</v>
      </c>
      <c r="D4223" s="298">
        <v>5.3849999999999998</v>
      </c>
      <c r="E4223" s="298">
        <v>5.65</v>
      </c>
      <c r="F4223" s="297">
        <v>179112</v>
      </c>
      <c r="G4223" s="297">
        <v>59512952</v>
      </c>
      <c r="H4223" s="400">
        <v>336.24818447559699</v>
      </c>
      <c r="I4223" s="401"/>
    </row>
    <row r="4224" spans="1:9" ht="25.15" customHeight="1">
      <c r="A4224" s="299">
        <v>39927</v>
      </c>
      <c r="B4224" s="298">
        <v>6.1150000000000002</v>
      </c>
      <c r="C4224" s="298">
        <v>6.17</v>
      </c>
      <c r="D4224" s="298">
        <v>5.83</v>
      </c>
      <c r="E4224" s="298">
        <v>5.83</v>
      </c>
      <c r="F4224" s="297">
        <v>112264</v>
      </c>
      <c r="G4224" s="297">
        <v>59512952</v>
      </c>
      <c r="H4224" s="400">
        <v>346.960505619522</v>
      </c>
      <c r="I4224" s="401"/>
    </row>
    <row r="4225" spans="1:9" ht="25.15" customHeight="1">
      <c r="A4225" s="299">
        <v>39926</v>
      </c>
      <c r="B4225" s="298">
        <v>5.99</v>
      </c>
      <c r="C4225" s="298">
        <v>6.1550000000000002</v>
      </c>
      <c r="D4225" s="298">
        <v>5.99</v>
      </c>
      <c r="E4225" s="298">
        <v>6.06</v>
      </c>
      <c r="F4225" s="297">
        <v>33927</v>
      </c>
      <c r="G4225" s="297">
        <v>59512952</v>
      </c>
      <c r="H4225" s="400">
        <v>360.64848571464199</v>
      </c>
      <c r="I4225" s="401"/>
    </row>
    <row r="4226" spans="1:9" ht="25.15" customHeight="1">
      <c r="A4226" s="299">
        <v>39925</v>
      </c>
      <c r="B4226" s="298">
        <v>5.86</v>
      </c>
      <c r="C4226" s="298">
        <v>6.085</v>
      </c>
      <c r="D4226" s="298">
        <v>5.85</v>
      </c>
      <c r="E4226" s="298">
        <v>6.02</v>
      </c>
      <c r="F4226" s="297">
        <v>157094</v>
      </c>
      <c r="G4226" s="297">
        <v>59512952</v>
      </c>
      <c r="H4226" s="400">
        <v>358.267969904881</v>
      </c>
      <c r="I4226" s="401"/>
    </row>
    <row r="4227" spans="1:9" ht="25.15" customHeight="1">
      <c r="A4227" s="299">
        <v>39924</v>
      </c>
      <c r="B4227" s="298">
        <v>5.83</v>
      </c>
      <c r="C4227" s="298">
        <v>5.835</v>
      </c>
      <c r="D4227" s="298">
        <v>5.68</v>
      </c>
      <c r="E4227" s="298">
        <v>5.75</v>
      </c>
      <c r="F4227" s="297">
        <v>107764</v>
      </c>
      <c r="G4227" s="297">
        <v>59512952</v>
      </c>
      <c r="H4227" s="400">
        <v>342.19947400000001</v>
      </c>
      <c r="I4227" s="401"/>
    </row>
    <row r="4228" spans="1:9" ht="25.15" customHeight="1">
      <c r="A4228" s="299">
        <v>39923</v>
      </c>
      <c r="B4228" s="298">
        <v>5.7</v>
      </c>
      <c r="C4228" s="298">
        <v>5.77</v>
      </c>
      <c r="D4228" s="298">
        <v>5.7</v>
      </c>
      <c r="E4228" s="298">
        <v>5.73</v>
      </c>
      <c r="F4228" s="297">
        <v>544832</v>
      </c>
      <c r="G4228" s="297">
        <v>59512952</v>
      </c>
      <c r="H4228" s="400">
        <v>341.00921609511897</v>
      </c>
      <c r="I4228" s="401"/>
    </row>
    <row r="4229" spans="1:9" ht="25.15" customHeight="1">
      <c r="A4229" s="299">
        <v>39920</v>
      </c>
      <c r="B4229" s="298">
        <v>5.73</v>
      </c>
      <c r="C4229" s="298">
        <v>5.8</v>
      </c>
      <c r="D4229" s="298">
        <v>5.6849999999999996</v>
      </c>
      <c r="E4229" s="298">
        <v>5.74</v>
      </c>
      <c r="F4229" s="297">
        <v>114429</v>
      </c>
      <c r="G4229" s="297">
        <v>59512952</v>
      </c>
      <c r="H4229" s="400">
        <v>341.60433085856602</v>
      </c>
      <c r="I4229" s="401"/>
    </row>
    <row r="4230" spans="1:9" ht="25.15" customHeight="1">
      <c r="A4230" s="299">
        <v>39919</v>
      </c>
      <c r="B4230" s="298">
        <v>5.55</v>
      </c>
      <c r="C4230" s="298">
        <v>5.8</v>
      </c>
      <c r="D4230" s="298">
        <v>5.4050000000000002</v>
      </c>
      <c r="E4230" s="298">
        <v>5.79</v>
      </c>
      <c r="F4230" s="297">
        <v>138981</v>
      </c>
      <c r="G4230" s="297">
        <v>59512952</v>
      </c>
      <c r="H4230" s="400">
        <v>344.579989809761</v>
      </c>
      <c r="I4230" s="401"/>
    </row>
    <row r="4231" spans="1:9" ht="25.15" customHeight="1">
      <c r="A4231" s="299">
        <v>39918</v>
      </c>
      <c r="B4231" s="298">
        <v>5.27</v>
      </c>
      <c r="C4231" s="298">
        <v>5.5350000000000001</v>
      </c>
      <c r="D4231" s="298">
        <v>5.27</v>
      </c>
      <c r="E4231" s="298">
        <v>5.4349999999999996</v>
      </c>
      <c r="F4231" s="297">
        <v>64632</v>
      </c>
      <c r="G4231" s="297">
        <v>59512952</v>
      </c>
      <c r="H4231" s="400">
        <v>323.45289071464202</v>
      </c>
      <c r="I4231" s="401"/>
    </row>
    <row r="4232" spans="1:9" ht="25.15" customHeight="1">
      <c r="A4232" s="299">
        <v>39917</v>
      </c>
      <c r="B4232" s="298">
        <v>5.35</v>
      </c>
      <c r="C4232" s="298">
        <v>5.4</v>
      </c>
      <c r="D4232" s="298">
        <v>5.2549999999999999</v>
      </c>
      <c r="E4232" s="298">
        <v>5.4</v>
      </c>
      <c r="F4232" s="297">
        <v>132195</v>
      </c>
      <c r="G4232" s="297">
        <v>59512952</v>
      </c>
      <c r="H4232" s="400">
        <v>321.36994647559698</v>
      </c>
      <c r="I4232" s="401"/>
    </row>
    <row r="4233" spans="1:9" ht="25.15" customHeight="1">
      <c r="A4233" s="299">
        <v>39912</v>
      </c>
      <c r="B4233" s="298">
        <v>5.35</v>
      </c>
      <c r="C4233" s="298">
        <v>5.35</v>
      </c>
      <c r="D4233" s="298">
        <v>5.2149999999999999</v>
      </c>
      <c r="E4233" s="298">
        <v>5.22</v>
      </c>
      <c r="F4233" s="297">
        <v>51380</v>
      </c>
      <c r="G4233" s="297">
        <v>59512952</v>
      </c>
      <c r="H4233" s="400">
        <v>310.65759695368598</v>
      </c>
      <c r="I4233" s="401"/>
    </row>
    <row r="4234" spans="1:9" ht="25.15" customHeight="1">
      <c r="A4234" s="299">
        <v>39911</v>
      </c>
      <c r="B4234" s="298">
        <v>5.21</v>
      </c>
      <c r="C4234" s="298">
        <v>5.3449999999999998</v>
      </c>
      <c r="D4234" s="298">
        <v>5.21</v>
      </c>
      <c r="E4234" s="298">
        <v>5.24</v>
      </c>
      <c r="F4234" s="297">
        <v>27845</v>
      </c>
      <c r="G4234" s="297">
        <v>59512952</v>
      </c>
      <c r="H4234" s="400">
        <v>311.847854858566</v>
      </c>
      <c r="I4234" s="401"/>
    </row>
    <row r="4235" spans="1:9" ht="25.15" customHeight="1">
      <c r="A4235" s="299">
        <v>39910</v>
      </c>
      <c r="B4235" s="298">
        <v>5.1550000000000002</v>
      </c>
      <c r="C4235" s="298">
        <v>5.3250000000000002</v>
      </c>
      <c r="D4235" s="298">
        <v>5.1550000000000002</v>
      </c>
      <c r="E4235" s="298">
        <v>5.3</v>
      </c>
      <c r="F4235" s="297">
        <v>163803</v>
      </c>
      <c r="G4235" s="297">
        <v>59512952</v>
      </c>
      <c r="H4235" s="400">
        <v>315.41865695119498</v>
      </c>
      <c r="I4235" s="401"/>
    </row>
    <row r="4236" spans="1:9" ht="25.15" customHeight="1">
      <c r="A4236" s="299">
        <v>39909</v>
      </c>
      <c r="B4236" s="298">
        <v>5.15</v>
      </c>
      <c r="C4236" s="298">
        <v>5.32</v>
      </c>
      <c r="D4236" s="298">
        <v>5.15</v>
      </c>
      <c r="E4236" s="298">
        <v>5.2</v>
      </c>
      <c r="F4236" s="297">
        <v>166352</v>
      </c>
      <c r="G4236" s="297">
        <v>59512952</v>
      </c>
      <c r="H4236" s="400">
        <v>309.467339048805</v>
      </c>
      <c r="I4236" s="401"/>
    </row>
    <row r="4237" spans="1:9" ht="25.15" customHeight="1">
      <c r="A4237" s="299">
        <v>39906</v>
      </c>
      <c r="B4237" s="298">
        <v>5.3</v>
      </c>
      <c r="C4237" s="298">
        <v>5.4</v>
      </c>
      <c r="D4237" s="298">
        <v>5.1550000000000002</v>
      </c>
      <c r="E4237" s="298">
        <v>5.1550000000000002</v>
      </c>
      <c r="F4237" s="297">
        <v>99181</v>
      </c>
      <c r="G4237" s="297">
        <v>59512952</v>
      </c>
      <c r="H4237" s="400">
        <v>306.78928004631399</v>
      </c>
      <c r="I4237" s="401"/>
    </row>
    <row r="4238" spans="1:9" ht="25.15" customHeight="1">
      <c r="A4238" s="299">
        <v>39905</v>
      </c>
      <c r="B4238" s="298">
        <v>5.3</v>
      </c>
      <c r="C4238" s="298">
        <v>5.44</v>
      </c>
      <c r="D4238" s="298">
        <v>5.3</v>
      </c>
      <c r="E4238" s="298">
        <v>5.4</v>
      </c>
      <c r="F4238" s="297">
        <v>194610</v>
      </c>
      <c r="G4238" s="297">
        <v>59512952</v>
      </c>
      <c r="H4238" s="400">
        <v>321.36994647559698</v>
      </c>
      <c r="I4238" s="401"/>
    </row>
    <row r="4239" spans="1:9" ht="25.15" customHeight="1">
      <c r="A4239" s="299">
        <v>39904</v>
      </c>
      <c r="B4239" s="298">
        <v>5.22</v>
      </c>
      <c r="C4239" s="298">
        <v>5.42</v>
      </c>
      <c r="D4239" s="298">
        <v>5.22</v>
      </c>
      <c r="E4239" s="298">
        <v>5.42</v>
      </c>
      <c r="F4239" s="297">
        <v>40268</v>
      </c>
      <c r="G4239" s="297">
        <v>59512952</v>
      </c>
      <c r="H4239" s="400">
        <v>322.56020438047801</v>
      </c>
      <c r="I4239" s="401"/>
    </row>
    <row r="4240" spans="1:9" ht="25.15" customHeight="1">
      <c r="A4240" s="299">
        <v>39903</v>
      </c>
      <c r="B4240" s="298">
        <v>5.21</v>
      </c>
      <c r="C4240" s="298">
        <v>5.44</v>
      </c>
      <c r="D4240" s="298">
        <v>5.21</v>
      </c>
      <c r="E4240" s="298">
        <v>5.31</v>
      </c>
      <c r="F4240" s="297">
        <v>50274</v>
      </c>
      <c r="G4240" s="297">
        <v>59512952</v>
      </c>
      <c r="H4240" s="400">
        <v>316.01377171464202</v>
      </c>
      <c r="I4240" s="401"/>
    </row>
    <row r="4241" spans="1:9" ht="25.15" customHeight="1">
      <c r="A4241" s="299">
        <v>39902</v>
      </c>
      <c r="B4241" s="298">
        <v>5.2</v>
      </c>
      <c r="C4241" s="298">
        <v>5.44</v>
      </c>
      <c r="D4241" s="298">
        <v>5.2</v>
      </c>
      <c r="E4241" s="298">
        <v>5.25</v>
      </c>
      <c r="F4241" s="297">
        <v>53725</v>
      </c>
      <c r="G4241" s="297">
        <v>59512952</v>
      </c>
      <c r="H4241" s="400">
        <v>312.44299799999999</v>
      </c>
      <c r="I4241" s="401"/>
    </row>
    <row r="4242" spans="1:9" ht="25.15" customHeight="1">
      <c r="A4242" s="299">
        <v>39899</v>
      </c>
      <c r="B4242" s="298">
        <v>5.1050000000000004</v>
      </c>
      <c r="C4242" s="298">
        <v>5.45</v>
      </c>
      <c r="D4242" s="298">
        <v>5.1050000000000004</v>
      </c>
      <c r="E4242" s="298">
        <v>5.35</v>
      </c>
      <c r="F4242" s="297">
        <v>50643</v>
      </c>
      <c r="G4242" s="297">
        <v>59512952</v>
      </c>
      <c r="H4242" s="400">
        <v>318.39428752440301</v>
      </c>
      <c r="I4242" s="401"/>
    </row>
    <row r="4243" spans="1:9" ht="25.15" customHeight="1">
      <c r="A4243" s="299">
        <v>39898</v>
      </c>
      <c r="B4243" s="298">
        <v>5.0949999999999998</v>
      </c>
      <c r="C4243" s="298">
        <v>5.2450000000000001</v>
      </c>
      <c r="D4243" s="298">
        <v>5.0529000000000002</v>
      </c>
      <c r="E4243" s="298">
        <v>5.2350000000000003</v>
      </c>
      <c r="F4243" s="297">
        <v>83997</v>
      </c>
      <c r="G4243" s="297">
        <v>59512952</v>
      </c>
      <c r="H4243" s="400">
        <v>311.55031166583598</v>
      </c>
      <c r="I4243" s="401"/>
    </row>
    <row r="4244" spans="1:9" ht="25.15" customHeight="1">
      <c r="A4244" s="299">
        <v>39897</v>
      </c>
      <c r="B4244" s="298">
        <v>5.2549999999999999</v>
      </c>
      <c r="C4244" s="298">
        <v>5.34</v>
      </c>
      <c r="D4244" s="298">
        <v>5.0199999999999996</v>
      </c>
      <c r="E4244" s="298">
        <v>5.1050000000000004</v>
      </c>
      <c r="F4244" s="297">
        <v>159231</v>
      </c>
      <c r="G4244" s="297">
        <v>59512952</v>
      </c>
      <c r="H4244" s="400">
        <v>303.813621095119</v>
      </c>
      <c r="I4244" s="401"/>
    </row>
    <row r="4245" spans="1:9" ht="25.15" customHeight="1">
      <c r="A4245" s="299">
        <v>39896</v>
      </c>
      <c r="B4245" s="298">
        <v>5.5350000000000001</v>
      </c>
      <c r="C4245" s="298">
        <v>5.5350000000000001</v>
      </c>
      <c r="D4245" s="298">
        <v>5.2549999999999999</v>
      </c>
      <c r="E4245" s="298">
        <v>5.2949999999999999</v>
      </c>
      <c r="F4245" s="297">
        <v>115523</v>
      </c>
      <c r="G4245" s="297">
        <v>59512952</v>
      </c>
      <c r="H4245" s="400">
        <v>315.12108538047801</v>
      </c>
      <c r="I4245" s="401"/>
    </row>
    <row r="4246" spans="1:9" ht="25.15" customHeight="1">
      <c r="A4246" s="299">
        <v>39895</v>
      </c>
      <c r="B4246" s="298">
        <v>5.46</v>
      </c>
      <c r="C4246" s="298">
        <v>5.55</v>
      </c>
      <c r="D4246" s="298">
        <v>5.41</v>
      </c>
      <c r="E4246" s="298">
        <v>5.41</v>
      </c>
      <c r="F4246" s="297">
        <v>72280</v>
      </c>
      <c r="G4246" s="297">
        <v>59512952</v>
      </c>
      <c r="H4246" s="400">
        <v>321.96506123904402</v>
      </c>
      <c r="I4246" s="401"/>
    </row>
    <row r="4247" spans="1:9" ht="25.15" customHeight="1">
      <c r="A4247" s="299">
        <v>39892</v>
      </c>
      <c r="B4247" s="298">
        <v>5.7</v>
      </c>
      <c r="C4247" s="298">
        <v>5.75</v>
      </c>
      <c r="D4247" s="298">
        <v>5.4</v>
      </c>
      <c r="E4247" s="298">
        <v>5.5</v>
      </c>
      <c r="F4247" s="297">
        <v>207526</v>
      </c>
      <c r="G4247" s="297">
        <v>59512952</v>
      </c>
      <c r="H4247" s="400">
        <v>327.321236</v>
      </c>
      <c r="I4247" s="401"/>
    </row>
    <row r="4248" spans="1:9" ht="25.15" customHeight="1">
      <c r="A4248" s="299">
        <v>39891</v>
      </c>
      <c r="B4248" s="298">
        <v>5.9</v>
      </c>
      <c r="C4248" s="298">
        <v>5.95</v>
      </c>
      <c r="D4248" s="298">
        <v>5.75</v>
      </c>
      <c r="E4248" s="298">
        <v>5.75</v>
      </c>
      <c r="F4248" s="297">
        <v>66048</v>
      </c>
      <c r="G4248" s="297">
        <v>59512952</v>
      </c>
      <c r="H4248" s="400">
        <v>342.19947400000001</v>
      </c>
      <c r="I4248" s="401"/>
    </row>
    <row r="4249" spans="1:9" ht="25.15" customHeight="1">
      <c r="A4249" s="299">
        <v>39890</v>
      </c>
      <c r="B4249" s="298">
        <v>5.78</v>
      </c>
      <c r="C4249" s="298">
        <v>5.9</v>
      </c>
      <c r="D4249" s="298">
        <v>5.7249999999999996</v>
      </c>
      <c r="E4249" s="298">
        <v>5.8</v>
      </c>
      <c r="F4249" s="297">
        <v>391441</v>
      </c>
      <c r="G4249" s="297">
        <v>59512952</v>
      </c>
      <c r="H4249" s="400">
        <v>345.175132951195</v>
      </c>
      <c r="I4249" s="401"/>
    </row>
    <row r="4250" spans="1:9" ht="25.15" customHeight="1">
      <c r="A4250" s="299">
        <v>39889</v>
      </c>
      <c r="B4250" s="298">
        <v>5.76</v>
      </c>
      <c r="C4250" s="298">
        <v>5.89</v>
      </c>
      <c r="D4250" s="298">
        <v>5.7529000000000003</v>
      </c>
      <c r="E4250" s="298">
        <v>5.8049999999999997</v>
      </c>
      <c r="F4250" s="297">
        <v>108740</v>
      </c>
      <c r="G4250" s="297">
        <v>59512952</v>
      </c>
      <c r="H4250" s="400">
        <v>345.47267614392501</v>
      </c>
      <c r="I4250" s="401"/>
    </row>
    <row r="4251" spans="1:9" ht="25.15" customHeight="1">
      <c r="A4251" s="299">
        <v>39888</v>
      </c>
      <c r="B4251" s="298">
        <v>5.8250000000000002</v>
      </c>
      <c r="C4251" s="298">
        <v>5.9</v>
      </c>
      <c r="D4251" s="298">
        <v>5.7</v>
      </c>
      <c r="E4251" s="298">
        <v>5.83</v>
      </c>
      <c r="F4251" s="297">
        <v>104157</v>
      </c>
      <c r="G4251" s="297">
        <v>59512952</v>
      </c>
      <c r="H4251" s="400">
        <v>346.960505619522</v>
      </c>
      <c r="I4251" s="401"/>
    </row>
    <row r="4252" spans="1:9" ht="25.15" customHeight="1">
      <c r="A4252" s="299">
        <v>39885</v>
      </c>
      <c r="B4252" s="298">
        <v>5.68</v>
      </c>
      <c r="C4252" s="298">
        <v>5.875</v>
      </c>
      <c r="D4252" s="298">
        <v>5.68</v>
      </c>
      <c r="E4252" s="298">
        <v>5.85</v>
      </c>
      <c r="F4252" s="297">
        <v>213777</v>
      </c>
      <c r="G4252" s="297">
        <v>59512952</v>
      </c>
      <c r="H4252" s="400">
        <v>348.15076352440298</v>
      </c>
      <c r="I4252" s="401"/>
    </row>
    <row r="4253" spans="1:9" ht="25.15" customHeight="1">
      <c r="A4253" s="299">
        <v>39884</v>
      </c>
      <c r="B4253" s="298">
        <v>5.6</v>
      </c>
      <c r="C4253" s="298">
        <v>5.7450000000000001</v>
      </c>
      <c r="D4253" s="298">
        <v>5.6</v>
      </c>
      <c r="E4253" s="298">
        <v>5.73</v>
      </c>
      <c r="F4253" s="297">
        <v>412067</v>
      </c>
      <c r="G4253" s="297">
        <v>59512952</v>
      </c>
      <c r="H4253" s="400">
        <v>341.00921609511897</v>
      </c>
      <c r="I4253" s="401"/>
    </row>
    <row r="4254" spans="1:9" ht="25.15" customHeight="1">
      <c r="A4254" s="299">
        <v>39883</v>
      </c>
      <c r="B4254" s="298">
        <v>5.65</v>
      </c>
      <c r="C4254" s="298">
        <v>5.7</v>
      </c>
      <c r="D4254" s="298">
        <v>5.54</v>
      </c>
      <c r="E4254" s="298">
        <v>5.66</v>
      </c>
      <c r="F4254" s="297">
        <v>190054</v>
      </c>
      <c r="G4254" s="297">
        <v>59512952</v>
      </c>
      <c r="H4254" s="400">
        <v>336.84329923904397</v>
      </c>
      <c r="I4254" s="401"/>
    </row>
    <row r="4255" spans="1:9" ht="25.15" customHeight="1">
      <c r="A4255" s="299">
        <v>39882</v>
      </c>
      <c r="B4255" s="298">
        <v>5.6150000000000002</v>
      </c>
      <c r="C4255" s="298">
        <v>5.63</v>
      </c>
      <c r="D4255" s="298">
        <v>5.5</v>
      </c>
      <c r="E4255" s="298">
        <v>5.56</v>
      </c>
      <c r="F4255" s="297">
        <v>126705</v>
      </c>
      <c r="G4255" s="297">
        <v>59512952</v>
      </c>
      <c r="H4255" s="400">
        <v>330.89200971464197</v>
      </c>
      <c r="I4255" s="401"/>
    </row>
    <row r="4256" spans="1:9" ht="25.15" customHeight="1">
      <c r="A4256" s="299">
        <v>39881</v>
      </c>
      <c r="B4256" s="298">
        <v>5.6150000000000002</v>
      </c>
      <c r="C4256" s="298">
        <v>5.6150000000000002</v>
      </c>
      <c r="D4256" s="298">
        <v>5.45</v>
      </c>
      <c r="E4256" s="298">
        <v>5.5149999999999997</v>
      </c>
      <c r="F4256" s="297">
        <v>287233</v>
      </c>
      <c r="G4256" s="297">
        <v>59512952</v>
      </c>
      <c r="H4256" s="400">
        <v>328.21392233416401</v>
      </c>
      <c r="I4256" s="401"/>
    </row>
    <row r="4257" spans="1:9" ht="25.15" customHeight="1">
      <c r="A4257" s="299">
        <v>39878</v>
      </c>
      <c r="B4257" s="298">
        <v>5.41</v>
      </c>
      <c r="C4257" s="298">
        <v>5.625</v>
      </c>
      <c r="D4257" s="298">
        <v>5.3550000000000004</v>
      </c>
      <c r="E4257" s="298">
        <v>5.625</v>
      </c>
      <c r="F4257" s="297">
        <v>162241</v>
      </c>
      <c r="G4257" s="297">
        <v>59512952</v>
      </c>
      <c r="H4257" s="400">
        <v>334.760355</v>
      </c>
      <c r="I4257" s="401"/>
    </row>
    <row r="4258" spans="1:9" ht="25.15" customHeight="1">
      <c r="A4258" s="299">
        <v>39877</v>
      </c>
      <c r="B4258" s="298">
        <v>5.61</v>
      </c>
      <c r="C4258" s="298">
        <v>5.6349999999999998</v>
      </c>
      <c r="D4258" s="298">
        <v>5.4550000000000001</v>
      </c>
      <c r="E4258" s="298">
        <v>5.5</v>
      </c>
      <c r="F4258" s="297">
        <v>115541</v>
      </c>
      <c r="G4258" s="297">
        <v>59512952</v>
      </c>
      <c r="H4258" s="400">
        <v>327.321236</v>
      </c>
      <c r="I4258" s="401"/>
    </row>
    <row r="4259" spans="1:9" ht="25.15" customHeight="1">
      <c r="A4259" s="299">
        <v>39876</v>
      </c>
      <c r="B4259" s="298">
        <v>5.4</v>
      </c>
      <c r="C4259" s="298">
        <v>5.6849999999999996</v>
      </c>
      <c r="D4259" s="298">
        <v>5.4</v>
      </c>
      <c r="E4259" s="298">
        <v>5.5750000000000002</v>
      </c>
      <c r="F4259" s="297">
        <v>756875</v>
      </c>
      <c r="G4259" s="297">
        <v>59512952</v>
      </c>
      <c r="H4259" s="400">
        <v>331.78469604880502</v>
      </c>
      <c r="I4259" s="401"/>
    </row>
    <row r="4260" spans="1:9" ht="25.15" customHeight="1">
      <c r="A4260" s="299">
        <v>39875</v>
      </c>
      <c r="B4260" s="298">
        <v>5.9050000000000002</v>
      </c>
      <c r="C4260" s="298">
        <v>5.99</v>
      </c>
      <c r="D4260" s="298">
        <v>5.36</v>
      </c>
      <c r="E4260" s="298">
        <v>5.42</v>
      </c>
      <c r="F4260" s="297">
        <v>585493</v>
      </c>
      <c r="G4260" s="297">
        <v>59512952</v>
      </c>
      <c r="H4260" s="400">
        <v>322.56020438047801</v>
      </c>
      <c r="I4260" s="401"/>
    </row>
    <row r="4261" spans="1:9" ht="25.15" customHeight="1">
      <c r="A4261" s="299">
        <v>39874</v>
      </c>
      <c r="B4261" s="298">
        <v>6.35</v>
      </c>
      <c r="C4261" s="298">
        <v>6.39</v>
      </c>
      <c r="D4261" s="298">
        <v>5.89</v>
      </c>
      <c r="E4261" s="298">
        <v>5.95</v>
      </c>
      <c r="F4261" s="297">
        <v>273912</v>
      </c>
      <c r="G4261" s="297">
        <v>59512952</v>
      </c>
      <c r="H4261" s="400">
        <v>354.10205304880498</v>
      </c>
      <c r="I4261" s="401"/>
    </row>
    <row r="4262" spans="1:9" ht="25.15" customHeight="1">
      <c r="A4262" s="299">
        <v>39871</v>
      </c>
      <c r="B4262" s="298">
        <v>6.47</v>
      </c>
      <c r="C4262" s="298">
        <v>6.58</v>
      </c>
      <c r="D4262" s="298">
        <v>6.36</v>
      </c>
      <c r="E4262" s="298">
        <v>6.45</v>
      </c>
      <c r="F4262" s="297">
        <v>151360</v>
      </c>
      <c r="G4262" s="297">
        <v>59512952</v>
      </c>
      <c r="H4262" s="400">
        <v>383.858529048805</v>
      </c>
      <c r="I4262" s="401"/>
    </row>
    <row r="4263" spans="1:9" ht="25.15" customHeight="1">
      <c r="A4263" s="299">
        <v>39870</v>
      </c>
      <c r="B4263" s="298">
        <v>7.35</v>
      </c>
      <c r="C4263" s="298">
        <v>7.35</v>
      </c>
      <c r="D4263" s="298">
        <v>6.2</v>
      </c>
      <c r="E4263" s="298">
        <v>6.67</v>
      </c>
      <c r="F4263" s="297">
        <v>701557</v>
      </c>
      <c r="G4263" s="297">
        <v>59512952</v>
      </c>
      <c r="H4263" s="400">
        <v>396.95139438047801</v>
      </c>
      <c r="I4263" s="401"/>
    </row>
    <row r="4264" spans="1:9" ht="25.15" customHeight="1">
      <c r="A4264" s="299">
        <v>39869</v>
      </c>
      <c r="B4264" s="298">
        <v>7.4</v>
      </c>
      <c r="C4264" s="298">
        <v>7.7850000000000001</v>
      </c>
      <c r="D4264" s="298">
        <v>7.4</v>
      </c>
      <c r="E4264" s="298">
        <v>7.6849999999999996</v>
      </c>
      <c r="F4264" s="297">
        <v>114554</v>
      </c>
      <c r="G4264" s="297">
        <v>59512952</v>
      </c>
      <c r="H4264" s="400">
        <v>457.357032714642</v>
      </c>
      <c r="I4264" s="401"/>
    </row>
    <row r="4265" spans="1:9" ht="25.15" customHeight="1">
      <c r="A4265" s="299">
        <v>39868</v>
      </c>
      <c r="B4265" s="298">
        <v>7.2649999999999997</v>
      </c>
      <c r="C4265" s="298">
        <v>7.37</v>
      </c>
      <c r="D4265" s="298">
        <v>7.2</v>
      </c>
      <c r="E4265" s="298">
        <v>7.37</v>
      </c>
      <c r="F4265" s="297">
        <v>97947</v>
      </c>
      <c r="G4265" s="297">
        <v>59512952</v>
      </c>
      <c r="H4265" s="400">
        <v>438.61044942928299</v>
      </c>
      <c r="I4265" s="401"/>
    </row>
    <row r="4266" spans="1:9" ht="25.15" customHeight="1">
      <c r="A4266" s="299">
        <v>39867</v>
      </c>
      <c r="B4266" s="298">
        <v>7.3</v>
      </c>
      <c r="C4266" s="298">
        <v>7.3</v>
      </c>
      <c r="D4266" s="298">
        <v>7.2</v>
      </c>
      <c r="E4266" s="298">
        <v>7.25</v>
      </c>
      <c r="F4266" s="297">
        <v>54996</v>
      </c>
      <c r="G4266" s="297">
        <v>59512952</v>
      </c>
      <c r="H4266" s="400">
        <v>431.46890200000001</v>
      </c>
      <c r="I4266" s="401"/>
    </row>
    <row r="4267" spans="1:9" ht="25.15" customHeight="1">
      <c r="A4267" s="299">
        <v>39864</v>
      </c>
      <c r="B4267" s="298">
        <v>7.1150000000000002</v>
      </c>
      <c r="C4267" s="298">
        <v>7.3</v>
      </c>
      <c r="D4267" s="298">
        <v>7.085</v>
      </c>
      <c r="E4267" s="298">
        <v>7.1749999999999998</v>
      </c>
      <c r="F4267" s="297">
        <v>146900</v>
      </c>
      <c r="G4267" s="297">
        <v>59512952</v>
      </c>
      <c r="H4267" s="400">
        <v>427.005441951195</v>
      </c>
      <c r="I4267" s="401"/>
    </row>
    <row r="4268" spans="1:9" ht="25.15" customHeight="1">
      <c r="A4268" s="299">
        <v>39863</v>
      </c>
      <c r="B4268" s="298">
        <v>7.35</v>
      </c>
      <c r="C4268" s="298">
        <v>7.35</v>
      </c>
      <c r="D4268" s="298">
        <v>7.1150000000000002</v>
      </c>
      <c r="E4268" s="298">
        <v>7.19</v>
      </c>
      <c r="F4268" s="297">
        <v>259597</v>
      </c>
      <c r="G4268" s="297">
        <v>59512952</v>
      </c>
      <c r="H4268" s="400">
        <v>427.89812828535798</v>
      </c>
      <c r="I4268" s="401"/>
    </row>
    <row r="4269" spans="1:9" ht="25.15" customHeight="1">
      <c r="A4269" s="299">
        <v>39862</v>
      </c>
      <c r="B4269" s="298">
        <v>7.2149999999999999</v>
      </c>
      <c r="C4269" s="298">
        <v>7.35</v>
      </c>
      <c r="D4269" s="298">
        <v>7.0549999999999997</v>
      </c>
      <c r="E4269" s="298">
        <v>7.35</v>
      </c>
      <c r="F4269" s="297">
        <v>67048</v>
      </c>
      <c r="G4269" s="297">
        <v>59512952</v>
      </c>
      <c r="H4269" s="400">
        <v>437.42019152440298</v>
      </c>
      <c r="I4269" s="401"/>
    </row>
    <row r="4270" spans="1:9" ht="25.15" customHeight="1">
      <c r="A4270" s="299">
        <v>39861</v>
      </c>
      <c r="B4270" s="298">
        <v>7.35</v>
      </c>
      <c r="C4270" s="298">
        <v>7.4581</v>
      </c>
      <c r="D4270" s="298">
        <v>7.1</v>
      </c>
      <c r="E4270" s="298">
        <v>7.22</v>
      </c>
      <c r="F4270" s="297">
        <v>186756</v>
      </c>
      <c r="G4270" s="297">
        <v>59512952</v>
      </c>
      <c r="H4270" s="400">
        <v>429.68350095368601</v>
      </c>
      <c r="I4270" s="401"/>
    </row>
    <row r="4271" spans="1:9" ht="25.15" customHeight="1">
      <c r="A4271" s="299">
        <v>39860</v>
      </c>
      <c r="B4271" s="298">
        <v>7.45</v>
      </c>
      <c r="C4271" s="298">
        <v>7.59</v>
      </c>
      <c r="D4271" s="298">
        <v>7.4050000000000002</v>
      </c>
      <c r="E4271" s="298">
        <v>7.51</v>
      </c>
      <c r="F4271" s="297">
        <v>29106</v>
      </c>
      <c r="G4271" s="297">
        <v>59512952</v>
      </c>
      <c r="H4271" s="400">
        <v>446.94228314143402</v>
      </c>
      <c r="I4271" s="401"/>
    </row>
    <row r="4272" spans="1:9" ht="25.15" customHeight="1">
      <c r="A4272" s="299">
        <v>39857</v>
      </c>
      <c r="B4272" s="298">
        <v>7.35</v>
      </c>
      <c r="C4272" s="298">
        <v>7.6449999999999996</v>
      </c>
      <c r="D4272" s="298">
        <v>7.2850000000000001</v>
      </c>
      <c r="E4272" s="298">
        <v>7.62</v>
      </c>
      <c r="F4272" s="297">
        <v>119556</v>
      </c>
      <c r="G4272" s="297">
        <v>59512952</v>
      </c>
      <c r="H4272" s="400">
        <v>453.488687429283</v>
      </c>
      <c r="I4272" s="401"/>
    </row>
    <row r="4273" spans="1:9" ht="25.15" customHeight="1">
      <c r="A4273" s="299">
        <v>39856</v>
      </c>
      <c r="B4273" s="298">
        <v>7.35</v>
      </c>
      <c r="C4273" s="298">
        <v>7.45</v>
      </c>
      <c r="D4273" s="298">
        <v>7.15</v>
      </c>
      <c r="E4273" s="298">
        <v>7.35</v>
      </c>
      <c r="F4273" s="297">
        <v>148719</v>
      </c>
      <c r="G4273" s="297">
        <v>59512952</v>
      </c>
      <c r="H4273" s="400">
        <v>437.42019152440298</v>
      </c>
      <c r="I4273" s="401"/>
    </row>
    <row r="4274" spans="1:9" ht="25.15" customHeight="1">
      <c r="A4274" s="299">
        <v>39855</v>
      </c>
      <c r="B4274" s="298">
        <v>7.5</v>
      </c>
      <c r="C4274" s="298">
        <v>7.5</v>
      </c>
      <c r="D4274" s="298">
        <v>7.35</v>
      </c>
      <c r="E4274" s="298">
        <v>7.43</v>
      </c>
      <c r="F4274" s="297">
        <v>196245</v>
      </c>
      <c r="G4274" s="297">
        <v>59512952</v>
      </c>
      <c r="H4274" s="400">
        <v>442.18122314392502</v>
      </c>
      <c r="I4274" s="401"/>
    </row>
    <row r="4275" spans="1:9" ht="25.15" customHeight="1">
      <c r="A4275" s="299">
        <v>39854</v>
      </c>
      <c r="B4275" s="298">
        <v>7.65</v>
      </c>
      <c r="C4275" s="298">
        <v>7.73</v>
      </c>
      <c r="D4275" s="298">
        <v>7.3550000000000004</v>
      </c>
      <c r="E4275" s="298">
        <v>7.44</v>
      </c>
      <c r="F4275" s="297">
        <v>1260198</v>
      </c>
      <c r="G4275" s="297">
        <v>59512952</v>
      </c>
      <c r="H4275" s="400">
        <v>442.77636628535799</v>
      </c>
      <c r="I4275" s="401"/>
    </row>
    <row r="4276" spans="1:9" ht="25.15" customHeight="1">
      <c r="A4276" s="299">
        <v>39853</v>
      </c>
      <c r="B4276" s="298">
        <v>7.18</v>
      </c>
      <c r="C4276" s="298">
        <v>7.82</v>
      </c>
      <c r="D4276" s="298">
        <v>7.18</v>
      </c>
      <c r="E4276" s="298">
        <v>7.7549999999999999</v>
      </c>
      <c r="F4276" s="297">
        <v>123838</v>
      </c>
      <c r="G4276" s="297">
        <v>59512952</v>
      </c>
      <c r="H4276" s="400">
        <v>461.522949570717</v>
      </c>
      <c r="I4276" s="401"/>
    </row>
    <row r="4277" spans="1:9" ht="25.15" customHeight="1">
      <c r="A4277" s="299">
        <v>39850</v>
      </c>
      <c r="B4277" s="298">
        <v>6.87</v>
      </c>
      <c r="C4277" s="298">
        <v>7.2850000000000001</v>
      </c>
      <c r="D4277" s="298">
        <v>6.87</v>
      </c>
      <c r="E4277" s="298">
        <v>7.22</v>
      </c>
      <c r="F4277" s="297">
        <v>160449</v>
      </c>
      <c r="G4277" s="297">
        <v>59512952</v>
      </c>
      <c r="H4277" s="400">
        <v>429.68350095368601</v>
      </c>
      <c r="I4277" s="401"/>
    </row>
    <row r="4278" spans="1:9" ht="25.15" customHeight="1">
      <c r="A4278" s="299">
        <v>39849</v>
      </c>
      <c r="B4278" s="298">
        <v>6.84</v>
      </c>
      <c r="C4278" s="298">
        <v>7.05</v>
      </c>
      <c r="D4278" s="298">
        <v>6.7750000000000004</v>
      </c>
      <c r="E4278" s="298">
        <v>7.05</v>
      </c>
      <c r="F4278" s="297">
        <v>46473</v>
      </c>
      <c r="G4278" s="297">
        <v>59512952</v>
      </c>
      <c r="H4278" s="400">
        <v>419.56632295119499</v>
      </c>
      <c r="I4278" s="401"/>
    </row>
    <row r="4279" spans="1:9" ht="25.15" customHeight="1">
      <c r="A4279" s="299">
        <v>39848</v>
      </c>
      <c r="B4279" s="298">
        <v>6.6849999999999996</v>
      </c>
      <c r="C4279" s="298">
        <v>7.0549999999999997</v>
      </c>
      <c r="D4279" s="298">
        <v>6.55</v>
      </c>
      <c r="E4279" s="298">
        <v>7.02</v>
      </c>
      <c r="F4279" s="297">
        <v>56530</v>
      </c>
      <c r="G4279" s="297">
        <v>59512952</v>
      </c>
      <c r="H4279" s="400">
        <v>417.78092190488098</v>
      </c>
      <c r="I4279" s="401"/>
    </row>
    <row r="4280" spans="1:9" ht="25.15" customHeight="1">
      <c r="A4280" s="299">
        <v>39847</v>
      </c>
      <c r="B4280" s="298">
        <v>6.7</v>
      </c>
      <c r="C4280" s="298">
        <v>6.7</v>
      </c>
      <c r="D4280" s="298">
        <v>6.4050000000000002</v>
      </c>
      <c r="E4280" s="298">
        <v>6.56</v>
      </c>
      <c r="F4280" s="297">
        <v>116975</v>
      </c>
      <c r="G4280" s="297">
        <v>59512952</v>
      </c>
      <c r="H4280" s="400">
        <v>390.40496171464201</v>
      </c>
      <c r="I4280" s="401"/>
    </row>
    <row r="4281" spans="1:9" ht="25.15" customHeight="1">
      <c r="A4281" s="299">
        <v>39846</v>
      </c>
      <c r="B4281" s="298">
        <v>6.7</v>
      </c>
      <c r="C4281" s="298">
        <v>6.7</v>
      </c>
      <c r="D4281" s="298">
        <v>6.4950000000000001</v>
      </c>
      <c r="E4281" s="298">
        <v>6.5250000000000004</v>
      </c>
      <c r="F4281" s="297">
        <v>55721</v>
      </c>
      <c r="G4281" s="297">
        <v>59512952</v>
      </c>
      <c r="H4281" s="400">
        <v>388.32201747559702</v>
      </c>
      <c r="I4281" s="401"/>
    </row>
    <row r="4282" spans="1:9" ht="25.15" customHeight="1">
      <c r="A4282" s="299">
        <v>39843</v>
      </c>
      <c r="B4282" s="298">
        <v>6.59</v>
      </c>
      <c r="C4282" s="298">
        <v>6.71</v>
      </c>
      <c r="D4282" s="298">
        <v>6.54</v>
      </c>
      <c r="E4282" s="298">
        <v>6.6849999999999996</v>
      </c>
      <c r="F4282" s="297">
        <v>247004</v>
      </c>
      <c r="G4282" s="297">
        <v>59512952</v>
      </c>
      <c r="H4282" s="400">
        <v>397.84408071464202</v>
      </c>
      <c r="I4282" s="401"/>
    </row>
    <row r="4283" spans="1:9" ht="25.15" customHeight="1">
      <c r="A4283" s="299">
        <v>39842</v>
      </c>
      <c r="B4283" s="298">
        <v>6.57</v>
      </c>
      <c r="C4283" s="298">
        <v>6.7</v>
      </c>
      <c r="D4283" s="298">
        <v>6.5250000000000004</v>
      </c>
      <c r="E4283" s="298">
        <v>6.63</v>
      </c>
      <c r="F4283" s="297">
        <v>243016</v>
      </c>
      <c r="G4283" s="297">
        <v>59505030</v>
      </c>
      <c r="H4283" s="400">
        <v>394.51835570981001</v>
      </c>
      <c r="I4283" s="401"/>
    </row>
    <row r="4284" spans="1:9" ht="25.15" customHeight="1">
      <c r="A4284" s="299">
        <v>39841</v>
      </c>
      <c r="B4284" s="298">
        <v>6.5750000000000002</v>
      </c>
      <c r="C4284" s="298">
        <v>6.75</v>
      </c>
      <c r="D4284" s="298">
        <v>6.5049999999999999</v>
      </c>
      <c r="E4284" s="298">
        <v>6.67</v>
      </c>
      <c r="F4284" s="297">
        <v>38558</v>
      </c>
      <c r="G4284" s="297">
        <v>59505030</v>
      </c>
      <c r="H4284" s="400">
        <v>396.89855463987402</v>
      </c>
      <c r="I4284" s="401"/>
    </row>
    <row r="4285" spans="1:9" ht="25.15" customHeight="1">
      <c r="A4285" s="299">
        <v>39840</v>
      </c>
      <c r="B4285" s="298">
        <v>6.63</v>
      </c>
      <c r="C4285" s="298">
        <v>6.74</v>
      </c>
      <c r="D4285" s="298">
        <v>6.46</v>
      </c>
      <c r="E4285" s="298">
        <v>6.73</v>
      </c>
      <c r="F4285" s="297">
        <v>103529</v>
      </c>
      <c r="G4285" s="297">
        <v>59505030</v>
      </c>
      <c r="H4285" s="400">
        <v>400.46885303496799</v>
      </c>
      <c r="I4285" s="401"/>
    </row>
    <row r="4286" spans="1:9" ht="25.15" customHeight="1">
      <c r="A4286" s="299">
        <v>39839</v>
      </c>
      <c r="B4286" s="298">
        <v>6.48</v>
      </c>
      <c r="C4286" s="298">
        <v>6.6</v>
      </c>
      <c r="D4286" s="298">
        <v>6.38</v>
      </c>
      <c r="E4286" s="298">
        <v>6.6</v>
      </c>
      <c r="F4286" s="297">
        <v>51882</v>
      </c>
      <c r="G4286" s="297">
        <v>59505030</v>
      </c>
      <c r="H4286" s="400">
        <v>392.73319232515797</v>
      </c>
      <c r="I4286" s="401"/>
    </row>
    <row r="4287" spans="1:9" ht="25.15" customHeight="1">
      <c r="A4287" s="299">
        <v>39836</v>
      </c>
      <c r="B4287" s="298">
        <v>6.6950000000000003</v>
      </c>
      <c r="C4287" s="298">
        <v>6.7750000000000004</v>
      </c>
      <c r="D4287" s="298">
        <v>6.48</v>
      </c>
      <c r="E4287" s="298">
        <v>6.48</v>
      </c>
      <c r="F4287" s="297">
        <v>55538</v>
      </c>
      <c r="G4287" s="297">
        <v>59505030</v>
      </c>
      <c r="H4287" s="400">
        <v>385.59259553496798</v>
      </c>
      <c r="I4287" s="401"/>
    </row>
    <row r="4288" spans="1:9" ht="25.15" customHeight="1">
      <c r="A4288" s="299">
        <v>39835</v>
      </c>
      <c r="B4288" s="298">
        <v>6.7</v>
      </c>
      <c r="C4288" s="298">
        <v>6.7</v>
      </c>
      <c r="D4288" s="298">
        <v>6.52</v>
      </c>
      <c r="E4288" s="298">
        <v>6.52</v>
      </c>
      <c r="F4288" s="297">
        <v>64991</v>
      </c>
      <c r="G4288" s="297">
        <v>59505030</v>
      </c>
      <c r="H4288" s="400">
        <v>387.972794465032</v>
      </c>
      <c r="I4288" s="401"/>
    </row>
    <row r="4289" spans="1:9" ht="25.15" customHeight="1">
      <c r="A4289" s="299">
        <v>39834</v>
      </c>
      <c r="B4289" s="298">
        <v>6.7</v>
      </c>
      <c r="C4289" s="298">
        <v>6.7949999999999999</v>
      </c>
      <c r="D4289" s="298">
        <v>6.67</v>
      </c>
      <c r="E4289" s="298">
        <v>6.78</v>
      </c>
      <c r="F4289" s="297">
        <v>50798</v>
      </c>
      <c r="G4289" s="297">
        <v>59505030</v>
      </c>
      <c r="H4289" s="400">
        <v>403.44411588465198</v>
      </c>
      <c r="I4289" s="401"/>
    </row>
    <row r="4290" spans="1:9" ht="25.15" customHeight="1">
      <c r="A4290" s="299">
        <v>39833</v>
      </c>
      <c r="B4290" s="298">
        <v>6.835</v>
      </c>
      <c r="C4290" s="298">
        <v>6.9249999999999998</v>
      </c>
      <c r="D4290" s="298">
        <v>6.7450000000000001</v>
      </c>
      <c r="E4290" s="298">
        <v>6.9249999999999998</v>
      </c>
      <c r="F4290" s="297">
        <v>52289</v>
      </c>
      <c r="G4290" s="297">
        <v>59505030</v>
      </c>
      <c r="H4290" s="400">
        <v>412.07234409968402</v>
      </c>
      <c r="I4290" s="401"/>
    </row>
    <row r="4291" spans="1:9" ht="25.15" customHeight="1">
      <c r="A4291" s="299">
        <v>39832</v>
      </c>
      <c r="B4291" s="298">
        <v>6.7949999999999999</v>
      </c>
      <c r="C4291" s="298">
        <v>6.87</v>
      </c>
      <c r="D4291" s="298">
        <v>6.7149999999999999</v>
      </c>
      <c r="E4291" s="298">
        <v>6.87</v>
      </c>
      <c r="F4291" s="297">
        <v>47478</v>
      </c>
      <c r="G4291" s="297">
        <v>59505030</v>
      </c>
      <c r="H4291" s="400">
        <v>408.79954929018999</v>
      </c>
      <c r="I4291" s="401"/>
    </row>
    <row r="4292" spans="1:9" ht="25.15" customHeight="1">
      <c r="A4292" s="299">
        <v>39829</v>
      </c>
      <c r="B4292" s="298">
        <v>6.7</v>
      </c>
      <c r="C4292" s="298">
        <v>6.7649999999999997</v>
      </c>
      <c r="D4292" s="298">
        <v>6.69</v>
      </c>
      <c r="E4292" s="298">
        <v>6.7</v>
      </c>
      <c r="F4292" s="297">
        <v>51438</v>
      </c>
      <c r="G4292" s="297">
        <v>59505030</v>
      </c>
      <c r="H4292" s="400">
        <v>398.68368965031601</v>
      </c>
      <c r="I4292" s="401"/>
    </row>
    <row r="4293" spans="1:9" ht="25.15" customHeight="1">
      <c r="A4293" s="299">
        <v>39828</v>
      </c>
      <c r="B4293" s="298">
        <v>6.85</v>
      </c>
      <c r="C4293" s="298">
        <v>6.9</v>
      </c>
      <c r="D4293" s="298">
        <v>6.65</v>
      </c>
      <c r="E4293" s="298">
        <v>6.7249999999999996</v>
      </c>
      <c r="F4293" s="297">
        <v>126166</v>
      </c>
      <c r="G4293" s="297">
        <v>59505030</v>
      </c>
      <c r="H4293" s="400">
        <v>400.171321075158</v>
      </c>
      <c r="I4293" s="401"/>
    </row>
    <row r="4294" spans="1:9" ht="25.15" customHeight="1">
      <c r="A4294" s="299">
        <v>39827</v>
      </c>
      <c r="B4294" s="298">
        <v>6.63</v>
      </c>
      <c r="C4294" s="298">
        <v>6.85</v>
      </c>
      <c r="D4294" s="298">
        <v>6.63</v>
      </c>
      <c r="E4294" s="298">
        <v>6.83</v>
      </c>
      <c r="F4294" s="297">
        <v>56114</v>
      </c>
      <c r="G4294" s="297">
        <v>59505030</v>
      </c>
      <c r="H4294" s="400">
        <v>406.41935036012597</v>
      </c>
      <c r="I4294" s="401"/>
    </row>
    <row r="4295" spans="1:9" ht="25.15" customHeight="1">
      <c r="A4295" s="299">
        <v>39826</v>
      </c>
      <c r="B4295" s="298">
        <v>6.88</v>
      </c>
      <c r="C4295" s="298">
        <v>6.9950000000000001</v>
      </c>
      <c r="D4295" s="298">
        <v>6.6</v>
      </c>
      <c r="E4295" s="298">
        <v>6.65</v>
      </c>
      <c r="F4295" s="297">
        <v>96355</v>
      </c>
      <c r="G4295" s="297">
        <v>59505030</v>
      </c>
      <c r="H4295" s="400">
        <v>395.70845517484202</v>
      </c>
      <c r="I4295" s="401"/>
    </row>
    <row r="4296" spans="1:9" ht="25.15" customHeight="1">
      <c r="A4296" s="299">
        <v>39825</v>
      </c>
      <c r="B4296" s="298">
        <v>6.91</v>
      </c>
      <c r="C4296" s="298">
        <v>7.09</v>
      </c>
      <c r="D4296" s="298">
        <v>6.86</v>
      </c>
      <c r="E4296" s="298">
        <v>7.0250000000000004</v>
      </c>
      <c r="F4296" s="297">
        <v>38713</v>
      </c>
      <c r="G4296" s="297">
        <v>59505030</v>
      </c>
      <c r="H4296" s="400">
        <v>418.022841424842</v>
      </c>
      <c r="I4296" s="401"/>
    </row>
    <row r="4297" spans="1:9" ht="25.15" customHeight="1">
      <c r="A4297" s="299">
        <v>39822</v>
      </c>
      <c r="B4297" s="298">
        <v>7</v>
      </c>
      <c r="C4297" s="298">
        <v>7.0549999999999997</v>
      </c>
      <c r="D4297" s="298">
        <v>6.915</v>
      </c>
      <c r="E4297" s="298">
        <v>6.9349999999999996</v>
      </c>
      <c r="F4297" s="297">
        <v>92050</v>
      </c>
      <c r="G4297" s="297">
        <v>59505030</v>
      </c>
      <c r="H4297" s="400">
        <v>412.66737964509502</v>
      </c>
      <c r="I4297" s="401"/>
    </row>
    <row r="4298" spans="1:9" ht="25.15" customHeight="1">
      <c r="A4298" s="299">
        <v>39821</v>
      </c>
      <c r="B4298" s="298">
        <v>7.0549999999999997</v>
      </c>
      <c r="C4298" s="298">
        <v>7.0750000000000002</v>
      </c>
      <c r="D4298" s="298">
        <v>6.95</v>
      </c>
      <c r="E4298" s="298">
        <v>7</v>
      </c>
      <c r="F4298" s="297">
        <v>247257</v>
      </c>
      <c r="G4298" s="297">
        <v>59505030</v>
      </c>
      <c r="H4298" s="400">
        <v>416.53521000000001</v>
      </c>
      <c r="I4298" s="401"/>
    </row>
    <row r="4299" spans="1:9" ht="25.15" customHeight="1">
      <c r="A4299" s="299">
        <v>39820</v>
      </c>
      <c r="B4299" s="298">
        <v>7.0250000000000004</v>
      </c>
      <c r="C4299" s="298">
        <v>7.35</v>
      </c>
      <c r="D4299" s="298">
        <v>7</v>
      </c>
      <c r="E4299" s="298">
        <v>7.04</v>
      </c>
      <c r="F4299" s="297">
        <v>116343</v>
      </c>
      <c r="G4299" s="297">
        <v>59505030</v>
      </c>
      <c r="H4299" s="400">
        <v>418.91540893006299</v>
      </c>
      <c r="I4299" s="401"/>
    </row>
    <row r="4300" spans="1:9" ht="25.15" customHeight="1">
      <c r="A4300" s="299">
        <v>39819</v>
      </c>
      <c r="B4300" s="298">
        <v>7</v>
      </c>
      <c r="C4300" s="298">
        <v>7.1</v>
      </c>
      <c r="D4300" s="298">
        <v>7</v>
      </c>
      <c r="E4300" s="298">
        <v>7.0549999999999997</v>
      </c>
      <c r="F4300" s="297">
        <v>53817</v>
      </c>
      <c r="G4300" s="297">
        <v>59505030</v>
      </c>
      <c r="H4300" s="400">
        <v>419.80797643528501</v>
      </c>
      <c r="I4300" s="401"/>
    </row>
    <row r="4301" spans="1:9" ht="25.15" customHeight="1">
      <c r="A4301" s="299">
        <v>39818</v>
      </c>
      <c r="B4301" s="298">
        <v>6.99</v>
      </c>
      <c r="C4301" s="298">
        <v>7.1</v>
      </c>
      <c r="D4301" s="298">
        <v>6.8849999999999998</v>
      </c>
      <c r="E4301" s="298">
        <v>7.0250000000000004</v>
      </c>
      <c r="F4301" s="297">
        <v>45833</v>
      </c>
      <c r="G4301" s="297">
        <v>59505030</v>
      </c>
      <c r="H4301" s="400">
        <v>418.022841424842</v>
      </c>
      <c r="I4301" s="401"/>
    </row>
    <row r="4302" spans="1:9" ht="25.15" customHeight="1">
      <c r="A4302" s="299">
        <v>39815</v>
      </c>
      <c r="B4302" s="298">
        <v>6.6550000000000002</v>
      </c>
      <c r="C4302" s="298">
        <v>6.94</v>
      </c>
      <c r="D4302" s="298">
        <v>6.52</v>
      </c>
      <c r="E4302" s="298">
        <v>6.94</v>
      </c>
      <c r="F4302" s="297">
        <v>74098</v>
      </c>
      <c r="G4302" s="297">
        <v>59505030</v>
      </c>
      <c r="H4302" s="400">
        <v>412.96491160490501</v>
      </c>
      <c r="I4302" s="401"/>
    </row>
    <row r="4303" spans="1:9" ht="25.15" customHeight="1">
      <c r="A4303" s="299">
        <v>39813</v>
      </c>
      <c r="B4303" s="298">
        <v>6.85</v>
      </c>
      <c r="C4303" s="298">
        <v>7.0449999999999999</v>
      </c>
      <c r="D4303" s="298">
        <v>6.65</v>
      </c>
      <c r="E4303" s="298">
        <v>6.65</v>
      </c>
      <c r="F4303" s="297">
        <v>15969</v>
      </c>
      <c r="G4303" s="297">
        <v>59505030</v>
      </c>
      <c r="H4303" s="400">
        <v>395.70845517484202</v>
      </c>
      <c r="I4303" s="401"/>
    </row>
    <row r="4304" spans="1:9" ht="25.15" customHeight="1">
      <c r="A4304" s="299">
        <v>39812</v>
      </c>
      <c r="B4304" s="298">
        <v>7.08</v>
      </c>
      <c r="C4304" s="298">
        <v>7.08</v>
      </c>
      <c r="D4304" s="298">
        <v>6.8550000000000004</v>
      </c>
      <c r="E4304" s="298">
        <v>7.0250000000000004</v>
      </c>
      <c r="F4304" s="297">
        <v>21429</v>
      </c>
      <c r="G4304" s="297">
        <v>59505030</v>
      </c>
      <c r="H4304" s="400">
        <v>418.022841424842</v>
      </c>
      <c r="I4304" s="401"/>
    </row>
    <row r="4305" spans="1:9" ht="25.15" customHeight="1">
      <c r="A4305" s="299">
        <v>39811</v>
      </c>
      <c r="B4305" s="298">
        <v>7.0449999999999999</v>
      </c>
      <c r="C4305" s="298">
        <v>7.1</v>
      </c>
      <c r="D4305" s="298">
        <v>6.85</v>
      </c>
      <c r="E4305" s="298">
        <v>6.85</v>
      </c>
      <c r="F4305" s="297">
        <v>13713</v>
      </c>
      <c r="G4305" s="297">
        <v>59505030</v>
      </c>
      <c r="H4305" s="400">
        <v>407.60944982515798</v>
      </c>
      <c r="I4305" s="401"/>
    </row>
    <row r="4306" spans="1:9" ht="25.15" customHeight="1">
      <c r="A4306" s="299">
        <v>39805</v>
      </c>
      <c r="B4306" s="298">
        <v>6.9</v>
      </c>
      <c r="C4306" s="298">
        <v>7.1349999999999998</v>
      </c>
      <c r="D4306" s="298">
        <v>6.85</v>
      </c>
      <c r="E4306" s="298">
        <v>7.05</v>
      </c>
      <c r="F4306" s="297">
        <v>34766</v>
      </c>
      <c r="G4306" s="297">
        <v>59505030</v>
      </c>
      <c r="H4306" s="400">
        <v>419.51047284968399</v>
      </c>
      <c r="I4306" s="401"/>
    </row>
    <row r="4307" spans="1:9" ht="25.15" customHeight="1">
      <c r="A4307" s="299">
        <v>39804</v>
      </c>
      <c r="B4307" s="298">
        <v>7.0049999999999999</v>
      </c>
      <c r="C4307" s="298">
        <v>7.0949999999999998</v>
      </c>
      <c r="D4307" s="298">
        <v>6.94</v>
      </c>
      <c r="E4307" s="298">
        <v>6.94</v>
      </c>
      <c r="F4307" s="297">
        <v>58601</v>
      </c>
      <c r="G4307" s="297">
        <v>59505030</v>
      </c>
      <c r="H4307" s="400">
        <v>412.96491160490501</v>
      </c>
      <c r="I4307" s="401"/>
    </row>
    <row r="4308" spans="1:9" ht="25.15" customHeight="1">
      <c r="A4308" s="299">
        <v>39801</v>
      </c>
      <c r="B4308" s="298">
        <v>6.85</v>
      </c>
      <c r="C4308" s="298">
        <v>7.0949999999999998</v>
      </c>
      <c r="D4308" s="298">
        <v>6.85</v>
      </c>
      <c r="E4308" s="298">
        <v>7</v>
      </c>
      <c r="F4308" s="297">
        <v>135787</v>
      </c>
      <c r="G4308" s="297">
        <v>59505030</v>
      </c>
      <c r="H4308" s="400">
        <v>416.53521000000001</v>
      </c>
      <c r="I4308" s="401"/>
    </row>
    <row r="4309" spans="1:9" ht="25.15" customHeight="1">
      <c r="A4309" s="299">
        <v>39800</v>
      </c>
      <c r="B4309" s="298">
        <v>6.93</v>
      </c>
      <c r="C4309" s="298">
        <v>7.1449999999999996</v>
      </c>
      <c r="D4309" s="298">
        <v>6.93</v>
      </c>
      <c r="E4309" s="298">
        <v>6.99</v>
      </c>
      <c r="F4309" s="297">
        <v>126447</v>
      </c>
      <c r="G4309" s="297">
        <v>59505030</v>
      </c>
      <c r="H4309" s="400">
        <v>415.94014608037901</v>
      </c>
      <c r="I4309" s="401"/>
    </row>
    <row r="4310" spans="1:9" ht="25.15" customHeight="1">
      <c r="A4310" s="299">
        <v>39799</v>
      </c>
      <c r="B4310" s="298">
        <v>7.0049999999999999</v>
      </c>
      <c r="C4310" s="298">
        <v>7.03</v>
      </c>
      <c r="D4310" s="298">
        <v>6.93</v>
      </c>
      <c r="E4310" s="298">
        <v>6.97</v>
      </c>
      <c r="F4310" s="297">
        <v>91584</v>
      </c>
      <c r="G4310" s="297">
        <v>59505030</v>
      </c>
      <c r="H4310" s="400">
        <v>414.75004661534803</v>
      </c>
      <c r="I4310" s="401"/>
    </row>
    <row r="4311" spans="1:9" ht="25.15" customHeight="1">
      <c r="A4311" s="299">
        <v>39798</v>
      </c>
      <c r="B4311" s="298">
        <v>6.9</v>
      </c>
      <c r="C4311" s="298">
        <v>7.0350000000000001</v>
      </c>
      <c r="D4311" s="298">
        <v>6.9</v>
      </c>
      <c r="E4311" s="298">
        <v>7.0350000000000001</v>
      </c>
      <c r="F4311" s="297">
        <v>72488</v>
      </c>
      <c r="G4311" s="297">
        <v>59505030</v>
      </c>
      <c r="H4311" s="400">
        <v>418.61787697025301</v>
      </c>
      <c r="I4311" s="401"/>
    </row>
    <row r="4312" spans="1:9" ht="25.15" customHeight="1">
      <c r="A4312" s="299">
        <v>39797</v>
      </c>
      <c r="B4312" s="298">
        <v>6.9450000000000003</v>
      </c>
      <c r="C4312" s="298">
        <v>7</v>
      </c>
      <c r="D4312" s="298">
        <v>6.9349999999999996</v>
      </c>
      <c r="E4312" s="298">
        <v>6.94</v>
      </c>
      <c r="F4312" s="297">
        <v>41271</v>
      </c>
      <c r="G4312" s="297">
        <v>59505030</v>
      </c>
      <c r="H4312" s="400">
        <v>412.96491160490501</v>
      </c>
      <c r="I4312" s="401"/>
    </row>
    <row r="4313" spans="1:9" ht="25.15" customHeight="1">
      <c r="A4313" s="299">
        <v>39794</v>
      </c>
      <c r="B4313" s="298">
        <v>6.9249999999999998</v>
      </c>
      <c r="C4313" s="298">
        <v>7.01</v>
      </c>
      <c r="D4313" s="298">
        <v>6.8550000000000004</v>
      </c>
      <c r="E4313" s="298">
        <v>6.91</v>
      </c>
      <c r="F4313" s="297">
        <v>70814</v>
      </c>
      <c r="G4313" s="297">
        <v>59505030</v>
      </c>
      <c r="H4313" s="400">
        <v>411.17974822025297</v>
      </c>
      <c r="I4313" s="401"/>
    </row>
    <row r="4314" spans="1:9" ht="25.15" customHeight="1">
      <c r="A4314" s="299">
        <v>39793</v>
      </c>
      <c r="B4314" s="298">
        <v>6.8</v>
      </c>
      <c r="C4314" s="298">
        <v>7.1150000000000002</v>
      </c>
      <c r="D4314" s="298">
        <v>6.75</v>
      </c>
      <c r="E4314" s="298">
        <v>7</v>
      </c>
      <c r="F4314" s="297">
        <v>128743</v>
      </c>
      <c r="G4314" s="297">
        <v>59505030</v>
      </c>
      <c r="H4314" s="400">
        <v>416.53521000000001</v>
      </c>
      <c r="I4314" s="401"/>
    </row>
    <row r="4315" spans="1:9" ht="25.15" customHeight="1">
      <c r="A4315" s="299">
        <v>39792</v>
      </c>
      <c r="B4315" s="298">
        <v>6.65</v>
      </c>
      <c r="C4315" s="298">
        <v>6.85</v>
      </c>
      <c r="D4315" s="298">
        <v>6.65</v>
      </c>
      <c r="E4315" s="298">
        <v>6.8</v>
      </c>
      <c r="F4315" s="297">
        <v>53691</v>
      </c>
      <c r="G4315" s="297">
        <v>59505030</v>
      </c>
      <c r="H4315" s="400">
        <v>404.63421534968398</v>
      </c>
      <c r="I4315" s="401"/>
    </row>
    <row r="4316" spans="1:9" ht="25.15" customHeight="1">
      <c r="A4316" s="299">
        <v>39791</v>
      </c>
      <c r="B4316" s="298">
        <v>6.52</v>
      </c>
      <c r="C4316" s="298">
        <v>6.79</v>
      </c>
      <c r="D4316" s="298">
        <v>6.375</v>
      </c>
      <c r="E4316" s="298">
        <v>6.6550000000000002</v>
      </c>
      <c r="F4316" s="297">
        <v>91166</v>
      </c>
      <c r="G4316" s="297">
        <v>59505030</v>
      </c>
      <c r="H4316" s="400">
        <v>396.005987134652</v>
      </c>
      <c r="I4316" s="401"/>
    </row>
    <row r="4317" spans="1:9" ht="25.15" customHeight="1">
      <c r="A4317" s="299">
        <v>39790</v>
      </c>
      <c r="B4317" s="298">
        <v>6.5049999999999999</v>
      </c>
      <c r="C4317" s="298">
        <v>6.5650000000000004</v>
      </c>
      <c r="D4317" s="298">
        <v>6.3</v>
      </c>
      <c r="E4317" s="298">
        <v>6.52</v>
      </c>
      <c r="F4317" s="297">
        <v>305940</v>
      </c>
      <c r="G4317" s="297">
        <v>59505030</v>
      </c>
      <c r="H4317" s="400">
        <v>387.972794465032</v>
      </c>
      <c r="I4317" s="401"/>
    </row>
    <row r="4318" spans="1:9" ht="25.15" customHeight="1">
      <c r="A4318" s="299">
        <v>39787</v>
      </c>
      <c r="B4318" s="298">
        <v>6.51</v>
      </c>
      <c r="C4318" s="298">
        <v>6.5949999999999998</v>
      </c>
      <c r="D4318" s="298">
        <v>6.25</v>
      </c>
      <c r="E4318" s="298">
        <v>6.25</v>
      </c>
      <c r="F4318" s="297">
        <v>36412</v>
      </c>
      <c r="G4318" s="297">
        <v>59505030</v>
      </c>
      <c r="H4318" s="400">
        <v>371.90643749999998</v>
      </c>
      <c r="I4318" s="401"/>
    </row>
    <row r="4319" spans="1:9" ht="25.15" customHeight="1">
      <c r="A4319" s="299">
        <v>39786</v>
      </c>
      <c r="B4319" s="298">
        <v>6.6749999999999998</v>
      </c>
      <c r="C4319" s="298">
        <v>6.6950000000000003</v>
      </c>
      <c r="D4319" s="298">
        <v>6.37</v>
      </c>
      <c r="E4319" s="298">
        <v>6.4</v>
      </c>
      <c r="F4319" s="297">
        <v>67774</v>
      </c>
      <c r="G4319" s="297">
        <v>59505030</v>
      </c>
      <c r="H4319" s="400">
        <v>380.83219767484201</v>
      </c>
      <c r="I4319" s="401"/>
    </row>
    <row r="4320" spans="1:9" ht="25.15" customHeight="1">
      <c r="A4320" s="299">
        <v>39785</v>
      </c>
      <c r="B4320" s="298">
        <v>6.6550000000000002</v>
      </c>
      <c r="C4320" s="298">
        <v>6.73</v>
      </c>
      <c r="D4320" s="298">
        <v>6.6</v>
      </c>
      <c r="E4320" s="298">
        <v>6.7</v>
      </c>
      <c r="F4320" s="297">
        <v>47442</v>
      </c>
      <c r="G4320" s="297">
        <v>59505030</v>
      </c>
      <c r="H4320" s="400">
        <v>398.68368965031601</v>
      </c>
      <c r="I4320" s="401"/>
    </row>
    <row r="4321" spans="1:9" ht="25.15" customHeight="1">
      <c r="A4321" s="299">
        <v>39784</v>
      </c>
      <c r="B4321" s="298">
        <v>6.6749999999999998</v>
      </c>
      <c r="C4321" s="298">
        <v>6.8150000000000004</v>
      </c>
      <c r="D4321" s="298">
        <v>6.62</v>
      </c>
      <c r="E4321" s="298">
        <v>6.74</v>
      </c>
      <c r="F4321" s="297">
        <v>55264</v>
      </c>
      <c r="G4321" s="297">
        <v>59505030</v>
      </c>
      <c r="H4321" s="400">
        <v>401.063888580379</v>
      </c>
      <c r="I4321" s="401"/>
    </row>
    <row r="4322" spans="1:9" ht="25.15" customHeight="1">
      <c r="A4322" s="299">
        <v>39783</v>
      </c>
      <c r="B4322" s="298">
        <v>6.75</v>
      </c>
      <c r="C4322" s="298">
        <v>6.92</v>
      </c>
      <c r="D4322" s="298">
        <v>6.7</v>
      </c>
      <c r="E4322" s="298">
        <v>6.7</v>
      </c>
      <c r="F4322" s="297">
        <v>67286</v>
      </c>
      <c r="G4322" s="297">
        <v>59505030</v>
      </c>
      <c r="H4322" s="400">
        <v>398.68368965031601</v>
      </c>
      <c r="I4322" s="401"/>
    </row>
    <row r="4323" spans="1:9" ht="25.15" customHeight="1">
      <c r="A4323" s="299">
        <v>39780</v>
      </c>
      <c r="B4323" s="298">
        <v>6.59</v>
      </c>
      <c r="C4323" s="298">
        <v>6.84</v>
      </c>
      <c r="D4323" s="298">
        <v>6.59</v>
      </c>
      <c r="E4323" s="298">
        <v>6.7949999999999999</v>
      </c>
      <c r="F4323" s="297">
        <v>69429</v>
      </c>
      <c r="G4323" s="297">
        <v>59505030</v>
      </c>
      <c r="H4323" s="400">
        <v>404.336683389874</v>
      </c>
      <c r="I4323" s="401"/>
    </row>
    <row r="4324" spans="1:9" ht="25.15" customHeight="1">
      <c r="A4324" s="299">
        <v>39779</v>
      </c>
      <c r="B4324" s="298">
        <v>6.5650000000000004</v>
      </c>
      <c r="C4324" s="298">
        <v>6.7949999999999999</v>
      </c>
      <c r="D4324" s="298">
        <v>6.5650000000000004</v>
      </c>
      <c r="E4324" s="298">
        <v>6.6550000000000002</v>
      </c>
      <c r="F4324" s="297">
        <v>87761</v>
      </c>
      <c r="G4324" s="297">
        <v>59505030</v>
      </c>
      <c r="H4324" s="400">
        <v>396.005987134652</v>
      </c>
      <c r="I4324" s="401"/>
    </row>
    <row r="4325" spans="1:9" ht="25.15" customHeight="1">
      <c r="A4325" s="299">
        <v>39778</v>
      </c>
      <c r="B4325" s="298">
        <v>6.5549999999999997</v>
      </c>
      <c r="C4325" s="298">
        <v>6.7549999999999999</v>
      </c>
      <c r="D4325" s="298">
        <v>6.5549999999999997</v>
      </c>
      <c r="E4325" s="298">
        <v>6.63</v>
      </c>
      <c r="F4325" s="297">
        <v>96763</v>
      </c>
      <c r="G4325" s="297">
        <v>59505030</v>
      </c>
      <c r="H4325" s="400">
        <v>394.51835570981001</v>
      </c>
      <c r="I4325" s="401"/>
    </row>
    <row r="4326" spans="1:9" ht="25.15" customHeight="1">
      <c r="A4326" s="299">
        <v>39777</v>
      </c>
      <c r="B4326" s="298">
        <v>6.7149999999999999</v>
      </c>
      <c r="C4326" s="298">
        <v>6.8</v>
      </c>
      <c r="D4326" s="298">
        <v>6.5549999999999997</v>
      </c>
      <c r="E4326" s="298">
        <v>6.5549999999999997</v>
      </c>
      <c r="F4326" s="297">
        <v>118739</v>
      </c>
      <c r="G4326" s="297">
        <v>59505030</v>
      </c>
      <c r="H4326" s="400">
        <v>390.055461435285</v>
      </c>
      <c r="I4326" s="401"/>
    </row>
    <row r="4327" spans="1:9" ht="25.15" customHeight="1">
      <c r="A4327" s="299">
        <v>39776</v>
      </c>
      <c r="B4327" s="298">
        <v>6.29</v>
      </c>
      <c r="C4327" s="298">
        <v>6.7149999999999999</v>
      </c>
      <c r="D4327" s="298">
        <v>6.2850000000000001</v>
      </c>
      <c r="E4327" s="298">
        <v>6.7149999999999999</v>
      </c>
      <c r="F4327" s="297">
        <v>64373</v>
      </c>
      <c r="G4327" s="297">
        <v>59505030</v>
      </c>
      <c r="H4327" s="400">
        <v>399.576285529747</v>
      </c>
      <c r="I4327" s="401"/>
    </row>
    <row r="4328" spans="1:9" ht="25.15" customHeight="1">
      <c r="A4328" s="299">
        <v>39773</v>
      </c>
      <c r="B4328" s="298">
        <v>6.18</v>
      </c>
      <c r="C4328" s="298">
        <v>6.4</v>
      </c>
      <c r="D4328" s="298">
        <v>6.165</v>
      </c>
      <c r="E4328" s="298">
        <v>6.165</v>
      </c>
      <c r="F4328" s="297">
        <v>103724</v>
      </c>
      <c r="G4328" s="297">
        <v>59505030</v>
      </c>
      <c r="H4328" s="400">
        <v>366.84850768006299</v>
      </c>
      <c r="I4328" s="401"/>
    </row>
    <row r="4329" spans="1:9" ht="25.15" customHeight="1">
      <c r="A4329" s="299">
        <v>39772</v>
      </c>
      <c r="B4329" s="298">
        <v>6.335</v>
      </c>
      <c r="C4329" s="298">
        <v>6.38</v>
      </c>
      <c r="D4329" s="298">
        <v>6.2050000000000001</v>
      </c>
      <c r="E4329" s="298">
        <v>6.28</v>
      </c>
      <c r="F4329" s="297">
        <v>89359</v>
      </c>
      <c r="G4329" s="297">
        <v>59505030</v>
      </c>
      <c r="H4329" s="400">
        <v>373.69160088465202</v>
      </c>
      <c r="I4329" s="401"/>
    </row>
    <row r="4330" spans="1:9" ht="25.15" customHeight="1">
      <c r="A4330" s="299">
        <v>39771</v>
      </c>
      <c r="B4330" s="298">
        <v>6.6</v>
      </c>
      <c r="C4330" s="298">
        <v>6.6</v>
      </c>
      <c r="D4330" s="298">
        <v>6.2649999999999997</v>
      </c>
      <c r="E4330" s="298">
        <v>6.4</v>
      </c>
      <c r="F4330" s="297">
        <v>54418</v>
      </c>
      <c r="G4330" s="297">
        <v>59505030</v>
      </c>
      <c r="H4330" s="400">
        <v>380.83219767484201</v>
      </c>
      <c r="I4330" s="401"/>
    </row>
    <row r="4331" spans="1:9" ht="25.15" customHeight="1">
      <c r="A4331" s="299">
        <v>39770</v>
      </c>
      <c r="B4331" s="298">
        <v>6.4550000000000001</v>
      </c>
      <c r="C4331" s="298">
        <v>6.6</v>
      </c>
      <c r="D4331" s="298">
        <v>6.4550000000000001</v>
      </c>
      <c r="E4331" s="298">
        <v>6.6</v>
      </c>
      <c r="F4331" s="297">
        <v>27699</v>
      </c>
      <c r="G4331" s="297">
        <v>59505030</v>
      </c>
      <c r="H4331" s="400">
        <v>392.73319232515797</v>
      </c>
      <c r="I4331" s="401"/>
    </row>
    <row r="4332" spans="1:9" ht="25.15" customHeight="1">
      <c r="A4332" s="299">
        <v>39769</v>
      </c>
      <c r="B4332" s="298">
        <v>6.72</v>
      </c>
      <c r="C4332" s="298">
        <v>6.72</v>
      </c>
      <c r="D4332" s="298">
        <v>6.4550000000000001</v>
      </c>
      <c r="E4332" s="298">
        <v>6.6</v>
      </c>
      <c r="F4332" s="297">
        <v>33904</v>
      </c>
      <c r="G4332" s="297">
        <v>59505030</v>
      </c>
      <c r="H4332" s="400">
        <v>392.73319232515797</v>
      </c>
      <c r="I4332" s="401"/>
    </row>
    <row r="4333" spans="1:9" ht="25.15" customHeight="1">
      <c r="A4333" s="299">
        <v>39766</v>
      </c>
      <c r="B4333" s="298">
        <v>6.6</v>
      </c>
      <c r="C4333" s="298">
        <v>6.68</v>
      </c>
      <c r="D4333" s="298">
        <v>6.53</v>
      </c>
      <c r="E4333" s="298">
        <v>6.6449999999999996</v>
      </c>
      <c r="F4333" s="297">
        <v>134537</v>
      </c>
      <c r="G4333" s="297">
        <v>59505030</v>
      </c>
      <c r="H4333" s="400">
        <v>395.41092321503203</v>
      </c>
      <c r="I4333" s="401"/>
    </row>
    <row r="4334" spans="1:9" ht="25.15" customHeight="1">
      <c r="A4334" s="299">
        <v>39765</v>
      </c>
      <c r="B4334" s="298">
        <v>6.6</v>
      </c>
      <c r="C4334" s="298">
        <v>6.6132</v>
      </c>
      <c r="D4334" s="298">
        <v>6.415</v>
      </c>
      <c r="E4334" s="298">
        <v>6.4950000000000001</v>
      </c>
      <c r="F4334" s="297">
        <v>201949</v>
      </c>
      <c r="G4334" s="297">
        <v>59505030</v>
      </c>
      <c r="H4334" s="400">
        <v>386.48516304019</v>
      </c>
      <c r="I4334" s="401"/>
    </row>
    <row r="4335" spans="1:9" ht="25.15" customHeight="1">
      <c r="A4335" s="299">
        <v>39764</v>
      </c>
      <c r="B4335" s="298">
        <v>6.69</v>
      </c>
      <c r="C4335" s="298">
        <v>6.71</v>
      </c>
      <c r="D4335" s="298">
        <v>6.4850000000000003</v>
      </c>
      <c r="E4335" s="298">
        <v>6.6</v>
      </c>
      <c r="F4335" s="297">
        <v>172355</v>
      </c>
      <c r="G4335" s="297">
        <v>59505030</v>
      </c>
      <c r="H4335" s="400">
        <v>392.73319232515797</v>
      </c>
      <c r="I4335" s="401"/>
    </row>
    <row r="4336" spans="1:9" ht="25.15" customHeight="1">
      <c r="A4336" s="299">
        <v>39763</v>
      </c>
      <c r="B4336" s="298">
        <v>6.6449999999999996</v>
      </c>
      <c r="C4336" s="298">
        <v>6.66</v>
      </c>
      <c r="D4336" s="298">
        <v>6.42</v>
      </c>
      <c r="E4336" s="298">
        <v>6.55</v>
      </c>
      <c r="F4336" s="297">
        <v>64498</v>
      </c>
      <c r="G4336" s="297">
        <v>59505030</v>
      </c>
      <c r="H4336" s="400">
        <v>389.75795784968398</v>
      </c>
      <c r="I4336" s="401"/>
    </row>
    <row r="4337" spans="1:9" ht="25.15" customHeight="1">
      <c r="A4337" s="299">
        <v>39762</v>
      </c>
      <c r="B4337" s="298">
        <v>6.37</v>
      </c>
      <c r="C4337" s="298">
        <v>6.875</v>
      </c>
      <c r="D4337" s="298">
        <v>6.37</v>
      </c>
      <c r="E4337" s="298">
        <v>6.57</v>
      </c>
      <c r="F4337" s="297">
        <v>94340</v>
      </c>
      <c r="G4337" s="297">
        <v>59505030</v>
      </c>
      <c r="H4337" s="400">
        <v>390.94805731471502</v>
      </c>
      <c r="I4337" s="401"/>
    </row>
    <row r="4338" spans="1:9" ht="25.15" customHeight="1">
      <c r="A4338" s="299">
        <v>39759</v>
      </c>
      <c r="B4338" s="298">
        <v>6.35</v>
      </c>
      <c r="C4338" s="298">
        <v>6.5</v>
      </c>
      <c r="D4338" s="298">
        <v>6.31</v>
      </c>
      <c r="E4338" s="298">
        <v>6.4</v>
      </c>
      <c r="F4338" s="297">
        <v>71739</v>
      </c>
      <c r="G4338" s="297">
        <v>59505030</v>
      </c>
      <c r="H4338" s="400">
        <v>380.83219767484201</v>
      </c>
      <c r="I4338" s="401"/>
    </row>
    <row r="4339" spans="1:9" ht="25.15" customHeight="1">
      <c r="A4339" s="299">
        <v>39758</v>
      </c>
      <c r="B4339" s="298">
        <v>6.3949999999999996</v>
      </c>
      <c r="C4339" s="298">
        <v>6.5350000000000001</v>
      </c>
      <c r="D4339" s="298">
        <v>6.3650000000000002</v>
      </c>
      <c r="E4339" s="298">
        <v>6.43</v>
      </c>
      <c r="F4339" s="297">
        <v>201168</v>
      </c>
      <c r="G4339" s="297">
        <v>59505030</v>
      </c>
      <c r="H4339" s="400">
        <v>382.61733268528502</v>
      </c>
      <c r="I4339" s="401"/>
    </row>
    <row r="4340" spans="1:9" ht="25.15" customHeight="1">
      <c r="A4340" s="299">
        <v>39757</v>
      </c>
      <c r="B4340" s="298">
        <v>6.1849999999999996</v>
      </c>
      <c r="C4340" s="298">
        <v>6.4649999999999999</v>
      </c>
      <c r="D4340" s="298">
        <v>6.1849999999999996</v>
      </c>
      <c r="E4340" s="298">
        <v>6.42</v>
      </c>
      <c r="F4340" s="297">
        <v>229072</v>
      </c>
      <c r="G4340" s="297">
        <v>59505030</v>
      </c>
      <c r="H4340" s="400">
        <v>382.02229713987401</v>
      </c>
      <c r="I4340" s="401"/>
    </row>
    <row r="4341" spans="1:9" ht="25.15" customHeight="1">
      <c r="A4341" s="299">
        <v>39756</v>
      </c>
      <c r="B4341" s="298">
        <v>6.09</v>
      </c>
      <c r="C4341" s="298">
        <v>6.38</v>
      </c>
      <c r="D4341" s="298">
        <v>6.085</v>
      </c>
      <c r="E4341" s="298">
        <v>6.38</v>
      </c>
      <c r="F4341" s="297">
        <v>127578</v>
      </c>
      <c r="G4341" s="297">
        <v>59505030</v>
      </c>
      <c r="H4341" s="400">
        <v>379.64209820981</v>
      </c>
      <c r="I4341" s="401"/>
    </row>
    <row r="4342" spans="1:9" ht="25.15" customHeight="1">
      <c r="A4342" s="299">
        <v>39755</v>
      </c>
      <c r="B4342" s="298">
        <v>6.0650000000000004</v>
      </c>
      <c r="C4342" s="298">
        <v>6.19</v>
      </c>
      <c r="D4342" s="298">
        <v>5.98</v>
      </c>
      <c r="E4342" s="298">
        <v>6.06</v>
      </c>
      <c r="F4342" s="297">
        <v>194638</v>
      </c>
      <c r="G4342" s="297">
        <v>59505030</v>
      </c>
      <c r="H4342" s="400">
        <v>360.60047839509502</v>
      </c>
      <c r="I4342" s="401"/>
    </row>
    <row r="4343" spans="1:9" ht="25.15" customHeight="1">
      <c r="A4343" s="299">
        <v>39752</v>
      </c>
      <c r="B4343" s="298">
        <v>5.9749999999999996</v>
      </c>
      <c r="C4343" s="298">
        <v>6.085</v>
      </c>
      <c r="D4343" s="298">
        <v>5.92</v>
      </c>
      <c r="E4343" s="298">
        <v>6.0250000000000004</v>
      </c>
      <c r="F4343" s="297">
        <v>403945</v>
      </c>
      <c r="G4343" s="297">
        <v>59505030</v>
      </c>
      <c r="H4343" s="400">
        <v>358.51781142484202</v>
      </c>
      <c r="I4343" s="401"/>
    </row>
    <row r="4344" spans="1:9" ht="25.15" customHeight="1">
      <c r="A4344" s="299">
        <v>39751</v>
      </c>
      <c r="B4344" s="298">
        <v>6</v>
      </c>
      <c r="C4344" s="298">
        <v>6.18</v>
      </c>
      <c r="D4344" s="298">
        <v>5.8650000000000002</v>
      </c>
      <c r="E4344" s="298">
        <v>5.96</v>
      </c>
      <c r="F4344" s="297">
        <v>123013</v>
      </c>
      <c r="G4344" s="297">
        <v>59505030</v>
      </c>
      <c r="H4344" s="400">
        <v>354.64998106993698</v>
      </c>
      <c r="I4344" s="401"/>
    </row>
    <row r="4345" spans="1:9" ht="25.15" customHeight="1">
      <c r="A4345" s="299">
        <v>39750</v>
      </c>
      <c r="B4345" s="298">
        <v>6.0049999999999999</v>
      </c>
      <c r="C4345" s="298">
        <v>6.1449999999999996</v>
      </c>
      <c r="D4345" s="298">
        <v>5.9249999999999998</v>
      </c>
      <c r="E4345" s="298">
        <v>6</v>
      </c>
      <c r="F4345" s="297">
        <v>163110</v>
      </c>
      <c r="G4345" s="297">
        <v>59505030</v>
      </c>
      <c r="H4345" s="400">
        <v>357.03017999999997</v>
      </c>
      <c r="I4345" s="401"/>
    </row>
    <row r="4346" spans="1:9" ht="25.15" customHeight="1">
      <c r="A4346" s="299">
        <v>39749</v>
      </c>
      <c r="B4346" s="298">
        <v>6.4</v>
      </c>
      <c r="C4346" s="298">
        <v>6.4</v>
      </c>
      <c r="D4346" s="298">
        <v>5.97</v>
      </c>
      <c r="E4346" s="298">
        <v>5.9950000000000001</v>
      </c>
      <c r="F4346" s="297">
        <v>262838</v>
      </c>
      <c r="G4346" s="297">
        <v>59505030</v>
      </c>
      <c r="H4346" s="400">
        <v>356.73264804018999</v>
      </c>
      <c r="I4346" s="401"/>
    </row>
    <row r="4347" spans="1:9" ht="25.15" customHeight="1">
      <c r="A4347" s="299">
        <v>39748</v>
      </c>
      <c r="B4347" s="298">
        <v>6.2549999999999999</v>
      </c>
      <c r="C4347" s="298">
        <v>6.4</v>
      </c>
      <c r="D4347" s="298">
        <v>6.2549999999999999</v>
      </c>
      <c r="E4347" s="298">
        <v>6.34</v>
      </c>
      <c r="F4347" s="297">
        <v>36725</v>
      </c>
      <c r="G4347" s="297">
        <v>59505030</v>
      </c>
      <c r="H4347" s="400">
        <v>377.26189927974701</v>
      </c>
      <c r="I4347" s="401"/>
    </row>
    <row r="4348" spans="1:9" ht="25.15" customHeight="1">
      <c r="A4348" s="299">
        <v>39745</v>
      </c>
      <c r="B4348" s="298">
        <v>6.63</v>
      </c>
      <c r="C4348" s="298">
        <v>6.63</v>
      </c>
      <c r="D4348" s="298">
        <v>6.3</v>
      </c>
      <c r="E4348" s="298">
        <v>6.4550000000000001</v>
      </c>
      <c r="F4348" s="297">
        <v>76529</v>
      </c>
      <c r="G4348" s="297">
        <v>59505030</v>
      </c>
      <c r="H4348" s="400">
        <v>384.10496411012599</v>
      </c>
      <c r="I4348" s="401"/>
    </row>
    <row r="4349" spans="1:9" ht="25.15" customHeight="1">
      <c r="A4349" s="299">
        <v>39744</v>
      </c>
      <c r="B4349" s="298">
        <v>6.7050000000000001</v>
      </c>
      <c r="C4349" s="298">
        <v>6.98</v>
      </c>
      <c r="D4349" s="298">
        <v>6.6150000000000002</v>
      </c>
      <c r="E4349" s="298">
        <v>6.6950000000000003</v>
      </c>
      <c r="F4349" s="297">
        <v>197661</v>
      </c>
      <c r="G4349" s="297">
        <v>59505030</v>
      </c>
      <c r="H4349" s="400">
        <v>398.38618606471499</v>
      </c>
      <c r="I4349" s="401"/>
    </row>
    <row r="4350" spans="1:9" ht="25.15" customHeight="1">
      <c r="A4350" s="299">
        <v>39743</v>
      </c>
      <c r="B4350" s="298">
        <v>6.7</v>
      </c>
      <c r="C4350" s="298">
        <v>6.9450000000000003</v>
      </c>
      <c r="D4350" s="298">
        <v>6.6849999999999996</v>
      </c>
      <c r="E4350" s="298">
        <v>6.8150000000000004</v>
      </c>
      <c r="F4350" s="297">
        <v>132600</v>
      </c>
      <c r="G4350" s="297">
        <v>59505030</v>
      </c>
      <c r="H4350" s="400">
        <v>405.52678285490498</v>
      </c>
      <c r="I4350" s="401"/>
    </row>
    <row r="4351" spans="1:9" ht="25.15" customHeight="1">
      <c r="A4351" s="299">
        <v>39742</v>
      </c>
      <c r="B4351" s="298">
        <v>6.95</v>
      </c>
      <c r="C4351" s="298">
        <v>6.95</v>
      </c>
      <c r="D4351" s="298">
        <v>6.74</v>
      </c>
      <c r="E4351" s="298">
        <v>6.84</v>
      </c>
      <c r="F4351" s="297">
        <v>259859</v>
      </c>
      <c r="G4351" s="297">
        <v>59505030</v>
      </c>
      <c r="H4351" s="400">
        <v>407.01441427974697</v>
      </c>
      <c r="I4351" s="401"/>
    </row>
    <row r="4352" spans="1:9" ht="25.15" customHeight="1">
      <c r="A4352" s="299">
        <v>39741</v>
      </c>
      <c r="B4352" s="298">
        <v>6.88</v>
      </c>
      <c r="C4352" s="298">
        <v>6.88</v>
      </c>
      <c r="D4352" s="298">
        <v>6.73</v>
      </c>
      <c r="E4352" s="298">
        <v>6.84</v>
      </c>
      <c r="F4352" s="297">
        <v>252794</v>
      </c>
      <c r="G4352" s="297">
        <v>59505030</v>
      </c>
      <c r="H4352" s="400">
        <v>407.01441427974697</v>
      </c>
      <c r="I4352" s="401"/>
    </row>
    <row r="4353" spans="1:9" ht="25.15" customHeight="1">
      <c r="A4353" s="299">
        <v>39738</v>
      </c>
      <c r="B4353" s="298">
        <v>6.65</v>
      </c>
      <c r="C4353" s="298">
        <v>6.99</v>
      </c>
      <c r="D4353" s="298">
        <v>6.65</v>
      </c>
      <c r="E4353" s="298">
        <v>6.7549999999999999</v>
      </c>
      <c r="F4353" s="297">
        <v>328616</v>
      </c>
      <c r="G4353" s="297">
        <v>59505030</v>
      </c>
      <c r="H4353" s="400">
        <v>401.95648445980999</v>
      </c>
      <c r="I4353" s="401"/>
    </row>
    <row r="4354" spans="1:9" ht="25.15" customHeight="1">
      <c r="A4354" s="299">
        <v>39737</v>
      </c>
      <c r="B4354" s="298">
        <v>6.7</v>
      </c>
      <c r="C4354" s="298">
        <v>6.85</v>
      </c>
      <c r="D4354" s="298">
        <v>6.5549999999999997</v>
      </c>
      <c r="E4354" s="298">
        <v>6.5549999999999997</v>
      </c>
      <c r="F4354" s="297">
        <v>420026</v>
      </c>
      <c r="G4354" s="297">
        <v>59505030</v>
      </c>
      <c r="H4354" s="400">
        <v>390.055461435285</v>
      </c>
      <c r="I4354" s="401"/>
    </row>
    <row r="4355" spans="1:9" ht="25.15" customHeight="1">
      <c r="A4355" s="299">
        <v>39736</v>
      </c>
      <c r="B4355" s="298">
        <v>6.85</v>
      </c>
      <c r="C4355" s="298">
        <v>6.9</v>
      </c>
      <c r="D4355" s="298">
        <v>6.6849999999999996</v>
      </c>
      <c r="E4355" s="298">
        <v>6.8</v>
      </c>
      <c r="F4355" s="297">
        <v>177928</v>
      </c>
      <c r="G4355" s="297">
        <v>59505030</v>
      </c>
      <c r="H4355" s="400">
        <v>404.63421534968398</v>
      </c>
      <c r="I4355" s="401"/>
    </row>
    <row r="4356" spans="1:9" ht="25.15" customHeight="1">
      <c r="A4356" s="299">
        <v>39735</v>
      </c>
      <c r="B4356" s="298">
        <v>6.66</v>
      </c>
      <c r="C4356" s="298">
        <v>7.0449999999999999</v>
      </c>
      <c r="D4356" s="298">
        <v>6.625</v>
      </c>
      <c r="E4356" s="298">
        <v>6.7649999999999997</v>
      </c>
      <c r="F4356" s="297">
        <v>180869</v>
      </c>
      <c r="G4356" s="297">
        <v>59505030</v>
      </c>
      <c r="H4356" s="400">
        <v>402.55152000522099</v>
      </c>
      <c r="I4356" s="401"/>
    </row>
    <row r="4357" spans="1:9" ht="25.15" customHeight="1">
      <c r="A4357" s="299">
        <v>39734</v>
      </c>
      <c r="B4357" s="298">
        <v>6.3949999999999996</v>
      </c>
      <c r="C4357" s="298">
        <v>6.65</v>
      </c>
      <c r="D4357" s="298">
        <v>6.15</v>
      </c>
      <c r="E4357" s="298">
        <v>6.48</v>
      </c>
      <c r="F4357" s="297">
        <v>213158</v>
      </c>
      <c r="G4357" s="297">
        <v>59505030</v>
      </c>
      <c r="H4357" s="400">
        <v>385.59259553496798</v>
      </c>
      <c r="I4357" s="401"/>
    </row>
    <row r="4358" spans="1:9" ht="25.15" customHeight="1">
      <c r="A4358" s="299">
        <v>39731</v>
      </c>
      <c r="B4358" s="298">
        <v>6.59</v>
      </c>
      <c r="C4358" s="298">
        <v>7.3179600000000002</v>
      </c>
      <c r="D4358" s="298">
        <v>6.1050000000000004</v>
      </c>
      <c r="E4358" s="298">
        <v>6.3</v>
      </c>
      <c r="F4358" s="297">
        <v>268772</v>
      </c>
      <c r="G4358" s="297">
        <v>59505030</v>
      </c>
      <c r="H4358" s="400">
        <v>374.88170034968402</v>
      </c>
      <c r="I4358" s="401"/>
    </row>
    <row r="4359" spans="1:9" ht="25.15" customHeight="1">
      <c r="A4359" s="299">
        <v>39730</v>
      </c>
      <c r="B4359" s="298">
        <v>7.0650000000000004</v>
      </c>
      <c r="C4359" s="298">
        <v>7.14</v>
      </c>
      <c r="D4359" s="298">
        <v>6.55</v>
      </c>
      <c r="E4359" s="298">
        <v>6.55</v>
      </c>
      <c r="F4359" s="297">
        <v>256225</v>
      </c>
      <c r="G4359" s="297">
        <v>59505030</v>
      </c>
      <c r="H4359" s="400">
        <v>389.75795784968398</v>
      </c>
      <c r="I4359" s="401"/>
    </row>
    <row r="4360" spans="1:9" ht="25.15" customHeight="1">
      <c r="A4360" s="299">
        <v>39729</v>
      </c>
      <c r="B4360" s="298">
        <v>7.1</v>
      </c>
      <c r="C4360" s="298">
        <v>7.21</v>
      </c>
      <c r="D4360" s="298">
        <v>6.9</v>
      </c>
      <c r="E4360" s="298">
        <v>7.085</v>
      </c>
      <c r="F4360" s="297">
        <v>212032</v>
      </c>
      <c r="G4360" s="297">
        <v>59505030</v>
      </c>
      <c r="H4360" s="400">
        <v>421.59313981993699</v>
      </c>
      <c r="I4360" s="401"/>
    </row>
    <row r="4361" spans="1:9" ht="25.15" customHeight="1">
      <c r="A4361" s="299">
        <v>39728</v>
      </c>
      <c r="B4361" s="298">
        <v>7.38</v>
      </c>
      <c r="C4361" s="298">
        <v>7.42</v>
      </c>
      <c r="D4361" s="298">
        <v>7.2</v>
      </c>
      <c r="E4361" s="298">
        <v>7.25</v>
      </c>
      <c r="F4361" s="297">
        <v>243584</v>
      </c>
      <c r="G4361" s="297">
        <v>59505030</v>
      </c>
      <c r="H4361" s="400">
        <v>431.41146750000001</v>
      </c>
      <c r="I4361" s="401"/>
    </row>
    <row r="4362" spans="1:9" ht="25.15" customHeight="1">
      <c r="A4362" s="299">
        <v>39727</v>
      </c>
      <c r="B4362" s="298">
        <v>7.37</v>
      </c>
      <c r="C4362" s="298">
        <v>7.5</v>
      </c>
      <c r="D4362" s="298">
        <v>7.12</v>
      </c>
      <c r="E4362" s="298">
        <v>7.25</v>
      </c>
      <c r="F4362" s="297">
        <v>178673</v>
      </c>
      <c r="G4362" s="297">
        <v>59505030</v>
      </c>
      <c r="H4362" s="400">
        <v>431.41146750000001</v>
      </c>
      <c r="I4362" s="401"/>
    </row>
    <row r="4363" spans="1:9" ht="25.15" customHeight="1">
      <c r="A4363" s="299">
        <v>39724</v>
      </c>
      <c r="B4363" s="298">
        <v>7.4050000000000002</v>
      </c>
      <c r="C4363" s="298">
        <v>7.6050000000000004</v>
      </c>
      <c r="D4363" s="298">
        <v>7.4050000000000002</v>
      </c>
      <c r="E4363" s="298">
        <v>7.44</v>
      </c>
      <c r="F4363" s="297">
        <v>172607</v>
      </c>
      <c r="G4363" s="297">
        <v>59505030</v>
      </c>
      <c r="H4363" s="400">
        <v>442.71742660490497</v>
      </c>
      <c r="I4363" s="401"/>
    </row>
    <row r="4364" spans="1:9" ht="25.15" customHeight="1">
      <c r="A4364" s="299">
        <v>39723</v>
      </c>
      <c r="B4364" s="298">
        <v>7.4550000000000001</v>
      </c>
      <c r="C4364" s="298">
        <v>7.65</v>
      </c>
      <c r="D4364" s="298">
        <v>7.25</v>
      </c>
      <c r="E4364" s="298">
        <v>7.61</v>
      </c>
      <c r="F4364" s="297">
        <v>187484</v>
      </c>
      <c r="G4364" s="297">
        <v>59505030</v>
      </c>
      <c r="H4364" s="400">
        <v>452.833286244779</v>
      </c>
      <c r="I4364" s="401"/>
    </row>
    <row r="4365" spans="1:9" ht="25.15" customHeight="1">
      <c r="A4365" s="299">
        <v>39722</v>
      </c>
      <c r="B4365" s="298">
        <v>7.5250000000000004</v>
      </c>
      <c r="C4365" s="298">
        <v>7.7050000000000001</v>
      </c>
      <c r="D4365" s="298">
        <v>7.26</v>
      </c>
      <c r="E4365" s="298">
        <v>7.4050000000000002</v>
      </c>
      <c r="F4365" s="297">
        <v>95734</v>
      </c>
      <c r="G4365" s="297">
        <v>59505030</v>
      </c>
      <c r="H4365" s="400">
        <v>440.63475963465203</v>
      </c>
      <c r="I4365" s="401"/>
    </row>
    <row r="4366" spans="1:9" ht="25.15" customHeight="1">
      <c r="A4366" s="299">
        <v>39721</v>
      </c>
      <c r="B4366" s="298">
        <v>7.35</v>
      </c>
      <c r="C4366" s="298">
        <v>7.55</v>
      </c>
      <c r="D4366" s="298">
        <v>7.14</v>
      </c>
      <c r="E4366" s="298">
        <v>7.5</v>
      </c>
      <c r="F4366" s="297">
        <v>328509</v>
      </c>
      <c r="G4366" s="297">
        <v>59505030</v>
      </c>
      <c r="H4366" s="400">
        <v>446.28772500000002</v>
      </c>
      <c r="I4366" s="401"/>
    </row>
    <row r="4367" spans="1:9" ht="25.15" customHeight="1">
      <c r="A4367" s="299">
        <v>39720</v>
      </c>
      <c r="B4367" s="298">
        <v>7.82</v>
      </c>
      <c r="C4367" s="298">
        <v>7.82</v>
      </c>
      <c r="D4367" s="298">
        <v>7.2850000000000001</v>
      </c>
      <c r="E4367" s="298">
        <v>7.34</v>
      </c>
      <c r="F4367" s="297">
        <v>178922</v>
      </c>
      <c r="G4367" s="297">
        <v>59499231</v>
      </c>
      <c r="H4367" s="400">
        <v>436.72436461886201</v>
      </c>
      <c r="I4367" s="401"/>
    </row>
    <row r="4368" spans="1:9" ht="25.15" customHeight="1">
      <c r="A4368" s="299">
        <v>39717</v>
      </c>
      <c r="B4368" s="298">
        <v>8.1850000000000005</v>
      </c>
      <c r="C4368" s="298">
        <v>8.1850000000000005</v>
      </c>
      <c r="D4368" s="298">
        <v>7.64</v>
      </c>
      <c r="E4368" s="298">
        <v>7.8</v>
      </c>
      <c r="F4368" s="297">
        <v>187178</v>
      </c>
      <c r="G4368" s="297">
        <v>59499231</v>
      </c>
      <c r="H4368" s="400">
        <v>464.09401314857797</v>
      </c>
      <c r="I4368" s="401"/>
    </row>
    <row r="4369" spans="1:9" ht="25.15" customHeight="1">
      <c r="A4369" s="299">
        <v>39716</v>
      </c>
      <c r="B4369" s="298">
        <v>8.3000000000000007</v>
      </c>
      <c r="C4369" s="298">
        <v>8.3000000000000007</v>
      </c>
      <c r="D4369" s="298">
        <v>8.06</v>
      </c>
      <c r="E4369" s="298">
        <v>8.1050000000000004</v>
      </c>
      <c r="F4369" s="297">
        <v>135616</v>
      </c>
      <c r="G4369" s="297">
        <v>59499231</v>
      </c>
      <c r="H4369" s="400">
        <v>482.24124001841398</v>
      </c>
      <c r="I4369" s="401"/>
    </row>
    <row r="4370" spans="1:9" ht="25.15" customHeight="1">
      <c r="A4370" s="299">
        <v>39715</v>
      </c>
      <c r="B4370" s="298">
        <v>8.0500000000000007</v>
      </c>
      <c r="C4370" s="298">
        <v>8.4499999999999993</v>
      </c>
      <c r="D4370" s="298">
        <v>8.0500000000000007</v>
      </c>
      <c r="E4370" s="298">
        <v>8.2050000000000001</v>
      </c>
      <c r="F4370" s="297">
        <v>243404</v>
      </c>
      <c r="G4370" s="297">
        <v>59499231</v>
      </c>
      <c r="H4370" s="400">
        <v>488.19118581556899</v>
      </c>
      <c r="I4370" s="401"/>
    </row>
    <row r="4371" spans="1:9" ht="25.15" customHeight="1">
      <c r="A4371" s="299">
        <v>39714</v>
      </c>
      <c r="B4371" s="298">
        <v>8.4</v>
      </c>
      <c r="C4371" s="298">
        <v>8.4</v>
      </c>
      <c r="D4371" s="298">
        <v>8.0749999999999993</v>
      </c>
      <c r="E4371" s="298">
        <v>8.1</v>
      </c>
      <c r="F4371" s="297">
        <v>105068</v>
      </c>
      <c r="G4371" s="297">
        <v>59499231</v>
      </c>
      <c r="H4371" s="400">
        <v>481.94379379715502</v>
      </c>
      <c r="I4371" s="401"/>
    </row>
    <row r="4372" spans="1:9" ht="25.15" customHeight="1">
      <c r="A4372" s="299">
        <v>39713</v>
      </c>
      <c r="B4372" s="298">
        <v>8.5</v>
      </c>
      <c r="C4372" s="298">
        <v>8.5</v>
      </c>
      <c r="D4372" s="298">
        <v>8.3550000000000004</v>
      </c>
      <c r="E4372" s="298">
        <v>8.41</v>
      </c>
      <c r="F4372" s="297">
        <v>41325</v>
      </c>
      <c r="G4372" s="297">
        <v>59499231</v>
      </c>
      <c r="H4372" s="400">
        <v>500.38852363113801</v>
      </c>
      <c r="I4372" s="401"/>
    </row>
    <row r="4373" spans="1:9" ht="25.15" customHeight="1">
      <c r="A4373" s="299">
        <v>39710</v>
      </c>
      <c r="B4373" s="298">
        <v>8.1449999999999996</v>
      </c>
      <c r="C4373" s="298">
        <v>8.91</v>
      </c>
      <c r="D4373" s="298">
        <v>7.95</v>
      </c>
      <c r="E4373" s="298">
        <v>8.5</v>
      </c>
      <c r="F4373" s="297">
        <v>598795</v>
      </c>
      <c r="G4373" s="297">
        <v>59499231</v>
      </c>
      <c r="H4373" s="400">
        <v>505.74346350000002</v>
      </c>
      <c r="I4373" s="401"/>
    </row>
    <row r="4374" spans="1:9" ht="25.15" customHeight="1">
      <c r="A4374" s="299">
        <v>39709</v>
      </c>
      <c r="B4374" s="298">
        <v>7.65</v>
      </c>
      <c r="C4374" s="298">
        <v>8.3849999999999998</v>
      </c>
      <c r="D4374" s="298">
        <v>7.65</v>
      </c>
      <c r="E4374" s="298">
        <v>7.92</v>
      </c>
      <c r="F4374" s="297">
        <v>395479</v>
      </c>
      <c r="G4374" s="297">
        <v>59499231</v>
      </c>
      <c r="H4374" s="400">
        <v>471.23391405943102</v>
      </c>
      <c r="I4374" s="401"/>
    </row>
    <row r="4375" spans="1:9" ht="25.15" customHeight="1">
      <c r="A4375" s="299">
        <v>39708</v>
      </c>
      <c r="B4375" s="298">
        <v>7.875</v>
      </c>
      <c r="C4375" s="298">
        <v>8.1850000000000005</v>
      </c>
      <c r="D4375" s="298">
        <v>7.62</v>
      </c>
      <c r="E4375" s="298">
        <v>7.665</v>
      </c>
      <c r="F4375" s="297">
        <v>331821</v>
      </c>
      <c r="G4375" s="297">
        <v>59499231</v>
      </c>
      <c r="H4375" s="400">
        <v>456.06160334528403</v>
      </c>
      <c r="I4375" s="401"/>
    </row>
    <row r="4376" spans="1:9" ht="25.15" customHeight="1">
      <c r="A4376" s="299">
        <v>39707</v>
      </c>
      <c r="B4376" s="298">
        <v>7.45</v>
      </c>
      <c r="C4376" s="298">
        <v>7.875</v>
      </c>
      <c r="D4376" s="298">
        <v>7.45</v>
      </c>
      <c r="E4376" s="298">
        <v>7.6849999999999996</v>
      </c>
      <c r="F4376" s="297">
        <v>163610</v>
      </c>
      <c r="G4376" s="297">
        <v>59499231</v>
      </c>
      <c r="H4376" s="400">
        <v>457.25158683042702</v>
      </c>
      <c r="I4376" s="401"/>
    </row>
    <row r="4377" spans="1:9" ht="25.15" customHeight="1">
      <c r="A4377" s="299">
        <v>39706</v>
      </c>
      <c r="B4377" s="298">
        <v>7.6</v>
      </c>
      <c r="C4377" s="298">
        <v>7.7</v>
      </c>
      <c r="D4377" s="298">
        <v>7.46</v>
      </c>
      <c r="E4377" s="298">
        <v>7.62</v>
      </c>
      <c r="F4377" s="297">
        <v>94820</v>
      </c>
      <c r="G4377" s="297">
        <v>59499231</v>
      </c>
      <c r="H4377" s="400">
        <v>453.384133410853</v>
      </c>
      <c r="I4377" s="401"/>
    </row>
    <row r="4378" spans="1:9" ht="25.15" customHeight="1">
      <c r="A4378" s="299">
        <v>39703</v>
      </c>
      <c r="B4378" s="298">
        <v>7.65</v>
      </c>
      <c r="C4378" s="298">
        <v>7.65</v>
      </c>
      <c r="D4378" s="298">
        <v>7.4649999999999999</v>
      </c>
      <c r="E4378" s="298">
        <v>7.6449999999999996</v>
      </c>
      <c r="F4378" s="297">
        <v>24104</v>
      </c>
      <c r="G4378" s="297">
        <v>59499231</v>
      </c>
      <c r="H4378" s="400">
        <v>454.871619860142</v>
      </c>
      <c r="I4378" s="401"/>
    </row>
    <row r="4379" spans="1:9" ht="25.15" customHeight="1">
      <c r="A4379" s="299">
        <v>39702</v>
      </c>
      <c r="B4379" s="298">
        <v>7.4</v>
      </c>
      <c r="C4379" s="298">
        <v>7.54</v>
      </c>
      <c r="D4379" s="298">
        <v>7.2</v>
      </c>
      <c r="E4379" s="298">
        <v>7.54</v>
      </c>
      <c r="F4379" s="297">
        <v>66228</v>
      </c>
      <c r="G4379" s="297">
        <v>59499231</v>
      </c>
      <c r="H4379" s="400">
        <v>448.624199470284</v>
      </c>
      <c r="I4379" s="401"/>
    </row>
    <row r="4380" spans="1:9" ht="25.15" customHeight="1">
      <c r="A4380" s="299">
        <v>39701</v>
      </c>
      <c r="B4380" s="298">
        <v>7.48</v>
      </c>
      <c r="C4380" s="298">
        <v>7.5250000000000004</v>
      </c>
      <c r="D4380" s="298">
        <v>7.06</v>
      </c>
      <c r="E4380" s="298">
        <v>7.12</v>
      </c>
      <c r="F4380" s="297">
        <v>114357</v>
      </c>
      <c r="G4380" s="297">
        <v>59499231</v>
      </c>
      <c r="H4380" s="400">
        <v>423.63451791085299</v>
      </c>
      <c r="I4380" s="401"/>
    </row>
    <row r="4381" spans="1:9" ht="25.15" customHeight="1">
      <c r="A4381" s="299">
        <v>39700</v>
      </c>
      <c r="B4381" s="298">
        <v>8.0050000000000008</v>
      </c>
      <c r="C4381" s="298">
        <v>8.0050000000000008</v>
      </c>
      <c r="D4381" s="298">
        <v>7.42</v>
      </c>
      <c r="E4381" s="298">
        <v>7.5250000000000004</v>
      </c>
      <c r="F4381" s="297">
        <v>59257</v>
      </c>
      <c r="G4381" s="297">
        <v>59499231</v>
      </c>
      <c r="H4381" s="400">
        <v>447.73171894928902</v>
      </c>
      <c r="I4381" s="401"/>
    </row>
    <row r="4382" spans="1:9" ht="25.15" customHeight="1">
      <c r="A4382" s="299">
        <v>39699</v>
      </c>
      <c r="B4382" s="298">
        <v>7.9249999999999998</v>
      </c>
      <c r="C4382" s="298">
        <v>8.0449999999999999</v>
      </c>
      <c r="D4382" s="298">
        <v>7.82</v>
      </c>
      <c r="E4382" s="298">
        <v>8.0299999999999994</v>
      </c>
      <c r="F4382" s="297">
        <v>16787</v>
      </c>
      <c r="G4382" s="297">
        <v>59499231</v>
      </c>
      <c r="H4382" s="400">
        <v>477.778809041991</v>
      </c>
      <c r="I4382" s="401"/>
    </row>
    <row r="4383" spans="1:9" ht="25.15" customHeight="1">
      <c r="A4383" s="299">
        <v>39696</v>
      </c>
      <c r="B4383" s="298">
        <v>7.85</v>
      </c>
      <c r="C4383" s="298">
        <v>7.98</v>
      </c>
      <c r="D4383" s="298">
        <v>7.62</v>
      </c>
      <c r="E4383" s="298">
        <v>7.8049999999999997</v>
      </c>
      <c r="F4383" s="297">
        <v>52254</v>
      </c>
      <c r="G4383" s="297">
        <v>59499231</v>
      </c>
      <c r="H4383" s="400">
        <v>464.39148774128</v>
      </c>
      <c r="I4383" s="401"/>
    </row>
    <row r="4384" spans="1:9" ht="25.15" customHeight="1">
      <c r="A4384" s="299">
        <v>39695</v>
      </c>
      <c r="B4384" s="298">
        <v>7.86</v>
      </c>
      <c r="C4384" s="298">
        <v>8.0399999999999991</v>
      </c>
      <c r="D4384" s="298">
        <v>7.86</v>
      </c>
      <c r="E4384" s="298">
        <v>7.8949999999999996</v>
      </c>
      <c r="F4384" s="297">
        <v>38860</v>
      </c>
      <c r="G4384" s="297">
        <v>59499231</v>
      </c>
      <c r="H4384" s="400">
        <v>469.74642761014201</v>
      </c>
      <c r="I4384" s="401"/>
    </row>
    <row r="4385" spans="1:9" ht="25.15" customHeight="1">
      <c r="A4385" s="299">
        <v>39694</v>
      </c>
      <c r="B4385" s="298">
        <v>7.8</v>
      </c>
      <c r="C4385" s="298">
        <v>7.99</v>
      </c>
      <c r="D4385" s="298">
        <v>7.8</v>
      </c>
      <c r="E4385" s="298">
        <v>7.9050000000000002</v>
      </c>
      <c r="F4385" s="297">
        <v>55519</v>
      </c>
      <c r="G4385" s="297">
        <v>59499231</v>
      </c>
      <c r="H4385" s="400">
        <v>470.34143353843501</v>
      </c>
      <c r="I4385" s="401"/>
    </row>
    <row r="4386" spans="1:9" ht="25.15" customHeight="1">
      <c r="A4386" s="299">
        <v>39693</v>
      </c>
      <c r="B4386" s="298">
        <v>7.8550000000000004</v>
      </c>
      <c r="C4386" s="298">
        <v>8.375</v>
      </c>
      <c r="D4386" s="298">
        <v>7.66</v>
      </c>
      <c r="E4386" s="298">
        <v>7.8</v>
      </c>
      <c r="F4386" s="297">
        <v>99335</v>
      </c>
      <c r="G4386" s="297">
        <v>59499231</v>
      </c>
      <c r="H4386" s="400">
        <v>464.09401314857797</v>
      </c>
      <c r="I4386" s="401"/>
    </row>
    <row r="4387" spans="1:9" ht="25.15" customHeight="1">
      <c r="A4387" s="299">
        <v>39692</v>
      </c>
      <c r="B4387" s="298">
        <v>7.99</v>
      </c>
      <c r="C4387" s="298">
        <v>8.0549999999999997</v>
      </c>
      <c r="D4387" s="298">
        <v>7.74</v>
      </c>
      <c r="E4387" s="298">
        <v>8.0549999999999997</v>
      </c>
      <c r="F4387" s="297">
        <v>34225</v>
      </c>
      <c r="G4387" s="297">
        <v>59499231</v>
      </c>
      <c r="H4387" s="400">
        <v>479.26632386272399</v>
      </c>
      <c r="I4387" s="401"/>
    </row>
    <row r="4388" spans="1:9" ht="25.15" customHeight="1">
      <c r="A4388" s="299">
        <v>39689</v>
      </c>
      <c r="B4388" s="298">
        <v>7.5049999999999999</v>
      </c>
      <c r="C4388" s="298">
        <v>7.99</v>
      </c>
      <c r="D4388" s="298">
        <v>7.5049999999999999</v>
      </c>
      <c r="E4388" s="298">
        <v>7.99</v>
      </c>
      <c r="F4388" s="297">
        <v>113829</v>
      </c>
      <c r="G4388" s="297">
        <v>59499231</v>
      </c>
      <c r="H4388" s="400">
        <v>475.39884207170701</v>
      </c>
      <c r="I4388" s="401"/>
    </row>
    <row r="4389" spans="1:9" ht="25.15" customHeight="1">
      <c r="A4389" s="299">
        <v>39688</v>
      </c>
      <c r="B4389" s="298">
        <v>7.43</v>
      </c>
      <c r="C4389" s="298">
        <v>7.65</v>
      </c>
      <c r="D4389" s="298">
        <v>7.43</v>
      </c>
      <c r="E4389" s="298">
        <v>7.47</v>
      </c>
      <c r="F4389" s="297">
        <v>36480</v>
      </c>
      <c r="G4389" s="297">
        <v>59499231</v>
      </c>
      <c r="H4389" s="400">
        <v>444.45924308656498</v>
      </c>
      <c r="I4389" s="401"/>
    </row>
    <row r="4390" spans="1:9" ht="25.15" customHeight="1">
      <c r="A4390" s="299">
        <v>39687</v>
      </c>
      <c r="B4390" s="298">
        <v>7.52</v>
      </c>
      <c r="C4390" s="298">
        <v>7.62</v>
      </c>
      <c r="D4390" s="298">
        <v>7.375</v>
      </c>
      <c r="E4390" s="298">
        <v>7.57</v>
      </c>
      <c r="F4390" s="297">
        <v>32774</v>
      </c>
      <c r="G4390" s="297">
        <v>59499231</v>
      </c>
      <c r="H4390" s="400">
        <v>450.40918888371999</v>
      </c>
      <c r="I4390" s="401"/>
    </row>
    <row r="4391" spans="1:9" ht="25.15" customHeight="1">
      <c r="A4391" s="299">
        <v>39686</v>
      </c>
      <c r="B4391" s="298">
        <v>7.37</v>
      </c>
      <c r="C4391" s="298">
        <v>7.5949999999999998</v>
      </c>
      <c r="D4391" s="298">
        <v>7.37</v>
      </c>
      <c r="E4391" s="298">
        <v>7.4850000000000003</v>
      </c>
      <c r="F4391" s="297">
        <v>67386</v>
      </c>
      <c r="G4391" s="297">
        <v>59499231</v>
      </c>
      <c r="H4391" s="400">
        <v>445.35175197900401</v>
      </c>
      <c r="I4391" s="401"/>
    </row>
    <row r="4392" spans="1:9" ht="25.15" customHeight="1">
      <c r="A4392" s="299">
        <v>39682</v>
      </c>
      <c r="B4392" s="298">
        <v>7.6</v>
      </c>
      <c r="C4392" s="298">
        <v>7.6050000000000004</v>
      </c>
      <c r="D4392" s="298">
        <v>7.44</v>
      </c>
      <c r="E4392" s="298">
        <v>7.6</v>
      </c>
      <c r="F4392" s="297">
        <v>0</v>
      </c>
      <c r="G4392" s="297">
        <v>59499231</v>
      </c>
      <c r="H4392" s="400">
        <v>452.19414992571097</v>
      </c>
      <c r="I4392" s="401"/>
    </row>
    <row r="4393" spans="1:9" ht="25.15" customHeight="1">
      <c r="A4393" s="299">
        <v>39681</v>
      </c>
      <c r="B4393" s="298">
        <v>7.48</v>
      </c>
      <c r="C4393" s="298">
        <v>7.6</v>
      </c>
      <c r="D4393" s="298">
        <v>7.35</v>
      </c>
      <c r="E4393" s="298">
        <v>7.3949999999999996</v>
      </c>
      <c r="F4393" s="297">
        <v>43877</v>
      </c>
      <c r="G4393" s="297">
        <v>59499231</v>
      </c>
      <c r="H4393" s="400">
        <v>439.996812110142</v>
      </c>
      <c r="I4393" s="401"/>
    </row>
    <row r="4394" spans="1:9" ht="25.15" customHeight="1">
      <c r="A4394" s="299">
        <v>39680</v>
      </c>
      <c r="B4394" s="298">
        <v>7.335</v>
      </c>
      <c r="C4394" s="298">
        <v>7.6</v>
      </c>
      <c r="D4394" s="298">
        <v>7.335</v>
      </c>
      <c r="E4394" s="298">
        <v>7.55</v>
      </c>
      <c r="F4394" s="297">
        <v>36572</v>
      </c>
      <c r="G4394" s="297">
        <v>59499231</v>
      </c>
      <c r="H4394" s="400">
        <v>449.21920539857803</v>
      </c>
      <c r="I4394" s="401"/>
    </row>
    <row r="4395" spans="1:9" ht="25.15" customHeight="1">
      <c r="A4395" s="299">
        <v>39679</v>
      </c>
      <c r="B4395" s="298">
        <v>7.4</v>
      </c>
      <c r="C4395" s="298">
        <v>7.4649999999999999</v>
      </c>
      <c r="D4395" s="298">
        <v>7.34</v>
      </c>
      <c r="E4395" s="298">
        <v>7.3550000000000004</v>
      </c>
      <c r="F4395" s="297">
        <v>21912</v>
      </c>
      <c r="G4395" s="297">
        <v>59499231</v>
      </c>
      <c r="H4395" s="400">
        <v>437.61684513985801</v>
      </c>
      <c r="I4395" s="401"/>
    </row>
    <row r="4396" spans="1:9" ht="25.15" customHeight="1">
      <c r="A4396" s="299">
        <v>39678</v>
      </c>
      <c r="B4396" s="298">
        <v>7.55</v>
      </c>
      <c r="C4396" s="298">
        <v>7.5650000000000004</v>
      </c>
      <c r="D4396" s="298">
        <v>7.46</v>
      </c>
      <c r="E4396" s="298">
        <v>7.49</v>
      </c>
      <c r="F4396" s="297">
        <v>25884</v>
      </c>
      <c r="G4396" s="297">
        <v>59499231</v>
      </c>
      <c r="H4396" s="400">
        <v>445.649226571707</v>
      </c>
      <c r="I4396" s="401"/>
    </row>
    <row r="4397" spans="1:9" ht="25.15" customHeight="1">
      <c r="A4397" s="299">
        <v>39675</v>
      </c>
      <c r="B4397" s="298">
        <v>7.62</v>
      </c>
      <c r="C4397" s="298">
        <v>7.65</v>
      </c>
      <c r="D4397" s="298">
        <v>7.4649999999999999</v>
      </c>
      <c r="E4397" s="298">
        <v>7.59</v>
      </c>
      <c r="F4397" s="297">
        <v>40177</v>
      </c>
      <c r="G4397" s="297">
        <v>59499231</v>
      </c>
      <c r="H4397" s="400">
        <v>451.59917236886201</v>
      </c>
      <c r="I4397" s="401"/>
    </row>
    <row r="4398" spans="1:9" ht="25.15" customHeight="1">
      <c r="A4398" s="299">
        <v>39674</v>
      </c>
      <c r="B4398" s="298">
        <v>7.8</v>
      </c>
      <c r="C4398" s="298">
        <v>7.8449999999999998</v>
      </c>
      <c r="D4398" s="298">
        <v>7.39</v>
      </c>
      <c r="E4398" s="298">
        <v>7.62</v>
      </c>
      <c r="F4398" s="297">
        <v>47628</v>
      </c>
      <c r="G4398" s="297">
        <v>59499231</v>
      </c>
      <c r="H4398" s="400">
        <v>453.384133410853</v>
      </c>
      <c r="I4398" s="401"/>
    </row>
    <row r="4399" spans="1:9" ht="25.15" customHeight="1">
      <c r="A4399" s="299">
        <v>39673</v>
      </c>
      <c r="B4399" s="298">
        <v>7.46</v>
      </c>
      <c r="C4399" s="298">
        <v>7.835</v>
      </c>
      <c r="D4399" s="298">
        <v>7.4249999999999998</v>
      </c>
      <c r="E4399" s="298">
        <v>7.74</v>
      </c>
      <c r="F4399" s="297">
        <v>83084</v>
      </c>
      <c r="G4399" s="297">
        <v>59499231</v>
      </c>
      <c r="H4399" s="400">
        <v>460.52403432170701</v>
      </c>
      <c r="I4399" s="401"/>
    </row>
    <row r="4400" spans="1:9" ht="25.15" customHeight="1">
      <c r="A4400" s="299">
        <v>39672</v>
      </c>
      <c r="B4400" s="298">
        <v>7.78</v>
      </c>
      <c r="C4400" s="298">
        <v>7.9</v>
      </c>
      <c r="D4400" s="298">
        <v>7.3650000000000002</v>
      </c>
      <c r="E4400" s="298">
        <v>7.43</v>
      </c>
      <c r="F4400" s="297">
        <v>99275</v>
      </c>
      <c r="G4400" s="297">
        <v>59499231</v>
      </c>
      <c r="H4400" s="400">
        <v>442.07927611628003</v>
      </c>
      <c r="I4400" s="401"/>
    </row>
    <row r="4401" spans="1:9" ht="25.15" customHeight="1">
      <c r="A4401" s="299">
        <v>39671</v>
      </c>
      <c r="B4401" s="298">
        <v>7.81</v>
      </c>
      <c r="C4401" s="298">
        <v>7.89</v>
      </c>
      <c r="D4401" s="298">
        <v>7.66</v>
      </c>
      <c r="E4401" s="298">
        <v>7.7649999999999997</v>
      </c>
      <c r="F4401" s="297">
        <v>55354</v>
      </c>
      <c r="G4401" s="297">
        <v>59499231</v>
      </c>
      <c r="H4401" s="400">
        <v>462.01152077099601</v>
      </c>
      <c r="I4401" s="401"/>
    </row>
    <row r="4402" spans="1:9" ht="25.15" customHeight="1">
      <c r="A4402" s="299">
        <v>39668</v>
      </c>
      <c r="B4402" s="298">
        <v>7.75</v>
      </c>
      <c r="C4402" s="298">
        <v>7.95</v>
      </c>
      <c r="D4402" s="298">
        <v>7.7359900000000001</v>
      </c>
      <c r="E4402" s="298">
        <v>7.7949999999999999</v>
      </c>
      <c r="F4402" s="297">
        <v>81007</v>
      </c>
      <c r="G4402" s="297">
        <v>59499231</v>
      </c>
      <c r="H4402" s="400">
        <v>463.79651018443099</v>
      </c>
      <c r="I4402" s="401"/>
    </row>
    <row r="4403" spans="1:9" ht="25.15" customHeight="1">
      <c r="A4403" s="299">
        <v>39667</v>
      </c>
      <c r="B4403" s="298">
        <v>7.86</v>
      </c>
      <c r="C4403" s="298">
        <v>7.93</v>
      </c>
      <c r="D4403" s="298">
        <v>7.69</v>
      </c>
      <c r="E4403" s="298">
        <v>7.7050000000000001</v>
      </c>
      <c r="F4403" s="297">
        <v>44589</v>
      </c>
      <c r="G4403" s="297">
        <v>59499231</v>
      </c>
      <c r="H4403" s="400">
        <v>458.44157031556898</v>
      </c>
      <c r="I4403" s="401"/>
    </row>
    <row r="4404" spans="1:9" ht="25.15" customHeight="1">
      <c r="A4404" s="299">
        <v>39666</v>
      </c>
      <c r="B4404" s="298">
        <v>8.1549999999999994</v>
      </c>
      <c r="C4404" s="298">
        <v>8.373678</v>
      </c>
      <c r="D4404" s="298">
        <v>7.8650000000000002</v>
      </c>
      <c r="E4404" s="298">
        <v>7.9</v>
      </c>
      <c r="F4404" s="297">
        <v>112601</v>
      </c>
      <c r="G4404" s="297">
        <v>59499231</v>
      </c>
      <c r="H4404" s="400">
        <v>470.04393057428899</v>
      </c>
      <c r="I4404" s="401"/>
    </row>
    <row r="4405" spans="1:9" ht="25.15" customHeight="1">
      <c r="A4405" s="299">
        <v>39665</v>
      </c>
      <c r="B4405" s="298">
        <v>7.9</v>
      </c>
      <c r="C4405" s="298">
        <v>8.59</v>
      </c>
      <c r="D4405" s="298">
        <v>7.9</v>
      </c>
      <c r="E4405" s="298">
        <v>8.0950000000000006</v>
      </c>
      <c r="F4405" s="297">
        <v>280714</v>
      </c>
      <c r="G4405" s="297">
        <v>59499231</v>
      </c>
      <c r="H4405" s="400">
        <v>481.646290833009</v>
      </c>
      <c r="I4405" s="401"/>
    </row>
    <row r="4406" spans="1:9" ht="25.15" customHeight="1">
      <c r="A4406" s="299">
        <v>39664</v>
      </c>
      <c r="B4406" s="298">
        <v>7.88</v>
      </c>
      <c r="C4406" s="298">
        <v>8.0299999999999994</v>
      </c>
      <c r="D4406" s="298">
        <v>7.88</v>
      </c>
      <c r="E4406" s="298">
        <v>7.9749999999999996</v>
      </c>
      <c r="F4406" s="297">
        <v>67006</v>
      </c>
      <c r="G4406" s="297">
        <v>59499231</v>
      </c>
      <c r="H4406" s="400">
        <v>474.50636155071101</v>
      </c>
      <c r="I4406" s="401"/>
    </row>
    <row r="4407" spans="1:9" ht="25.15" customHeight="1">
      <c r="A4407" s="299">
        <v>39661</v>
      </c>
      <c r="B4407" s="298">
        <v>7.98</v>
      </c>
      <c r="C4407" s="298">
        <v>8.1199999999999992</v>
      </c>
      <c r="D4407" s="298">
        <v>7.84</v>
      </c>
      <c r="E4407" s="298">
        <v>8.0449999999999999</v>
      </c>
      <c r="F4407" s="297">
        <v>28251</v>
      </c>
      <c r="G4407" s="297">
        <v>59499231</v>
      </c>
      <c r="H4407" s="400">
        <v>478.67131793443099</v>
      </c>
      <c r="I4407" s="401"/>
    </row>
    <row r="4408" spans="1:9" ht="25.15" customHeight="1">
      <c r="A4408" s="299">
        <v>39660</v>
      </c>
      <c r="B4408" s="298">
        <v>7.7</v>
      </c>
      <c r="C4408" s="298">
        <v>8.1</v>
      </c>
      <c r="D4408" s="298">
        <v>7.7</v>
      </c>
      <c r="E4408" s="298">
        <v>8.0250000000000004</v>
      </c>
      <c r="F4408" s="297">
        <v>49593</v>
      </c>
      <c r="G4408" s="297">
        <v>59499231</v>
      </c>
      <c r="H4408" s="400">
        <v>477.48130607784498</v>
      </c>
      <c r="I4408" s="401"/>
    </row>
    <row r="4409" spans="1:9" ht="25.15" customHeight="1">
      <c r="A4409" s="299">
        <v>39659</v>
      </c>
      <c r="B4409" s="298">
        <v>7.79</v>
      </c>
      <c r="C4409" s="298">
        <v>7.8250000000000002</v>
      </c>
      <c r="D4409" s="298">
        <v>7.4749999999999996</v>
      </c>
      <c r="E4409" s="298">
        <v>7.6749999999999998</v>
      </c>
      <c r="F4409" s="297">
        <v>72822</v>
      </c>
      <c r="G4409" s="297">
        <v>59499231</v>
      </c>
      <c r="H4409" s="400">
        <v>456.656609273578</v>
      </c>
      <c r="I4409" s="401"/>
    </row>
    <row r="4410" spans="1:9" ht="25.15" customHeight="1">
      <c r="A4410" s="299">
        <v>39658</v>
      </c>
      <c r="B4410" s="298">
        <v>7.61</v>
      </c>
      <c r="C4410" s="298">
        <v>7.8</v>
      </c>
      <c r="D4410" s="298">
        <v>7.55</v>
      </c>
      <c r="E4410" s="298">
        <v>7.6849999999999996</v>
      </c>
      <c r="F4410" s="297">
        <v>25799</v>
      </c>
      <c r="G4410" s="297">
        <v>59499231</v>
      </c>
      <c r="H4410" s="400">
        <v>457.25158683042702</v>
      </c>
      <c r="I4410" s="401"/>
    </row>
    <row r="4411" spans="1:9" ht="25.15" customHeight="1">
      <c r="A4411" s="299">
        <v>39657</v>
      </c>
      <c r="B4411" s="298">
        <v>7.78</v>
      </c>
      <c r="C4411" s="298">
        <v>7.8250000000000002</v>
      </c>
      <c r="D4411" s="298">
        <v>7.6150000000000002</v>
      </c>
      <c r="E4411" s="298">
        <v>7.6550000000000002</v>
      </c>
      <c r="F4411" s="297">
        <v>44264</v>
      </c>
      <c r="G4411" s="297">
        <v>59499231</v>
      </c>
      <c r="H4411" s="400">
        <v>455.46662578843501</v>
      </c>
      <c r="I4411" s="401"/>
    </row>
    <row r="4412" spans="1:9" ht="25.15" customHeight="1">
      <c r="A4412" s="299">
        <v>39654</v>
      </c>
      <c r="B4412" s="298">
        <v>7.88</v>
      </c>
      <c r="C4412" s="298">
        <v>7.99</v>
      </c>
      <c r="D4412" s="298">
        <v>7.75</v>
      </c>
      <c r="E4412" s="298">
        <v>7.75</v>
      </c>
      <c r="F4412" s="297">
        <v>32252</v>
      </c>
      <c r="G4412" s="297">
        <v>59499231</v>
      </c>
      <c r="H4412" s="400">
        <v>461.11904025000001</v>
      </c>
      <c r="I4412" s="401"/>
    </row>
    <row r="4413" spans="1:9" ht="25.15" customHeight="1">
      <c r="A4413" s="299">
        <v>39653</v>
      </c>
      <c r="B4413" s="298">
        <v>7.94</v>
      </c>
      <c r="C4413" s="298">
        <v>8.09</v>
      </c>
      <c r="D4413" s="298">
        <v>7.82</v>
      </c>
      <c r="E4413" s="298">
        <v>8</v>
      </c>
      <c r="F4413" s="297">
        <v>111310</v>
      </c>
      <c r="G4413" s="297">
        <v>59455605</v>
      </c>
      <c r="H4413" s="400">
        <v>475.64483999999999</v>
      </c>
      <c r="I4413" s="401"/>
    </row>
    <row r="4414" spans="1:9" ht="25.15" customHeight="1">
      <c r="A4414" s="299">
        <v>39652</v>
      </c>
      <c r="B4414" s="298">
        <v>7.71</v>
      </c>
      <c r="C4414" s="298">
        <v>7.93</v>
      </c>
      <c r="D4414" s="298">
        <v>7.6</v>
      </c>
      <c r="E4414" s="298">
        <v>7.8849999999999998</v>
      </c>
      <c r="F4414" s="297">
        <v>142291</v>
      </c>
      <c r="G4414" s="297">
        <v>59455605</v>
      </c>
      <c r="H4414" s="400">
        <v>468.80745903330802</v>
      </c>
      <c r="I4414" s="401"/>
    </row>
    <row r="4415" spans="1:9" ht="25.15" customHeight="1">
      <c r="A4415" s="299">
        <v>39651</v>
      </c>
      <c r="B4415" s="298">
        <v>7.62</v>
      </c>
      <c r="C4415" s="298">
        <v>7.63</v>
      </c>
      <c r="D4415" s="298">
        <v>7.5049999999999999</v>
      </c>
      <c r="E4415" s="298">
        <v>7.6</v>
      </c>
      <c r="F4415" s="297">
        <v>105994</v>
      </c>
      <c r="G4415" s="297">
        <v>59455605</v>
      </c>
      <c r="H4415" s="400">
        <v>451.86259232987197</v>
      </c>
      <c r="I4415" s="401"/>
    </row>
    <row r="4416" spans="1:9" ht="25.15" customHeight="1">
      <c r="A4416" s="299">
        <v>39650</v>
      </c>
      <c r="B4416" s="298">
        <v>7.52</v>
      </c>
      <c r="C4416" s="298">
        <v>7.7</v>
      </c>
      <c r="D4416" s="298">
        <v>7.46</v>
      </c>
      <c r="E4416" s="298">
        <v>7.62</v>
      </c>
      <c r="F4416" s="297">
        <v>132242</v>
      </c>
      <c r="G4416" s="297">
        <v>59455605</v>
      </c>
      <c r="H4416" s="400">
        <v>453.05170329584598</v>
      </c>
      <c r="I4416" s="401"/>
    </row>
    <row r="4417" spans="1:9" ht="25.15" customHeight="1">
      <c r="A4417" s="299">
        <v>39647</v>
      </c>
      <c r="B4417" s="298">
        <v>7.53</v>
      </c>
      <c r="C4417" s="298">
        <v>7.6150000000000002</v>
      </c>
      <c r="D4417" s="298">
        <v>7.1050000000000004</v>
      </c>
      <c r="E4417" s="298">
        <v>7.5</v>
      </c>
      <c r="F4417" s="297">
        <v>221751</v>
      </c>
      <c r="G4417" s="297">
        <v>59455605</v>
      </c>
      <c r="H4417" s="400">
        <v>445.91703749999999</v>
      </c>
      <c r="I4417" s="401"/>
    </row>
    <row r="4418" spans="1:9" ht="25.15" customHeight="1">
      <c r="A4418" s="299">
        <v>39646</v>
      </c>
      <c r="B4418" s="298">
        <v>7.98</v>
      </c>
      <c r="C4418" s="298">
        <v>7.98</v>
      </c>
      <c r="D4418" s="298">
        <v>7.62</v>
      </c>
      <c r="E4418" s="298">
        <v>7.6550000000000002</v>
      </c>
      <c r="F4418" s="297">
        <v>147416</v>
      </c>
      <c r="G4418" s="297">
        <v>59455605</v>
      </c>
      <c r="H4418" s="400">
        <v>455.132668749282</v>
      </c>
      <c r="I4418" s="401"/>
    </row>
    <row r="4419" spans="1:9" ht="25.15" customHeight="1">
      <c r="A4419" s="299">
        <v>39645</v>
      </c>
      <c r="B4419" s="298">
        <v>7.7649999999999997</v>
      </c>
      <c r="C4419" s="298">
        <v>8.0350000000000001</v>
      </c>
      <c r="D4419" s="298">
        <v>7.64</v>
      </c>
      <c r="E4419" s="298">
        <v>7.92</v>
      </c>
      <c r="F4419" s="297">
        <v>100486</v>
      </c>
      <c r="G4419" s="297">
        <v>59455605</v>
      </c>
      <c r="H4419" s="400">
        <v>470.88839613610298</v>
      </c>
      <c r="I4419" s="401"/>
    </row>
    <row r="4420" spans="1:9" ht="25.15" customHeight="1">
      <c r="A4420" s="299">
        <v>39644</v>
      </c>
      <c r="B4420" s="298">
        <v>7.91</v>
      </c>
      <c r="C4420" s="298">
        <v>7.9349999999999996</v>
      </c>
      <c r="D4420" s="298">
        <v>7.5650000000000004</v>
      </c>
      <c r="E4420" s="298">
        <v>7.8849999999999998</v>
      </c>
      <c r="F4420" s="297">
        <v>61825</v>
      </c>
      <c r="G4420" s="297">
        <v>59455605</v>
      </c>
      <c r="H4420" s="400">
        <v>468.80745903330802</v>
      </c>
      <c r="I4420" s="401"/>
    </row>
    <row r="4421" spans="1:9" ht="25.15" customHeight="1">
      <c r="A4421" s="299">
        <v>39643</v>
      </c>
      <c r="B4421" s="298">
        <v>7.97</v>
      </c>
      <c r="C4421" s="298">
        <v>7.9950000000000001</v>
      </c>
      <c r="D4421" s="298">
        <v>7.8150000000000004</v>
      </c>
      <c r="E4421" s="298">
        <v>7.9950000000000001</v>
      </c>
      <c r="F4421" s="297">
        <v>32951</v>
      </c>
      <c r="G4421" s="297">
        <v>59455605</v>
      </c>
      <c r="H4421" s="400">
        <v>475.34755517084602</v>
      </c>
      <c r="I4421" s="401"/>
    </row>
    <row r="4422" spans="1:9" ht="25.15" customHeight="1">
      <c r="A4422" s="299">
        <v>39640</v>
      </c>
      <c r="B4422" s="298">
        <v>8.1349999999999998</v>
      </c>
      <c r="C4422" s="298">
        <v>8.3450000000000006</v>
      </c>
      <c r="D4422" s="298">
        <v>7.83</v>
      </c>
      <c r="E4422" s="298">
        <v>7.94</v>
      </c>
      <c r="F4422" s="297">
        <v>253479</v>
      </c>
      <c r="G4422" s="297">
        <v>59455605</v>
      </c>
      <c r="H4422" s="400">
        <v>472.07750710207699</v>
      </c>
      <c r="I4422" s="401"/>
    </row>
    <row r="4423" spans="1:9" ht="25.15" customHeight="1">
      <c r="A4423" s="299">
        <v>39639</v>
      </c>
      <c r="B4423" s="298">
        <v>7.89</v>
      </c>
      <c r="C4423" s="298">
        <v>8.24</v>
      </c>
      <c r="D4423" s="298">
        <v>7.89</v>
      </c>
      <c r="E4423" s="298">
        <v>8.1349999999999998</v>
      </c>
      <c r="F4423" s="297">
        <v>186664</v>
      </c>
      <c r="G4423" s="297">
        <v>59455605</v>
      </c>
      <c r="H4423" s="400">
        <v>483.67136028330799</v>
      </c>
      <c r="I4423" s="401"/>
    </row>
    <row r="4424" spans="1:9" ht="25.15" customHeight="1">
      <c r="A4424" s="299">
        <v>39638</v>
      </c>
      <c r="B4424" s="298">
        <v>7.72</v>
      </c>
      <c r="C4424" s="298">
        <v>7.95</v>
      </c>
      <c r="D4424" s="298">
        <v>7.6550000000000002</v>
      </c>
      <c r="E4424" s="298">
        <v>7.95</v>
      </c>
      <c r="F4424" s="297">
        <v>396813</v>
      </c>
      <c r="G4424" s="297">
        <v>59455605</v>
      </c>
      <c r="H4424" s="400">
        <v>472.67204840974301</v>
      </c>
      <c r="I4424" s="401"/>
    </row>
    <row r="4425" spans="1:9" ht="25.15" customHeight="1">
      <c r="A4425" s="299">
        <v>39637</v>
      </c>
      <c r="B4425" s="298">
        <v>7.79</v>
      </c>
      <c r="C4425" s="298">
        <v>7.79</v>
      </c>
      <c r="D4425" s="298">
        <v>7.3550000000000004</v>
      </c>
      <c r="E4425" s="298">
        <v>7.7149999999999999</v>
      </c>
      <c r="F4425" s="297">
        <v>98348</v>
      </c>
      <c r="G4425" s="297">
        <v>59455605</v>
      </c>
      <c r="H4425" s="400">
        <v>458.700001647205</v>
      </c>
      <c r="I4425" s="401"/>
    </row>
    <row r="4426" spans="1:9" ht="25.15" customHeight="1">
      <c r="A4426" s="299">
        <v>39636</v>
      </c>
      <c r="B4426" s="298">
        <v>7.57</v>
      </c>
      <c r="C4426" s="298">
        <v>7.9695</v>
      </c>
      <c r="D4426" s="298">
        <v>7.5</v>
      </c>
      <c r="E4426" s="298">
        <v>7.73</v>
      </c>
      <c r="F4426" s="297">
        <v>68165</v>
      </c>
      <c r="G4426" s="297">
        <v>59455605</v>
      </c>
      <c r="H4426" s="400">
        <v>459.59182778402601</v>
      </c>
      <c r="I4426" s="401"/>
    </row>
    <row r="4427" spans="1:9" ht="25.15" customHeight="1">
      <c r="A4427" s="299">
        <v>39633</v>
      </c>
      <c r="B4427" s="298">
        <v>7.69</v>
      </c>
      <c r="C4427" s="298">
        <v>7.6950000000000003</v>
      </c>
      <c r="D4427" s="298">
        <v>7.45</v>
      </c>
      <c r="E4427" s="298">
        <v>7.57</v>
      </c>
      <c r="F4427" s="297">
        <v>61093</v>
      </c>
      <c r="G4427" s="297">
        <v>59455605</v>
      </c>
      <c r="H4427" s="400">
        <v>450.07894005623098</v>
      </c>
      <c r="I4427" s="401"/>
    </row>
    <row r="4428" spans="1:9" ht="25.15" customHeight="1">
      <c r="A4428" s="299">
        <v>39632</v>
      </c>
      <c r="B4428" s="298">
        <v>7.7549999999999999</v>
      </c>
      <c r="C4428" s="298">
        <v>7.7850000000000001</v>
      </c>
      <c r="D4428" s="298">
        <v>7.45</v>
      </c>
      <c r="E4428" s="298">
        <v>7.6749999999999998</v>
      </c>
      <c r="F4428" s="297">
        <v>94065</v>
      </c>
      <c r="G4428" s="297">
        <v>59455605</v>
      </c>
      <c r="H4428" s="400">
        <v>456.32177971525698</v>
      </c>
      <c r="I4428" s="401"/>
    </row>
    <row r="4429" spans="1:9" ht="25.15" customHeight="1">
      <c r="A4429" s="299">
        <v>39631</v>
      </c>
      <c r="B4429" s="298">
        <v>8</v>
      </c>
      <c r="C4429" s="298">
        <v>8.0500000000000007</v>
      </c>
      <c r="D4429" s="298">
        <v>7.79</v>
      </c>
      <c r="E4429" s="298">
        <v>7.86</v>
      </c>
      <c r="F4429" s="297">
        <v>155986</v>
      </c>
      <c r="G4429" s="297">
        <v>59455605</v>
      </c>
      <c r="H4429" s="400">
        <v>467.32106323817999</v>
      </c>
      <c r="I4429" s="401"/>
    </row>
    <row r="4430" spans="1:9" ht="25.15" customHeight="1">
      <c r="A4430" s="299">
        <v>39630</v>
      </c>
      <c r="B4430" s="298">
        <v>7.93</v>
      </c>
      <c r="C4430" s="298">
        <v>8.0250000000000004</v>
      </c>
      <c r="D4430" s="298">
        <v>7.77</v>
      </c>
      <c r="E4430" s="298">
        <v>7.9749999999999996</v>
      </c>
      <c r="F4430" s="297">
        <v>105902</v>
      </c>
      <c r="G4430" s="297">
        <v>59455605</v>
      </c>
      <c r="H4430" s="400">
        <v>474.15844420487201</v>
      </c>
      <c r="I4430" s="401"/>
    </row>
    <row r="4431" spans="1:9" ht="25.15" customHeight="1">
      <c r="A4431" s="299">
        <v>39629</v>
      </c>
      <c r="B4431" s="298">
        <v>7.9349999999999996</v>
      </c>
      <c r="C4431" s="298">
        <v>8.1649999999999991</v>
      </c>
      <c r="D4431" s="298">
        <v>7.7698</v>
      </c>
      <c r="E4431" s="298">
        <v>8.02</v>
      </c>
      <c r="F4431" s="297">
        <v>50563</v>
      </c>
      <c r="G4431" s="297">
        <v>59455605</v>
      </c>
      <c r="H4431" s="400">
        <v>476.83397931661602</v>
      </c>
      <c r="I4431" s="401"/>
    </row>
    <row r="4432" spans="1:9" ht="25.15" customHeight="1">
      <c r="A4432" s="299">
        <v>39626</v>
      </c>
      <c r="B4432" s="298">
        <v>7.9</v>
      </c>
      <c r="C4432" s="298">
        <v>8.01</v>
      </c>
      <c r="D4432" s="298">
        <v>7.7549999999999999</v>
      </c>
      <c r="E4432" s="298">
        <v>7.93</v>
      </c>
      <c r="F4432" s="297">
        <v>63444</v>
      </c>
      <c r="G4432" s="297">
        <v>59436345</v>
      </c>
      <c r="H4432" s="400">
        <v>471.33020564707499</v>
      </c>
      <c r="I4432" s="401"/>
    </row>
    <row r="4433" spans="1:9" ht="25.15" customHeight="1">
      <c r="A4433" s="299">
        <v>39625</v>
      </c>
      <c r="B4433" s="298">
        <v>8.1300000000000008</v>
      </c>
      <c r="C4433" s="298">
        <v>8.1349999999999998</v>
      </c>
      <c r="D4433" s="298">
        <v>7.97</v>
      </c>
      <c r="E4433" s="298">
        <v>7.97</v>
      </c>
      <c r="F4433" s="297">
        <v>100905</v>
      </c>
      <c r="G4433" s="297">
        <v>59436345</v>
      </c>
      <c r="H4433" s="400">
        <v>473.707657179759</v>
      </c>
      <c r="I4433" s="401"/>
    </row>
    <row r="4434" spans="1:9" ht="25.15" customHeight="1">
      <c r="A4434" s="299">
        <v>39624</v>
      </c>
      <c r="B4434" s="298">
        <v>7.95</v>
      </c>
      <c r="C4434" s="298">
        <v>8.25</v>
      </c>
      <c r="D4434" s="298">
        <v>7.95</v>
      </c>
      <c r="E4434" s="298">
        <v>8.1549999999999994</v>
      </c>
      <c r="F4434" s="297">
        <v>107686</v>
      </c>
      <c r="G4434" s="297">
        <v>59436345</v>
      </c>
      <c r="H4434" s="400">
        <v>484.70337760378402</v>
      </c>
      <c r="I4434" s="401"/>
    </row>
    <row r="4435" spans="1:9" ht="25.15" customHeight="1">
      <c r="A4435" s="299">
        <v>39623</v>
      </c>
      <c r="B4435" s="298">
        <v>8</v>
      </c>
      <c r="C4435" s="298">
        <v>8</v>
      </c>
      <c r="D4435" s="298">
        <v>7.6150000000000002</v>
      </c>
      <c r="E4435" s="298">
        <v>7.8250000000000002</v>
      </c>
      <c r="F4435" s="297">
        <v>100074</v>
      </c>
      <c r="G4435" s="297">
        <v>59436345</v>
      </c>
      <c r="H4435" s="400">
        <v>465.08938828841701</v>
      </c>
      <c r="I4435" s="401"/>
    </row>
    <row r="4436" spans="1:9" ht="25.15" customHeight="1">
      <c r="A4436" s="299">
        <v>39622</v>
      </c>
      <c r="B4436" s="298">
        <v>8.0350000000000001</v>
      </c>
      <c r="C4436" s="298">
        <v>8.0350000000000001</v>
      </c>
      <c r="D4436" s="298">
        <v>7.91</v>
      </c>
      <c r="E4436" s="298">
        <v>7.97</v>
      </c>
      <c r="F4436" s="297">
        <v>89177</v>
      </c>
      <c r="G4436" s="297">
        <v>59436345</v>
      </c>
      <c r="H4436" s="400">
        <v>473.707657179759</v>
      </c>
      <c r="I4436" s="401"/>
    </row>
    <row r="4437" spans="1:9" ht="25.15" customHeight="1">
      <c r="A4437" s="299">
        <v>39619</v>
      </c>
      <c r="B4437" s="298">
        <v>8.1</v>
      </c>
      <c r="C4437" s="298">
        <v>8.1</v>
      </c>
      <c r="D4437" s="298">
        <v>7.93</v>
      </c>
      <c r="E4437" s="298">
        <v>8.01</v>
      </c>
      <c r="F4437" s="297">
        <v>355690</v>
      </c>
      <c r="G4437" s="297">
        <v>59436345</v>
      </c>
      <c r="H4437" s="400">
        <v>476.08513705389998</v>
      </c>
      <c r="I4437" s="401"/>
    </row>
    <row r="4438" spans="1:9" ht="25.15" customHeight="1">
      <c r="A4438" s="299">
        <v>39618</v>
      </c>
      <c r="B4438" s="298">
        <v>8.18</v>
      </c>
      <c r="C4438" s="298">
        <v>8.3949999999999996</v>
      </c>
      <c r="D4438" s="298">
        <v>8.1199999999999992</v>
      </c>
      <c r="E4438" s="298">
        <v>8.1850000000000005</v>
      </c>
      <c r="F4438" s="297">
        <v>193008</v>
      </c>
      <c r="G4438" s="297">
        <v>59436345</v>
      </c>
      <c r="H4438" s="400">
        <v>486.48650876548299</v>
      </c>
      <c r="I4438" s="401"/>
    </row>
    <row r="4439" spans="1:9" ht="25.15" customHeight="1">
      <c r="A4439" s="299">
        <v>39617</v>
      </c>
      <c r="B4439" s="298">
        <v>8.24</v>
      </c>
      <c r="C4439" s="298">
        <v>8.33</v>
      </c>
      <c r="D4439" s="298">
        <v>8.16</v>
      </c>
      <c r="E4439" s="298">
        <v>8.3249999999999993</v>
      </c>
      <c r="F4439" s="297">
        <v>345762</v>
      </c>
      <c r="G4439" s="297">
        <v>59436345</v>
      </c>
      <c r="H4439" s="400">
        <v>494.80756078841699</v>
      </c>
      <c r="I4439" s="401"/>
    </row>
    <row r="4440" spans="1:9" ht="25.15" customHeight="1">
      <c r="A4440" s="299">
        <v>39616</v>
      </c>
      <c r="B4440" s="298">
        <v>8.5299999999999994</v>
      </c>
      <c r="C4440" s="298">
        <v>8.5299999999999994</v>
      </c>
      <c r="D4440" s="298">
        <v>8.32</v>
      </c>
      <c r="E4440" s="298">
        <v>8.34</v>
      </c>
      <c r="F4440" s="297">
        <v>165585</v>
      </c>
      <c r="G4440" s="297">
        <v>59436345</v>
      </c>
      <c r="H4440" s="400">
        <v>495.69912636926699</v>
      </c>
      <c r="I4440" s="401"/>
    </row>
    <row r="4441" spans="1:9" ht="25.15" customHeight="1">
      <c r="A4441" s="299">
        <v>39615</v>
      </c>
      <c r="B4441" s="298">
        <v>8.625</v>
      </c>
      <c r="C4441" s="298">
        <v>8.6999999999999993</v>
      </c>
      <c r="D4441" s="298">
        <v>8.4049999999999994</v>
      </c>
      <c r="E4441" s="298">
        <v>8.4499999999999993</v>
      </c>
      <c r="F4441" s="297">
        <v>75282</v>
      </c>
      <c r="G4441" s="297">
        <v>59436345</v>
      </c>
      <c r="H4441" s="400">
        <v>502.237103913417</v>
      </c>
      <c r="I4441" s="401"/>
    </row>
    <row r="4442" spans="1:9" ht="25.15" customHeight="1">
      <c r="A4442" s="299">
        <v>39612</v>
      </c>
      <c r="B4442" s="298">
        <v>8.77</v>
      </c>
      <c r="C4442" s="298">
        <v>8.77</v>
      </c>
      <c r="D4442" s="298">
        <v>8.6150000000000002</v>
      </c>
      <c r="E4442" s="298">
        <v>8.75</v>
      </c>
      <c r="F4442" s="297">
        <v>257714</v>
      </c>
      <c r="G4442" s="297">
        <v>59436345</v>
      </c>
      <c r="H4442" s="400">
        <v>520.06801874999996</v>
      </c>
      <c r="I4442" s="401"/>
    </row>
    <row r="4443" spans="1:9" ht="25.15" customHeight="1">
      <c r="A4443" s="299">
        <v>39611</v>
      </c>
      <c r="B4443" s="298">
        <v>8.8000000000000007</v>
      </c>
      <c r="C4443" s="298">
        <v>8.8000000000000007</v>
      </c>
      <c r="D4443" s="298">
        <v>8.65</v>
      </c>
      <c r="E4443" s="298">
        <v>8.6999999999999993</v>
      </c>
      <c r="F4443" s="297">
        <v>137592</v>
      </c>
      <c r="G4443" s="297">
        <v>59436345</v>
      </c>
      <c r="H4443" s="400">
        <v>517.09619016341696</v>
      </c>
      <c r="I4443" s="401"/>
    </row>
    <row r="4444" spans="1:9" ht="25.15" customHeight="1">
      <c r="A4444" s="299">
        <v>39610</v>
      </c>
      <c r="B4444" s="298">
        <v>8.9600000000000009</v>
      </c>
      <c r="C4444" s="298">
        <v>8.9700000000000006</v>
      </c>
      <c r="D4444" s="298">
        <v>8.6300000000000008</v>
      </c>
      <c r="E4444" s="298">
        <v>8.75</v>
      </c>
      <c r="F4444" s="297">
        <v>545859</v>
      </c>
      <c r="G4444" s="297">
        <v>59436345</v>
      </c>
      <c r="H4444" s="400">
        <v>520.06801874999996</v>
      </c>
      <c r="I4444" s="401"/>
    </row>
    <row r="4445" spans="1:9" ht="25.15" customHeight="1">
      <c r="A4445" s="299">
        <v>39609</v>
      </c>
      <c r="B4445" s="298">
        <v>8.75</v>
      </c>
      <c r="C4445" s="298">
        <v>8.9450000000000003</v>
      </c>
      <c r="D4445" s="298">
        <v>8.56</v>
      </c>
      <c r="E4445" s="298">
        <v>8.8000000000000007</v>
      </c>
      <c r="F4445" s="297">
        <v>98613</v>
      </c>
      <c r="G4445" s="297">
        <v>59436345</v>
      </c>
      <c r="H4445" s="400">
        <v>523.03984733658297</v>
      </c>
      <c r="I4445" s="401"/>
    </row>
    <row r="4446" spans="1:9" ht="25.15" customHeight="1">
      <c r="A4446" s="299">
        <v>39608</v>
      </c>
      <c r="B4446" s="298">
        <v>8.56</v>
      </c>
      <c r="C4446" s="298">
        <v>8.7449999999999992</v>
      </c>
      <c r="D4446" s="298">
        <v>8.4749999999999996</v>
      </c>
      <c r="E4446" s="298">
        <v>8.7349999999999994</v>
      </c>
      <c r="F4446" s="297">
        <v>85194</v>
      </c>
      <c r="G4446" s="297">
        <v>59436345</v>
      </c>
      <c r="H4446" s="400">
        <v>519.17645316915002</v>
      </c>
      <c r="I4446" s="401"/>
    </row>
    <row r="4447" spans="1:9" ht="25.15" customHeight="1">
      <c r="A4447" s="299">
        <v>39605</v>
      </c>
      <c r="B4447" s="298">
        <v>8.7050000000000001</v>
      </c>
      <c r="C4447" s="298">
        <v>8.77</v>
      </c>
      <c r="D4447" s="298">
        <v>8.56</v>
      </c>
      <c r="E4447" s="298">
        <v>8.58</v>
      </c>
      <c r="F4447" s="297">
        <v>240225</v>
      </c>
      <c r="G4447" s="297">
        <v>59436345</v>
      </c>
      <c r="H4447" s="400">
        <v>509.96383556536699</v>
      </c>
      <c r="I4447" s="401"/>
    </row>
    <row r="4448" spans="1:9" ht="25.15" customHeight="1">
      <c r="A4448" s="299">
        <v>39604</v>
      </c>
      <c r="B4448" s="298">
        <v>8.69</v>
      </c>
      <c r="C4448" s="298">
        <v>8.8849999999999998</v>
      </c>
      <c r="D4448" s="298">
        <v>8.5549999999999997</v>
      </c>
      <c r="E4448" s="298">
        <v>8.8350000000000009</v>
      </c>
      <c r="F4448" s="297">
        <v>112954</v>
      </c>
      <c r="G4448" s="297">
        <v>59436345</v>
      </c>
      <c r="H4448" s="400">
        <v>525.12011034231705</v>
      </c>
      <c r="I4448" s="401"/>
    </row>
    <row r="4449" spans="1:9" ht="25.15" customHeight="1">
      <c r="A4449" s="299">
        <v>39603</v>
      </c>
      <c r="B4449" s="298">
        <v>8.44</v>
      </c>
      <c r="C4449" s="298">
        <v>8.6999999999999993</v>
      </c>
      <c r="D4449" s="298">
        <v>8.4049999999999994</v>
      </c>
      <c r="E4449" s="298">
        <v>8.6999999999999993</v>
      </c>
      <c r="F4449" s="297">
        <v>336535</v>
      </c>
      <c r="G4449" s="297">
        <v>59436345</v>
      </c>
      <c r="H4449" s="400">
        <v>517.09619016341696</v>
      </c>
      <c r="I4449" s="401"/>
    </row>
    <row r="4450" spans="1:9" ht="25.15" customHeight="1">
      <c r="A4450" s="299">
        <v>39602</v>
      </c>
      <c r="B4450" s="298">
        <v>8.5150000000000006</v>
      </c>
      <c r="C4450" s="298">
        <v>8.6</v>
      </c>
      <c r="D4450" s="298">
        <v>8.4550000000000001</v>
      </c>
      <c r="E4450" s="298">
        <v>8.5150000000000006</v>
      </c>
      <c r="F4450" s="297">
        <v>306431</v>
      </c>
      <c r="G4450" s="297">
        <v>59436345</v>
      </c>
      <c r="H4450" s="400">
        <v>506.10049808085</v>
      </c>
      <c r="I4450" s="401"/>
    </row>
    <row r="4451" spans="1:9" ht="25.15" customHeight="1">
      <c r="A4451" s="299">
        <v>39601</v>
      </c>
      <c r="B4451" s="298">
        <v>8.4600000000000009</v>
      </c>
      <c r="C4451" s="298">
        <v>8.7240000000000002</v>
      </c>
      <c r="D4451" s="298">
        <v>8.4550000000000001</v>
      </c>
      <c r="E4451" s="298">
        <v>8.5950000000000006</v>
      </c>
      <c r="F4451" s="297">
        <v>420695</v>
      </c>
      <c r="G4451" s="297">
        <v>59436345</v>
      </c>
      <c r="H4451" s="400">
        <v>510.85540114621602</v>
      </c>
      <c r="I4451" s="401"/>
    </row>
    <row r="4452" spans="1:9" ht="25.15" customHeight="1">
      <c r="A4452" s="299">
        <v>39598</v>
      </c>
      <c r="B4452" s="298">
        <v>8.6999999999999993</v>
      </c>
      <c r="C4452" s="298">
        <v>8.7200000000000006</v>
      </c>
      <c r="D4452" s="298">
        <v>8.5549999999999997</v>
      </c>
      <c r="E4452" s="298">
        <v>8.7050000000000001</v>
      </c>
      <c r="F4452" s="297">
        <v>422133</v>
      </c>
      <c r="G4452" s="297">
        <v>59436345</v>
      </c>
      <c r="H4452" s="400">
        <v>517.39337869036694</v>
      </c>
      <c r="I4452" s="401"/>
    </row>
    <row r="4453" spans="1:9" ht="25.15" customHeight="1">
      <c r="A4453" s="299">
        <v>39597</v>
      </c>
      <c r="B4453" s="298">
        <v>8.6950000000000003</v>
      </c>
      <c r="C4453" s="298">
        <v>8.6950000000000003</v>
      </c>
      <c r="D4453" s="298">
        <v>8.6</v>
      </c>
      <c r="E4453" s="298">
        <v>8.6150000000000002</v>
      </c>
      <c r="F4453" s="297">
        <v>226057</v>
      </c>
      <c r="G4453" s="297">
        <v>59310123</v>
      </c>
      <c r="H4453" s="400">
        <v>510.95669606999002</v>
      </c>
      <c r="I4453" s="401"/>
    </row>
    <row r="4454" spans="1:9" ht="25.15" customHeight="1">
      <c r="A4454" s="299">
        <v>39596</v>
      </c>
      <c r="B4454" s="298">
        <v>8.76</v>
      </c>
      <c r="C4454" s="298">
        <v>8.7899999999999991</v>
      </c>
      <c r="D4454" s="298">
        <v>8.61</v>
      </c>
      <c r="E4454" s="298">
        <v>8.6300000000000008</v>
      </c>
      <c r="F4454" s="297">
        <v>161722</v>
      </c>
      <c r="G4454" s="297">
        <v>59310123</v>
      </c>
      <c r="H4454" s="400">
        <v>511.84636827750501</v>
      </c>
      <c r="I4454" s="401"/>
    </row>
    <row r="4455" spans="1:9" ht="25.15" customHeight="1">
      <c r="A4455" s="299">
        <v>39595</v>
      </c>
      <c r="B4455" s="298">
        <v>8.75</v>
      </c>
      <c r="C4455" s="298">
        <v>8.75</v>
      </c>
      <c r="D4455" s="298">
        <v>8.6349999999999998</v>
      </c>
      <c r="E4455" s="298">
        <v>8.6950000000000003</v>
      </c>
      <c r="F4455" s="297">
        <v>107528</v>
      </c>
      <c r="G4455" s="297">
        <v>59310123</v>
      </c>
      <c r="H4455" s="400">
        <v>515.70150138498695</v>
      </c>
      <c r="I4455" s="401"/>
    </row>
    <row r="4456" spans="1:9" ht="25.15" customHeight="1">
      <c r="A4456" s="299">
        <v>39591</v>
      </c>
      <c r="B4456" s="298">
        <v>8.59</v>
      </c>
      <c r="C4456" s="298">
        <v>8.6950000000000003</v>
      </c>
      <c r="D4456" s="298">
        <v>8.59</v>
      </c>
      <c r="E4456" s="298">
        <v>8.6</v>
      </c>
      <c r="F4456" s="297">
        <v>69624</v>
      </c>
      <c r="G4456" s="297">
        <v>59310123</v>
      </c>
      <c r="H4456" s="400">
        <v>510.067080425016</v>
      </c>
      <c r="I4456" s="401"/>
    </row>
    <row r="4457" spans="1:9" ht="25.15" customHeight="1">
      <c r="A4457" s="299">
        <v>39590</v>
      </c>
      <c r="B4457" s="298">
        <v>8.6</v>
      </c>
      <c r="C4457" s="298">
        <v>8.75</v>
      </c>
      <c r="D4457" s="298">
        <v>8.56</v>
      </c>
      <c r="E4457" s="298">
        <v>8.64</v>
      </c>
      <c r="F4457" s="297">
        <v>343015</v>
      </c>
      <c r="G4457" s="297">
        <v>59310123</v>
      </c>
      <c r="H4457" s="400">
        <v>512.43948308251504</v>
      </c>
      <c r="I4457" s="401"/>
    </row>
    <row r="4458" spans="1:9" ht="25.15" customHeight="1">
      <c r="A4458" s="299">
        <v>39589</v>
      </c>
      <c r="B4458" s="298">
        <v>8.5850000000000009</v>
      </c>
      <c r="C4458" s="298">
        <v>8.7100000000000009</v>
      </c>
      <c r="D4458" s="298">
        <v>8.5850000000000009</v>
      </c>
      <c r="E4458" s="298">
        <v>8.6</v>
      </c>
      <c r="F4458" s="297">
        <v>165374</v>
      </c>
      <c r="G4458" s="297">
        <v>59310123</v>
      </c>
      <c r="H4458" s="400">
        <v>510.067080425016</v>
      </c>
      <c r="I4458" s="401"/>
    </row>
    <row r="4459" spans="1:9" ht="25.15" customHeight="1">
      <c r="A4459" s="299">
        <v>39588</v>
      </c>
      <c r="B4459" s="298">
        <v>8.91</v>
      </c>
      <c r="C4459" s="298">
        <v>9.02</v>
      </c>
      <c r="D4459" s="298">
        <v>8.5850000000000009</v>
      </c>
      <c r="E4459" s="298">
        <v>8.5850000000000009</v>
      </c>
      <c r="F4459" s="297">
        <v>302528</v>
      </c>
      <c r="G4459" s="297">
        <v>59310123</v>
      </c>
      <c r="H4459" s="400">
        <v>509.17740821750198</v>
      </c>
      <c r="I4459" s="401"/>
    </row>
    <row r="4460" spans="1:9" ht="25.15" customHeight="1">
      <c r="A4460" s="299">
        <v>39587</v>
      </c>
      <c r="B4460" s="298">
        <v>8.74</v>
      </c>
      <c r="C4460" s="298">
        <v>9.5449999999999999</v>
      </c>
      <c r="D4460" s="298">
        <v>8.57</v>
      </c>
      <c r="E4460" s="298">
        <v>8.8849999999999998</v>
      </c>
      <c r="F4460" s="297">
        <v>1586817</v>
      </c>
      <c r="G4460" s="297">
        <v>59310123</v>
      </c>
      <c r="H4460" s="400">
        <v>526.97045643001002</v>
      </c>
      <c r="I4460" s="401"/>
    </row>
    <row r="4461" spans="1:9" ht="25.15" customHeight="1">
      <c r="A4461" s="299">
        <v>39584</v>
      </c>
      <c r="B4461" s="298">
        <v>8.8000000000000007</v>
      </c>
      <c r="C4461" s="298">
        <v>8.85</v>
      </c>
      <c r="D4461" s="298">
        <v>8.6</v>
      </c>
      <c r="E4461" s="298">
        <v>8.68</v>
      </c>
      <c r="F4461" s="297">
        <v>122586</v>
      </c>
      <c r="G4461" s="297">
        <v>59310123</v>
      </c>
      <c r="H4461" s="400">
        <v>514.81188574001305</v>
      </c>
      <c r="I4461" s="401"/>
    </row>
    <row r="4462" spans="1:9" ht="25.15" customHeight="1">
      <c r="A4462" s="299">
        <v>39583</v>
      </c>
      <c r="B4462" s="298">
        <v>8.64</v>
      </c>
      <c r="C4462" s="298">
        <v>8.8000000000000007</v>
      </c>
      <c r="D4462" s="298">
        <v>8.6349999999999998</v>
      </c>
      <c r="E4462" s="298">
        <v>8.7200000000000006</v>
      </c>
      <c r="F4462" s="297">
        <v>87122</v>
      </c>
      <c r="G4462" s="297">
        <v>59310123</v>
      </c>
      <c r="H4462" s="400">
        <v>517.18428839751095</v>
      </c>
      <c r="I4462" s="401"/>
    </row>
    <row r="4463" spans="1:9" ht="25.15" customHeight="1">
      <c r="A4463" s="299">
        <v>39582</v>
      </c>
      <c r="B4463" s="298">
        <v>8.7850000000000001</v>
      </c>
      <c r="C4463" s="298">
        <v>8.8450000000000006</v>
      </c>
      <c r="D4463" s="298">
        <v>8.5</v>
      </c>
      <c r="E4463" s="298">
        <v>8.5399999999999991</v>
      </c>
      <c r="F4463" s="297">
        <v>147901</v>
      </c>
      <c r="G4463" s="297">
        <v>59310123</v>
      </c>
      <c r="H4463" s="400">
        <v>506.50844815749798</v>
      </c>
      <c r="I4463" s="401"/>
    </row>
    <row r="4464" spans="1:9" ht="25.15" customHeight="1">
      <c r="A4464" s="299">
        <v>39581</v>
      </c>
      <c r="B4464" s="298">
        <v>9</v>
      </c>
      <c r="C4464" s="298">
        <v>9</v>
      </c>
      <c r="D4464" s="298">
        <v>8.64</v>
      </c>
      <c r="E4464" s="298">
        <v>8.7850000000000001</v>
      </c>
      <c r="F4464" s="297">
        <v>371132</v>
      </c>
      <c r="G4464" s="297">
        <v>59310123</v>
      </c>
      <c r="H4464" s="400">
        <v>521.03942150499302</v>
      </c>
      <c r="I4464" s="401"/>
    </row>
    <row r="4465" spans="1:9" ht="25.15" customHeight="1">
      <c r="A4465" s="299">
        <v>39580</v>
      </c>
      <c r="B4465" s="298">
        <v>8.65</v>
      </c>
      <c r="C4465" s="298">
        <v>9.1</v>
      </c>
      <c r="D4465" s="298">
        <v>8.65</v>
      </c>
      <c r="E4465" s="298">
        <v>8.9450000000000003</v>
      </c>
      <c r="F4465" s="297">
        <v>1029561</v>
      </c>
      <c r="G4465" s="297">
        <v>59310123</v>
      </c>
      <c r="H4465" s="400">
        <v>530.52903213498701</v>
      </c>
      <c r="I4465" s="401"/>
    </row>
    <row r="4466" spans="1:9" ht="25.15" customHeight="1">
      <c r="A4466" s="299">
        <v>39577</v>
      </c>
      <c r="B4466" s="298">
        <v>8.4</v>
      </c>
      <c r="C4466" s="298">
        <v>8.6999999999999993</v>
      </c>
      <c r="D4466" s="298">
        <v>8.36</v>
      </c>
      <c r="E4466" s="298">
        <v>8.65</v>
      </c>
      <c r="F4466" s="297">
        <v>390698</v>
      </c>
      <c r="G4466" s="297">
        <v>59310123</v>
      </c>
      <c r="H4466" s="400">
        <v>513.03254132498398</v>
      </c>
      <c r="I4466" s="401"/>
    </row>
    <row r="4467" spans="1:9" ht="25.15" customHeight="1">
      <c r="A4467" s="299">
        <v>39576</v>
      </c>
      <c r="B4467" s="298">
        <v>8.2650000000000006</v>
      </c>
      <c r="C4467" s="298">
        <v>8.5</v>
      </c>
      <c r="D4467" s="298">
        <v>8.2650000000000006</v>
      </c>
      <c r="E4467" s="298">
        <v>8.49</v>
      </c>
      <c r="F4467" s="297">
        <v>513122</v>
      </c>
      <c r="G4467" s="297">
        <v>59310123</v>
      </c>
      <c r="H4467" s="400">
        <v>503.54293069498999</v>
      </c>
      <c r="I4467" s="401"/>
    </row>
    <row r="4468" spans="1:9" ht="25.15" customHeight="1">
      <c r="A4468" s="299">
        <v>39575</v>
      </c>
      <c r="B4468" s="298">
        <v>8.14</v>
      </c>
      <c r="C4468" s="298">
        <v>8.4</v>
      </c>
      <c r="D4468" s="298">
        <v>8.14</v>
      </c>
      <c r="E4468" s="298">
        <v>8.2750000000000004</v>
      </c>
      <c r="F4468" s="297">
        <v>184736</v>
      </c>
      <c r="G4468" s="297">
        <v>59310123</v>
      </c>
      <c r="H4468" s="400">
        <v>490.79124519998402</v>
      </c>
      <c r="I4468" s="401"/>
    </row>
    <row r="4469" spans="1:9" ht="25.15" customHeight="1">
      <c r="A4469" s="299">
        <v>39574</v>
      </c>
      <c r="B4469" s="298">
        <v>8.0500000000000007</v>
      </c>
      <c r="C4469" s="298">
        <v>8.23</v>
      </c>
      <c r="D4469" s="298">
        <v>7.99</v>
      </c>
      <c r="E4469" s="298">
        <v>8.1199999999999992</v>
      </c>
      <c r="F4469" s="297">
        <v>368825</v>
      </c>
      <c r="G4469" s="297">
        <v>59310123</v>
      </c>
      <c r="H4469" s="400">
        <v>481.59819197249499</v>
      </c>
      <c r="I4469" s="401"/>
    </row>
    <row r="4470" spans="1:9" ht="25.15" customHeight="1">
      <c r="A4470" s="299">
        <v>39570</v>
      </c>
      <c r="B4470" s="298">
        <v>8.1750000000000007</v>
      </c>
      <c r="C4470" s="298">
        <v>8.2899999999999991</v>
      </c>
      <c r="D4470" s="298">
        <v>8.0449999999999999</v>
      </c>
      <c r="E4470" s="298">
        <v>8.0749999999999993</v>
      </c>
      <c r="F4470" s="297">
        <v>226879</v>
      </c>
      <c r="G4470" s="297">
        <v>59310123</v>
      </c>
      <c r="H4470" s="400">
        <v>478.92923191249201</v>
      </c>
      <c r="I4470" s="401"/>
    </row>
    <row r="4471" spans="1:9" ht="25.15" customHeight="1">
      <c r="A4471" s="299">
        <v>39569</v>
      </c>
      <c r="B4471" s="298">
        <v>7.9349999999999996</v>
      </c>
      <c r="C4471" s="298">
        <v>8.17</v>
      </c>
      <c r="D4471" s="298">
        <v>7.9349999999999996</v>
      </c>
      <c r="E4471" s="298">
        <v>8.15</v>
      </c>
      <c r="F4471" s="297">
        <v>1417548</v>
      </c>
      <c r="G4471" s="297">
        <v>59310123</v>
      </c>
      <c r="H4471" s="400">
        <v>483.37747982498399</v>
      </c>
      <c r="I4471" s="401"/>
    </row>
    <row r="4472" spans="1:9" ht="25.15" customHeight="1">
      <c r="A4472" s="299">
        <v>39568</v>
      </c>
      <c r="B4472" s="298">
        <v>7.9050000000000002</v>
      </c>
      <c r="C4472" s="298">
        <v>8</v>
      </c>
      <c r="D4472" s="298">
        <v>7.9</v>
      </c>
      <c r="E4472" s="298">
        <v>8</v>
      </c>
      <c r="F4472" s="297">
        <v>631379</v>
      </c>
      <c r="G4472" s="297">
        <v>59310123</v>
      </c>
      <c r="H4472" s="400">
        <v>474.48098399999998</v>
      </c>
      <c r="I4472" s="401"/>
    </row>
    <row r="4473" spans="1:9" ht="25.15" customHeight="1">
      <c r="A4473" s="299">
        <v>39567</v>
      </c>
      <c r="B4473" s="298">
        <v>8.1999999999999993</v>
      </c>
      <c r="C4473" s="298">
        <v>8.25</v>
      </c>
      <c r="D4473" s="298">
        <v>7.84</v>
      </c>
      <c r="E4473" s="298">
        <v>7.95</v>
      </c>
      <c r="F4473" s="297">
        <v>732353</v>
      </c>
      <c r="G4473" s="297">
        <v>59274606</v>
      </c>
      <c r="H4473" s="400">
        <v>471.23310639426597</v>
      </c>
      <c r="I4473" s="401"/>
    </row>
    <row r="4474" spans="1:9" ht="25.15" customHeight="1">
      <c r="A4474" s="299">
        <v>39566</v>
      </c>
      <c r="B4474" s="298">
        <v>8.3000000000000007</v>
      </c>
      <c r="C4474" s="298">
        <v>8.6</v>
      </c>
      <c r="D4474" s="298">
        <v>8.3000000000000007</v>
      </c>
      <c r="E4474" s="298">
        <v>8.43</v>
      </c>
      <c r="F4474" s="297">
        <v>207095</v>
      </c>
      <c r="G4474" s="297">
        <v>59274606</v>
      </c>
      <c r="H4474" s="400">
        <v>499.684946669174</v>
      </c>
      <c r="I4474" s="401"/>
    </row>
    <row r="4475" spans="1:9" ht="25.15" customHeight="1">
      <c r="A4475" s="299">
        <v>39563</v>
      </c>
      <c r="B4475" s="298">
        <v>8.1</v>
      </c>
      <c r="C4475" s="298">
        <v>8.4</v>
      </c>
      <c r="D4475" s="298">
        <v>8.1</v>
      </c>
      <c r="E4475" s="298">
        <v>8.3249999999999993</v>
      </c>
      <c r="F4475" s="297">
        <v>210794</v>
      </c>
      <c r="G4475" s="297">
        <v>59274606</v>
      </c>
      <c r="H4475" s="400">
        <v>493.46108364426601</v>
      </c>
      <c r="I4475" s="401"/>
    </row>
    <row r="4476" spans="1:9" ht="25.15" customHeight="1">
      <c r="A4476" s="299">
        <v>39562</v>
      </c>
      <c r="B4476" s="298">
        <v>8.3000000000000007</v>
      </c>
      <c r="C4476" s="298">
        <v>8.3000000000000007</v>
      </c>
      <c r="D4476" s="298">
        <v>8.1549999999999994</v>
      </c>
      <c r="E4476" s="298">
        <v>8.26</v>
      </c>
      <c r="F4476" s="297">
        <v>285512</v>
      </c>
      <c r="G4476" s="297">
        <v>59274606</v>
      </c>
      <c r="H4476" s="400">
        <v>489.60825912688102</v>
      </c>
      <c r="I4476" s="401"/>
    </row>
    <row r="4477" spans="1:9" ht="25.15" customHeight="1">
      <c r="A4477" s="299">
        <v>39561</v>
      </c>
      <c r="B4477" s="298">
        <v>8.35</v>
      </c>
      <c r="C4477" s="298">
        <v>8.35</v>
      </c>
      <c r="D4477" s="298">
        <v>8.1999999999999993</v>
      </c>
      <c r="E4477" s="298">
        <v>8.24</v>
      </c>
      <c r="F4477" s="297">
        <v>436711</v>
      </c>
      <c r="G4477" s="297">
        <v>59274606</v>
      </c>
      <c r="H4477" s="400">
        <v>488.42273987311899</v>
      </c>
      <c r="I4477" s="401"/>
    </row>
    <row r="4478" spans="1:9" ht="25.15" customHeight="1">
      <c r="A4478" s="299">
        <v>39560</v>
      </c>
      <c r="B4478" s="298">
        <v>8.25</v>
      </c>
      <c r="C4478" s="298">
        <v>8.4</v>
      </c>
      <c r="D4478" s="298">
        <v>8.1549999999999994</v>
      </c>
      <c r="E4478" s="298">
        <v>8.3000000000000007</v>
      </c>
      <c r="F4478" s="297">
        <v>311649</v>
      </c>
      <c r="G4478" s="297">
        <v>59274606</v>
      </c>
      <c r="H4478" s="400">
        <v>491.97924110573399</v>
      </c>
      <c r="I4478" s="401"/>
    </row>
    <row r="4479" spans="1:9" ht="25.15" customHeight="1">
      <c r="A4479" s="299">
        <v>39559</v>
      </c>
      <c r="B4479" s="298">
        <v>8.15</v>
      </c>
      <c r="C4479" s="298">
        <v>8.2799999999999994</v>
      </c>
      <c r="D4479" s="298">
        <v>8.1199999999999992</v>
      </c>
      <c r="E4479" s="298">
        <v>8.19</v>
      </c>
      <c r="F4479" s="297">
        <v>203714</v>
      </c>
      <c r="G4479" s="297">
        <v>59274606</v>
      </c>
      <c r="H4479" s="400">
        <v>485.45899826738503</v>
      </c>
      <c r="I4479" s="401"/>
    </row>
    <row r="4480" spans="1:9" ht="25.15" customHeight="1">
      <c r="A4480" s="299">
        <v>39556</v>
      </c>
      <c r="B4480" s="298">
        <v>7.97</v>
      </c>
      <c r="C4480" s="298">
        <v>8.3405489999999993</v>
      </c>
      <c r="D4480" s="298">
        <v>7.97</v>
      </c>
      <c r="E4480" s="298">
        <v>8.2550000000000008</v>
      </c>
      <c r="F4480" s="297">
        <v>218388</v>
      </c>
      <c r="G4480" s="297">
        <v>59274606</v>
      </c>
      <c r="H4480" s="400">
        <v>489.31187931343999</v>
      </c>
      <c r="I4480" s="401"/>
    </row>
    <row r="4481" spans="1:9" ht="25.15" customHeight="1">
      <c r="A4481" s="299">
        <v>39555</v>
      </c>
      <c r="B4481" s="298">
        <v>7.9850000000000003</v>
      </c>
      <c r="C4481" s="298">
        <v>8.15</v>
      </c>
      <c r="D4481" s="298">
        <v>7.9850000000000003</v>
      </c>
      <c r="E4481" s="298">
        <v>8.1349999999999998</v>
      </c>
      <c r="F4481" s="297">
        <v>241986</v>
      </c>
      <c r="G4481" s="297">
        <v>59274606</v>
      </c>
      <c r="H4481" s="400">
        <v>482.19893337688097</v>
      </c>
      <c r="I4481" s="401"/>
    </row>
    <row r="4482" spans="1:9" ht="25.15" customHeight="1">
      <c r="A4482" s="299">
        <v>39554</v>
      </c>
      <c r="B4482" s="298">
        <v>7.82</v>
      </c>
      <c r="C4482" s="298">
        <v>8.0399999999999991</v>
      </c>
      <c r="D4482" s="298">
        <v>7.76</v>
      </c>
      <c r="E4482" s="298">
        <v>8.01</v>
      </c>
      <c r="F4482" s="297">
        <v>771871</v>
      </c>
      <c r="G4482" s="297">
        <v>59274606</v>
      </c>
      <c r="H4482" s="400">
        <v>474.78960762688098</v>
      </c>
      <c r="I4482" s="401"/>
    </row>
    <row r="4483" spans="1:9" ht="25.15" customHeight="1">
      <c r="A4483" s="299">
        <v>39553</v>
      </c>
      <c r="B4483" s="298">
        <v>7.8</v>
      </c>
      <c r="C4483" s="298">
        <v>7.81</v>
      </c>
      <c r="D4483" s="298">
        <v>7.67</v>
      </c>
      <c r="E4483" s="298">
        <v>7.7750000000000004</v>
      </c>
      <c r="F4483" s="297">
        <v>61442</v>
      </c>
      <c r="G4483" s="297">
        <v>59274606</v>
      </c>
      <c r="H4483" s="400">
        <v>460.86006730286698</v>
      </c>
      <c r="I4483" s="401"/>
    </row>
    <row r="4484" spans="1:9" ht="25.15" customHeight="1">
      <c r="A4484" s="299">
        <v>39552</v>
      </c>
      <c r="B4484" s="298">
        <v>7.7</v>
      </c>
      <c r="C4484" s="298">
        <v>7.8449999999999998</v>
      </c>
      <c r="D4484" s="298">
        <v>7.55</v>
      </c>
      <c r="E4484" s="298">
        <v>7.74</v>
      </c>
      <c r="F4484" s="297">
        <v>474913</v>
      </c>
      <c r="G4484" s="297">
        <v>59274606</v>
      </c>
      <c r="H4484" s="400">
        <v>458.78543687311901</v>
      </c>
      <c r="I4484" s="401"/>
    </row>
    <row r="4485" spans="1:9" ht="25.15" customHeight="1">
      <c r="A4485" s="299">
        <v>39549</v>
      </c>
      <c r="B4485" s="298">
        <v>7.77</v>
      </c>
      <c r="C4485" s="298">
        <v>7.77</v>
      </c>
      <c r="D4485" s="298">
        <v>7.62</v>
      </c>
      <c r="E4485" s="298">
        <v>7.65</v>
      </c>
      <c r="F4485" s="297">
        <v>43399</v>
      </c>
      <c r="G4485" s="297">
        <v>59274606</v>
      </c>
      <c r="H4485" s="400">
        <v>453.45074155286699</v>
      </c>
      <c r="I4485" s="401"/>
    </row>
    <row r="4486" spans="1:9" ht="25.15" customHeight="1">
      <c r="A4486" s="299">
        <v>39548</v>
      </c>
      <c r="B4486" s="298">
        <v>7.7</v>
      </c>
      <c r="C4486" s="298">
        <v>7.7</v>
      </c>
      <c r="D4486" s="298">
        <v>7.62</v>
      </c>
      <c r="E4486" s="298">
        <v>7.67</v>
      </c>
      <c r="F4486" s="297">
        <v>64883</v>
      </c>
      <c r="G4486" s="297">
        <v>59274606</v>
      </c>
      <c r="H4486" s="400">
        <v>454.63623254229401</v>
      </c>
      <c r="I4486" s="401"/>
    </row>
    <row r="4487" spans="1:9" ht="25.15" customHeight="1">
      <c r="A4487" s="299">
        <v>39547</v>
      </c>
      <c r="B4487" s="298">
        <v>7.75</v>
      </c>
      <c r="C4487" s="298">
        <v>7.75</v>
      </c>
      <c r="D4487" s="298">
        <v>7.4850000000000003</v>
      </c>
      <c r="E4487" s="298">
        <v>7.6950000000000003</v>
      </c>
      <c r="F4487" s="297">
        <v>170135</v>
      </c>
      <c r="G4487" s="297">
        <v>59274606</v>
      </c>
      <c r="H4487" s="400">
        <v>456.11810334516002</v>
      </c>
      <c r="I4487" s="401"/>
    </row>
    <row r="4488" spans="1:9" ht="25.15" customHeight="1">
      <c r="A4488" s="299">
        <v>39546</v>
      </c>
      <c r="B4488" s="298">
        <v>7.78</v>
      </c>
      <c r="C4488" s="298">
        <v>7.78</v>
      </c>
      <c r="D4488" s="298">
        <v>7.58</v>
      </c>
      <c r="E4488" s="298">
        <v>7.625</v>
      </c>
      <c r="F4488" s="297">
        <v>200722</v>
      </c>
      <c r="G4488" s="297">
        <v>59274606</v>
      </c>
      <c r="H4488" s="400">
        <v>451.96887075000001</v>
      </c>
      <c r="I4488" s="401"/>
    </row>
    <row r="4489" spans="1:9" ht="25.15" customHeight="1">
      <c r="A4489" s="299">
        <v>39545</v>
      </c>
      <c r="B4489" s="298">
        <v>7.53</v>
      </c>
      <c r="C4489" s="298">
        <v>7.8</v>
      </c>
      <c r="D4489" s="298">
        <v>7.4074999999999998</v>
      </c>
      <c r="E4489" s="298">
        <v>7.68</v>
      </c>
      <c r="F4489" s="297">
        <v>52540</v>
      </c>
      <c r="G4489" s="297">
        <v>59274606</v>
      </c>
      <c r="H4489" s="400">
        <v>455.22896390483999</v>
      </c>
      <c r="I4489" s="401"/>
    </row>
    <row r="4490" spans="1:9" ht="25.15" customHeight="1">
      <c r="A4490" s="299">
        <v>39542</v>
      </c>
      <c r="B4490" s="298">
        <v>7.5</v>
      </c>
      <c r="C4490" s="298">
        <v>7.53</v>
      </c>
      <c r="D4490" s="298">
        <v>7.32</v>
      </c>
      <c r="E4490" s="298">
        <v>7.53</v>
      </c>
      <c r="F4490" s="297">
        <v>108440</v>
      </c>
      <c r="G4490" s="297">
        <v>59274606</v>
      </c>
      <c r="H4490" s="400">
        <v>446.33779561630701</v>
      </c>
      <c r="I4490" s="401"/>
    </row>
    <row r="4491" spans="1:9" ht="25.15" customHeight="1">
      <c r="A4491" s="299">
        <v>39541</v>
      </c>
      <c r="B4491" s="298">
        <v>7.3</v>
      </c>
      <c r="C4491" s="298">
        <v>7.5</v>
      </c>
      <c r="D4491" s="298">
        <v>7.3</v>
      </c>
      <c r="E4491" s="298">
        <v>7.375</v>
      </c>
      <c r="F4491" s="297">
        <v>86107</v>
      </c>
      <c r="G4491" s="297">
        <v>59274606</v>
      </c>
      <c r="H4491" s="400">
        <v>437.15021925000002</v>
      </c>
      <c r="I4491" s="401"/>
    </row>
    <row r="4492" spans="1:9" ht="25.15" customHeight="1">
      <c r="A4492" s="299">
        <v>39540</v>
      </c>
      <c r="B4492" s="298">
        <v>7.4</v>
      </c>
      <c r="C4492" s="298">
        <v>7.51</v>
      </c>
      <c r="D4492" s="298">
        <v>7.19</v>
      </c>
      <c r="E4492" s="298">
        <v>7.45</v>
      </c>
      <c r="F4492" s="297">
        <v>185023</v>
      </c>
      <c r="G4492" s="297">
        <v>59274606</v>
      </c>
      <c r="H4492" s="400">
        <v>441.595803394266</v>
      </c>
      <c r="I4492" s="401"/>
    </row>
    <row r="4493" spans="1:9" ht="25.15" customHeight="1">
      <c r="A4493" s="299">
        <v>39539</v>
      </c>
      <c r="B4493" s="298">
        <v>7.25</v>
      </c>
      <c r="C4493" s="298">
        <v>7.58</v>
      </c>
      <c r="D4493" s="298">
        <v>7.25</v>
      </c>
      <c r="E4493" s="298">
        <v>7.5</v>
      </c>
      <c r="F4493" s="297">
        <v>140544</v>
      </c>
      <c r="G4493" s="297">
        <v>59274606</v>
      </c>
      <c r="H4493" s="400">
        <v>444.55954500000001</v>
      </c>
      <c r="I4493" s="401"/>
    </row>
    <row r="4494" spans="1:9" ht="25.15" customHeight="1">
      <c r="A4494" s="299">
        <v>39538</v>
      </c>
      <c r="B4494" s="298">
        <v>6.95</v>
      </c>
      <c r="C4494" s="298">
        <v>7.36</v>
      </c>
      <c r="D4494" s="298">
        <v>6.95</v>
      </c>
      <c r="E4494" s="298">
        <v>7.3</v>
      </c>
      <c r="F4494" s="297">
        <v>243683</v>
      </c>
      <c r="G4494" s="297">
        <v>59274606</v>
      </c>
      <c r="H4494" s="400">
        <v>432.70463510573398</v>
      </c>
      <c r="I4494" s="401"/>
    </row>
    <row r="4495" spans="1:9" ht="25.15" customHeight="1">
      <c r="A4495" s="299">
        <v>39535</v>
      </c>
      <c r="B4495" s="298">
        <v>7.3</v>
      </c>
      <c r="C4495" s="298">
        <v>7.3</v>
      </c>
      <c r="D4495" s="298">
        <v>6.8</v>
      </c>
      <c r="E4495" s="298">
        <v>7.07</v>
      </c>
      <c r="F4495" s="297">
        <v>94551</v>
      </c>
      <c r="G4495" s="297">
        <v>59274606</v>
      </c>
      <c r="H4495" s="400">
        <v>419.07147459516</v>
      </c>
      <c r="I4495" s="401"/>
    </row>
    <row r="4496" spans="1:9" ht="25.15" customHeight="1">
      <c r="A4496" s="299">
        <v>39534</v>
      </c>
      <c r="B4496" s="298">
        <v>7.45</v>
      </c>
      <c r="C4496" s="298">
        <v>7.45</v>
      </c>
      <c r="D4496" s="298">
        <v>7.0549999999999997</v>
      </c>
      <c r="E4496" s="298">
        <v>7.2350000000000003</v>
      </c>
      <c r="F4496" s="297">
        <v>169896</v>
      </c>
      <c r="G4496" s="297">
        <v>59274606</v>
      </c>
      <c r="H4496" s="400">
        <v>428.85178232401398</v>
      </c>
      <c r="I4496" s="401"/>
    </row>
    <row r="4497" spans="1:9" ht="25.15" customHeight="1">
      <c r="A4497" s="299">
        <v>39533</v>
      </c>
      <c r="B4497" s="298">
        <v>7.2249999999999996</v>
      </c>
      <c r="C4497" s="298">
        <v>7.5449999999999999</v>
      </c>
      <c r="D4497" s="298">
        <v>7.1749999999999998</v>
      </c>
      <c r="E4497" s="298">
        <v>7.4450000000000003</v>
      </c>
      <c r="F4497" s="297">
        <v>200724</v>
      </c>
      <c r="G4497" s="297">
        <v>59274606</v>
      </c>
      <c r="H4497" s="400">
        <v>441.29945184515998</v>
      </c>
      <c r="I4497" s="401"/>
    </row>
    <row r="4498" spans="1:9" ht="25.15" customHeight="1">
      <c r="A4498" s="299">
        <v>39532</v>
      </c>
      <c r="B4498" s="298">
        <v>7.1849999999999996</v>
      </c>
      <c r="C4498" s="298">
        <v>7.3</v>
      </c>
      <c r="D4498" s="298">
        <v>7.0049999999999999</v>
      </c>
      <c r="E4498" s="298">
        <v>7.2949999999999999</v>
      </c>
      <c r="F4498" s="297">
        <v>345926</v>
      </c>
      <c r="G4498" s="297">
        <v>59274606</v>
      </c>
      <c r="H4498" s="400">
        <v>432.40825529229397</v>
      </c>
      <c r="I4498" s="401"/>
    </row>
    <row r="4499" spans="1:9" ht="25.15" customHeight="1">
      <c r="A4499" s="299">
        <v>39527</v>
      </c>
      <c r="B4499" s="298">
        <v>6.94</v>
      </c>
      <c r="C4499" s="298">
        <v>7.1</v>
      </c>
      <c r="D4499" s="298">
        <v>6.9</v>
      </c>
      <c r="E4499" s="298">
        <v>7.05</v>
      </c>
      <c r="F4499" s="297">
        <v>386986</v>
      </c>
      <c r="G4499" s="297">
        <v>59274606</v>
      </c>
      <c r="H4499" s="400">
        <v>417.885983605734</v>
      </c>
      <c r="I4499" s="401"/>
    </row>
    <row r="4500" spans="1:9" ht="25.15" customHeight="1">
      <c r="A4500" s="299">
        <v>39526</v>
      </c>
      <c r="B4500" s="298">
        <v>7.25</v>
      </c>
      <c r="C4500" s="298">
        <v>7.25</v>
      </c>
      <c r="D4500" s="298">
        <v>6.89</v>
      </c>
      <c r="E4500" s="298">
        <v>7.05</v>
      </c>
      <c r="F4500" s="297">
        <v>98851</v>
      </c>
      <c r="G4500" s="297">
        <v>59274606</v>
      </c>
      <c r="H4500" s="400">
        <v>417.885983605734</v>
      </c>
      <c r="I4500" s="401"/>
    </row>
    <row r="4501" spans="1:9" ht="25.15" customHeight="1">
      <c r="A4501" s="299">
        <v>39525</v>
      </c>
      <c r="B4501" s="298">
        <v>7.3</v>
      </c>
      <c r="C4501" s="298">
        <v>7.3</v>
      </c>
      <c r="D4501" s="298">
        <v>7.15</v>
      </c>
      <c r="E4501" s="298">
        <v>7.19</v>
      </c>
      <c r="F4501" s="297">
        <v>185009</v>
      </c>
      <c r="G4501" s="297">
        <v>59274606</v>
      </c>
      <c r="H4501" s="400">
        <v>426.18442053171998</v>
      </c>
      <c r="I4501" s="401"/>
    </row>
    <row r="4502" spans="1:9" ht="25.15" customHeight="1">
      <c r="A4502" s="299">
        <v>39524</v>
      </c>
      <c r="B4502" s="298">
        <v>7.1</v>
      </c>
      <c r="C4502" s="298">
        <v>7.3</v>
      </c>
      <c r="D4502" s="298">
        <v>7.0549999999999997</v>
      </c>
      <c r="E4502" s="298">
        <v>7.21</v>
      </c>
      <c r="F4502" s="297">
        <v>96892</v>
      </c>
      <c r="G4502" s="297">
        <v>59274606</v>
      </c>
      <c r="H4502" s="400">
        <v>427.369911521147</v>
      </c>
      <c r="I4502" s="401"/>
    </row>
    <row r="4503" spans="1:9" ht="25.15" customHeight="1">
      <c r="A4503" s="299">
        <v>39521</v>
      </c>
      <c r="B4503" s="298">
        <v>7.25</v>
      </c>
      <c r="C4503" s="298">
        <v>7.3343999999999996</v>
      </c>
      <c r="D4503" s="298">
        <v>7.2249999999999996</v>
      </c>
      <c r="E4503" s="298">
        <v>7.25</v>
      </c>
      <c r="F4503" s="297">
        <v>59395</v>
      </c>
      <c r="G4503" s="297">
        <v>59274606</v>
      </c>
      <c r="H4503" s="400">
        <v>429.74089350000003</v>
      </c>
      <c r="I4503" s="401"/>
    </row>
    <row r="4504" spans="1:9" ht="25.15" customHeight="1">
      <c r="A4504" s="299">
        <v>39520</v>
      </c>
      <c r="B4504" s="298">
        <v>7.2</v>
      </c>
      <c r="C4504" s="298">
        <v>7.335</v>
      </c>
      <c r="D4504" s="298">
        <v>7.1506999999999996</v>
      </c>
      <c r="E4504" s="298">
        <v>7.25</v>
      </c>
      <c r="F4504" s="297">
        <v>285893</v>
      </c>
      <c r="G4504" s="297">
        <v>59274606</v>
      </c>
      <c r="H4504" s="400">
        <v>429.74089350000003</v>
      </c>
      <c r="I4504" s="401"/>
    </row>
    <row r="4505" spans="1:9" ht="25.15" customHeight="1">
      <c r="A4505" s="299">
        <v>39519</v>
      </c>
      <c r="B4505" s="298">
        <v>7.36</v>
      </c>
      <c r="C4505" s="298">
        <v>7.36</v>
      </c>
      <c r="D4505" s="298">
        <v>7.1769999999999996</v>
      </c>
      <c r="E4505" s="298">
        <v>7.35</v>
      </c>
      <c r="F4505" s="297">
        <v>99334</v>
      </c>
      <c r="G4505" s="297">
        <v>59274606</v>
      </c>
      <c r="H4505" s="400">
        <v>435.66834844713298</v>
      </c>
      <c r="I4505" s="401"/>
    </row>
    <row r="4506" spans="1:9" ht="25.15" customHeight="1">
      <c r="A4506" s="299">
        <v>39518</v>
      </c>
      <c r="B4506" s="298">
        <v>7.2949999999999999</v>
      </c>
      <c r="C4506" s="298">
        <v>7.3449999999999998</v>
      </c>
      <c r="D4506" s="298">
        <v>7.1</v>
      </c>
      <c r="E4506" s="298">
        <v>7.2350000000000003</v>
      </c>
      <c r="F4506" s="297">
        <v>120950</v>
      </c>
      <c r="G4506" s="297">
        <v>59274606</v>
      </c>
      <c r="H4506" s="400">
        <v>428.85178232401398</v>
      </c>
      <c r="I4506" s="401"/>
    </row>
    <row r="4507" spans="1:9" ht="25.15" customHeight="1">
      <c r="A4507" s="299">
        <v>39517</v>
      </c>
      <c r="B4507" s="298">
        <v>7.3</v>
      </c>
      <c r="C4507" s="298">
        <v>7.35</v>
      </c>
      <c r="D4507" s="298">
        <v>7.0549999999999997</v>
      </c>
      <c r="E4507" s="298">
        <v>7.2649999999999997</v>
      </c>
      <c r="F4507" s="297">
        <v>106060</v>
      </c>
      <c r="G4507" s="297">
        <v>59274606</v>
      </c>
      <c r="H4507" s="400">
        <v>430.63000467598602</v>
      </c>
      <c r="I4507" s="401"/>
    </row>
    <row r="4508" spans="1:9" ht="25.15" customHeight="1">
      <c r="A4508" s="299">
        <v>39514</v>
      </c>
      <c r="B4508" s="298">
        <v>7.05</v>
      </c>
      <c r="C4508" s="298">
        <v>7.27</v>
      </c>
      <c r="D4508" s="298">
        <v>6.85</v>
      </c>
      <c r="E4508" s="298">
        <v>7.25</v>
      </c>
      <c r="F4508" s="297">
        <v>119502</v>
      </c>
      <c r="G4508" s="297">
        <v>59274606</v>
      </c>
      <c r="H4508" s="400">
        <v>429.74089350000003</v>
      </c>
      <c r="I4508" s="401"/>
    </row>
    <row r="4509" spans="1:9" ht="25.15" customHeight="1">
      <c r="A4509" s="299">
        <v>39513</v>
      </c>
      <c r="B4509" s="298">
        <v>7.25</v>
      </c>
      <c r="C4509" s="298">
        <v>7.25</v>
      </c>
      <c r="D4509" s="298">
        <v>7.085</v>
      </c>
      <c r="E4509" s="298">
        <v>7.09</v>
      </c>
      <c r="F4509" s="297">
        <v>63265</v>
      </c>
      <c r="G4509" s="297">
        <v>59274606</v>
      </c>
      <c r="H4509" s="400">
        <v>420.25696558458702</v>
      </c>
      <c r="I4509" s="401"/>
    </row>
    <row r="4510" spans="1:9" ht="25.15" customHeight="1">
      <c r="A4510" s="299">
        <v>39512</v>
      </c>
      <c r="B4510" s="298">
        <v>7.25</v>
      </c>
      <c r="C4510" s="298">
        <v>7.2587999999999999</v>
      </c>
      <c r="D4510" s="298">
        <v>7.09</v>
      </c>
      <c r="E4510" s="298">
        <v>7.09</v>
      </c>
      <c r="F4510" s="297">
        <v>170707</v>
      </c>
      <c r="G4510" s="297">
        <v>59274606</v>
      </c>
      <c r="H4510" s="400">
        <v>420.25696558458702</v>
      </c>
      <c r="I4510" s="401"/>
    </row>
    <row r="4511" spans="1:9" ht="25.15" customHeight="1">
      <c r="A4511" s="299">
        <v>39511</v>
      </c>
      <c r="B4511" s="298">
        <v>7.17</v>
      </c>
      <c r="C4511" s="298">
        <v>7.2149999999999999</v>
      </c>
      <c r="D4511" s="298">
        <v>7.05</v>
      </c>
      <c r="E4511" s="298">
        <v>7.1050000000000004</v>
      </c>
      <c r="F4511" s="297">
        <v>143723</v>
      </c>
      <c r="G4511" s="297">
        <v>59274606</v>
      </c>
      <c r="H4511" s="400">
        <v>421.14607676057301</v>
      </c>
      <c r="I4511" s="401"/>
    </row>
    <row r="4512" spans="1:9" ht="25.15" customHeight="1">
      <c r="A4512" s="299">
        <v>39510</v>
      </c>
      <c r="B4512" s="298">
        <v>7.15</v>
      </c>
      <c r="C4512" s="298">
        <v>7.4</v>
      </c>
      <c r="D4512" s="298">
        <v>7</v>
      </c>
      <c r="E4512" s="298">
        <v>7.2149999999999999</v>
      </c>
      <c r="F4512" s="297">
        <v>112070</v>
      </c>
      <c r="G4512" s="297">
        <v>59274606</v>
      </c>
      <c r="H4512" s="400">
        <v>427.66629133458702</v>
      </c>
      <c r="I4512" s="401"/>
    </row>
    <row r="4513" spans="1:9" ht="25.15" customHeight="1">
      <c r="A4513" s="299">
        <v>39507</v>
      </c>
      <c r="B4513" s="298">
        <v>7.4</v>
      </c>
      <c r="C4513" s="298">
        <v>7.4</v>
      </c>
      <c r="D4513" s="298">
        <v>7.0250000000000004</v>
      </c>
      <c r="E4513" s="298">
        <v>7.0549999999999997</v>
      </c>
      <c r="F4513" s="297">
        <v>226847</v>
      </c>
      <c r="G4513" s="297">
        <v>59274606</v>
      </c>
      <c r="H4513" s="400">
        <v>418.18233515484002</v>
      </c>
      <c r="I4513" s="401"/>
    </row>
    <row r="4514" spans="1:9" ht="25.15" customHeight="1">
      <c r="A4514" s="299">
        <v>39506</v>
      </c>
      <c r="B4514" s="298">
        <v>7.5</v>
      </c>
      <c r="C4514" s="298">
        <v>7.5</v>
      </c>
      <c r="D4514" s="298">
        <v>7.3049999999999997</v>
      </c>
      <c r="E4514" s="298">
        <v>7.335</v>
      </c>
      <c r="F4514" s="297">
        <v>147842</v>
      </c>
      <c r="G4514" s="297">
        <v>59226720</v>
      </c>
      <c r="H4514" s="400">
        <v>434.42799345932002</v>
      </c>
      <c r="I4514" s="401"/>
    </row>
    <row r="4515" spans="1:9" ht="25.15" customHeight="1">
      <c r="A4515" s="299">
        <v>39505</v>
      </c>
      <c r="B4515" s="298">
        <v>7.24</v>
      </c>
      <c r="C4515" s="298">
        <v>7.48</v>
      </c>
      <c r="D4515" s="298">
        <v>7.15</v>
      </c>
      <c r="E4515" s="298">
        <v>7.4050000000000002</v>
      </c>
      <c r="F4515" s="297">
        <v>184524</v>
      </c>
      <c r="G4515" s="297">
        <v>59226720</v>
      </c>
      <c r="H4515" s="400">
        <v>438.57387402626</v>
      </c>
      <c r="I4515" s="401"/>
    </row>
    <row r="4516" spans="1:9" ht="25.15" customHeight="1">
      <c r="A4516" s="299">
        <v>39504</v>
      </c>
      <c r="B4516" s="298">
        <v>6.88</v>
      </c>
      <c r="C4516" s="298">
        <v>7.18</v>
      </c>
      <c r="D4516" s="298">
        <v>6.8449999999999998</v>
      </c>
      <c r="E4516" s="298">
        <v>7.15</v>
      </c>
      <c r="F4516" s="297">
        <v>371187</v>
      </c>
      <c r="G4516" s="297">
        <v>59226720</v>
      </c>
      <c r="H4516" s="400">
        <v>423.47105364830003</v>
      </c>
      <c r="I4516" s="401"/>
    </row>
    <row r="4517" spans="1:9" ht="25.15" customHeight="1">
      <c r="A4517" s="299">
        <v>39503</v>
      </c>
      <c r="B4517" s="298">
        <v>6.6</v>
      </c>
      <c r="C4517" s="298">
        <v>6.875</v>
      </c>
      <c r="D4517" s="298">
        <v>6.6</v>
      </c>
      <c r="E4517" s="298">
        <v>6.78</v>
      </c>
      <c r="F4517" s="297">
        <v>83427</v>
      </c>
      <c r="G4517" s="297">
        <v>59226720</v>
      </c>
      <c r="H4517" s="400">
        <v>401.55717402625999</v>
      </c>
      <c r="I4517" s="401"/>
    </row>
    <row r="4518" spans="1:9" ht="25.15" customHeight="1">
      <c r="A4518" s="299">
        <v>39500</v>
      </c>
      <c r="B4518" s="298">
        <v>6.45</v>
      </c>
      <c r="C4518" s="298">
        <v>6.56</v>
      </c>
      <c r="D4518" s="298">
        <v>6.45</v>
      </c>
      <c r="E4518" s="298">
        <v>6.53</v>
      </c>
      <c r="F4518" s="297">
        <v>211945</v>
      </c>
      <c r="G4518" s="297">
        <v>59226720</v>
      </c>
      <c r="H4518" s="400">
        <v>386.75049402626001</v>
      </c>
      <c r="I4518" s="401"/>
    </row>
    <row r="4519" spans="1:9" ht="25.15" customHeight="1">
      <c r="A4519" s="299">
        <v>39499</v>
      </c>
      <c r="B4519" s="298">
        <v>6.3</v>
      </c>
      <c r="C4519" s="298">
        <v>6.54</v>
      </c>
      <c r="D4519" s="298">
        <v>6.3</v>
      </c>
      <c r="E4519" s="298">
        <v>6.54</v>
      </c>
      <c r="F4519" s="297">
        <v>88422</v>
      </c>
      <c r="G4519" s="297">
        <v>59226720</v>
      </c>
      <c r="H4519" s="400">
        <v>387.34274654068003</v>
      </c>
      <c r="I4519" s="401"/>
    </row>
    <row r="4520" spans="1:9" ht="25.15" customHeight="1">
      <c r="A4520" s="299">
        <v>39498</v>
      </c>
      <c r="B4520" s="298">
        <v>6.4950000000000001</v>
      </c>
      <c r="C4520" s="298">
        <v>6.4950000000000001</v>
      </c>
      <c r="D4520" s="298">
        <v>6.3</v>
      </c>
      <c r="E4520" s="298">
        <v>6.3</v>
      </c>
      <c r="F4520" s="297">
        <v>340937</v>
      </c>
      <c r="G4520" s="297">
        <v>59226720</v>
      </c>
      <c r="H4520" s="400">
        <v>373.1283472966</v>
      </c>
      <c r="I4520" s="401"/>
    </row>
    <row r="4521" spans="1:9" ht="25.15" customHeight="1">
      <c r="A4521" s="299">
        <v>39497</v>
      </c>
      <c r="B4521" s="298">
        <v>6.4</v>
      </c>
      <c r="C4521" s="298">
        <v>6.5762999999999998</v>
      </c>
      <c r="D4521" s="298">
        <v>6.32</v>
      </c>
      <c r="E4521" s="298">
        <v>6.4349999999999996</v>
      </c>
      <c r="F4521" s="297">
        <v>98009</v>
      </c>
      <c r="G4521" s="297">
        <v>59226720</v>
      </c>
      <c r="H4521" s="400">
        <v>381.12393981102002</v>
      </c>
      <c r="I4521" s="401"/>
    </row>
    <row r="4522" spans="1:9" ht="25.15" customHeight="1">
      <c r="A4522" s="299">
        <v>39496</v>
      </c>
      <c r="B4522" s="298">
        <v>6.55</v>
      </c>
      <c r="C4522" s="298">
        <v>6.56</v>
      </c>
      <c r="D4522" s="298">
        <v>6.41</v>
      </c>
      <c r="E4522" s="298">
        <v>6.55</v>
      </c>
      <c r="F4522" s="297">
        <v>63064</v>
      </c>
      <c r="G4522" s="297">
        <v>59226720</v>
      </c>
      <c r="H4522" s="400">
        <v>387.93502729660003</v>
      </c>
      <c r="I4522" s="401"/>
    </row>
    <row r="4523" spans="1:9" ht="25.15" customHeight="1">
      <c r="A4523" s="299">
        <v>39493</v>
      </c>
      <c r="B4523" s="298">
        <v>6.53</v>
      </c>
      <c r="C4523" s="298">
        <v>6.65</v>
      </c>
      <c r="D4523" s="298">
        <v>6.2125000000000004</v>
      </c>
      <c r="E4523" s="298">
        <v>6.44</v>
      </c>
      <c r="F4523" s="297">
        <v>132584</v>
      </c>
      <c r="G4523" s="297">
        <v>59226720</v>
      </c>
      <c r="H4523" s="400">
        <v>381.42008018898002</v>
      </c>
      <c r="I4523" s="401"/>
    </row>
    <row r="4524" spans="1:9" ht="25.15" customHeight="1">
      <c r="A4524" s="299">
        <v>39492</v>
      </c>
      <c r="B4524" s="298">
        <v>6.51</v>
      </c>
      <c r="C4524" s="298">
        <v>6.7</v>
      </c>
      <c r="D4524" s="298">
        <v>6.4</v>
      </c>
      <c r="E4524" s="298">
        <v>6.58</v>
      </c>
      <c r="F4524" s="297">
        <v>1336213</v>
      </c>
      <c r="G4524" s="297">
        <v>59226720</v>
      </c>
      <c r="H4524" s="400">
        <v>389.71181308135999</v>
      </c>
      <c r="I4524" s="401"/>
    </row>
    <row r="4525" spans="1:9" ht="25.15" customHeight="1">
      <c r="A4525" s="299">
        <v>39491</v>
      </c>
      <c r="B4525" s="298">
        <v>6.5149999999999997</v>
      </c>
      <c r="C4525" s="298">
        <v>6.7</v>
      </c>
      <c r="D4525" s="298">
        <v>6.24</v>
      </c>
      <c r="E4525" s="298">
        <v>6.44</v>
      </c>
      <c r="F4525" s="297">
        <v>282811</v>
      </c>
      <c r="G4525" s="297">
        <v>59226720</v>
      </c>
      <c r="H4525" s="400">
        <v>381.42008018898002</v>
      </c>
      <c r="I4525" s="401"/>
    </row>
    <row r="4526" spans="1:9" ht="25.15" customHeight="1">
      <c r="A4526" s="299">
        <v>39490</v>
      </c>
      <c r="B4526" s="298">
        <v>6.2949999999999999</v>
      </c>
      <c r="C4526" s="298">
        <v>6.72</v>
      </c>
      <c r="D4526" s="298">
        <v>6.2817999999999996</v>
      </c>
      <c r="E4526" s="298">
        <v>6.72</v>
      </c>
      <c r="F4526" s="297">
        <v>65270</v>
      </c>
      <c r="G4526" s="297">
        <v>59226720</v>
      </c>
      <c r="H4526" s="400">
        <v>398.00354597374002</v>
      </c>
      <c r="I4526" s="401"/>
    </row>
    <row r="4527" spans="1:9" ht="25.15" customHeight="1">
      <c r="A4527" s="299">
        <v>39489</v>
      </c>
      <c r="B4527" s="298">
        <v>6.56</v>
      </c>
      <c r="C4527" s="298">
        <v>6.57</v>
      </c>
      <c r="D4527" s="298">
        <v>6.1943999999999999</v>
      </c>
      <c r="E4527" s="298">
        <v>6.27</v>
      </c>
      <c r="F4527" s="297">
        <v>106838</v>
      </c>
      <c r="G4527" s="297">
        <v>59226720</v>
      </c>
      <c r="H4527" s="400">
        <v>371.35153327033998</v>
      </c>
      <c r="I4527" s="401"/>
    </row>
    <row r="4528" spans="1:9" ht="25.15" customHeight="1">
      <c r="A4528" s="299">
        <v>39486</v>
      </c>
      <c r="B4528" s="298">
        <v>6.7</v>
      </c>
      <c r="C4528" s="298">
        <v>6.72</v>
      </c>
      <c r="D4528" s="298">
        <v>6.585</v>
      </c>
      <c r="E4528" s="298">
        <v>6.585</v>
      </c>
      <c r="F4528" s="297">
        <v>52531</v>
      </c>
      <c r="G4528" s="297">
        <v>59226720</v>
      </c>
      <c r="H4528" s="400">
        <v>390.00795345931999</v>
      </c>
      <c r="I4528" s="401"/>
    </row>
    <row r="4529" spans="1:9" ht="25.15" customHeight="1">
      <c r="A4529" s="299">
        <v>39485</v>
      </c>
      <c r="B4529" s="298">
        <v>6.4550000000000001</v>
      </c>
      <c r="C4529" s="298">
        <v>6.71</v>
      </c>
      <c r="D4529" s="298">
        <v>6.4550000000000001</v>
      </c>
      <c r="E4529" s="298">
        <v>6.6</v>
      </c>
      <c r="F4529" s="297">
        <v>750524</v>
      </c>
      <c r="G4529" s="297">
        <v>59226720</v>
      </c>
      <c r="H4529" s="400">
        <v>390.8963463517</v>
      </c>
      <c r="I4529" s="401"/>
    </row>
    <row r="4530" spans="1:9" ht="25.15" customHeight="1">
      <c r="A4530" s="299">
        <v>39484</v>
      </c>
      <c r="B4530" s="298">
        <v>6.35</v>
      </c>
      <c r="C4530" s="298">
        <v>6.65</v>
      </c>
      <c r="D4530" s="298">
        <v>6.35</v>
      </c>
      <c r="E4530" s="298">
        <v>6.6</v>
      </c>
      <c r="F4530" s="297">
        <v>929373</v>
      </c>
      <c r="G4530" s="297">
        <v>59226720</v>
      </c>
      <c r="H4530" s="400">
        <v>390.8963463517</v>
      </c>
      <c r="I4530" s="401"/>
    </row>
    <row r="4531" spans="1:9" ht="25.15" customHeight="1">
      <c r="A4531" s="299">
        <v>39483</v>
      </c>
      <c r="B4531" s="298">
        <v>6.81</v>
      </c>
      <c r="C4531" s="298">
        <v>6.81</v>
      </c>
      <c r="D4531" s="298">
        <v>6.25</v>
      </c>
      <c r="E4531" s="298">
        <v>6.25</v>
      </c>
      <c r="F4531" s="297">
        <v>2202901</v>
      </c>
      <c r="G4531" s="297">
        <v>59226720</v>
      </c>
      <c r="H4531" s="400">
        <v>370.16699999999997</v>
      </c>
      <c r="I4531" s="401"/>
    </row>
    <row r="4532" spans="1:9" ht="25.15" customHeight="1">
      <c r="A4532" s="299">
        <v>39482</v>
      </c>
      <c r="B4532" s="298">
        <v>7.15</v>
      </c>
      <c r="C4532" s="298">
        <v>7.21</v>
      </c>
      <c r="D4532" s="298">
        <v>6.8049999999999997</v>
      </c>
      <c r="E4532" s="298">
        <v>6.89</v>
      </c>
      <c r="F4532" s="297">
        <v>168821</v>
      </c>
      <c r="G4532" s="297">
        <v>59226720</v>
      </c>
      <c r="H4532" s="400">
        <v>408.07209289238</v>
      </c>
      <c r="I4532" s="401"/>
    </row>
    <row r="4533" spans="1:9" ht="25.15" customHeight="1">
      <c r="A4533" s="299">
        <v>39479</v>
      </c>
      <c r="B4533" s="298">
        <v>7</v>
      </c>
      <c r="C4533" s="298">
        <v>7.25</v>
      </c>
      <c r="D4533" s="298">
        <v>6.9675000000000002</v>
      </c>
      <c r="E4533" s="298">
        <v>7.15</v>
      </c>
      <c r="F4533" s="297">
        <v>525476</v>
      </c>
      <c r="G4533" s="297">
        <v>59226720</v>
      </c>
      <c r="H4533" s="400">
        <v>423.47105364830003</v>
      </c>
      <c r="I4533" s="401"/>
    </row>
    <row r="4534" spans="1:9" ht="25.15" customHeight="1">
      <c r="A4534" s="299">
        <v>39478</v>
      </c>
      <c r="B4534" s="298">
        <v>7.12</v>
      </c>
      <c r="C4534" s="298">
        <v>7.15</v>
      </c>
      <c r="D4534" s="298">
        <v>6.9454000000000002</v>
      </c>
      <c r="E4534" s="298">
        <v>7.0650000000000004</v>
      </c>
      <c r="F4534" s="297">
        <v>40422</v>
      </c>
      <c r="G4534" s="297">
        <v>59226720</v>
      </c>
      <c r="H4534" s="400">
        <v>418.43678018897998</v>
      </c>
      <c r="I4534" s="401"/>
    </row>
    <row r="4535" spans="1:9" ht="25.15" customHeight="1">
      <c r="A4535" s="299">
        <v>39477</v>
      </c>
      <c r="B4535" s="298">
        <v>7.1</v>
      </c>
      <c r="C4535" s="298">
        <v>7.15</v>
      </c>
      <c r="D4535" s="298">
        <v>7.1</v>
      </c>
      <c r="E4535" s="298">
        <v>7.15</v>
      </c>
      <c r="F4535" s="297">
        <v>106094</v>
      </c>
      <c r="G4535" s="297">
        <v>59226720</v>
      </c>
      <c r="H4535" s="400">
        <v>423.47105364830003</v>
      </c>
      <c r="I4535" s="401"/>
    </row>
    <row r="4536" spans="1:9" ht="25.15" customHeight="1">
      <c r="A4536" s="299">
        <v>39476</v>
      </c>
      <c r="B4536" s="298">
        <v>7.35</v>
      </c>
      <c r="C4536" s="298">
        <v>7.46</v>
      </c>
      <c r="D4536" s="298">
        <v>7.08</v>
      </c>
      <c r="E4536" s="298">
        <v>7.1349999999999998</v>
      </c>
      <c r="F4536" s="297">
        <v>417740</v>
      </c>
      <c r="G4536" s="297">
        <v>59226720</v>
      </c>
      <c r="H4536" s="400">
        <v>422.58266075592002</v>
      </c>
      <c r="I4536" s="401"/>
    </row>
    <row r="4537" spans="1:9" ht="25.15" customHeight="1">
      <c r="A4537" s="299">
        <v>39475</v>
      </c>
      <c r="B4537" s="298">
        <v>7.4</v>
      </c>
      <c r="C4537" s="298">
        <v>7.55</v>
      </c>
      <c r="D4537" s="298">
        <v>7.36</v>
      </c>
      <c r="E4537" s="298">
        <v>7.4</v>
      </c>
      <c r="F4537" s="297">
        <v>76237</v>
      </c>
      <c r="G4537" s="297">
        <v>59226720</v>
      </c>
      <c r="H4537" s="400">
        <v>438.2777336483</v>
      </c>
      <c r="I4537" s="401"/>
    </row>
    <row r="4538" spans="1:9" ht="25.15" customHeight="1">
      <c r="A4538" s="299">
        <v>39472</v>
      </c>
      <c r="B4538" s="298">
        <v>7.6</v>
      </c>
      <c r="C4538" s="298">
        <v>7.65</v>
      </c>
      <c r="D4538" s="298">
        <v>7.4349999999999996</v>
      </c>
      <c r="E4538" s="298">
        <v>7.48</v>
      </c>
      <c r="F4538" s="297">
        <v>120752</v>
      </c>
      <c r="G4538" s="297">
        <v>59226720</v>
      </c>
      <c r="H4538" s="400">
        <v>443.01586672965999</v>
      </c>
      <c r="I4538" s="401"/>
    </row>
    <row r="4539" spans="1:9" ht="25.15" customHeight="1">
      <c r="A4539" s="299">
        <v>39471</v>
      </c>
      <c r="B4539" s="298">
        <v>7.41</v>
      </c>
      <c r="C4539" s="298">
        <v>7.5650000000000004</v>
      </c>
      <c r="D4539" s="298">
        <v>7.4</v>
      </c>
      <c r="E4539" s="298">
        <v>7.5650000000000004</v>
      </c>
      <c r="F4539" s="297">
        <v>64222</v>
      </c>
      <c r="G4539" s="297">
        <v>59226720</v>
      </c>
      <c r="H4539" s="400">
        <v>448.05014018897998</v>
      </c>
      <c r="I4539" s="401"/>
    </row>
    <row r="4540" spans="1:9" ht="25.15" customHeight="1">
      <c r="A4540" s="299">
        <v>39470</v>
      </c>
      <c r="B4540" s="298">
        <v>7.3</v>
      </c>
      <c r="C4540" s="298">
        <v>7.3875000000000002</v>
      </c>
      <c r="D4540" s="298">
        <v>7.2</v>
      </c>
      <c r="E4540" s="298">
        <v>7.2</v>
      </c>
      <c r="F4540" s="297">
        <v>60188</v>
      </c>
      <c r="G4540" s="297">
        <v>59226720</v>
      </c>
      <c r="H4540" s="400">
        <v>426.43237270340001</v>
      </c>
      <c r="I4540" s="401"/>
    </row>
    <row r="4541" spans="1:9" ht="25.15" customHeight="1">
      <c r="A4541" s="299">
        <v>39469</v>
      </c>
      <c r="B4541" s="298">
        <v>7.2649999999999997</v>
      </c>
      <c r="C4541" s="298">
        <v>7.4050000000000002</v>
      </c>
      <c r="D4541" s="298">
        <v>7.2</v>
      </c>
      <c r="E4541" s="298">
        <v>7.3949999999999996</v>
      </c>
      <c r="F4541" s="297">
        <v>45600</v>
      </c>
      <c r="G4541" s="297">
        <v>59226720</v>
      </c>
      <c r="H4541" s="400">
        <v>437.98159327034</v>
      </c>
      <c r="I4541" s="401"/>
    </row>
    <row r="4542" spans="1:9" ht="25.15" customHeight="1">
      <c r="A4542" s="299">
        <v>39468</v>
      </c>
      <c r="B4542" s="298">
        <v>7.3</v>
      </c>
      <c r="C4542" s="298">
        <v>7.4749999999999996</v>
      </c>
      <c r="D4542" s="298">
        <v>7.3</v>
      </c>
      <c r="E4542" s="298">
        <v>7.4</v>
      </c>
      <c r="F4542" s="297">
        <v>236481</v>
      </c>
      <c r="G4542" s="297">
        <v>59226720</v>
      </c>
      <c r="H4542" s="400">
        <v>438.2777336483</v>
      </c>
      <c r="I4542" s="401"/>
    </row>
    <row r="4543" spans="1:9" ht="25.15" customHeight="1">
      <c r="A4543" s="299">
        <v>39465</v>
      </c>
      <c r="B4543" s="298">
        <v>7.3</v>
      </c>
      <c r="C4543" s="298">
        <v>7.45</v>
      </c>
      <c r="D4543" s="298">
        <v>7.3</v>
      </c>
      <c r="E4543" s="298">
        <v>7.4050000000000002</v>
      </c>
      <c r="F4543" s="297">
        <v>59916</v>
      </c>
      <c r="G4543" s="297">
        <v>59226720</v>
      </c>
      <c r="H4543" s="400">
        <v>438.57387402626</v>
      </c>
      <c r="I4543" s="401"/>
    </row>
    <row r="4544" spans="1:9" ht="25.15" customHeight="1">
      <c r="A4544" s="299">
        <v>39464</v>
      </c>
      <c r="B4544" s="298">
        <v>7.3</v>
      </c>
      <c r="C4544" s="298">
        <v>7.4950000000000001</v>
      </c>
      <c r="D4544" s="298">
        <v>7.3</v>
      </c>
      <c r="E4544" s="298">
        <v>7.375</v>
      </c>
      <c r="F4544" s="297">
        <v>86121</v>
      </c>
      <c r="G4544" s="297">
        <v>59226720</v>
      </c>
      <c r="H4544" s="400">
        <v>436.79705999999999</v>
      </c>
      <c r="I4544" s="401"/>
    </row>
    <row r="4545" spans="1:9" ht="25.15" customHeight="1">
      <c r="A4545" s="299">
        <v>39463</v>
      </c>
      <c r="B4545" s="298">
        <v>7.48</v>
      </c>
      <c r="C4545" s="298">
        <v>7.4874999999999998</v>
      </c>
      <c r="D4545" s="298">
        <v>7.2350000000000003</v>
      </c>
      <c r="E4545" s="298">
        <v>7.39</v>
      </c>
      <c r="F4545" s="297">
        <v>328750</v>
      </c>
      <c r="G4545" s="297">
        <v>59226720</v>
      </c>
      <c r="H4545" s="400">
        <v>437.68545289238</v>
      </c>
      <c r="I4545" s="401"/>
    </row>
    <row r="4546" spans="1:9" ht="25.15" customHeight="1">
      <c r="A4546" s="299">
        <v>39462</v>
      </c>
      <c r="B4546" s="298">
        <v>7.85</v>
      </c>
      <c r="C4546" s="298">
        <v>7.85</v>
      </c>
      <c r="D4546" s="298">
        <v>7.4031000000000002</v>
      </c>
      <c r="E4546" s="298">
        <v>7.43</v>
      </c>
      <c r="F4546" s="297">
        <v>215275</v>
      </c>
      <c r="G4546" s="297">
        <v>59226720</v>
      </c>
      <c r="H4546" s="400">
        <v>440.05451943306002</v>
      </c>
      <c r="I4546" s="401"/>
    </row>
    <row r="4547" spans="1:9" ht="25.15" customHeight="1">
      <c r="A4547" s="299">
        <v>39461</v>
      </c>
      <c r="B4547" s="298">
        <v>7.7</v>
      </c>
      <c r="C4547" s="298">
        <v>7.8</v>
      </c>
      <c r="D4547" s="298">
        <v>7.53</v>
      </c>
      <c r="E4547" s="298">
        <v>7.73</v>
      </c>
      <c r="F4547" s="297">
        <v>1102764</v>
      </c>
      <c r="G4547" s="297">
        <v>59226720</v>
      </c>
      <c r="H4547" s="400">
        <v>457.82254672966002</v>
      </c>
      <c r="I4547" s="401"/>
    </row>
    <row r="4548" spans="1:9" ht="25.15" customHeight="1">
      <c r="A4548" s="299">
        <v>39458</v>
      </c>
      <c r="B4548" s="298">
        <v>7.7</v>
      </c>
      <c r="C4548" s="298">
        <v>7.8</v>
      </c>
      <c r="D4548" s="298">
        <v>7.65</v>
      </c>
      <c r="E4548" s="298">
        <v>7.8</v>
      </c>
      <c r="F4548" s="297">
        <v>114963</v>
      </c>
      <c r="G4548" s="297">
        <v>59226720</v>
      </c>
      <c r="H4548" s="400">
        <v>461.9684272966</v>
      </c>
      <c r="I4548" s="401"/>
    </row>
    <row r="4549" spans="1:9" ht="25.15" customHeight="1">
      <c r="A4549" s="299">
        <v>39457</v>
      </c>
      <c r="B4549" s="298">
        <v>7.92</v>
      </c>
      <c r="C4549" s="298">
        <v>8.0856700000000004</v>
      </c>
      <c r="D4549" s="298">
        <v>7.7</v>
      </c>
      <c r="E4549" s="298">
        <v>7.71</v>
      </c>
      <c r="F4549" s="297">
        <v>3975252</v>
      </c>
      <c r="G4549" s="297">
        <v>59226720</v>
      </c>
      <c r="H4549" s="400">
        <v>456.63801345932001</v>
      </c>
      <c r="I4549" s="401"/>
    </row>
    <row r="4550" spans="1:9" ht="25.15" customHeight="1">
      <c r="A4550" s="299">
        <v>39456</v>
      </c>
      <c r="B4550" s="298">
        <v>8.16</v>
      </c>
      <c r="C4550" s="298">
        <v>8.2650000000000006</v>
      </c>
      <c r="D4550" s="298">
        <v>7.95</v>
      </c>
      <c r="E4550" s="298">
        <v>7.9950000000000001</v>
      </c>
      <c r="F4550" s="297">
        <v>402752</v>
      </c>
      <c r="G4550" s="297">
        <v>59226720</v>
      </c>
      <c r="H4550" s="400">
        <v>473.51761962204</v>
      </c>
      <c r="I4550" s="401"/>
    </row>
    <row r="4551" spans="1:9" ht="25.15" customHeight="1">
      <c r="A4551" s="299">
        <v>39455</v>
      </c>
      <c r="B4551" s="298">
        <v>8.35</v>
      </c>
      <c r="C4551" s="298">
        <v>8.3800000000000008</v>
      </c>
      <c r="D4551" s="298">
        <v>8.1999999999999993</v>
      </c>
      <c r="E4551" s="298">
        <v>8.2899999999999991</v>
      </c>
      <c r="F4551" s="297">
        <v>331975</v>
      </c>
      <c r="G4551" s="297">
        <v>59226720</v>
      </c>
      <c r="H4551" s="400">
        <v>490.98950654068</v>
      </c>
      <c r="I4551" s="401"/>
    </row>
    <row r="4552" spans="1:9" ht="25.15" customHeight="1">
      <c r="A4552" s="299">
        <v>39454</v>
      </c>
      <c r="B4552" s="298">
        <v>8.23</v>
      </c>
      <c r="C4552" s="298">
        <v>8.35</v>
      </c>
      <c r="D4552" s="298">
        <v>8.23</v>
      </c>
      <c r="E4552" s="298">
        <v>8.3350000000000009</v>
      </c>
      <c r="F4552" s="297">
        <v>374743</v>
      </c>
      <c r="G4552" s="297">
        <v>59226720</v>
      </c>
      <c r="H4552" s="400">
        <v>493.65471345932002</v>
      </c>
      <c r="I4552" s="401"/>
    </row>
    <row r="4553" spans="1:9" ht="25.15" customHeight="1">
      <c r="A4553" s="299">
        <v>39451</v>
      </c>
      <c r="B4553" s="298">
        <v>8.23</v>
      </c>
      <c r="C4553" s="298">
        <v>8.35</v>
      </c>
      <c r="D4553" s="298">
        <v>8.23</v>
      </c>
      <c r="E4553" s="298">
        <v>8.35</v>
      </c>
      <c r="F4553" s="297">
        <v>259317</v>
      </c>
      <c r="G4553" s="297">
        <v>59226720</v>
      </c>
      <c r="H4553" s="400">
        <v>494.54313459320099</v>
      </c>
      <c r="I4553" s="401"/>
    </row>
    <row r="4554" spans="1:9" ht="25.15" customHeight="1">
      <c r="A4554" s="299">
        <v>39450</v>
      </c>
      <c r="B4554" s="298">
        <v>8.2149999999999999</v>
      </c>
      <c r="C4554" s="298">
        <v>8.35</v>
      </c>
      <c r="D4554" s="298">
        <v>8.2100000000000009</v>
      </c>
      <c r="E4554" s="298">
        <v>8.31</v>
      </c>
      <c r="F4554" s="297">
        <v>207719</v>
      </c>
      <c r="G4554" s="297">
        <v>59226720</v>
      </c>
      <c r="H4554" s="400">
        <v>492.17406805252102</v>
      </c>
      <c r="I4554" s="401"/>
    </row>
    <row r="4555" spans="1:9" ht="25.15" customHeight="1">
      <c r="A4555" s="299">
        <v>39449</v>
      </c>
      <c r="B4555" s="298">
        <v>8.1050000000000004</v>
      </c>
      <c r="C4555" s="298">
        <v>8.35</v>
      </c>
      <c r="D4555" s="298">
        <v>8.1050000000000004</v>
      </c>
      <c r="E4555" s="298">
        <v>8.35</v>
      </c>
      <c r="F4555" s="297">
        <v>525184</v>
      </c>
      <c r="G4555" s="297">
        <v>59226720</v>
      </c>
      <c r="H4555" s="400">
        <v>494.54313459320099</v>
      </c>
      <c r="I4555" s="401"/>
    </row>
    <row r="4556" spans="1:9" ht="25.15" customHeight="1">
      <c r="A4556" s="299">
        <v>39448</v>
      </c>
      <c r="B4556" s="298">
        <v>8.15</v>
      </c>
      <c r="C4556" s="298">
        <v>8.25</v>
      </c>
      <c r="D4556" s="298">
        <v>8.125</v>
      </c>
      <c r="E4556" s="298">
        <v>8.25</v>
      </c>
      <c r="F4556" s="297">
        <v>71869</v>
      </c>
      <c r="G4556" s="297">
        <v>59226720</v>
      </c>
      <c r="H4556" s="400">
        <v>488.62043999999997</v>
      </c>
      <c r="I4556" s="401"/>
    </row>
    <row r="4557" spans="1:9" ht="25.15" customHeight="1">
      <c r="A4557" s="299">
        <v>39447</v>
      </c>
      <c r="B4557" s="298">
        <v>8.15</v>
      </c>
      <c r="C4557" s="298">
        <v>8.25</v>
      </c>
      <c r="D4557" s="298">
        <v>8.125</v>
      </c>
      <c r="E4557" s="298">
        <v>8.25</v>
      </c>
      <c r="F4557" s="297">
        <v>71869</v>
      </c>
      <c r="G4557" s="297">
        <v>59226720</v>
      </c>
      <c r="H4557" s="400">
        <v>488.62043999999997</v>
      </c>
      <c r="I4557" s="401"/>
    </row>
    <row r="4558" spans="1:9" ht="25.15" customHeight="1">
      <c r="A4558" s="299">
        <v>39444</v>
      </c>
      <c r="B4558" s="298">
        <v>8.1</v>
      </c>
      <c r="C4558" s="298">
        <v>8.14</v>
      </c>
      <c r="D4558" s="298">
        <v>8.0259999999999998</v>
      </c>
      <c r="E4558" s="298">
        <v>8.11</v>
      </c>
      <c r="F4558" s="297">
        <v>28495</v>
      </c>
      <c r="G4558" s="297">
        <v>59226720</v>
      </c>
      <c r="H4558" s="400">
        <v>480.32867886611899</v>
      </c>
      <c r="I4558" s="401"/>
    </row>
    <row r="4559" spans="1:9" ht="25.15" customHeight="1">
      <c r="A4559" s="299">
        <v>39443</v>
      </c>
      <c r="B4559" s="298">
        <v>8.0500000000000007</v>
      </c>
      <c r="C4559" s="298">
        <v>8.1312999999999995</v>
      </c>
      <c r="D4559" s="298">
        <v>8</v>
      </c>
      <c r="E4559" s="298">
        <v>8.0259999999999998</v>
      </c>
      <c r="F4559" s="297">
        <v>8082</v>
      </c>
      <c r="G4559" s="297">
        <v>59226720</v>
      </c>
      <c r="H4559" s="400">
        <v>475.35365607559203</v>
      </c>
      <c r="I4559" s="401"/>
    </row>
    <row r="4560" spans="1:9" ht="25.15" customHeight="1">
      <c r="A4560" s="299">
        <v>39440</v>
      </c>
      <c r="B4560" s="298">
        <v>7.92</v>
      </c>
      <c r="C4560" s="298">
        <v>8.1338010000000001</v>
      </c>
      <c r="D4560" s="298">
        <v>7.8635999999999999</v>
      </c>
      <c r="E4560" s="298">
        <v>8.1338010000000001</v>
      </c>
      <c r="F4560" s="297">
        <v>33969</v>
      </c>
      <c r="G4560" s="297">
        <v>59226720</v>
      </c>
      <c r="H4560" s="400">
        <v>481.73832513977101</v>
      </c>
      <c r="I4560" s="401"/>
    </row>
    <row r="4561" spans="1:9" ht="25.15" customHeight="1">
      <c r="A4561" s="299">
        <v>39437</v>
      </c>
      <c r="B4561" s="298">
        <v>7.7</v>
      </c>
      <c r="C4561" s="298">
        <v>8.4049999999999994</v>
      </c>
      <c r="D4561" s="298">
        <v>7.6909999999999998</v>
      </c>
      <c r="E4561" s="298">
        <v>8.02</v>
      </c>
      <c r="F4561" s="297">
        <v>673881</v>
      </c>
      <c r="G4561" s="297">
        <v>59226720</v>
      </c>
      <c r="H4561" s="400">
        <v>474.99832151184103</v>
      </c>
      <c r="I4561" s="401"/>
    </row>
    <row r="4562" spans="1:9" ht="25.15" customHeight="1">
      <c r="A4562" s="299">
        <v>39436</v>
      </c>
      <c r="B4562" s="298">
        <v>7.53</v>
      </c>
      <c r="C4562" s="298">
        <v>7.68</v>
      </c>
      <c r="D4562" s="298">
        <v>7.4950000000000001</v>
      </c>
      <c r="E4562" s="298">
        <v>7.5750000000000002</v>
      </c>
      <c r="F4562" s="297">
        <v>563246</v>
      </c>
      <c r="G4562" s="297">
        <v>59226720</v>
      </c>
      <c r="H4562" s="400">
        <v>448.64239270339999</v>
      </c>
      <c r="I4562" s="401"/>
    </row>
    <row r="4563" spans="1:9" ht="25.15" customHeight="1">
      <c r="A4563" s="299">
        <v>39435</v>
      </c>
      <c r="B4563" s="298">
        <v>7.3</v>
      </c>
      <c r="C4563" s="298">
        <v>7.57</v>
      </c>
      <c r="D4563" s="298">
        <v>7.3</v>
      </c>
      <c r="E4563" s="298">
        <v>7.52</v>
      </c>
      <c r="F4563" s="297">
        <v>170497</v>
      </c>
      <c r="G4563" s="297">
        <v>59226720</v>
      </c>
      <c r="H4563" s="400">
        <v>445.38493327034001</v>
      </c>
      <c r="I4563" s="401"/>
    </row>
    <row r="4564" spans="1:9" ht="25.15" customHeight="1">
      <c r="A4564" s="299">
        <v>39434</v>
      </c>
      <c r="B4564" s="298">
        <v>7.15</v>
      </c>
      <c r="C4564" s="298">
        <v>7.3</v>
      </c>
      <c r="D4564" s="298">
        <v>7.05</v>
      </c>
      <c r="E4564" s="298">
        <v>7.24</v>
      </c>
      <c r="F4564" s="297">
        <v>294414</v>
      </c>
      <c r="G4564" s="297">
        <v>59226720</v>
      </c>
      <c r="H4564" s="400">
        <v>428.80143924407997</v>
      </c>
      <c r="I4564" s="401"/>
    </row>
    <row r="4565" spans="1:9" ht="25.15" customHeight="1">
      <c r="A4565" s="299">
        <v>39433</v>
      </c>
      <c r="B4565" s="298">
        <v>7.03</v>
      </c>
      <c r="C4565" s="298">
        <v>7.15</v>
      </c>
      <c r="D4565" s="298">
        <v>7.03</v>
      </c>
      <c r="E4565" s="298">
        <v>7.09</v>
      </c>
      <c r="F4565" s="297">
        <v>128825</v>
      </c>
      <c r="G4565" s="297">
        <v>59226720</v>
      </c>
      <c r="H4565" s="400">
        <v>419.91745383727999</v>
      </c>
      <c r="I4565" s="401"/>
    </row>
    <row r="4566" spans="1:9" ht="25.15" customHeight="1">
      <c r="A4566" s="299">
        <v>39430</v>
      </c>
      <c r="B4566" s="298">
        <v>7.12</v>
      </c>
      <c r="C4566" s="298">
        <v>7.17</v>
      </c>
      <c r="D4566" s="298">
        <v>7.07</v>
      </c>
      <c r="E4566" s="298">
        <v>7.09</v>
      </c>
      <c r="F4566" s="297">
        <v>95835</v>
      </c>
      <c r="G4566" s="297">
        <v>59226720</v>
      </c>
      <c r="H4566" s="400">
        <v>419.91745383727999</v>
      </c>
      <c r="I4566" s="401"/>
    </row>
    <row r="4567" spans="1:9" ht="25.15" customHeight="1">
      <c r="A4567" s="299">
        <v>39429</v>
      </c>
      <c r="B4567" s="298">
        <v>7.07</v>
      </c>
      <c r="C4567" s="298">
        <v>7.0949999999999998</v>
      </c>
      <c r="D4567" s="298">
        <v>7.03</v>
      </c>
      <c r="E4567" s="298">
        <v>7.0949999999999998</v>
      </c>
      <c r="F4567" s="297">
        <v>235723</v>
      </c>
      <c r="G4567" s="297">
        <v>59226720</v>
      </c>
      <c r="H4567" s="400">
        <v>420.21356597374</v>
      </c>
      <c r="I4567" s="401"/>
    </row>
    <row r="4568" spans="1:9" ht="25.15" customHeight="1">
      <c r="A4568" s="299">
        <v>39428</v>
      </c>
      <c r="B4568" s="298">
        <v>7.07</v>
      </c>
      <c r="C4568" s="298">
        <v>7.1050000000000004</v>
      </c>
      <c r="D4568" s="298">
        <v>7.0350000000000001</v>
      </c>
      <c r="E4568" s="298">
        <v>7.1050000000000004</v>
      </c>
      <c r="F4568" s="297">
        <v>315233</v>
      </c>
      <c r="G4568" s="297">
        <v>59226720</v>
      </c>
      <c r="H4568" s="400">
        <v>420.80584672966</v>
      </c>
      <c r="I4568" s="401"/>
    </row>
    <row r="4569" spans="1:9" ht="25.15" customHeight="1">
      <c r="A4569" s="299">
        <v>39427</v>
      </c>
      <c r="B4569" s="298">
        <v>7</v>
      </c>
      <c r="C4569" s="298">
        <v>7.07</v>
      </c>
      <c r="D4569" s="298">
        <v>7</v>
      </c>
      <c r="E4569" s="298">
        <v>7.0250000000000004</v>
      </c>
      <c r="F4569" s="297">
        <v>127721</v>
      </c>
      <c r="G4569" s="297">
        <v>59226720</v>
      </c>
      <c r="H4569" s="400">
        <v>416.06771364830001</v>
      </c>
      <c r="I4569" s="401"/>
    </row>
    <row r="4570" spans="1:9" ht="25.15" customHeight="1">
      <c r="A4570" s="299">
        <v>39426</v>
      </c>
      <c r="B4570" s="298">
        <v>6.95</v>
      </c>
      <c r="C4570" s="298">
        <v>7.07</v>
      </c>
      <c r="D4570" s="298">
        <v>6.95</v>
      </c>
      <c r="E4570" s="298">
        <v>7.05</v>
      </c>
      <c r="F4570" s="297">
        <v>20573</v>
      </c>
      <c r="G4570" s="297">
        <v>59226720</v>
      </c>
      <c r="H4570" s="400">
        <v>417.54838729660003</v>
      </c>
      <c r="I4570" s="401"/>
    </row>
    <row r="4571" spans="1:9" ht="25.15" customHeight="1">
      <c r="A4571" s="299">
        <v>39423</v>
      </c>
      <c r="B4571" s="298">
        <v>7.0949999999999998</v>
      </c>
      <c r="C4571" s="298">
        <v>7.0983999999999998</v>
      </c>
      <c r="D4571" s="298">
        <v>7</v>
      </c>
      <c r="E4571" s="298">
        <v>7</v>
      </c>
      <c r="F4571" s="297">
        <v>33740</v>
      </c>
      <c r="G4571" s="297">
        <v>59226720</v>
      </c>
      <c r="H4571" s="400">
        <v>414.58704</v>
      </c>
      <c r="I4571" s="401"/>
    </row>
    <row r="4572" spans="1:9" ht="25.15" customHeight="1">
      <c r="A4572" s="299">
        <v>39422</v>
      </c>
      <c r="B4572" s="298">
        <v>7.11</v>
      </c>
      <c r="C4572" s="298">
        <v>7.12</v>
      </c>
      <c r="D4572" s="298">
        <v>7.085</v>
      </c>
      <c r="E4572" s="298">
        <v>7.09</v>
      </c>
      <c r="F4572" s="297">
        <v>55666</v>
      </c>
      <c r="G4572" s="297">
        <v>59226720</v>
      </c>
      <c r="H4572" s="400">
        <v>419.91745383727999</v>
      </c>
      <c r="I4572" s="401"/>
    </row>
    <row r="4573" spans="1:9" ht="25.15" customHeight="1">
      <c r="A4573" s="299">
        <v>39421</v>
      </c>
      <c r="B4573" s="298">
        <v>7.12</v>
      </c>
      <c r="C4573" s="298">
        <v>7.14</v>
      </c>
      <c r="D4573" s="298">
        <v>7.03</v>
      </c>
      <c r="E4573" s="298">
        <v>7.0350000000000001</v>
      </c>
      <c r="F4573" s="297">
        <v>320761</v>
      </c>
      <c r="G4573" s="297">
        <v>59226720</v>
      </c>
      <c r="H4573" s="400">
        <v>416.65996616272002</v>
      </c>
      <c r="I4573" s="401"/>
    </row>
    <row r="4574" spans="1:9" ht="25.15" customHeight="1">
      <c r="A4574" s="299">
        <v>39420</v>
      </c>
      <c r="B4574" s="298">
        <v>7.17</v>
      </c>
      <c r="C4574" s="298">
        <v>7.1849999999999996</v>
      </c>
      <c r="D4574" s="298">
        <v>7.125</v>
      </c>
      <c r="E4574" s="298">
        <v>7.1349999999999998</v>
      </c>
      <c r="F4574" s="297">
        <v>27753</v>
      </c>
      <c r="G4574" s="297">
        <v>59226720</v>
      </c>
      <c r="H4574" s="400">
        <v>422.58266075592002</v>
      </c>
      <c r="I4574" s="401"/>
    </row>
    <row r="4575" spans="1:9" ht="25.15" customHeight="1">
      <c r="A4575" s="299">
        <v>39419</v>
      </c>
      <c r="B4575" s="298">
        <v>7.19</v>
      </c>
      <c r="C4575" s="298">
        <v>7.28</v>
      </c>
      <c r="D4575" s="298">
        <v>7.15</v>
      </c>
      <c r="E4575" s="298">
        <v>7.15</v>
      </c>
      <c r="F4575" s="297">
        <v>210068</v>
      </c>
      <c r="G4575" s="297">
        <v>59226720</v>
      </c>
      <c r="H4575" s="400">
        <v>423.47105364830003</v>
      </c>
      <c r="I4575" s="401"/>
    </row>
    <row r="4576" spans="1:9" ht="25.15" customHeight="1">
      <c r="A4576" s="299">
        <v>39416</v>
      </c>
      <c r="B4576" s="298">
        <v>7.1</v>
      </c>
      <c r="C4576" s="298">
        <v>7.39</v>
      </c>
      <c r="D4576" s="298">
        <v>7.1</v>
      </c>
      <c r="E4576" s="298">
        <v>7.39</v>
      </c>
      <c r="F4576" s="297">
        <v>45270</v>
      </c>
      <c r="G4576" s="297">
        <v>59226720</v>
      </c>
      <c r="H4576" s="400">
        <v>437.68545289238</v>
      </c>
      <c r="I4576" s="401"/>
    </row>
    <row r="4577" spans="1:9" ht="25.15" customHeight="1">
      <c r="A4577" s="299">
        <v>39415</v>
      </c>
      <c r="B4577" s="298">
        <v>7.08</v>
      </c>
      <c r="C4577" s="298">
        <v>7.2</v>
      </c>
      <c r="D4577" s="298">
        <v>7.08</v>
      </c>
      <c r="E4577" s="298">
        <v>7.17</v>
      </c>
      <c r="F4577" s="297">
        <v>131423</v>
      </c>
      <c r="G4577" s="297">
        <v>59204190</v>
      </c>
      <c r="H4577" s="400">
        <v>424.49404681692101</v>
      </c>
      <c r="I4577" s="401"/>
    </row>
    <row r="4578" spans="1:9" ht="25.15" customHeight="1">
      <c r="A4578" s="299">
        <v>39414</v>
      </c>
      <c r="B4578" s="298">
        <v>6.85</v>
      </c>
      <c r="C4578" s="298">
        <v>7.2</v>
      </c>
      <c r="D4578" s="298">
        <v>6.85</v>
      </c>
      <c r="E4578" s="298">
        <v>7.17</v>
      </c>
      <c r="F4578" s="297">
        <v>86484</v>
      </c>
      <c r="G4578" s="297">
        <v>59204190</v>
      </c>
      <c r="H4578" s="400">
        <v>424.49404681692101</v>
      </c>
      <c r="I4578" s="401"/>
    </row>
    <row r="4579" spans="1:9" ht="25.15" customHeight="1">
      <c r="A4579" s="299">
        <v>39413</v>
      </c>
      <c r="B4579" s="298">
        <v>7.05</v>
      </c>
      <c r="C4579" s="298">
        <v>7.05</v>
      </c>
      <c r="D4579" s="298">
        <v>6.65</v>
      </c>
      <c r="E4579" s="298">
        <v>6.7450000000000001</v>
      </c>
      <c r="F4579" s="297">
        <v>163062</v>
      </c>
      <c r="G4579" s="297">
        <v>59204190</v>
      </c>
      <c r="H4579" s="400">
        <v>399.33225477461798</v>
      </c>
      <c r="I4579" s="401"/>
    </row>
    <row r="4580" spans="1:9" ht="25.15" customHeight="1">
      <c r="A4580" s="299">
        <v>39412</v>
      </c>
      <c r="B4580" s="298">
        <v>7.2050000000000001</v>
      </c>
      <c r="C4580" s="298">
        <v>7.21</v>
      </c>
      <c r="D4580" s="298">
        <v>7</v>
      </c>
      <c r="E4580" s="298">
        <v>7.05</v>
      </c>
      <c r="F4580" s="297">
        <v>59117</v>
      </c>
      <c r="G4580" s="297">
        <v>59204190</v>
      </c>
      <c r="H4580" s="400">
        <v>417.389550792303</v>
      </c>
      <c r="I4580" s="401"/>
    </row>
    <row r="4581" spans="1:9" ht="25.15" customHeight="1">
      <c r="A4581" s="299">
        <v>39409</v>
      </c>
      <c r="B4581" s="298">
        <v>7.3</v>
      </c>
      <c r="C4581" s="298">
        <v>7.3</v>
      </c>
      <c r="D4581" s="298">
        <v>7.21</v>
      </c>
      <c r="E4581" s="298">
        <v>7.24</v>
      </c>
      <c r="F4581" s="297">
        <v>26197</v>
      </c>
      <c r="G4581" s="297">
        <v>59204190</v>
      </c>
      <c r="H4581" s="400">
        <v>428.63832204923602</v>
      </c>
      <c r="I4581" s="401"/>
    </row>
    <row r="4582" spans="1:9" ht="25.15" customHeight="1">
      <c r="A4582" s="299">
        <v>39408</v>
      </c>
      <c r="B4582" s="298">
        <v>7.35</v>
      </c>
      <c r="C4582" s="298">
        <v>7.35</v>
      </c>
      <c r="D4582" s="298">
        <v>7.25</v>
      </c>
      <c r="E4582" s="298">
        <v>7.3</v>
      </c>
      <c r="F4582" s="297">
        <v>320942</v>
      </c>
      <c r="G4582" s="297">
        <v>59204190</v>
      </c>
      <c r="H4582" s="400">
        <v>432.19059829230298</v>
      </c>
      <c r="I4582" s="401"/>
    </row>
    <row r="4583" spans="1:9" ht="25.15" customHeight="1">
      <c r="A4583" s="299">
        <v>39407</v>
      </c>
      <c r="B4583" s="298">
        <v>7.5449999999999999</v>
      </c>
      <c r="C4583" s="298">
        <v>7.55</v>
      </c>
      <c r="D4583" s="298">
        <v>7.25</v>
      </c>
      <c r="E4583" s="298">
        <v>7.34</v>
      </c>
      <c r="F4583" s="297">
        <v>79520</v>
      </c>
      <c r="G4583" s="297">
        <v>59204190</v>
      </c>
      <c r="H4583" s="400">
        <v>434.55876363384198</v>
      </c>
      <c r="I4583" s="401"/>
    </row>
    <row r="4584" spans="1:9" ht="25.15" customHeight="1">
      <c r="A4584" s="299">
        <v>39406</v>
      </c>
      <c r="B4584" s="298">
        <v>7.3</v>
      </c>
      <c r="C4584" s="298">
        <v>7.73</v>
      </c>
      <c r="D4584" s="298">
        <v>7.3</v>
      </c>
      <c r="E4584" s="298">
        <v>7.5149999999999997</v>
      </c>
      <c r="F4584" s="297">
        <v>108180</v>
      </c>
      <c r="G4584" s="297">
        <v>59204190</v>
      </c>
      <c r="H4584" s="400">
        <v>444.91947994538799</v>
      </c>
      <c r="I4584" s="401"/>
    </row>
    <row r="4585" spans="1:9" ht="25.15" customHeight="1">
      <c r="A4585" s="299">
        <v>39405</v>
      </c>
      <c r="B4585" s="298">
        <v>7.5</v>
      </c>
      <c r="C4585" s="298">
        <v>7.5</v>
      </c>
      <c r="D4585" s="298">
        <v>7.3</v>
      </c>
      <c r="E4585" s="298">
        <v>7.33</v>
      </c>
      <c r="F4585" s="297">
        <v>314671</v>
      </c>
      <c r="G4585" s="297">
        <v>59204190</v>
      </c>
      <c r="H4585" s="400">
        <v>433.96670818307899</v>
      </c>
      <c r="I4585" s="401"/>
    </row>
    <row r="4586" spans="1:9" ht="25.15" customHeight="1">
      <c r="A4586" s="299">
        <v>39402</v>
      </c>
      <c r="B4586" s="298">
        <v>7.28</v>
      </c>
      <c r="C4586" s="298">
        <v>7.5</v>
      </c>
      <c r="D4586" s="298">
        <v>7.28</v>
      </c>
      <c r="E4586" s="298">
        <v>7.5</v>
      </c>
      <c r="F4586" s="297">
        <v>23790</v>
      </c>
      <c r="G4586" s="297">
        <v>59204190</v>
      </c>
      <c r="H4586" s="400">
        <v>444.03142500000001</v>
      </c>
      <c r="I4586" s="401"/>
    </row>
    <row r="4587" spans="1:9" ht="25.15" customHeight="1">
      <c r="A4587" s="299">
        <v>39401</v>
      </c>
      <c r="B4587" s="298">
        <v>7.2</v>
      </c>
      <c r="C4587" s="298">
        <v>7.37</v>
      </c>
      <c r="D4587" s="298">
        <v>7.2</v>
      </c>
      <c r="E4587" s="298">
        <v>7.33</v>
      </c>
      <c r="F4587" s="297">
        <v>354682</v>
      </c>
      <c r="G4587" s="297">
        <v>59204190</v>
      </c>
      <c r="H4587" s="400">
        <v>433.96670818307899</v>
      </c>
      <c r="I4587" s="401"/>
    </row>
    <row r="4588" spans="1:9" ht="25.15" customHeight="1">
      <c r="A4588" s="299">
        <v>39400</v>
      </c>
      <c r="B4588" s="298">
        <v>7.2</v>
      </c>
      <c r="C4588" s="298">
        <v>7.3</v>
      </c>
      <c r="D4588" s="298">
        <v>7.2</v>
      </c>
      <c r="E4588" s="298">
        <v>7.2750000000000004</v>
      </c>
      <c r="F4588" s="297">
        <v>55157</v>
      </c>
      <c r="G4588" s="297">
        <v>59204190</v>
      </c>
      <c r="H4588" s="400">
        <v>430.71048789615202</v>
      </c>
      <c r="I4588" s="401"/>
    </row>
    <row r="4589" spans="1:9" ht="25.15" customHeight="1">
      <c r="A4589" s="299">
        <v>39399</v>
      </c>
      <c r="B4589" s="298">
        <v>7.1</v>
      </c>
      <c r="C4589" s="298">
        <v>7.2</v>
      </c>
      <c r="D4589" s="298">
        <v>7.1</v>
      </c>
      <c r="E4589" s="298">
        <v>7.16</v>
      </c>
      <c r="F4589" s="297">
        <v>115802</v>
      </c>
      <c r="G4589" s="297">
        <v>59204190</v>
      </c>
      <c r="H4589" s="400">
        <v>423.90199136615797</v>
      </c>
      <c r="I4589" s="401"/>
    </row>
    <row r="4590" spans="1:9" ht="25.15" customHeight="1">
      <c r="A4590" s="299">
        <v>39398</v>
      </c>
      <c r="B4590" s="298">
        <v>7.05</v>
      </c>
      <c r="C4590" s="298">
        <v>7.1749999999999998</v>
      </c>
      <c r="D4590" s="298">
        <v>7.05</v>
      </c>
      <c r="E4590" s="298">
        <v>7.0949999999999998</v>
      </c>
      <c r="F4590" s="297">
        <v>184993</v>
      </c>
      <c r="G4590" s="297">
        <v>59204190</v>
      </c>
      <c r="H4590" s="400">
        <v>420.05371562846699</v>
      </c>
      <c r="I4590" s="401"/>
    </row>
    <row r="4591" spans="1:9" ht="25.15" customHeight="1">
      <c r="A4591" s="299">
        <v>39395</v>
      </c>
      <c r="B4591" s="298">
        <v>7.22</v>
      </c>
      <c r="C4591" s="298">
        <v>7.2850000000000001</v>
      </c>
      <c r="D4591" s="298">
        <v>7.05</v>
      </c>
      <c r="E4591" s="298">
        <v>7.19</v>
      </c>
      <c r="F4591" s="297">
        <v>149966</v>
      </c>
      <c r="G4591" s="297">
        <v>59162301</v>
      </c>
      <c r="H4591" s="400">
        <v>425.37694757529403</v>
      </c>
      <c r="I4591" s="401"/>
    </row>
    <row r="4592" spans="1:9" ht="25.15" customHeight="1">
      <c r="A4592" s="299">
        <v>39394</v>
      </c>
      <c r="B4592" s="298">
        <v>7.3</v>
      </c>
      <c r="C4592" s="298">
        <v>7.4</v>
      </c>
      <c r="D4592" s="298">
        <v>7.22</v>
      </c>
      <c r="E4592" s="298">
        <v>7.24</v>
      </c>
      <c r="F4592" s="297">
        <v>99999</v>
      </c>
      <c r="G4592" s="297">
        <v>59162301</v>
      </c>
      <c r="H4592" s="400">
        <v>428.33504569882399</v>
      </c>
      <c r="I4592" s="401"/>
    </row>
    <row r="4593" spans="1:9" ht="25.15" customHeight="1">
      <c r="A4593" s="299">
        <v>39393</v>
      </c>
      <c r="B4593" s="298">
        <v>7.3</v>
      </c>
      <c r="C4593" s="298">
        <v>7.35</v>
      </c>
      <c r="D4593" s="298">
        <v>7.3</v>
      </c>
      <c r="E4593" s="298">
        <v>7.3250000000000002</v>
      </c>
      <c r="F4593" s="297">
        <v>23845</v>
      </c>
      <c r="G4593" s="297">
        <v>59162301</v>
      </c>
      <c r="H4593" s="400">
        <v>433.36384354068701</v>
      </c>
      <c r="I4593" s="401"/>
    </row>
    <row r="4594" spans="1:9" ht="25.15" customHeight="1">
      <c r="A4594" s="299">
        <v>39392</v>
      </c>
      <c r="B4594" s="298">
        <v>7.3049999999999997</v>
      </c>
      <c r="C4594" s="298">
        <v>7.37</v>
      </c>
      <c r="D4594" s="298">
        <v>7.2</v>
      </c>
      <c r="E4594" s="298">
        <v>7.35</v>
      </c>
      <c r="F4594" s="297">
        <v>79912</v>
      </c>
      <c r="G4594" s="297">
        <v>59162301</v>
      </c>
      <c r="H4594" s="400">
        <v>434.84290670784299</v>
      </c>
      <c r="I4594" s="401"/>
    </row>
    <row r="4595" spans="1:9" ht="25.15" customHeight="1">
      <c r="A4595" s="299">
        <v>39391</v>
      </c>
      <c r="B4595" s="298">
        <v>7.38</v>
      </c>
      <c r="C4595" s="298">
        <v>7.44</v>
      </c>
      <c r="D4595" s="298">
        <v>7.2770000000000001</v>
      </c>
      <c r="E4595" s="298">
        <v>7.4</v>
      </c>
      <c r="F4595" s="297">
        <v>25770</v>
      </c>
      <c r="G4595" s="297">
        <v>56462301</v>
      </c>
      <c r="H4595" s="400">
        <v>417.82103278466502</v>
      </c>
      <c r="I4595" s="401"/>
    </row>
    <row r="4596" spans="1:9" ht="25.15" customHeight="1">
      <c r="A4596" s="299">
        <v>39388</v>
      </c>
      <c r="B4596" s="298">
        <v>7.5</v>
      </c>
      <c r="C4596" s="298">
        <v>7.5</v>
      </c>
      <c r="D4596" s="298">
        <v>7.2507999999999999</v>
      </c>
      <c r="E4596" s="298">
        <v>7.3550000000000004</v>
      </c>
      <c r="F4596" s="297">
        <v>71436</v>
      </c>
      <c r="G4596" s="297">
        <v>56462301</v>
      </c>
      <c r="H4596" s="400">
        <v>415.28022493193299</v>
      </c>
      <c r="I4596" s="401"/>
    </row>
    <row r="4597" spans="1:9" ht="25.15" customHeight="1">
      <c r="A4597" s="299">
        <v>39387</v>
      </c>
      <c r="B4597" s="298">
        <v>7.28</v>
      </c>
      <c r="C4597" s="298">
        <v>7.54</v>
      </c>
      <c r="D4597" s="298">
        <v>7.25</v>
      </c>
      <c r="E4597" s="298">
        <v>7.5049999999999999</v>
      </c>
      <c r="F4597" s="297">
        <v>2833977</v>
      </c>
      <c r="G4597" s="297">
        <v>56462301</v>
      </c>
      <c r="H4597" s="400">
        <v>423.749575466598</v>
      </c>
      <c r="I4597" s="401"/>
    </row>
    <row r="4598" spans="1:9" ht="25.15" customHeight="1">
      <c r="A4598" s="299">
        <v>39386</v>
      </c>
      <c r="B4598" s="298">
        <v>7.09</v>
      </c>
      <c r="C4598" s="298">
        <v>7.09</v>
      </c>
      <c r="D4598" s="298">
        <v>7</v>
      </c>
      <c r="E4598" s="298">
        <v>7.05</v>
      </c>
      <c r="F4598" s="297">
        <v>62241</v>
      </c>
      <c r="G4598" s="297">
        <v>56462301</v>
      </c>
      <c r="H4598" s="400">
        <v>398.059232819329</v>
      </c>
      <c r="I4598" s="401"/>
    </row>
    <row r="4599" spans="1:9" ht="25.15" customHeight="1">
      <c r="A4599" s="299">
        <v>39385</v>
      </c>
      <c r="B4599" s="298">
        <v>7</v>
      </c>
      <c r="C4599" s="298">
        <v>7.0883000000000003</v>
      </c>
      <c r="D4599" s="298">
        <v>6.95</v>
      </c>
      <c r="E4599" s="298">
        <v>7</v>
      </c>
      <c r="F4599" s="297">
        <v>42351</v>
      </c>
      <c r="G4599" s="297">
        <v>55961538</v>
      </c>
      <c r="H4599" s="400">
        <v>391.73076600000002</v>
      </c>
      <c r="I4599" s="401"/>
    </row>
    <row r="4600" spans="1:9" ht="25.15" customHeight="1">
      <c r="A4600" s="299">
        <v>39384</v>
      </c>
      <c r="B4600" s="298">
        <v>7.15</v>
      </c>
      <c r="C4600" s="298">
        <v>7.2636000000000003</v>
      </c>
      <c r="D4600" s="298">
        <v>6.9554999999999998</v>
      </c>
      <c r="E4600" s="298">
        <v>7.0049999999999999</v>
      </c>
      <c r="F4600" s="297">
        <v>44422</v>
      </c>
      <c r="G4600" s="297">
        <v>55961538</v>
      </c>
      <c r="H4600" s="400">
        <v>392.01058009428999</v>
      </c>
      <c r="I4600" s="401"/>
    </row>
    <row r="4601" spans="1:9" ht="25.15" customHeight="1">
      <c r="A4601" s="299">
        <v>39381</v>
      </c>
      <c r="B4601" s="298">
        <v>7.3</v>
      </c>
      <c r="C4601" s="298">
        <v>7.3</v>
      </c>
      <c r="D4601" s="298">
        <v>7.2</v>
      </c>
      <c r="E4601" s="298">
        <v>7.2949999999999999</v>
      </c>
      <c r="F4601" s="297">
        <v>11662</v>
      </c>
      <c r="G4601" s="297">
        <v>55961538</v>
      </c>
      <c r="H4601" s="400">
        <v>408.23942397952698</v>
      </c>
      <c r="I4601" s="401"/>
    </row>
    <row r="4602" spans="1:9" ht="25.15" customHeight="1">
      <c r="A4602" s="299">
        <v>39380</v>
      </c>
      <c r="B4602" s="298">
        <v>7.32</v>
      </c>
      <c r="C4602" s="298">
        <v>7.35</v>
      </c>
      <c r="D4602" s="298">
        <v>7.2</v>
      </c>
      <c r="E4602" s="298">
        <v>7.22</v>
      </c>
      <c r="F4602" s="297">
        <v>39410</v>
      </c>
      <c r="G4602" s="297">
        <v>55961538</v>
      </c>
      <c r="H4602" s="400">
        <v>404.04229261880198</v>
      </c>
      <c r="I4602" s="401"/>
    </row>
    <row r="4603" spans="1:9" ht="25.15" customHeight="1">
      <c r="A4603" s="299">
        <v>39379</v>
      </c>
      <c r="B4603" s="298">
        <v>7.375</v>
      </c>
      <c r="C4603" s="298">
        <v>7.4</v>
      </c>
      <c r="D4603" s="298">
        <v>7.2992999999999997</v>
      </c>
      <c r="E4603" s="298">
        <v>7.39</v>
      </c>
      <c r="F4603" s="297">
        <v>54961</v>
      </c>
      <c r="G4603" s="297">
        <v>55961538</v>
      </c>
      <c r="H4603" s="400">
        <v>413.55575834832899</v>
      </c>
      <c r="I4603" s="401"/>
    </row>
    <row r="4604" spans="1:9" ht="25.15" customHeight="1">
      <c r="A4604" s="299">
        <v>39378</v>
      </c>
      <c r="B4604" s="298">
        <v>7.24</v>
      </c>
      <c r="C4604" s="298">
        <v>7.3929999999999998</v>
      </c>
      <c r="D4604" s="298">
        <v>7</v>
      </c>
      <c r="E4604" s="298">
        <v>7.35</v>
      </c>
      <c r="F4604" s="297">
        <v>725596</v>
      </c>
      <c r="G4604" s="297">
        <v>55961538</v>
      </c>
      <c r="H4604" s="400">
        <v>411.31729896309201</v>
      </c>
      <c r="I4604" s="401"/>
    </row>
    <row r="4605" spans="1:9" ht="25.15" customHeight="1">
      <c r="A4605" s="299">
        <v>39377</v>
      </c>
      <c r="B4605" s="298">
        <v>7.3</v>
      </c>
      <c r="C4605" s="298">
        <v>7.3849999999999998</v>
      </c>
      <c r="D4605" s="298">
        <v>7.13</v>
      </c>
      <c r="E4605" s="298">
        <v>7.2050000000000001</v>
      </c>
      <c r="F4605" s="297">
        <v>132955</v>
      </c>
      <c r="G4605" s="297">
        <v>55961538</v>
      </c>
      <c r="H4605" s="400">
        <v>403.20287702047301</v>
      </c>
      <c r="I4605" s="401"/>
    </row>
    <row r="4606" spans="1:9" ht="25.15" customHeight="1">
      <c r="A4606" s="299">
        <v>39374</v>
      </c>
      <c r="B4606" s="298">
        <v>7.2</v>
      </c>
      <c r="C4606" s="298">
        <v>7.44</v>
      </c>
      <c r="D4606" s="298">
        <v>7.1</v>
      </c>
      <c r="E4606" s="298">
        <v>7.36</v>
      </c>
      <c r="F4606" s="297">
        <v>80153</v>
      </c>
      <c r="G4606" s="297">
        <v>55961538</v>
      </c>
      <c r="H4606" s="400">
        <v>411.876927151671</v>
      </c>
      <c r="I4606" s="401"/>
    </row>
    <row r="4607" spans="1:9" ht="25.15" customHeight="1">
      <c r="A4607" s="299">
        <v>39373</v>
      </c>
      <c r="B4607" s="298">
        <v>7.0949999999999998</v>
      </c>
      <c r="C4607" s="298">
        <v>7.12</v>
      </c>
      <c r="D4607" s="298">
        <v>7</v>
      </c>
      <c r="E4607" s="298">
        <v>7.125</v>
      </c>
      <c r="F4607" s="297">
        <v>502805</v>
      </c>
      <c r="G4607" s="297">
        <v>55961538</v>
      </c>
      <c r="H4607" s="400">
        <v>398.72595825000002</v>
      </c>
      <c r="I4607" s="401"/>
    </row>
    <row r="4608" spans="1:9" ht="25.15" customHeight="1">
      <c r="A4608" s="299">
        <v>39372</v>
      </c>
      <c r="B4608" s="298">
        <v>6.9</v>
      </c>
      <c r="C4608" s="298">
        <v>7.04</v>
      </c>
      <c r="D4608" s="298">
        <v>6.84</v>
      </c>
      <c r="E4608" s="298">
        <v>7.0149999999999997</v>
      </c>
      <c r="F4608" s="297">
        <v>80644</v>
      </c>
      <c r="G4608" s="297">
        <v>55961538</v>
      </c>
      <c r="H4608" s="400">
        <v>392.57018159832899</v>
      </c>
      <c r="I4608" s="401"/>
    </row>
    <row r="4609" spans="1:9" ht="25.15" customHeight="1">
      <c r="A4609" s="299">
        <v>39371</v>
      </c>
      <c r="B4609" s="298">
        <v>6.96</v>
      </c>
      <c r="C4609" s="298">
        <v>6.96</v>
      </c>
      <c r="D4609" s="298">
        <v>6.75</v>
      </c>
      <c r="E4609" s="298">
        <v>6.9</v>
      </c>
      <c r="F4609" s="297">
        <v>633555</v>
      </c>
      <c r="G4609" s="297">
        <v>55961538</v>
      </c>
      <c r="H4609" s="400">
        <v>386.13461753690802</v>
      </c>
      <c r="I4609" s="401"/>
    </row>
    <row r="4610" spans="1:9" ht="25.15" customHeight="1">
      <c r="A4610" s="299">
        <v>39370</v>
      </c>
      <c r="B4610" s="298">
        <v>7.07</v>
      </c>
      <c r="C4610" s="298">
        <v>7.18</v>
      </c>
      <c r="D4610" s="298">
        <v>6.98</v>
      </c>
      <c r="E4610" s="298">
        <v>7.0149999999999997</v>
      </c>
      <c r="F4610" s="297">
        <v>350216</v>
      </c>
      <c r="G4610" s="297">
        <v>55961538</v>
      </c>
      <c r="H4610" s="400">
        <v>392.57018159832899</v>
      </c>
      <c r="I4610" s="401"/>
    </row>
    <row r="4611" spans="1:9" ht="25.15" customHeight="1">
      <c r="A4611" s="299">
        <v>39367</v>
      </c>
      <c r="B4611" s="298">
        <v>7.16</v>
      </c>
      <c r="C4611" s="298">
        <v>7.2</v>
      </c>
      <c r="D4611" s="298">
        <v>7.01</v>
      </c>
      <c r="E4611" s="298">
        <v>7.18</v>
      </c>
      <c r="F4611" s="297">
        <v>111530</v>
      </c>
      <c r="G4611" s="297">
        <v>55961538</v>
      </c>
      <c r="H4611" s="400">
        <v>401.803833233565</v>
      </c>
      <c r="I4611" s="401"/>
    </row>
    <row r="4612" spans="1:9" ht="25.15" customHeight="1">
      <c r="A4612" s="299">
        <v>39366</v>
      </c>
      <c r="B4612" s="298">
        <v>7.16</v>
      </c>
      <c r="C4612" s="298">
        <v>7.26</v>
      </c>
      <c r="D4612" s="298">
        <v>7.12</v>
      </c>
      <c r="E4612" s="298">
        <v>7.12</v>
      </c>
      <c r="F4612" s="297">
        <v>971838</v>
      </c>
      <c r="G4612" s="297">
        <v>55961538</v>
      </c>
      <c r="H4612" s="400">
        <v>398.44614415570999</v>
      </c>
      <c r="I4612" s="401"/>
    </row>
    <row r="4613" spans="1:9" ht="25.15" customHeight="1">
      <c r="A4613" s="299">
        <v>39365</v>
      </c>
      <c r="B4613" s="298">
        <v>7.15</v>
      </c>
      <c r="C4613" s="298">
        <v>7.26</v>
      </c>
      <c r="D4613" s="298">
        <v>7.07</v>
      </c>
      <c r="E4613" s="298">
        <v>7.2</v>
      </c>
      <c r="F4613" s="297">
        <v>479551</v>
      </c>
      <c r="G4613" s="297">
        <v>55961538</v>
      </c>
      <c r="H4613" s="400">
        <v>402.923062926184</v>
      </c>
      <c r="I4613" s="401"/>
    </row>
    <row r="4614" spans="1:9" ht="25.15" customHeight="1">
      <c r="A4614" s="299">
        <v>39364</v>
      </c>
      <c r="B4614" s="298">
        <v>6.95</v>
      </c>
      <c r="C4614" s="298">
        <v>7.11</v>
      </c>
      <c r="D4614" s="298">
        <v>6.8608000000000002</v>
      </c>
      <c r="E4614" s="298">
        <v>7.1</v>
      </c>
      <c r="F4614" s="297">
        <v>53498</v>
      </c>
      <c r="G4614" s="297">
        <v>55961538</v>
      </c>
      <c r="H4614" s="400">
        <v>397.32691446309201</v>
      </c>
      <c r="I4614" s="401"/>
    </row>
    <row r="4615" spans="1:9" ht="25.15" customHeight="1">
      <c r="A4615" s="299">
        <v>39363</v>
      </c>
      <c r="B4615" s="298">
        <v>7</v>
      </c>
      <c r="C4615" s="298">
        <v>7</v>
      </c>
      <c r="D4615" s="298">
        <v>6.8</v>
      </c>
      <c r="E4615" s="298">
        <v>6.86</v>
      </c>
      <c r="F4615" s="297">
        <v>601431</v>
      </c>
      <c r="G4615" s="297">
        <v>55961538</v>
      </c>
      <c r="H4615" s="400">
        <v>383.89615815167099</v>
      </c>
      <c r="I4615" s="401"/>
    </row>
    <row r="4616" spans="1:9" ht="25.15" customHeight="1">
      <c r="A4616" s="299">
        <v>39360</v>
      </c>
      <c r="B4616" s="298">
        <v>6.85</v>
      </c>
      <c r="C4616" s="298">
        <v>6.85</v>
      </c>
      <c r="D4616" s="298">
        <v>6.71</v>
      </c>
      <c r="E4616" s="298">
        <v>6.8</v>
      </c>
      <c r="F4616" s="297">
        <v>1656738</v>
      </c>
      <c r="G4616" s="297">
        <v>55961538</v>
      </c>
      <c r="H4616" s="400">
        <v>380.53846907381597</v>
      </c>
      <c r="I4616" s="401"/>
    </row>
    <row r="4617" spans="1:9" ht="25.15" customHeight="1">
      <c r="A4617" s="299">
        <v>39359</v>
      </c>
      <c r="B4617" s="298">
        <v>6.8</v>
      </c>
      <c r="C4617" s="298">
        <v>6.85</v>
      </c>
      <c r="D4617" s="298">
        <v>6.68</v>
      </c>
      <c r="E4617" s="298">
        <v>6.85</v>
      </c>
      <c r="F4617" s="297">
        <v>40868</v>
      </c>
      <c r="G4617" s="297">
        <v>55961538</v>
      </c>
      <c r="H4617" s="400">
        <v>383.336529963092</v>
      </c>
      <c r="I4617" s="401"/>
    </row>
    <row r="4618" spans="1:9" ht="25.15" customHeight="1">
      <c r="A4618" s="299">
        <v>39358</v>
      </c>
      <c r="B4618" s="298">
        <v>6.85</v>
      </c>
      <c r="C4618" s="298">
        <v>6.85</v>
      </c>
      <c r="D4618" s="298">
        <v>6.8</v>
      </c>
      <c r="E4618" s="298">
        <v>6.82</v>
      </c>
      <c r="F4618" s="297">
        <v>72244</v>
      </c>
      <c r="G4618" s="297">
        <v>55961538</v>
      </c>
      <c r="H4618" s="400">
        <v>381.65769876643498</v>
      </c>
      <c r="I4618" s="401"/>
    </row>
    <row r="4619" spans="1:9" ht="25.15" customHeight="1">
      <c r="A4619" s="299">
        <v>39357</v>
      </c>
      <c r="B4619" s="298">
        <v>6.8</v>
      </c>
      <c r="C4619" s="298">
        <v>6.87</v>
      </c>
      <c r="D4619" s="298">
        <v>6.79</v>
      </c>
      <c r="E4619" s="298">
        <v>6.8150000000000004</v>
      </c>
      <c r="F4619" s="297">
        <v>40773</v>
      </c>
      <c r="G4619" s="297">
        <v>55961538</v>
      </c>
      <c r="H4619" s="400">
        <v>381.377884672145</v>
      </c>
      <c r="I4619" s="401"/>
    </row>
    <row r="4620" spans="1:9" ht="25.15" customHeight="1">
      <c r="A4620" s="299">
        <v>39356</v>
      </c>
      <c r="B4620" s="298">
        <v>6.72</v>
      </c>
      <c r="C4620" s="298">
        <v>6.75</v>
      </c>
      <c r="D4620" s="298">
        <v>6.65</v>
      </c>
      <c r="E4620" s="298">
        <v>6.6950000000000003</v>
      </c>
      <c r="F4620" s="297">
        <v>23553</v>
      </c>
      <c r="G4620" s="297">
        <v>55961538</v>
      </c>
      <c r="H4620" s="400">
        <v>374.66250651643497</v>
      </c>
      <c r="I4620" s="401"/>
    </row>
    <row r="4621" spans="1:9" ht="25.15" customHeight="1">
      <c r="A4621" s="299">
        <v>39353</v>
      </c>
      <c r="B4621" s="298">
        <v>6.9</v>
      </c>
      <c r="C4621" s="298">
        <v>6.9</v>
      </c>
      <c r="D4621" s="298">
        <v>6.68</v>
      </c>
      <c r="E4621" s="298">
        <v>6.6849999999999996</v>
      </c>
      <c r="F4621" s="297">
        <v>123498</v>
      </c>
      <c r="G4621" s="297">
        <v>55961538</v>
      </c>
      <c r="H4621" s="400">
        <v>374.10287832785502</v>
      </c>
      <c r="I4621" s="401"/>
    </row>
    <row r="4622" spans="1:9" ht="25.15" customHeight="1">
      <c r="A4622" s="299">
        <v>39352</v>
      </c>
      <c r="B4622" s="298">
        <v>6.7</v>
      </c>
      <c r="C4622" s="298">
        <v>6.88</v>
      </c>
      <c r="D4622" s="298">
        <v>6.7</v>
      </c>
      <c r="E4622" s="298">
        <v>6.8</v>
      </c>
      <c r="F4622" s="297">
        <v>151639</v>
      </c>
      <c r="G4622" s="297">
        <v>55961538</v>
      </c>
      <c r="H4622" s="400">
        <v>380.53846907381597</v>
      </c>
      <c r="I4622" s="401"/>
    </row>
    <row r="4623" spans="1:9" ht="25.15" customHeight="1">
      <c r="A4623" s="299">
        <v>39351</v>
      </c>
      <c r="B4623" s="298">
        <v>6.55</v>
      </c>
      <c r="C4623" s="298">
        <v>6.6406999999999998</v>
      </c>
      <c r="D4623" s="298">
        <v>6.55</v>
      </c>
      <c r="E4623" s="298">
        <v>6.57</v>
      </c>
      <c r="F4623" s="297">
        <v>51261</v>
      </c>
      <c r="G4623" s="297">
        <v>55961538</v>
      </c>
      <c r="H4623" s="400">
        <v>367.66731426643503</v>
      </c>
      <c r="I4623" s="401"/>
    </row>
    <row r="4624" spans="1:9" ht="25.15" customHeight="1">
      <c r="A4624" s="299">
        <v>39350</v>
      </c>
      <c r="B4624" s="298">
        <v>6.46</v>
      </c>
      <c r="C4624" s="298">
        <v>6.55</v>
      </c>
      <c r="D4624" s="298">
        <v>6.45</v>
      </c>
      <c r="E4624" s="298">
        <v>6.52</v>
      </c>
      <c r="F4624" s="297">
        <v>180024</v>
      </c>
      <c r="G4624" s="297">
        <v>55961538</v>
      </c>
      <c r="H4624" s="400">
        <v>364.86922669261799</v>
      </c>
      <c r="I4624" s="401"/>
    </row>
    <row r="4625" spans="1:9" ht="25.15" customHeight="1">
      <c r="A4625" s="299">
        <v>39349</v>
      </c>
      <c r="B4625" s="298">
        <v>6.18</v>
      </c>
      <c r="C4625" s="298">
        <v>6.44</v>
      </c>
      <c r="D4625" s="298">
        <v>6.15</v>
      </c>
      <c r="E4625" s="298">
        <v>6.3949999999999996</v>
      </c>
      <c r="F4625" s="297">
        <v>121935</v>
      </c>
      <c r="G4625" s="297">
        <v>55961538</v>
      </c>
      <c r="H4625" s="400">
        <v>357.87403444261798</v>
      </c>
      <c r="I4625" s="401"/>
    </row>
    <row r="4626" spans="1:9" ht="25.15" customHeight="1">
      <c r="A4626" s="299">
        <v>39346</v>
      </c>
      <c r="B4626" s="298">
        <v>6.1</v>
      </c>
      <c r="C4626" s="298">
        <v>6.1464999999999996</v>
      </c>
      <c r="D4626" s="298">
        <v>6.01</v>
      </c>
      <c r="E4626" s="298">
        <v>6.1</v>
      </c>
      <c r="F4626" s="297">
        <v>17000</v>
      </c>
      <c r="G4626" s="297">
        <v>55961538</v>
      </c>
      <c r="H4626" s="400">
        <v>341.36537646309199</v>
      </c>
      <c r="I4626" s="401"/>
    </row>
    <row r="4627" spans="1:9" ht="25.15" customHeight="1">
      <c r="A4627" s="299">
        <v>39345</v>
      </c>
      <c r="B4627" s="298">
        <v>5.8</v>
      </c>
      <c r="C4627" s="298">
        <v>6.1</v>
      </c>
      <c r="D4627" s="298">
        <v>5.72</v>
      </c>
      <c r="E4627" s="298">
        <v>6.1</v>
      </c>
      <c r="F4627" s="297">
        <v>28875</v>
      </c>
      <c r="G4627" s="297">
        <v>55961538</v>
      </c>
      <c r="H4627" s="400">
        <v>341.36537646309199</v>
      </c>
      <c r="I4627" s="401"/>
    </row>
    <row r="4628" spans="1:9" ht="25.15" customHeight="1">
      <c r="A4628" s="299">
        <v>39344</v>
      </c>
      <c r="B4628" s="298">
        <v>5.55</v>
      </c>
      <c r="C4628" s="298">
        <v>5.8</v>
      </c>
      <c r="D4628" s="298">
        <v>5.55</v>
      </c>
      <c r="E4628" s="298">
        <v>5.76</v>
      </c>
      <c r="F4628" s="297">
        <v>731757</v>
      </c>
      <c r="G4628" s="297">
        <v>55961538</v>
      </c>
      <c r="H4628" s="400">
        <v>322.33847168858</v>
      </c>
      <c r="I4628" s="401"/>
    </row>
    <row r="4629" spans="1:9" ht="25.15" customHeight="1">
      <c r="A4629" s="299">
        <v>39343</v>
      </c>
      <c r="B4629" s="298">
        <v>5.6</v>
      </c>
      <c r="C4629" s="298">
        <v>5.6</v>
      </c>
      <c r="D4629" s="298">
        <v>5.5</v>
      </c>
      <c r="E4629" s="298">
        <v>5.59</v>
      </c>
      <c r="F4629" s="297">
        <v>163417</v>
      </c>
      <c r="G4629" s="297">
        <v>55961538</v>
      </c>
      <c r="H4629" s="400">
        <v>312.82500595905299</v>
      </c>
      <c r="I4629" s="401"/>
    </row>
    <row r="4630" spans="1:9" ht="25.15" customHeight="1">
      <c r="A4630" s="299">
        <v>39342</v>
      </c>
      <c r="B4630" s="298">
        <v>5.55</v>
      </c>
      <c r="C4630" s="298">
        <v>5.55</v>
      </c>
      <c r="D4630" s="298">
        <v>5.46</v>
      </c>
      <c r="E4630" s="298">
        <v>5.5149999999999997</v>
      </c>
      <c r="F4630" s="297">
        <v>451391</v>
      </c>
      <c r="G4630" s="297">
        <v>55961538</v>
      </c>
      <c r="H4630" s="400">
        <v>308.62787459832902</v>
      </c>
      <c r="I4630" s="401"/>
    </row>
    <row r="4631" spans="1:9" ht="25.15" customHeight="1">
      <c r="A4631" s="299">
        <v>39339</v>
      </c>
      <c r="B4631" s="298">
        <v>5.5</v>
      </c>
      <c r="C4631" s="298">
        <v>5.6</v>
      </c>
      <c r="D4631" s="298">
        <v>5.39</v>
      </c>
      <c r="E4631" s="298">
        <v>5.55</v>
      </c>
      <c r="F4631" s="297">
        <v>16402</v>
      </c>
      <c r="G4631" s="297">
        <v>55961538</v>
      </c>
      <c r="H4631" s="400">
        <v>310.58654657381601</v>
      </c>
      <c r="I4631" s="401"/>
    </row>
    <row r="4632" spans="1:9" ht="25.15" customHeight="1">
      <c r="A4632" s="299">
        <v>39338</v>
      </c>
      <c r="B4632" s="298">
        <v>5.78</v>
      </c>
      <c r="C4632" s="298">
        <v>5.78</v>
      </c>
      <c r="D4632" s="298">
        <v>5.5</v>
      </c>
      <c r="E4632" s="298">
        <v>5.5</v>
      </c>
      <c r="F4632" s="297">
        <v>95594</v>
      </c>
      <c r="G4632" s="297">
        <v>55961538</v>
      </c>
      <c r="H4632" s="400">
        <v>307.78845899999999</v>
      </c>
      <c r="I4632" s="401"/>
    </row>
    <row r="4633" spans="1:9" ht="25.15" customHeight="1">
      <c r="A4633" s="299">
        <v>39337</v>
      </c>
      <c r="B4633" s="298">
        <v>5.8550000000000004</v>
      </c>
      <c r="C4633" s="298">
        <v>5.9454500000000001</v>
      </c>
      <c r="D4633" s="298">
        <v>5.65</v>
      </c>
      <c r="E4633" s="298">
        <v>5.65</v>
      </c>
      <c r="F4633" s="297">
        <v>208330</v>
      </c>
      <c r="G4633" s="297">
        <v>55961538</v>
      </c>
      <c r="H4633" s="400">
        <v>316.182695036908</v>
      </c>
      <c r="I4633" s="401"/>
    </row>
    <row r="4634" spans="1:9" ht="25.15" customHeight="1">
      <c r="A4634" s="299">
        <v>39336</v>
      </c>
      <c r="B4634" s="298">
        <v>5.9</v>
      </c>
      <c r="C4634" s="298">
        <v>5.95</v>
      </c>
      <c r="D4634" s="298">
        <v>5.8457999999999997</v>
      </c>
      <c r="E4634" s="298">
        <v>5.85</v>
      </c>
      <c r="F4634" s="297">
        <v>20948</v>
      </c>
      <c r="G4634" s="297">
        <v>55961538</v>
      </c>
      <c r="H4634" s="400">
        <v>327.37499196309199</v>
      </c>
      <c r="I4634" s="401"/>
    </row>
    <row r="4635" spans="1:9" ht="25.15" customHeight="1">
      <c r="A4635" s="299">
        <v>39335</v>
      </c>
      <c r="B4635" s="298">
        <v>5.9249999999999998</v>
      </c>
      <c r="C4635" s="298">
        <v>6.05</v>
      </c>
      <c r="D4635" s="298">
        <v>5.91</v>
      </c>
      <c r="E4635" s="298">
        <v>5.9249999999999998</v>
      </c>
      <c r="F4635" s="297">
        <v>36016</v>
      </c>
      <c r="G4635" s="297">
        <v>55961538</v>
      </c>
      <c r="H4635" s="400">
        <v>331.57212332381602</v>
      </c>
      <c r="I4635" s="401"/>
    </row>
    <row r="4636" spans="1:9" ht="25.15" customHeight="1">
      <c r="A4636" s="299">
        <v>39332</v>
      </c>
      <c r="B4636" s="298">
        <v>6.2</v>
      </c>
      <c r="C4636" s="298">
        <v>6.2830000000000004</v>
      </c>
      <c r="D4636" s="298">
        <v>5.9249999999999998</v>
      </c>
      <c r="E4636" s="298">
        <v>5.9249999999999998</v>
      </c>
      <c r="F4636" s="297">
        <v>43268</v>
      </c>
      <c r="G4636" s="297">
        <v>55961538</v>
      </c>
      <c r="H4636" s="400">
        <v>331.57212332381602</v>
      </c>
      <c r="I4636" s="401"/>
    </row>
    <row r="4637" spans="1:9" ht="25.15" customHeight="1">
      <c r="A4637" s="299">
        <v>39331</v>
      </c>
      <c r="B4637" s="298">
        <v>6.29</v>
      </c>
      <c r="C4637" s="298">
        <v>6.3</v>
      </c>
      <c r="D4637" s="298">
        <v>6.2</v>
      </c>
      <c r="E4637" s="298">
        <v>6.2050000000000001</v>
      </c>
      <c r="F4637" s="297">
        <v>48222</v>
      </c>
      <c r="G4637" s="297">
        <v>55961538</v>
      </c>
      <c r="H4637" s="400">
        <v>347.24133902047299</v>
      </c>
      <c r="I4637" s="401"/>
    </row>
    <row r="4638" spans="1:9" ht="25.15" customHeight="1">
      <c r="A4638" s="299">
        <v>39330</v>
      </c>
      <c r="B4638" s="298">
        <v>6.2</v>
      </c>
      <c r="C4638" s="298">
        <v>6.3</v>
      </c>
      <c r="D4638" s="298">
        <v>6.2</v>
      </c>
      <c r="E4638" s="298">
        <v>6.2549999999999999</v>
      </c>
      <c r="F4638" s="297">
        <v>5049</v>
      </c>
      <c r="G4638" s="297">
        <v>55961538</v>
      </c>
      <c r="H4638" s="400">
        <v>350.03942659428998</v>
      </c>
      <c r="I4638" s="401"/>
    </row>
    <row r="4639" spans="1:9" ht="25.15" customHeight="1">
      <c r="A4639" s="299">
        <v>39329</v>
      </c>
      <c r="B4639" s="298">
        <v>6.1950000000000003</v>
      </c>
      <c r="C4639" s="298">
        <v>6.28</v>
      </c>
      <c r="D4639" s="298">
        <v>6.1711499999999999</v>
      </c>
      <c r="E4639" s="298">
        <v>6.2549999999999999</v>
      </c>
      <c r="F4639" s="297">
        <v>54294</v>
      </c>
      <c r="G4639" s="297">
        <v>55961538</v>
      </c>
      <c r="H4639" s="400">
        <v>350.03942659428998</v>
      </c>
      <c r="I4639" s="401"/>
    </row>
    <row r="4640" spans="1:9" ht="25.15" customHeight="1">
      <c r="A4640" s="299">
        <v>39328</v>
      </c>
      <c r="B4640" s="298">
        <v>6.14</v>
      </c>
      <c r="C4640" s="298">
        <v>6.2350000000000003</v>
      </c>
      <c r="D4640" s="298">
        <v>6.14</v>
      </c>
      <c r="E4640" s="298">
        <v>6.15</v>
      </c>
      <c r="F4640" s="297">
        <v>25975</v>
      </c>
      <c r="G4640" s="297">
        <v>55961538</v>
      </c>
      <c r="H4640" s="400">
        <v>344.16346403690801</v>
      </c>
      <c r="I4640" s="401"/>
    </row>
    <row r="4641" spans="1:9" ht="25.15" customHeight="1">
      <c r="A4641" s="299">
        <v>39325</v>
      </c>
      <c r="B4641" s="298">
        <v>5.95</v>
      </c>
      <c r="C4641" s="298">
        <v>6.3</v>
      </c>
      <c r="D4641" s="298">
        <v>5.6</v>
      </c>
      <c r="E4641" s="298">
        <v>6.3</v>
      </c>
      <c r="F4641" s="297">
        <v>45063</v>
      </c>
      <c r="G4641" s="297">
        <v>55961538</v>
      </c>
      <c r="H4641" s="400">
        <v>352.55770007381602</v>
      </c>
      <c r="I4641" s="401"/>
    </row>
    <row r="4642" spans="1:9" ht="25.15" customHeight="1">
      <c r="A4642" s="299">
        <v>39324</v>
      </c>
      <c r="B4642" s="298">
        <v>5.75</v>
      </c>
      <c r="C4642" s="298">
        <v>5.91</v>
      </c>
      <c r="D4642" s="298">
        <v>5.7095000000000002</v>
      </c>
      <c r="E4642" s="298">
        <v>5.88</v>
      </c>
      <c r="F4642" s="297">
        <v>67946</v>
      </c>
      <c r="G4642" s="297">
        <v>55961538</v>
      </c>
      <c r="H4642" s="400">
        <v>329.05384984429003</v>
      </c>
      <c r="I4642" s="401"/>
    </row>
    <row r="4643" spans="1:9" ht="25.15" customHeight="1">
      <c r="A4643" s="299">
        <v>39323</v>
      </c>
      <c r="B4643" s="298">
        <v>5.6</v>
      </c>
      <c r="C4643" s="298">
        <v>5.75</v>
      </c>
      <c r="D4643" s="298">
        <v>5.6</v>
      </c>
      <c r="E4643" s="298">
        <v>5.61</v>
      </c>
      <c r="F4643" s="297">
        <v>11144</v>
      </c>
      <c r="G4643" s="297">
        <v>55961538</v>
      </c>
      <c r="H4643" s="400">
        <v>313.94423565167102</v>
      </c>
      <c r="I4643" s="401"/>
    </row>
    <row r="4644" spans="1:9" ht="25.15" customHeight="1">
      <c r="A4644" s="299">
        <v>39322</v>
      </c>
      <c r="B4644" s="298">
        <v>5.75</v>
      </c>
      <c r="C4644" s="298">
        <v>5.8</v>
      </c>
      <c r="D4644" s="298">
        <v>5.65</v>
      </c>
      <c r="E4644" s="298">
        <v>5.65</v>
      </c>
      <c r="F4644" s="297">
        <v>28740</v>
      </c>
      <c r="G4644" s="297">
        <v>55961538</v>
      </c>
      <c r="H4644" s="400">
        <v>316.182695036908</v>
      </c>
      <c r="I4644" s="401"/>
    </row>
    <row r="4645" spans="1:9" ht="25.15" customHeight="1">
      <c r="A4645" s="299">
        <v>39318</v>
      </c>
      <c r="B4645" s="298">
        <v>5.56</v>
      </c>
      <c r="C4645" s="298">
        <v>5.79</v>
      </c>
      <c r="D4645" s="298">
        <v>5.55</v>
      </c>
      <c r="E4645" s="298">
        <v>5.75</v>
      </c>
      <c r="F4645" s="297">
        <v>0</v>
      </c>
      <c r="G4645" s="297">
        <v>55961538</v>
      </c>
      <c r="H4645" s="400">
        <v>321.77884349999999</v>
      </c>
      <c r="I4645" s="401"/>
    </row>
    <row r="4646" spans="1:9" ht="25.15" customHeight="1">
      <c r="A4646" s="299">
        <v>39317</v>
      </c>
      <c r="B4646" s="298">
        <v>5.5</v>
      </c>
      <c r="C4646" s="298">
        <v>5.65</v>
      </c>
      <c r="D4646" s="298">
        <v>5.35</v>
      </c>
      <c r="E4646" s="298">
        <v>5.6150000000000002</v>
      </c>
      <c r="F4646" s="297">
        <v>29113</v>
      </c>
      <c r="G4646" s="297">
        <v>55961538</v>
      </c>
      <c r="H4646" s="400">
        <v>314.22402306141998</v>
      </c>
      <c r="I4646" s="401"/>
    </row>
    <row r="4647" spans="1:9" ht="25.15" customHeight="1">
      <c r="A4647" s="299">
        <v>39316</v>
      </c>
      <c r="B4647" s="298">
        <v>5.42</v>
      </c>
      <c r="C4647" s="298">
        <v>5.47</v>
      </c>
      <c r="D4647" s="298">
        <v>5.3849999999999998</v>
      </c>
      <c r="E4647" s="298">
        <v>5.44</v>
      </c>
      <c r="F4647" s="297">
        <v>9529</v>
      </c>
      <c r="G4647" s="297">
        <v>55961538</v>
      </c>
      <c r="H4647" s="400">
        <v>304.43076992214498</v>
      </c>
      <c r="I4647" s="401"/>
    </row>
    <row r="4648" spans="1:9" ht="25.15" customHeight="1">
      <c r="A4648" s="299">
        <v>39315</v>
      </c>
      <c r="B4648" s="298">
        <v>5.43</v>
      </c>
      <c r="C4648" s="298">
        <v>5.4870000000000001</v>
      </c>
      <c r="D4648" s="298">
        <v>5.3650000000000002</v>
      </c>
      <c r="E4648" s="298">
        <v>5.3650000000000002</v>
      </c>
      <c r="F4648" s="297">
        <v>43967</v>
      </c>
      <c r="G4648" s="297">
        <v>55961538</v>
      </c>
      <c r="H4648" s="400">
        <v>300.23363856141998</v>
      </c>
      <c r="I4648" s="401"/>
    </row>
    <row r="4649" spans="1:9" ht="25.15" customHeight="1">
      <c r="A4649" s="299">
        <v>39314</v>
      </c>
      <c r="B4649" s="298">
        <v>5.15</v>
      </c>
      <c r="C4649" s="298">
        <v>5.6</v>
      </c>
      <c r="D4649" s="298">
        <v>5.15</v>
      </c>
      <c r="E4649" s="298">
        <v>5.4450000000000003</v>
      </c>
      <c r="F4649" s="297">
        <v>81865</v>
      </c>
      <c r="G4649" s="297">
        <v>55961538</v>
      </c>
      <c r="H4649" s="400">
        <v>304.71058401643501</v>
      </c>
      <c r="I4649" s="401"/>
    </row>
    <row r="4650" spans="1:9" ht="25.15" customHeight="1">
      <c r="A4650" s="299">
        <v>39311</v>
      </c>
      <c r="B4650" s="298">
        <v>4.9974999999999996</v>
      </c>
      <c r="C4650" s="298">
        <v>5.15</v>
      </c>
      <c r="D4650" s="298">
        <v>4.9138999999999999</v>
      </c>
      <c r="E4650" s="298">
        <v>5.13</v>
      </c>
      <c r="F4650" s="297">
        <v>150557</v>
      </c>
      <c r="G4650" s="297">
        <v>55961538</v>
      </c>
      <c r="H4650" s="400">
        <v>287.08269634429001</v>
      </c>
      <c r="I4650" s="401"/>
    </row>
    <row r="4651" spans="1:9" ht="25.15" customHeight="1">
      <c r="A4651" s="299">
        <v>39310</v>
      </c>
      <c r="B4651" s="298">
        <v>5.26</v>
      </c>
      <c r="C4651" s="298">
        <v>5.26</v>
      </c>
      <c r="D4651" s="298">
        <v>4.8</v>
      </c>
      <c r="E4651" s="298">
        <v>4.9574999999999996</v>
      </c>
      <c r="F4651" s="297">
        <v>151607</v>
      </c>
      <c r="G4651" s="297">
        <v>55961538</v>
      </c>
      <c r="H4651" s="400">
        <v>277.42932356761798</v>
      </c>
      <c r="I4651" s="401"/>
    </row>
    <row r="4652" spans="1:9" ht="25.15" customHeight="1">
      <c r="A4652" s="299">
        <v>39309</v>
      </c>
      <c r="B4652" s="298">
        <v>5.6</v>
      </c>
      <c r="C4652" s="298">
        <v>5.6784999999999997</v>
      </c>
      <c r="D4652" s="298">
        <v>5.26</v>
      </c>
      <c r="E4652" s="298">
        <v>5.26</v>
      </c>
      <c r="F4652" s="297">
        <v>86935</v>
      </c>
      <c r="G4652" s="297">
        <v>55961538</v>
      </c>
      <c r="H4652" s="400">
        <v>294.35770268857999</v>
      </c>
      <c r="I4652" s="401"/>
    </row>
    <row r="4653" spans="1:9" ht="25.15" customHeight="1">
      <c r="A4653" s="299">
        <v>39308</v>
      </c>
      <c r="B4653" s="298">
        <v>5.5</v>
      </c>
      <c r="C4653" s="298">
        <v>5.75</v>
      </c>
      <c r="D4653" s="298">
        <v>5.5</v>
      </c>
      <c r="E4653" s="298">
        <v>5.61</v>
      </c>
      <c r="F4653" s="297">
        <v>50289</v>
      </c>
      <c r="G4653" s="297">
        <v>55961538</v>
      </c>
      <c r="H4653" s="400">
        <v>313.94423565167102</v>
      </c>
      <c r="I4653" s="401"/>
    </row>
    <row r="4654" spans="1:9" ht="25.15" customHeight="1">
      <c r="A4654" s="299">
        <v>39307</v>
      </c>
      <c r="B4654" s="298">
        <v>5.6150000000000002</v>
      </c>
      <c r="C4654" s="298">
        <v>5.74</v>
      </c>
      <c r="D4654" s="298">
        <v>5.44</v>
      </c>
      <c r="E4654" s="298">
        <v>5.4950000000000001</v>
      </c>
      <c r="F4654" s="297">
        <v>166565</v>
      </c>
      <c r="G4654" s="297">
        <v>55961538</v>
      </c>
      <c r="H4654" s="400">
        <v>307.50864490571001</v>
      </c>
      <c r="I4654" s="401"/>
    </row>
    <row r="4655" spans="1:9" ht="25.15" customHeight="1">
      <c r="A4655" s="299">
        <v>39304</v>
      </c>
      <c r="B4655" s="298">
        <v>5.96</v>
      </c>
      <c r="C4655" s="298">
        <v>6</v>
      </c>
      <c r="D4655" s="298">
        <v>5.15</v>
      </c>
      <c r="E4655" s="298">
        <v>5.5</v>
      </c>
      <c r="F4655" s="297">
        <v>184958</v>
      </c>
      <c r="G4655" s="297">
        <v>55961538</v>
      </c>
      <c r="H4655" s="400">
        <v>307.78845899999999</v>
      </c>
      <c r="I4655" s="401"/>
    </row>
    <row r="4656" spans="1:9" ht="25.15" customHeight="1">
      <c r="A4656" s="299">
        <v>39303</v>
      </c>
      <c r="B4656" s="298">
        <v>6.2050000000000001</v>
      </c>
      <c r="C4656" s="298">
        <v>6.2050000000000001</v>
      </c>
      <c r="D4656" s="298">
        <v>5.91</v>
      </c>
      <c r="E4656" s="298">
        <v>6</v>
      </c>
      <c r="F4656" s="297">
        <v>120731</v>
      </c>
      <c r="G4656" s="297">
        <v>55961538</v>
      </c>
      <c r="H4656" s="400">
        <v>335.769228</v>
      </c>
      <c r="I4656" s="401"/>
    </row>
    <row r="4657" spans="1:9" ht="25.15" customHeight="1">
      <c r="A4657" s="299">
        <v>39302</v>
      </c>
      <c r="B4657" s="298">
        <v>6.3</v>
      </c>
      <c r="C4657" s="298">
        <v>6.38</v>
      </c>
      <c r="D4657" s="298">
        <v>6.1550000000000002</v>
      </c>
      <c r="E4657" s="298">
        <v>6.1550000000000002</v>
      </c>
      <c r="F4657" s="297">
        <v>87940</v>
      </c>
      <c r="G4657" s="297">
        <v>55961538</v>
      </c>
      <c r="H4657" s="400">
        <v>344.44327813119799</v>
      </c>
      <c r="I4657" s="401"/>
    </row>
    <row r="4658" spans="1:9" ht="25.15" customHeight="1">
      <c r="A4658" s="299">
        <v>39301</v>
      </c>
      <c r="B4658" s="298">
        <v>6.2050000000000001</v>
      </c>
      <c r="C4658" s="298">
        <v>6.26</v>
      </c>
      <c r="D4658" s="298">
        <v>6.1749999999999998</v>
      </c>
      <c r="E4658" s="298">
        <v>6.2350000000000003</v>
      </c>
      <c r="F4658" s="297">
        <v>226976</v>
      </c>
      <c r="G4658" s="297">
        <v>55961538</v>
      </c>
      <c r="H4658" s="400">
        <v>348.92019690167098</v>
      </c>
      <c r="I4658" s="401"/>
    </row>
    <row r="4659" spans="1:9" ht="25.15" customHeight="1">
      <c r="A4659" s="299">
        <v>39300</v>
      </c>
      <c r="B4659" s="298">
        <v>6.2</v>
      </c>
      <c r="C4659" s="298">
        <v>6.29</v>
      </c>
      <c r="D4659" s="298">
        <v>6.1</v>
      </c>
      <c r="E4659" s="298">
        <v>6.1749999999999998</v>
      </c>
      <c r="F4659" s="297">
        <v>35700</v>
      </c>
      <c r="G4659" s="297">
        <v>55961538</v>
      </c>
      <c r="H4659" s="400">
        <v>345.56250782381602</v>
      </c>
      <c r="I4659" s="401"/>
    </row>
    <row r="4660" spans="1:9" ht="25.15" customHeight="1">
      <c r="A4660" s="299">
        <v>39297</v>
      </c>
      <c r="B4660" s="298">
        <v>6.2549999999999999</v>
      </c>
      <c r="C4660" s="298">
        <v>6.335</v>
      </c>
      <c r="D4660" s="298">
        <v>6.2</v>
      </c>
      <c r="E4660" s="298">
        <v>6.3049999999999997</v>
      </c>
      <c r="F4660" s="297">
        <v>12643</v>
      </c>
      <c r="G4660" s="297">
        <v>55961538</v>
      </c>
      <c r="H4660" s="400">
        <v>352.83748748356498</v>
      </c>
      <c r="I4660" s="401"/>
    </row>
    <row r="4661" spans="1:9" ht="25.15" customHeight="1">
      <c r="A4661" s="299">
        <v>39296</v>
      </c>
      <c r="B4661" s="298">
        <v>6.4349999999999996</v>
      </c>
      <c r="C4661" s="298">
        <v>6.45</v>
      </c>
      <c r="D4661" s="298">
        <v>6.2050000000000001</v>
      </c>
      <c r="E4661" s="298">
        <v>6.2050000000000001</v>
      </c>
      <c r="F4661" s="297">
        <v>443747</v>
      </c>
      <c r="G4661" s="297">
        <v>55961538</v>
      </c>
      <c r="H4661" s="400">
        <v>347.24133902047299</v>
      </c>
      <c r="I4661" s="401"/>
    </row>
    <row r="4662" spans="1:9" ht="25.15" customHeight="1">
      <c r="A4662" s="299">
        <v>39295</v>
      </c>
      <c r="B4662" s="298">
        <v>6.3</v>
      </c>
      <c r="C4662" s="298">
        <v>6.4349999999999996</v>
      </c>
      <c r="D4662" s="298">
        <v>6.28</v>
      </c>
      <c r="E4662" s="298">
        <v>6.42</v>
      </c>
      <c r="F4662" s="297">
        <v>20064</v>
      </c>
      <c r="G4662" s="297">
        <v>55961538</v>
      </c>
      <c r="H4662" s="400">
        <v>359.27307822952702</v>
      </c>
      <c r="I4662" s="401"/>
    </row>
    <row r="4663" spans="1:9" ht="25.15" customHeight="1">
      <c r="A4663" s="299">
        <v>39294</v>
      </c>
      <c r="B4663" s="298">
        <v>6.335</v>
      </c>
      <c r="C4663" s="298">
        <v>6.4349999999999996</v>
      </c>
      <c r="D4663" s="298">
        <v>6.3018000000000001</v>
      </c>
      <c r="E4663" s="298">
        <v>6.4</v>
      </c>
      <c r="F4663" s="297">
        <v>12061</v>
      </c>
      <c r="G4663" s="297">
        <v>55961538</v>
      </c>
      <c r="H4663" s="400">
        <v>358.15384853690801</v>
      </c>
      <c r="I4663" s="401"/>
    </row>
    <row r="4664" spans="1:9" ht="25.15" customHeight="1">
      <c r="A4664" s="299">
        <v>39293</v>
      </c>
      <c r="B4664" s="298">
        <v>6.2050000000000001</v>
      </c>
      <c r="C4664" s="298">
        <v>6.3</v>
      </c>
      <c r="D4664" s="298">
        <v>6.16</v>
      </c>
      <c r="E4664" s="298">
        <v>6.27</v>
      </c>
      <c r="F4664" s="297">
        <v>19603</v>
      </c>
      <c r="G4664" s="297">
        <v>55961538</v>
      </c>
      <c r="H4664" s="400">
        <v>350.87884219261798</v>
      </c>
      <c r="I4664" s="401"/>
    </row>
    <row r="4665" spans="1:9" ht="25.15" customHeight="1">
      <c r="A4665" s="299">
        <v>39290</v>
      </c>
      <c r="B4665" s="298">
        <v>6.35</v>
      </c>
      <c r="C4665" s="298">
        <v>6.3949999999999996</v>
      </c>
      <c r="D4665" s="298">
        <v>6.16</v>
      </c>
      <c r="E4665" s="298">
        <v>6.19</v>
      </c>
      <c r="F4665" s="297">
        <v>24326</v>
      </c>
      <c r="G4665" s="297">
        <v>55961538</v>
      </c>
      <c r="H4665" s="400">
        <v>346.40192342214499</v>
      </c>
      <c r="I4665" s="401"/>
    </row>
    <row r="4666" spans="1:9" ht="25.15" customHeight="1">
      <c r="A4666" s="299">
        <v>39289</v>
      </c>
      <c r="B4666" s="298">
        <v>6.68</v>
      </c>
      <c r="C4666" s="298">
        <v>6.69</v>
      </c>
      <c r="D4666" s="298">
        <v>6.35</v>
      </c>
      <c r="E4666" s="298">
        <v>6.45</v>
      </c>
      <c r="F4666" s="297">
        <v>31354</v>
      </c>
      <c r="G4666" s="297">
        <v>55961538</v>
      </c>
      <c r="H4666" s="400">
        <v>360.95190942618399</v>
      </c>
      <c r="I4666" s="401"/>
    </row>
    <row r="4667" spans="1:9" ht="25.15" customHeight="1">
      <c r="A4667" s="299">
        <v>39288</v>
      </c>
      <c r="B4667" s="298">
        <v>6.6150000000000002</v>
      </c>
      <c r="C4667" s="298">
        <v>6.75</v>
      </c>
      <c r="D4667" s="298">
        <v>6.61</v>
      </c>
      <c r="E4667" s="298">
        <v>6.6150000000000002</v>
      </c>
      <c r="F4667" s="297">
        <v>32383</v>
      </c>
      <c r="G4667" s="297">
        <v>55961538</v>
      </c>
      <c r="H4667" s="400">
        <v>370.18556106142</v>
      </c>
      <c r="I4667" s="401"/>
    </row>
    <row r="4668" spans="1:9" ht="25.15" customHeight="1">
      <c r="A4668" s="299">
        <v>39287</v>
      </c>
      <c r="B4668" s="298">
        <v>6.62</v>
      </c>
      <c r="C4668" s="298">
        <v>6.75</v>
      </c>
      <c r="D4668" s="298">
        <v>6.6</v>
      </c>
      <c r="E4668" s="298">
        <v>6.6449999999999996</v>
      </c>
      <c r="F4668" s="297">
        <v>21184</v>
      </c>
      <c r="G4668" s="297">
        <v>56452020</v>
      </c>
      <c r="H4668" s="400">
        <v>375.12367182326301</v>
      </c>
      <c r="I4668" s="401"/>
    </row>
    <row r="4669" spans="1:9" ht="25.15" customHeight="1">
      <c r="A4669" s="299">
        <v>39286</v>
      </c>
      <c r="B4669" s="298">
        <v>6.6449999999999996</v>
      </c>
      <c r="C4669" s="298">
        <v>6.75</v>
      </c>
      <c r="D4669" s="298">
        <v>6.6</v>
      </c>
      <c r="E4669" s="298">
        <v>6.6</v>
      </c>
      <c r="F4669" s="297">
        <v>23593</v>
      </c>
      <c r="G4669" s="297">
        <v>56452020</v>
      </c>
      <c r="H4669" s="400">
        <v>372.58332661631601</v>
      </c>
      <c r="I4669" s="401"/>
    </row>
    <row r="4670" spans="1:9" ht="25.15" customHeight="1">
      <c r="A4670" s="299">
        <v>39283</v>
      </c>
      <c r="B4670" s="298">
        <v>6.82</v>
      </c>
      <c r="C4670" s="298">
        <v>6.86</v>
      </c>
      <c r="D4670" s="298">
        <v>6.64</v>
      </c>
      <c r="E4670" s="298">
        <v>6.64</v>
      </c>
      <c r="F4670" s="297">
        <v>40866</v>
      </c>
      <c r="G4670" s="297">
        <v>56452020</v>
      </c>
      <c r="H4670" s="400">
        <v>374.84140526284199</v>
      </c>
      <c r="I4670" s="401"/>
    </row>
    <row r="4671" spans="1:9" ht="25.15" customHeight="1">
      <c r="A4671" s="299">
        <v>39282</v>
      </c>
      <c r="B4671" s="298">
        <v>6.82</v>
      </c>
      <c r="C4671" s="298">
        <v>6.8550000000000004</v>
      </c>
      <c r="D4671" s="298">
        <v>6.7942</v>
      </c>
      <c r="E4671" s="298">
        <v>6.835</v>
      </c>
      <c r="F4671" s="297">
        <v>28898</v>
      </c>
      <c r="G4671" s="297">
        <v>56452020</v>
      </c>
      <c r="H4671" s="400">
        <v>385.84955885347398</v>
      </c>
      <c r="I4671" s="401"/>
    </row>
    <row r="4672" spans="1:9" ht="25.15" customHeight="1">
      <c r="A4672" s="299">
        <v>39281</v>
      </c>
      <c r="B4672" s="298">
        <v>6.8</v>
      </c>
      <c r="C4672" s="298">
        <v>6.86</v>
      </c>
      <c r="D4672" s="298">
        <v>6.7</v>
      </c>
      <c r="E4672" s="298">
        <v>6.85</v>
      </c>
      <c r="F4672" s="297">
        <v>60870</v>
      </c>
      <c r="G4672" s="297">
        <v>56452020</v>
      </c>
      <c r="H4672" s="400">
        <v>386.696331616316</v>
      </c>
      <c r="I4672" s="401"/>
    </row>
    <row r="4673" spans="1:9" ht="25.15" customHeight="1">
      <c r="A4673" s="299">
        <v>39280</v>
      </c>
      <c r="B4673" s="298">
        <v>6.9950000000000001</v>
      </c>
      <c r="C4673" s="298">
        <v>7.0049999999999999</v>
      </c>
      <c r="D4673" s="298">
        <v>6.89</v>
      </c>
      <c r="E4673" s="298">
        <v>7.01</v>
      </c>
      <c r="F4673" s="297">
        <v>69836</v>
      </c>
      <c r="G4673" s="297">
        <v>56452020</v>
      </c>
      <c r="H4673" s="400">
        <v>395.72867312084202</v>
      </c>
      <c r="I4673" s="401"/>
    </row>
    <row r="4674" spans="1:9" ht="25.15" customHeight="1">
      <c r="A4674" s="299">
        <v>39279</v>
      </c>
      <c r="B4674" s="298">
        <v>6.8849999999999998</v>
      </c>
      <c r="C4674" s="298">
        <v>7</v>
      </c>
      <c r="D4674" s="298">
        <v>6.8795000000000002</v>
      </c>
      <c r="E4674" s="298">
        <v>6.95</v>
      </c>
      <c r="F4674" s="297">
        <v>72607</v>
      </c>
      <c r="G4674" s="297">
        <v>56452020</v>
      </c>
      <c r="H4674" s="400">
        <v>392.34152823263202</v>
      </c>
      <c r="I4674" s="401"/>
    </row>
    <row r="4675" spans="1:9" ht="25.15" customHeight="1">
      <c r="A4675" s="299">
        <v>39276</v>
      </c>
      <c r="B4675" s="298">
        <v>6.875</v>
      </c>
      <c r="C4675" s="298">
        <v>6.9950000000000001</v>
      </c>
      <c r="D4675" s="298">
        <v>6.85</v>
      </c>
      <c r="E4675" s="298">
        <v>6.9950000000000001</v>
      </c>
      <c r="F4675" s="297">
        <v>19192</v>
      </c>
      <c r="G4675" s="297">
        <v>56452020</v>
      </c>
      <c r="H4675" s="400">
        <v>394.88187343957901</v>
      </c>
      <c r="I4675" s="401"/>
    </row>
    <row r="4676" spans="1:9" ht="25.15" customHeight="1">
      <c r="A4676" s="299">
        <v>39275</v>
      </c>
      <c r="B4676" s="298">
        <v>6.8449999999999998</v>
      </c>
      <c r="C4676" s="298">
        <v>6.95</v>
      </c>
      <c r="D4676" s="298">
        <v>6.8097000000000003</v>
      </c>
      <c r="E4676" s="298">
        <v>6.97</v>
      </c>
      <c r="F4676" s="297">
        <v>130970</v>
      </c>
      <c r="G4676" s="297">
        <v>56452020</v>
      </c>
      <c r="H4676" s="400">
        <v>393.470567555895</v>
      </c>
      <c r="I4676" s="401"/>
    </row>
    <row r="4677" spans="1:9" ht="25.15" customHeight="1">
      <c r="A4677" s="299">
        <v>39274</v>
      </c>
      <c r="B4677" s="298">
        <v>6.82</v>
      </c>
      <c r="C4677" s="298">
        <v>6.8949999999999996</v>
      </c>
      <c r="D4677" s="298">
        <v>6.77</v>
      </c>
      <c r="E4677" s="298">
        <v>6.85</v>
      </c>
      <c r="F4677" s="297">
        <v>429455</v>
      </c>
      <c r="G4677" s="297">
        <v>56452020</v>
      </c>
      <c r="H4677" s="400">
        <v>386.696331616316</v>
      </c>
      <c r="I4677" s="401"/>
    </row>
    <row r="4678" spans="1:9" ht="25.15" customHeight="1">
      <c r="A4678" s="299">
        <v>39273</v>
      </c>
      <c r="B4678" s="298">
        <v>6.8949999999999996</v>
      </c>
      <c r="C4678" s="298">
        <v>6.8949999999999996</v>
      </c>
      <c r="D4678" s="298">
        <v>6.75</v>
      </c>
      <c r="E4678" s="298">
        <v>6.83</v>
      </c>
      <c r="F4678" s="297">
        <v>45322</v>
      </c>
      <c r="G4678" s="297">
        <v>56452020</v>
      </c>
      <c r="H4678" s="400">
        <v>385.56729229305301</v>
      </c>
      <c r="I4678" s="401"/>
    </row>
    <row r="4679" spans="1:9" ht="25.15" customHeight="1">
      <c r="A4679" s="299">
        <v>39272</v>
      </c>
      <c r="B4679" s="298">
        <v>6.8</v>
      </c>
      <c r="C4679" s="298">
        <v>6.9</v>
      </c>
      <c r="D4679" s="298">
        <v>6.6550000000000002</v>
      </c>
      <c r="E4679" s="298">
        <v>6.84</v>
      </c>
      <c r="F4679" s="297">
        <v>23399</v>
      </c>
      <c r="G4679" s="297">
        <v>56452020</v>
      </c>
      <c r="H4679" s="400">
        <v>386.131825413895</v>
      </c>
      <c r="I4679" s="401"/>
    </row>
    <row r="4680" spans="1:9" ht="25.15" customHeight="1">
      <c r="A4680" s="299">
        <v>39269</v>
      </c>
      <c r="B4680" s="298">
        <v>6.75</v>
      </c>
      <c r="C4680" s="298">
        <v>6.7949999999999999</v>
      </c>
      <c r="D4680" s="298">
        <v>6.7450000000000001</v>
      </c>
      <c r="E4680" s="298">
        <v>6.78</v>
      </c>
      <c r="F4680" s="297">
        <v>14353</v>
      </c>
      <c r="G4680" s="297">
        <v>56452020</v>
      </c>
      <c r="H4680" s="400">
        <v>382.74470744410502</v>
      </c>
      <c r="I4680" s="401"/>
    </row>
    <row r="4681" spans="1:9" ht="25.15" customHeight="1">
      <c r="A4681" s="299">
        <v>39268</v>
      </c>
      <c r="B4681" s="298">
        <v>6.76</v>
      </c>
      <c r="C4681" s="298">
        <v>6.79</v>
      </c>
      <c r="D4681" s="298">
        <v>6.7504499999999998</v>
      </c>
      <c r="E4681" s="298">
        <v>6.76</v>
      </c>
      <c r="F4681" s="297">
        <v>3681</v>
      </c>
      <c r="G4681" s="297">
        <v>56452020</v>
      </c>
      <c r="H4681" s="400">
        <v>381.61566812084197</v>
      </c>
      <c r="I4681" s="401"/>
    </row>
    <row r="4682" spans="1:9" ht="25.15" customHeight="1">
      <c r="A4682" s="299">
        <v>39267</v>
      </c>
      <c r="B4682" s="298">
        <v>6.76</v>
      </c>
      <c r="C4682" s="298">
        <v>6.7882499999999997</v>
      </c>
      <c r="D4682" s="298">
        <v>6.72</v>
      </c>
      <c r="E4682" s="298">
        <v>6.7750000000000004</v>
      </c>
      <c r="F4682" s="297">
        <v>40005</v>
      </c>
      <c r="G4682" s="297">
        <v>56452020</v>
      </c>
      <c r="H4682" s="400">
        <v>382.462440883684</v>
      </c>
      <c r="I4682" s="401"/>
    </row>
    <row r="4683" spans="1:9" ht="25.15" customHeight="1">
      <c r="A4683" s="299">
        <v>39266</v>
      </c>
      <c r="B4683" s="298">
        <v>6.74</v>
      </c>
      <c r="C4683" s="298">
        <v>6.85</v>
      </c>
      <c r="D4683" s="298">
        <v>6.58</v>
      </c>
      <c r="E4683" s="298">
        <v>6.72</v>
      </c>
      <c r="F4683" s="297">
        <v>250856</v>
      </c>
      <c r="G4683" s="297">
        <v>56452020</v>
      </c>
      <c r="H4683" s="400">
        <v>379.35756255589502</v>
      </c>
      <c r="I4683" s="401"/>
    </row>
    <row r="4684" spans="1:9" ht="25.15" customHeight="1">
      <c r="A4684" s="299">
        <v>39265</v>
      </c>
      <c r="B4684" s="298">
        <v>6.8849999999999998</v>
      </c>
      <c r="C4684" s="298">
        <v>6.9</v>
      </c>
      <c r="D4684" s="298">
        <v>6.7850000000000001</v>
      </c>
      <c r="E4684" s="298">
        <v>6.7850000000000001</v>
      </c>
      <c r="F4684" s="297">
        <v>11000</v>
      </c>
      <c r="G4684" s="297">
        <v>56452020</v>
      </c>
      <c r="H4684" s="400">
        <v>383.026947086105</v>
      </c>
      <c r="I4684" s="401"/>
    </row>
    <row r="4685" spans="1:9" ht="25.15" customHeight="1">
      <c r="A4685" s="299">
        <v>39262</v>
      </c>
      <c r="B4685" s="298">
        <v>6.86</v>
      </c>
      <c r="C4685" s="298">
        <v>7</v>
      </c>
      <c r="D4685" s="298">
        <v>6.75</v>
      </c>
      <c r="E4685" s="298">
        <v>7</v>
      </c>
      <c r="F4685" s="297">
        <v>42210</v>
      </c>
      <c r="G4685" s="297">
        <v>56452020</v>
      </c>
      <c r="H4685" s="400">
        <v>395.16413999999997</v>
      </c>
      <c r="I4685" s="401"/>
    </row>
    <row r="4686" spans="1:9" ht="25.15" customHeight="1">
      <c r="A4686" s="299">
        <v>39261</v>
      </c>
      <c r="B4686" s="298">
        <v>6.9050000000000002</v>
      </c>
      <c r="C4686" s="298">
        <v>6.98</v>
      </c>
      <c r="D4686" s="298">
        <v>6.86</v>
      </c>
      <c r="E4686" s="298">
        <v>6.87</v>
      </c>
      <c r="F4686" s="297">
        <v>45675</v>
      </c>
      <c r="G4686" s="297">
        <v>56452020</v>
      </c>
      <c r="H4686" s="400">
        <v>387.82537093957899</v>
      </c>
      <c r="I4686" s="401"/>
    </row>
    <row r="4687" spans="1:9" ht="25.15" customHeight="1">
      <c r="A4687" s="299">
        <v>39260</v>
      </c>
      <c r="B4687" s="298">
        <v>6.9</v>
      </c>
      <c r="C4687" s="298">
        <v>6.9959499999999997</v>
      </c>
      <c r="D4687" s="298">
        <v>6.8616999999999999</v>
      </c>
      <c r="E4687" s="298">
        <v>6.9649999999999999</v>
      </c>
      <c r="F4687" s="297">
        <v>17393</v>
      </c>
      <c r="G4687" s="297">
        <v>56452020</v>
      </c>
      <c r="H4687" s="400">
        <v>393.18832791389502</v>
      </c>
      <c r="I4687" s="401"/>
    </row>
    <row r="4688" spans="1:9" ht="25.15" customHeight="1">
      <c r="A4688" s="299">
        <v>39259</v>
      </c>
      <c r="B4688" s="298">
        <v>6.8650000000000002</v>
      </c>
      <c r="C4688" s="298">
        <v>6.9950000000000001</v>
      </c>
      <c r="D4688" s="298">
        <v>6.8426999999999998</v>
      </c>
      <c r="E4688" s="298">
        <v>6.98</v>
      </c>
      <c r="F4688" s="297">
        <v>42918</v>
      </c>
      <c r="G4688" s="297">
        <v>56452020</v>
      </c>
      <c r="H4688" s="400">
        <v>394.03510067673699</v>
      </c>
      <c r="I4688" s="401"/>
    </row>
    <row r="4689" spans="1:9" ht="25.15" customHeight="1">
      <c r="A4689" s="299">
        <v>39258</v>
      </c>
      <c r="B4689" s="298">
        <v>6.91</v>
      </c>
      <c r="C4689" s="298">
        <v>6.9777500000000003</v>
      </c>
      <c r="D4689" s="298">
        <v>6.84</v>
      </c>
      <c r="E4689" s="298">
        <v>6.9249999999999998</v>
      </c>
      <c r="F4689" s="297">
        <v>48234</v>
      </c>
      <c r="G4689" s="297">
        <v>56452020</v>
      </c>
      <c r="H4689" s="400">
        <v>390.93024926736803</v>
      </c>
      <c r="I4689" s="401"/>
    </row>
    <row r="4690" spans="1:9" ht="25.15" customHeight="1">
      <c r="A4690" s="299">
        <v>39255</v>
      </c>
      <c r="B4690" s="298">
        <v>6.93</v>
      </c>
      <c r="C4690" s="298">
        <v>6.9916999999999998</v>
      </c>
      <c r="D4690" s="298">
        <v>6.88</v>
      </c>
      <c r="E4690" s="298">
        <v>6.9749999999999996</v>
      </c>
      <c r="F4690" s="297">
        <v>51646</v>
      </c>
      <c r="G4690" s="297">
        <v>56452020</v>
      </c>
      <c r="H4690" s="400">
        <v>393.75283411631602</v>
      </c>
      <c r="I4690" s="401"/>
    </row>
    <row r="4691" spans="1:9" ht="25.15" customHeight="1">
      <c r="A4691" s="299">
        <v>39254</v>
      </c>
      <c r="B4691" s="298">
        <v>7.0350000000000001</v>
      </c>
      <c r="C4691" s="298">
        <v>7.0350000000000001</v>
      </c>
      <c r="D4691" s="298">
        <v>6.88</v>
      </c>
      <c r="E4691" s="298">
        <v>6.9450000000000003</v>
      </c>
      <c r="F4691" s="297">
        <v>124147</v>
      </c>
      <c r="G4691" s="297">
        <v>56452020</v>
      </c>
      <c r="H4691" s="400">
        <v>392.05928859063101</v>
      </c>
      <c r="I4691" s="401"/>
    </row>
    <row r="4692" spans="1:9" ht="25.15" customHeight="1">
      <c r="A4692" s="299">
        <v>39253</v>
      </c>
      <c r="B4692" s="298">
        <v>7.01</v>
      </c>
      <c r="C4692" s="298">
        <v>7.04</v>
      </c>
      <c r="D4692" s="298">
        <v>6.95</v>
      </c>
      <c r="E4692" s="298">
        <v>7.04</v>
      </c>
      <c r="F4692" s="297">
        <v>106785</v>
      </c>
      <c r="G4692" s="297">
        <v>56452020</v>
      </c>
      <c r="H4692" s="400">
        <v>397.42221864652601</v>
      </c>
      <c r="I4692" s="401"/>
    </row>
    <row r="4693" spans="1:9" ht="25.15" customHeight="1">
      <c r="A4693" s="299">
        <v>39252</v>
      </c>
      <c r="B4693" s="298">
        <v>7.05</v>
      </c>
      <c r="C4693" s="298">
        <v>7.05</v>
      </c>
      <c r="D4693" s="298">
        <v>6.9615</v>
      </c>
      <c r="E4693" s="298">
        <v>7.0149999999999997</v>
      </c>
      <c r="F4693" s="297">
        <v>91653</v>
      </c>
      <c r="G4693" s="297">
        <v>56452020</v>
      </c>
      <c r="H4693" s="400">
        <v>396.010912762842</v>
      </c>
      <c r="I4693" s="401"/>
    </row>
    <row r="4694" spans="1:9" ht="25.15" customHeight="1">
      <c r="A4694" s="299">
        <v>39251</v>
      </c>
      <c r="B4694" s="298">
        <v>7.0421500000000004</v>
      </c>
      <c r="C4694" s="298">
        <v>7.0449999999999999</v>
      </c>
      <c r="D4694" s="298">
        <v>6.9711999999999996</v>
      </c>
      <c r="E4694" s="298">
        <v>7.02</v>
      </c>
      <c r="F4694" s="297">
        <v>59251</v>
      </c>
      <c r="G4694" s="297">
        <v>56452020</v>
      </c>
      <c r="H4694" s="400">
        <v>396.29317932326302</v>
      </c>
      <c r="I4694" s="401"/>
    </row>
    <row r="4695" spans="1:9" ht="25.15" customHeight="1">
      <c r="A4695" s="299">
        <v>39248</v>
      </c>
      <c r="B4695" s="298">
        <v>7</v>
      </c>
      <c r="C4695" s="298">
        <v>7.2750000000000004</v>
      </c>
      <c r="D4695" s="298">
        <v>6.9009999999999998</v>
      </c>
      <c r="E4695" s="298">
        <v>7.05</v>
      </c>
      <c r="F4695" s="297">
        <v>77769</v>
      </c>
      <c r="G4695" s="297">
        <v>56452020</v>
      </c>
      <c r="H4695" s="400">
        <v>397.98675176736799</v>
      </c>
      <c r="I4695" s="401"/>
    </row>
    <row r="4696" spans="1:9" ht="25.15" customHeight="1">
      <c r="A4696" s="299">
        <v>39247</v>
      </c>
      <c r="B4696" s="298">
        <v>7.01</v>
      </c>
      <c r="C4696" s="298">
        <v>7.0250000000000004</v>
      </c>
      <c r="D4696" s="298">
        <v>6.9316000000000004</v>
      </c>
      <c r="E4696" s="298">
        <v>6.99</v>
      </c>
      <c r="F4696" s="297">
        <v>255107</v>
      </c>
      <c r="G4696" s="297">
        <v>56452020</v>
      </c>
      <c r="H4696" s="400">
        <v>394.59960687915799</v>
      </c>
      <c r="I4696" s="401"/>
    </row>
    <row r="4697" spans="1:9" ht="25.15" customHeight="1">
      <c r="A4697" s="299">
        <v>39246</v>
      </c>
      <c r="B4697" s="298">
        <v>6.9</v>
      </c>
      <c r="C4697" s="298">
        <v>7.0049999999999999</v>
      </c>
      <c r="D4697" s="298">
        <v>6.9</v>
      </c>
      <c r="E4697" s="298">
        <v>6.97</v>
      </c>
      <c r="F4697" s="297">
        <v>341669</v>
      </c>
      <c r="G4697" s="297">
        <v>56452020</v>
      </c>
      <c r="H4697" s="400">
        <v>393.470567555895</v>
      </c>
      <c r="I4697" s="401"/>
    </row>
    <row r="4698" spans="1:9" ht="25.15" customHeight="1">
      <c r="A4698" s="299">
        <v>39245</v>
      </c>
      <c r="B4698" s="298">
        <v>6.75</v>
      </c>
      <c r="C4698" s="298">
        <v>6.9</v>
      </c>
      <c r="D4698" s="298">
        <v>6.7050000000000001</v>
      </c>
      <c r="E4698" s="298">
        <v>6.9</v>
      </c>
      <c r="F4698" s="297">
        <v>45150</v>
      </c>
      <c r="G4698" s="297">
        <v>56452020</v>
      </c>
      <c r="H4698" s="400">
        <v>389.51894338368402</v>
      </c>
      <c r="I4698" s="401"/>
    </row>
    <row r="4699" spans="1:9" ht="25.15" customHeight="1">
      <c r="A4699" s="299">
        <v>39244</v>
      </c>
      <c r="B4699" s="298">
        <v>6.65</v>
      </c>
      <c r="C4699" s="298">
        <v>6.835</v>
      </c>
      <c r="D4699" s="298">
        <v>6.6459999999999999</v>
      </c>
      <c r="E4699" s="298">
        <v>6.7450000000000001</v>
      </c>
      <c r="F4699" s="297">
        <v>61572</v>
      </c>
      <c r="G4699" s="297">
        <v>56452020</v>
      </c>
      <c r="H4699" s="400">
        <v>380.76886843957902</v>
      </c>
      <c r="I4699" s="401"/>
    </row>
    <row r="4700" spans="1:9" ht="25.15" customHeight="1">
      <c r="A4700" s="299">
        <v>39241</v>
      </c>
      <c r="B4700" s="298">
        <v>6.66</v>
      </c>
      <c r="C4700" s="298">
        <v>6.66</v>
      </c>
      <c r="D4700" s="298">
        <v>6.2</v>
      </c>
      <c r="E4700" s="298">
        <v>6.6749999999999998</v>
      </c>
      <c r="F4700" s="297">
        <v>62611</v>
      </c>
      <c r="G4700" s="297">
        <v>56452020</v>
      </c>
      <c r="H4700" s="400">
        <v>376.81724426736798</v>
      </c>
      <c r="I4700" s="401"/>
    </row>
    <row r="4701" spans="1:9" ht="25.15" customHeight="1">
      <c r="A4701" s="299">
        <v>39240</v>
      </c>
      <c r="B4701" s="298">
        <v>6.9</v>
      </c>
      <c r="C4701" s="298">
        <v>6.9</v>
      </c>
      <c r="D4701" s="298">
        <v>6.5678010000000002</v>
      </c>
      <c r="E4701" s="298">
        <v>6.6050000000000004</v>
      </c>
      <c r="F4701" s="297">
        <v>22654</v>
      </c>
      <c r="G4701" s="297">
        <v>56452020</v>
      </c>
      <c r="H4701" s="400">
        <v>372.86559317673698</v>
      </c>
      <c r="I4701" s="401"/>
    </row>
    <row r="4702" spans="1:9" ht="25.15" customHeight="1">
      <c r="A4702" s="299">
        <v>39239</v>
      </c>
      <c r="B4702" s="298">
        <v>7.1</v>
      </c>
      <c r="C4702" s="298">
        <v>7.1</v>
      </c>
      <c r="D4702" s="298">
        <v>6.8</v>
      </c>
      <c r="E4702" s="298">
        <v>6.8049999999999997</v>
      </c>
      <c r="F4702" s="297">
        <v>57187</v>
      </c>
      <c r="G4702" s="297">
        <v>56452020</v>
      </c>
      <c r="H4702" s="400">
        <v>384.15598640936901</v>
      </c>
      <c r="I4702" s="401"/>
    </row>
    <row r="4703" spans="1:9" ht="25.15" customHeight="1">
      <c r="A4703" s="299">
        <v>39238</v>
      </c>
      <c r="B4703" s="298">
        <v>7.05</v>
      </c>
      <c r="C4703" s="298">
        <v>7.0617000000000001</v>
      </c>
      <c r="D4703" s="298">
        <v>6.9558900000000001</v>
      </c>
      <c r="E4703" s="298">
        <v>7.0049999999999999</v>
      </c>
      <c r="F4703" s="297">
        <v>123874</v>
      </c>
      <c r="G4703" s="297">
        <v>56452020</v>
      </c>
      <c r="H4703" s="400">
        <v>395.446406560421</v>
      </c>
      <c r="I4703" s="401"/>
    </row>
    <row r="4704" spans="1:9" ht="25.15" customHeight="1">
      <c r="A4704" s="299">
        <v>39237</v>
      </c>
      <c r="B4704" s="298">
        <v>6.84</v>
      </c>
      <c r="C4704" s="298">
        <v>7.05</v>
      </c>
      <c r="D4704" s="298">
        <v>6.8390000000000004</v>
      </c>
      <c r="E4704" s="298">
        <v>7.0049999999999999</v>
      </c>
      <c r="F4704" s="297">
        <v>137541</v>
      </c>
      <c r="G4704" s="297">
        <v>56452020</v>
      </c>
      <c r="H4704" s="400">
        <v>395.446406560421</v>
      </c>
      <c r="I4704" s="401"/>
    </row>
    <row r="4705" spans="1:9" ht="25.15" customHeight="1">
      <c r="A4705" s="299">
        <v>39234</v>
      </c>
      <c r="B4705" s="298">
        <v>6.75</v>
      </c>
      <c r="C4705" s="298">
        <v>6.8022</v>
      </c>
      <c r="D4705" s="298">
        <v>6.63</v>
      </c>
      <c r="E4705" s="298">
        <v>6.7</v>
      </c>
      <c r="F4705" s="297">
        <v>323474</v>
      </c>
      <c r="G4705" s="297">
        <v>56452020</v>
      </c>
      <c r="H4705" s="400">
        <v>378.22852323263203</v>
      </c>
      <c r="I4705" s="401"/>
    </row>
    <row r="4706" spans="1:9" ht="25.15" customHeight="1">
      <c r="A4706" s="299">
        <v>39233</v>
      </c>
      <c r="B4706" s="298">
        <v>6.68</v>
      </c>
      <c r="C4706" s="298">
        <v>6.7789999999999999</v>
      </c>
      <c r="D4706" s="298">
        <v>6.65</v>
      </c>
      <c r="E4706" s="298">
        <v>6.7</v>
      </c>
      <c r="F4706" s="297">
        <v>1045192</v>
      </c>
      <c r="G4706" s="297">
        <v>56452020</v>
      </c>
      <c r="H4706" s="400">
        <v>378.22852323263203</v>
      </c>
      <c r="I4706" s="401"/>
    </row>
    <row r="4707" spans="1:9" ht="25.15" customHeight="1">
      <c r="A4707" s="299">
        <v>39232</v>
      </c>
      <c r="B4707" s="298">
        <v>6.65</v>
      </c>
      <c r="C4707" s="298">
        <v>6.6790000000000003</v>
      </c>
      <c r="D4707" s="298">
        <v>6.5757000000000003</v>
      </c>
      <c r="E4707" s="298">
        <v>6.6550000000000002</v>
      </c>
      <c r="F4707" s="297">
        <v>45092</v>
      </c>
      <c r="G4707" s="297">
        <v>56452020</v>
      </c>
      <c r="H4707" s="400">
        <v>375.688204944105</v>
      </c>
      <c r="I4707" s="401"/>
    </row>
    <row r="4708" spans="1:9" ht="25.15" customHeight="1">
      <c r="A4708" s="299">
        <v>39231</v>
      </c>
      <c r="B4708" s="298">
        <v>6.5</v>
      </c>
      <c r="C4708" s="298">
        <v>6.57775</v>
      </c>
      <c r="D4708" s="298">
        <v>6.4550000000000001</v>
      </c>
      <c r="E4708" s="298">
        <v>6.53</v>
      </c>
      <c r="F4708" s="297">
        <v>128313</v>
      </c>
      <c r="G4708" s="297">
        <v>56452020</v>
      </c>
      <c r="H4708" s="400">
        <v>368.63170244410497</v>
      </c>
      <c r="I4708" s="401"/>
    </row>
    <row r="4709" spans="1:9" ht="25.15" customHeight="1">
      <c r="A4709" s="299">
        <v>39227</v>
      </c>
      <c r="B4709" s="298">
        <v>6.31</v>
      </c>
      <c r="C4709" s="298">
        <v>6.55</v>
      </c>
      <c r="D4709" s="298">
        <v>6.26</v>
      </c>
      <c r="E4709" s="298">
        <v>6.52</v>
      </c>
      <c r="F4709" s="297">
        <v>0</v>
      </c>
      <c r="G4709" s="297">
        <v>56452020</v>
      </c>
      <c r="H4709" s="400">
        <v>368.06716932326299</v>
      </c>
      <c r="I4709" s="401"/>
    </row>
    <row r="4710" spans="1:9" ht="25.15" customHeight="1">
      <c r="A4710" s="299">
        <v>39226</v>
      </c>
      <c r="B4710" s="298">
        <v>6.3</v>
      </c>
      <c r="C4710" s="298">
        <v>6.3</v>
      </c>
      <c r="D4710" s="298">
        <v>6.2050000000000001</v>
      </c>
      <c r="E4710" s="298">
        <v>6.29</v>
      </c>
      <c r="F4710" s="297">
        <v>17236</v>
      </c>
      <c r="G4710" s="297">
        <v>56452020</v>
      </c>
      <c r="H4710" s="400">
        <v>355.08320364652599</v>
      </c>
      <c r="I4710" s="401"/>
    </row>
    <row r="4711" spans="1:9" ht="25.15" customHeight="1">
      <c r="A4711" s="299">
        <v>39225</v>
      </c>
      <c r="B4711" s="298">
        <v>6.2949999999999999</v>
      </c>
      <c r="C4711" s="298">
        <v>6.33</v>
      </c>
      <c r="D4711" s="298">
        <v>6.2024999999999997</v>
      </c>
      <c r="E4711" s="298">
        <v>6.2750000000000004</v>
      </c>
      <c r="F4711" s="297">
        <v>88699</v>
      </c>
      <c r="G4711" s="297">
        <v>56452020</v>
      </c>
      <c r="H4711" s="400">
        <v>354.23643088368402</v>
      </c>
      <c r="I4711" s="401"/>
    </row>
    <row r="4712" spans="1:9" ht="25.15" customHeight="1">
      <c r="A4712" s="299">
        <v>39224</v>
      </c>
      <c r="B4712" s="298">
        <v>6.21</v>
      </c>
      <c r="C4712" s="298">
        <v>6.2649999999999997</v>
      </c>
      <c r="D4712" s="298">
        <v>6.2009999999999996</v>
      </c>
      <c r="E4712" s="298">
        <v>6.2350000000000003</v>
      </c>
      <c r="F4712" s="297">
        <v>9340</v>
      </c>
      <c r="G4712" s="297">
        <v>56452020</v>
      </c>
      <c r="H4712" s="400">
        <v>351.97835223715799</v>
      </c>
      <c r="I4712" s="401"/>
    </row>
    <row r="4713" spans="1:9" ht="25.15" customHeight="1">
      <c r="A4713" s="299">
        <v>39223</v>
      </c>
      <c r="B4713" s="298">
        <v>6.3</v>
      </c>
      <c r="C4713" s="298">
        <v>6.3</v>
      </c>
      <c r="D4713" s="298">
        <v>6.1829999999999998</v>
      </c>
      <c r="E4713" s="298">
        <v>6.19</v>
      </c>
      <c r="F4713" s="297">
        <v>84989</v>
      </c>
      <c r="G4713" s="297">
        <v>56452020</v>
      </c>
      <c r="H4713" s="400">
        <v>349.43800703020997</v>
      </c>
      <c r="I4713" s="401"/>
    </row>
    <row r="4714" spans="1:9" ht="25.15" customHeight="1">
      <c r="A4714" s="299">
        <v>39220</v>
      </c>
      <c r="B4714" s="298">
        <v>6.19</v>
      </c>
      <c r="C4714" s="298">
        <v>6.1959999999999997</v>
      </c>
      <c r="D4714" s="298">
        <v>6.181</v>
      </c>
      <c r="E4714" s="298">
        <v>6.22</v>
      </c>
      <c r="F4714" s="297">
        <v>9561</v>
      </c>
      <c r="G4714" s="297">
        <v>56452020</v>
      </c>
      <c r="H4714" s="400">
        <v>351.13155255589498</v>
      </c>
      <c r="I4714" s="401"/>
    </row>
    <row r="4715" spans="1:9" ht="25.15" customHeight="1">
      <c r="A4715" s="299">
        <v>39219</v>
      </c>
      <c r="B4715" s="298">
        <v>6.19</v>
      </c>
      <c r="C4715" s="298">
        <v>6.2385000000000002</v>
      </c>
      <c r="D4715" s="298">
        <v>6.1822999999999997</v>
      </c>
      <c r="E4715" s="298">
        <v>6.2149999999999999</v>
      </c>
      <c r="F4715" s="297">
        <v>12797</v>
      </c>
      <c r="G4715" s="297">
        <v>56452020</v>
      </c>
      <c r="H4715" s="400">
        <v>350.84931291389501</v>
      </c>
      <c r="I4715" s="401"/>
    </row>
    <row r="4716" spans="1:9" ht="25.15" customHeight="1">
      <c r="A4716" s="299">
        <v>39218</v>
      </c>
      <c r="B4716" s="298">
        <v>6.2249999999999996</v>
      </c>
      <c r="C4716" s="298">
        <v>6.3</v>
      </c>
      <c r="D4716" s="298">
        <v>6.19</v>
      </c>
      <c r="E4716" s="298">
        <v>6.2549999999999999</v>
      </c>
      <c r="F4716" s="297">
        <v>30428</v>
      </c>
      <c r="G4716" s="297">
        <v>56452020</v>
      </c>
      <c r="H4716" s="400">
        <v>353.10739156042098</v>
      </c>
      <c r="I4716" s="401"/>
    </row>
    <row r="4717" spans="1:9" ht="25.15" customHeight="1">
      <c r="A4717" s="299">
        <v>39217</v>
      </c>
      <c r="B4717" s="298">
        <v>6.15</v>
      </c>
      <c r="C4717" s="298">
        <v>6.28</v>
      </c>
      <c r="D4717" s="298">
        <v>6.15</v>
      </c>
      <c r="E4717" s="298">
        <v>6.19</v>
      </c>
      <c r="F4717" s="297">
        <v>39709</v>
      </c>
      <c r="G4717" s="297">
        <v>56452020</v>
      </c>
      <c r="H4717" s="400">
        <v>349.43800703020997</v>
      </c>
      <c r="I4717" s="401"/>
    </row>
    <row r="4718" spans="1:9" ht="25.15" customHeight="1">
      <c r="A4718" s="299">
        <v>39216</v>
      </c>
      <c r="B4718" s="298">
        <v>6.165</v>
      </c>
      <c r="C4718" s="298">
        <v>6.2424999999999997</v>
      </c>
      <c r="D4718" s="298">
        <v>6.165</v>
      </c>
      <c r="E4718" s="298">
        <v>6.19</v>
      </c>
      <c r="F4718" s="297">
        <v>8948</v>
      </c>
      <c r="G4718" s="297">
        <v>56452020</v>
      </c>
      <c r="H4718" s="400">
        <v>349.43800703020997</v>
      </c>
      <c r="I4718" s="401"/>
    </row>
    <row r="4719" spans="1:9" ht="25.15" customHeight="1">
      <c r="A4719" s="299">
        <v>39213</v>
      </c>
      <c r="B4719" s="298">
        <v>6.1550000000000002</v>
      </c>
      <c r="C4719" s="298">
        <v>6.3</v>
      </c>
      <c r="D4719" s="298">
        <v>6.15</v>
      </c>
      <c r="E4719" s="298">
        <v>6.3</v>
      </c>
      <c r="F4719" s="297">
        <v>25597</v>
      </c>
      <c r="G4719" s="297">
        <v>56452020</v>
      </c>
      <c r="H4719" s="400">
        <v>355.64773676736797</v>
      </c>
      <c r="I4719" s="401"/>
    </row>
    <row r="4720" spans="1:9" ht="25.15" customHeight="1">
      <c r="A4720" s="299">
        <v>39212</v>
      </c>
      <c r="B4720" s="298">
        <v>6.2</v>
      </c>
      <c r="C4720" s="298">
        <v>6.25</v>
      </c>
      <c r="D4720" s="298">
        <v>6.1550000000000002</v>
      </c>
      <c r="E4720" s="298">
        <v>6.1849999999999996</v>
      </c>
      <c r="F4720" s="297">
        <v>29015</v>
      </c>
      <c r="G4720" s="297">
        <v>56452020</v>
      </c>
      <c r="H4720" s="400">
        <v>349.15574046978998</v>
      </c>
      <c r="I4720" s="401"/>
    </row>
    <row r="4721" spans="1:9" ht="25.15" customHeight="1">
      <c r="A4721" s="299">
        <v>39211</v>
      </c>
      <c r="B4721" s="298">
        <v>6.2450000000000001</v>
      </c>
      <c r="C4721" s="298">
        <v>6.3174999999999999</v>
      </c>
      <c r="D4721" s="298">
        <v>6.2197800000000001</v>
      </c>
      <c r="E4721" s="298">
        <v>6.2949999999999999</v>
      </c>
      <c r="F4721" s="297">
        <v>28983</v>
      </c>
      <c r="G4721" s="297">
        <v>56452020</v>
      </c>
      <c r="H4721" s="400">
        <v>355.36547020694701</v>
      </c>
      <c r="I4721" s="401"/>
    </row>
    <row r="4722" spans="1:9" ht="25.15" customHeight="1">
      <c r="A4722" s="299">
        <v>39210</v>
      </c>
      <c r="B4722" s="298">
        <v>6.3449999999999998</v>
      </c>
      <c r="C4722" s="298">
        <v>6.3449999999999998</v>
      </c>
      <c r="D4722" s="298">
        <v>6.2264999999999997</v>
      </c>
      <c r="E4722" s="298">
        <v>6.32</v>
      </c>
      <c r="F4722" s="297">
        <v>43816</v>
      </c>
      <c r="G4722" s="297">
        <v>56452020</v>
      </c>
      <c r="H4722" s="400">
        <v>356.77677609063102</v>
      </c>
      <c r="I4722" s="401"/>
    </row>
    <row r="4723" spans="1:9" ht="25.15" customHeight="1">
      <c r="A4723" s="299">
        <v>39206</v>
      </c>
      <c r="B4723" s="298">
        <v>6.25</v>
      </c>
      <c r="C4723" s="298">
        <v>6.3718000000000004</v>
      </c>
      <c r="D4723" s="298">
        <v>6.2217500000000001</v>
      </c>
      <c r="E4723" s="298">
        <v>6.28</v>
      </c>
      <c r="F4723" s="297">
        <v>0</v>
      </c>
      <c r="G4723" s="297">
        <v>56452020</v>
      </c>
      <c r="H4723" s="400">
        <v>354.51869744410499</v>
      </c>
      <c r="I4723" s="401"/>
    </row>
    <row r="4724" spans="1:9" ht="25.15" customHeight="1">
      <c r="A4724" s="299">
        <v>39205</v>
      </c>
      <c r="B4724" s="298">
        <v>6.3949999999999996</v>
      </c>
      <c r="C4724" s="298">
        <v>6.42</v>
      </c>
      <c r="D4724" s="298">
        <v>6.2511999999999999</v>
      </c>
      <c r="E4724" s="298">
        <v>6.3</v>
      </c>
      <c r="F4724" s="297">
        <v>16776</v>
      </c>
      <c r="G4724" s="297">
        <v>56452020</v>
      </c>
      <c r="H4724" s="400">
        <v>355.64773676736797</v>
      </c>
      <c r="I4724" s="401"/>
    </row>
    <row r="4725" spans="1:9" ht="25.15" customHeight="1">
      <c r="A4725" s="299">
        <v>39204</v>
      </c>
      <c r="B4725" s="298">
        <v>6.4</v>
      </c>
      <c r="C4725" s="298">
        <v>6.4</v>
      </c>
      <c r="D4725" s="298">
        <v>6.2907999999999999</v>
      </c>
      <c r="E4725" s="298">
        <v>6.31</v>
      </c>
      <c r="F4725" s="297">
        <v>43832</v>
      </c>
      <c r="G4725" s="297">
        <v>56452020</v>
      </c>
      <c r="H4725" s="400">
        <v>356.21224296979</v>
      </c>
      <c r="I4725" s="401"/>
    </row>
    <row r="4726" spans="1:9" ht="25.15" customHeight="1">
      <c r="A4726" s="299">
        <v>39203</v>
      </c>
      <c r="B4726" s="298">
        <v>6.37</v>
      </c>
      <c r="C4726" s="298">
        <v>6.37</v>
      </c>
      <c r="D4726" s="298">
        <v>6.26</v>
      </c>
      <c r="E4726" s="298">
        <v>6.37</v>
      </c>
      <c r="F4726" s="297">
        <v>5301</v>
      </c>
      <c r="G4726" s="297">
        <v>56452020</v>
      </c>
      <c r="H4726" s="400">
        <v>359.59936093957901</v>
      </c>
      <c r="I4726" s="401"/>
    </row>
    <row r="4727" spans="1:9" ht="25.15" customHeight="1">
      <c r="A4727" s="299">
        <v>39202</v>
      </c>
      <c r="B4727" s="298">
        <v>6.3</v>
      </c>
      <c r="C4727" s="298">
        <v>6.4</v>
      </c>
      <c r="D4727" s="298">
        <v>6.2549999999999999</v>
      </c>
      <c r="E4727" s="298">
        <v>6.4</v>
      </c>
      <c r="F4727" s="297">
        <v>16095</v>
      </c>
      <c r="G4727" s="297">
        <v>56452020</v>
      </c>
      <c r="H4727" s="400">
        <v>361.29293338368399</v>
      </c>
      <c r="I4727" s="401"/>
    </row>
    <row r="4728" spans="1:9" ht="25.15" customHeight="1">
      <c r="A4728" s="299">
        <v>39199</v>
      </c>
      <c r="B4728" s="298">
        <v>6.22</v>
      </c>
      <c r="C4728" s="298">
        <v>6.26</v>
      </c>
      <c r="D4728" s="298">
        <v>6.19</v>
      </c>
      <c r="E4728" s="298">
        <v>6.25</v>
      </c>
      <c r="F4728" s="297">
        <v>18874</v>
      </c>
      <c r="G4728" s="297">
        <v>56452020</v>
      </c>
      <c r="H4728" s="400">
        <v>352.82512500000001</v>
      </c>
      <c r="I4728" s="401"/>
    </row>
    <row r="4729" spans="1:9" ht="25.15" customHeight="1">
      <c r="A4729" s="299">
        <v>39198</v>
      </c>
      <c r="B4729" s="298">
        <v>6.2050000000000001</v>
      </c>
      <c r="C4729" s="298">
        <v>6.25</v>
      </c>
      <c r="D4729" s="298">
        <v>6.2</v>
      </c>
      <c r="E4729" s="298">
        <v>6.2249999999999996</v>
      </c>
      <c r="F4729" s="297">
        <v>7144</v>
      </c>
      <c r="G4729" s="297">
        <v>56452020</v>
      </c>
      <c r="H4729" s="400">
        <v>351.41381911631601</v>
      </c>
      <c r="I4729" s="401"/>
    </row>
    <row r="4730" spans="1:9" ht="25.15" customHeight="1">
      <c r="A4730" s="299">
        <v>39197</v>
      </c>
      <c r="B4730" s="298">
        <v>6.26</v>
      </c>
      <c r="C4730" s="298">
        <v>6.2975000000000003</v>
      </c>
      <c r="D4730" s="298">
        <v>6.2</v>
      </c>
      <c r="E4730" s="298">
        <v>6.2350000000000003</v>
      </c>
      <c r="F4730" s="297">
        <v>22769</v>
      </c>
      <c r="G4730" s="297">
        <v>56452020</v>
      </c>
      <c r="H4730" s="400">
        <v>351.97835223715799</v>
      </c>
      <c r="I4730" s="401"/>
    </row>
    <row r="4731" spans="1:9" ht="25.15" customHeight="1">
      <c r="A4731" s="299">
        <v>39196</v>
      </c>
      <c r="B4731" s="298">
        <v>6.21</v>
      </c>
      <c r="C4731" s="298">
        <v>6.3284000000000002</v>
      </c>
      <c r="D4731" s="298">
        <v>6.21</v>
      </c>
      <c r="E4731" s="298">
        <v>6.2350000000000003</v>
      </c>
      <c r="F4731" s="297">
        <v>20706</v>
      </c>
      <c r="G4731" s="297">
        <v>56452020</v>
      </c>
      <c r="H4731" s="400">
        <v>351.97835223715799</v>
      </c>
      <c r="I4731" s="401"/>
    </row>
    <row r="4732" spans="1:9" ht="25.15" customHeight="1">
      <c r="A4732" s="299">
        <v>39195</v>
      </c>
      <c r="B4732" s="298">
        <v>6.27</v>
      </c>
      <c r="C4732" s="298">
        <v>6.35</v>
      </c>
      <c r="D4732" s="298">
        <v>6.16</v>
      </c>
      <c r="E4732" s="298">
        <v>6.2850000000000001</v>
      </c>
      <c r="F4732" s="297">
        <v>24134</v>
      </c>
      <c r="G4732" s="297">
        <v>56452020</v>
      </c>
      <c r="H4732" s="400">
        <v>354.80093708610502</v>
      </c>
      <c r="I4732" s="401"/>
    </row>
    <row r="4733" spans="1:9" ht="25.15" customHeight="1">
      <c r="A4733" s="299">
        <v>39192</v>
      </c>
      <c r="B4733" s="298">
        <v>6.2949999999999999</v>
      </c>
      <c r="C4733" s="298">
        <v>6.2949999999999999</v>
      </c>
      <c r="D4733" s="298">
        <v>6.1706000000000003</v>
      </c>
      <c r="E4733" s="298">
        <v>6.2050000000000001</v>
      </c>
      <c r="F4733" s="297">
        <v>4159</v>
      </c>
      <c r="G4733" s="297">
        <v>56452020</v>
      </c>
      <c r="H4733" s="400">
        <v>350.28477979305302</v>
      </c>
      <c r="I4733" s="401"/>
    </row>
    <row r="4734" spans="1:9" ht="25.15" customHeight="1">
      <c r="A4734" s="299">
        <v>39191</v>
      </c>
      <c r="B4734" s="298">
        <v>6.2</v>
      </c>
      <c r="C4734" s="298">
        <v>6.3205049999999998</v>
      </c>
      <c r="D4734" s="298">
        <v>6.15</v>
      </c>
      <c r="E4734" s="298">
        <v>6.1950000000000003</v>
      </c>
      <c r="F4734" s="297">
        <v>229098</v>
      </c>
      <c r="G4734" s="297">
        <v>56452020</v>
      </c>
      <c r="H4734" s="400">
        <v>349.720273590631</v>
      </c>
      <c r="I4734" s="401"/>
    </row>
    <row r="4735" spans="1:9" ht="25.15" customHeight="1">
      <c r="A4735" s="299">
        <v>39190</v>
      </c>
      <c r="B4735" s="298">
        <v>6.25</v>
      </c>
      <c r="C4735" s="298">
        <v>6.3254000000000001</v>
      </c>
      <c r="D4735" s="298">
        <v>6.16</v>
      </c>
      <c r="E4735" s="298">
        <v>6.16</v>
      </c>
      <c r="F4735" s="297">
        <v>15490</v>
      </c>
      <c r="G4735" s="297">
        <v>56452020</v>
      </c>
      <c r="H4735" s="400">
        <v>347.744434586105</v>
      </c>
      <c r="I4735" s="401"/>
    </row>
    <row r="4736" spans="1:9" ht="25.15" customHeight="1">
      <c r="A4736" s="299">
        <v>39189</v>
      </c>
      <c r="B4736" s="298">
        <v>6.38</v>
      </c>
      <c r="C4736" s="298">
        <v>6.38</v>
      </c>
      <c r="D4736" s="298">
        <v>6.25</v>
      </c>
      <c r="E4736" s="298">
        <v>6.29</v>
      </c>
      <c r="F4736" s="297">
        <v>26805</v>
      </c>
      <c r="G4736" s="297">
        <v>56452020</v>
      </c>
      <c r="H4736" s="400">
        <v>355.08320364652599</v>
      </c>
      <c r="I4736" s="401"/>
    </row>
    <row r="4737" spans="1:9" ht="25.15" customHeight="1">
      <c r="A4737" s="299">
        <v>39188</v>
      </c>
      <c r="B4737" s="298">
        <v>6.38</v>
      </c>
      <c r="C4737" s="298">
        <v>6.3845999999999998</v>
      </c>
      <c r="D4737" s="298">
        <v>6.28</v>
      </c>
      <c r="E4737" s="298">
        <v>6.35</v>
      </c>
      <c r="F4737" s="297">
        <v>15954</v>
      </c>
      <c r="G4737" s="297">
        <v>56452020</v>
      </c>
      <c r="H4737" s="400">
        <v>358.47032161631603</v>
      </c>
      <c r="I4737" s="401"/>
    </row>
    <row r="4738" spans="1:9" ht="25.15" customHeight="1">
      <c r="A4738" s="299">
        <v>39185</v>
      </c>
      <c r="B4738" s="298">
        <v>6.2</v>
      </c>
      <c r="C4738" s="298">
        <v>6.5</v>
      </c>
      <c r="D4738" s="298">
        <v>6.1449999999999996</v>
      </c>
      <c r="E4738" s="298">
        <v>6.335</v>
      </c>
      <c r="F4738" s="297">
        <v>20320</v>
      </c>
      <c r="G4738" s="297">
        <v>56452020</v>
      </c>
      <c r="H4738" s="400">
        <v>357.62354885347401</v>
      </c>
      <c r="I4738" s="401"/>
    </row>
    <row r="4739" spans="1:9" ht="25.15" customHeight="1">
      <c r="A4739" s="299">
        <v>39184</v>
      </c>
      <c r="B4739" s="298">
        <v>6.25</v>
      </c>
      <c r="C4739" s="298">
        <v>6.25</v>
      </c>
      <c r="D4739" s="298">
        <v>6.12</v>
      </c>
      <c r="E4739" s="298">
        <v>6.22</v>
      </c>
      <c r="F4739" s="297">
        <v>918825</v>
      </c>
      <c r="G4739" s="297">
        <v>56452020</v>
      </c>
      <c r="H4739" s="400">
        <v>351.13155255589498</v>
      </c>
      <c r="I4739" s="401"/>
    </row>
    <row r="4740" spans="1:9" ht="25.15" customHeight="1">
      <c r="A4740" s="299">
        <v>39183</v>
      </c>
      <c r="B4740" s="298">
        <v>6.28</v>
      </c>
      <c r="C4740" s="298">
        <v>6.28</v>
      </c>
      <c r="D4740" s="298">
        <v>6.125</v>
      </c>
      <c r="E4740" s="298">
        <v>6.19</v>
      </c>
      <c r="F4740" s="297">
        <v>764828</v>
      </c>
      <c r="G4740" s="297">
        <v>56452020</v>
      </c>
      <c r="H4740" s="400">
        <v>349.43800703020997</v>
      </c>
      <c r="I4740" s="401"/>
    </row>
    <row r="4741" spans="1:9" ht="25.15" customHeight="1">
      <c r="A4741" s="299">
        <v>39182</v>
      </c>
      <c r="B4741" s="298">
        <v>6.25</v>
      </c>
      <c r="C4741" s="298">
        <v>6.25</v>
      </c>
      <c r="D4741" s="298">
        <v>6.1448</v>
      </c>
      <c r="E4741" s="298">
        <v>6.17</v>
      </c>
      <c r="F4741" s="297">
        <v>581137</v>
      </c>
      <c r="G4741" s="297">
        <v>56452020</v>
      </c>
      <c r="H4741" s="400">
        <v>348.30896770694699</v>
      </c>
      <c r="I4741" s="401"/>
    </row>
    <row r="4742" spans="1:9" ht="25.15" customHeight="1">
      <c r="A4742" s="299">
        <v>39177</v>
      </c>
      <c r="B4742" s="298">
        <v>6.17</v>
      </c>
      <c r="C4742" s="298">
        <v>6.2</v>
      </c>
      <c r="D4742" s="298">
        <v>6.13</v>
      </c>
      <c r="E4742" s="298">
        <v>6.16</v>
      </c>
      <c r="F4742" s="297">
        <v>0</v>
      </c>
      <c r="G4742" s="297">
        <v>56452020</v>
      </c>
      <c r="H4742" s="400">
        <v>347.744434586105</v>
      </c>
      <c r="I4742" s="401"/>
    </row>
    <row r="4743" spans="1:9" ht="25.15" customHeight="1">
      <c r="A4743" s="299">
        <v>39176</v>
      </c>
      <c r="B4743" s="298">
        <v>6.15</v>
      </c>
      <c r="C4743" s="298">
        <v>6.22</v>
      </c>
      <c r="D4743" s="298">
        <v>6.07</v>
      </c>
      <c r="E4743" s="298">
        <v>6.15</v>
      </c>
      <c r="F4743" s="297">
        <v>295340</v>
      </c>
      <c r="G4743" s="297">
        <v>56452020</v>
      </c>
      <c r="H4743" s="400">
        <v>347.179928383684</v>
      </c>
      <c r="I4743" s="401"/>
    </row>
    <row r="4744" spans="1:9" ht="25.15" customHeight="1">
      <c r="A4744" s="299">
        <v>39175</v>
      </c>
      <c r="B4744" s="298">
        <v>6.0949999999999998</v>
      </c>
      <c r="C4744" s="298">
        <v>6.14</v>
      </c>
      <c r="D4744" s="298">
        <v>6.0549999999999997</v>
      </c>
      <c r="E4744" s="298">
        <v>6.08</v>
      </c>
      <c r="F4744" s="297">
        <v>23801</v>
      </c>
      <c r="G4744" s="297">
        <v>56452020</v>
      </c>
      <c r="H4744" s="400">
        <v>343.228277293053</v>
      </c>
      <c r="I4744" s="401"/>
    </row>
    <row r="4745" spans="1:9" ht="25.15" customHeight="1">
      <c r="A4745" s="299">
        <v>39174</v>
      </c>
      <c r="B4745" s="298">
        <v>6.1349999999999998</v>
      </c>
      <c r="C4745" s="298">
        <v>6.15</v>
      </c>
      <c r="D4745" s="298">
        <v>6.04</v>
      </c>
      <c r="E4745" s="298">
        <v>6.15</v>
      </c>
      <c r="F4745" s="297">
        <v>53719</v>
      </c>
      <c r="G4745" s="297">
        <v>56452020</v>
      </c>
      <c r="H4745" s="400">
        <v>347.179928383684</v>
      </c>
      <c r="I4745" s="401"/>
    </row>
    <row r="4746" spans="1:9" ht="25.15" customHeight="1">
      <c r="A4746" s="299">
        <v>39171</v>
      </c>
      <c r="B4746" s="298">
        <v>6.01</v>
      </c>
      <c r="C4746" s="298">
        <v>6.15</v>
      </c>
      <c r="D4746" s="298">
        <v>6</v>
      </c>
      <c r="E4746" s="298">
        <v>6.15</v>
      </c>
      <c r="F4746" s="297">
        <v>43949</v>
      </c>
      <c r="G4746" s="297">
        <v>56452020</v>
      </c>
      <c r="H4746" s="400">
        <v>347.179928383684</v>
      </c>
      <c r="I4746" s="401"/>
    </row>
    <row r="4747" spans="1:9" ht="25.15" customHeight="1">
      <c r="A4747" s="299">
        <v>39170</v>
      </c>
      <c r="B4747" s="298">
        <v>6</v>
      </c>
      <c r="C4747" s="298">
        <v>6.0975000000000001</v>
      </c>
      <c r="D4747" s="298">
        <v>6</v>
      </c>
      <c r="E4747" s="298">
        <v>6.0549999999999997</v>
      </c>
      <c r="F4747" s="297">
        <v>58470</v>
      </c>
      <c r="G4747" s="297">
        <v>56452020</v>
      </c>
      <c r="H4747" s="400">
        <v>341.81697140936899</v>
      </c>
      <c r="I4747" s="401"/>
    </row>
    <row r="4748" spans="1:9" ht="25.15" customHeight="1">
      <c r="A4748" s="299">
        <v>39169</v>
      </c>
      <c r="B4748" s="298">
        <v>6.16</v>
      </c>
      <c r="C4748" s="298">
        <v>6.16</v>
      </c>
      <c r="D4748" s="298">
        <v>6</v>
      </c>
      <c r="E4748" s="298">
        <v>6.1</v>
      </c>
      <c r="F4748" s="297">
        <v>133520</v>
      </c>
      <c r="G4748" s="297">
        <v>56452020</v>
      </c>
      <c r="H4748" s="400">
        <v>344.35731661631598</v>
      </c>
      <c r="I4748" s="401"/>
    </row>
    <row r="4749" spans="1:9" ht="25.15" customHeight="1">
      <c r="A4749" s="299">
        <v>39168</v>
      </c>
      <c r="B4749" s="298">
        <v>6.12</v>
      </c>
      <c r="C4749" s="298">
        <v>6.25</v>
      </c>
      <c r="D4749" s="298">
        <v>6.1</v>
      </c>
      <c r="E4749" s="298">
        <v>6.16</v>
      </c>
      <c r="F4749" s="297">
        <v>83909</v>
      </c>
      <c r="G4749" s="297">
        <v>56452020</v>
      </c>
      <c r="H4749" s="400">
        <v>347.744434586105</v>
      </c>
      <c r="I4749" s="401"/>
    </row>
    <row r="4750" spans="1:9" ht="25.15" customHeight="1">
      <c r="A4750" s="299">
        <v>39167</v>
      </c>
      <c r="B4750" s="298">
        <v>6.18</v>
      </c>
      <c r="C4750" s="298">
        <v>6.18</v>
      </c>
      <c r="D4750" s="298">
        <v>5.94</v>
      </c>
      <c r="E4750" s="298">
        <v>6.15</v>
      </c>
      <c r="F4750" s="297">
        <v>24437</v>
      </c>
      <c r="G4750" s="297">
        <v>56452020</v>
      </c>
      <c r="H4750" s="400">
        <v>347.179928383684</v>
      </c>
      <c r="I4750" s="401"/>
    </row>
    <row r="4751" spans="1:9" ht="25.15" customHeight="1">
      <c r="A4751" s="299">
        <v>39164</v>
      </c>
      <c r="B4751" s="298">
        <v>6.2</v>
      </c>
      <c r="C4751" s="298">
        <v>6.2649999999999997</v>
      </c>
      <c r="D4751" s="298">
        <v>6.09</v>
      </c>
      <c r="E4751" s="298">
        <v>6.15</v>
      </c>
      <c r="F4751" s="297">
        <v>73407</v>
      </c>
      <c r="G4751" s="297">
        <v>56452020</v>
      </c>
      <c r="H4751" s="400">
        <v>347.179928383684</v>
      </c>
      <c r="I4751" s="401"/>
    </row>
    <row r="4752" spans="1:9" ht="25.15" customHeight="1">
      <c r="A4752" s="299">
        <v>39163</v>
      </c>
      <c r="B4752" s="298">
        <v>6.2050000000000001</v>
      </c>
      <c r="C4752" s="298">
        <v>6.26</v>
      </c>
      <c r="D4752" s="298">
        <v>6.2</v>
      </c>
      <c r="E4752" s="298">
        <v>6.23</v>
      </c>
      <c r="F4752" s="297">
        <v>30755</v>
      </c>
      <c r="G4752" s="297">
        <v>56452020</v>
      </c>
      <c r="H4752" s="400">
        <v>351.69608567673703</v>
      </c>
      <c r="I4752" s="401"/>
    </row>
    <row r="4753" spans="1:9" ht="25.15" customHeight="1">
      <c r="A4753" s="299">
        <v>39162</v>
      </c>
      <c r="B4753" s="298">
        <v>6.0949999999999998</v>
      </c>
      <c r="C4753" s="298">
        <v>6.29</v>
      </c>
      <c r="D4753" s="298">
        <v>6.0149999999999997</v>
      </c>
      <c r="E4753" s="298">
        <v>6.23</v>
      </c>
      <c r="F4753" s="297">
        <v>544374</v>
      </c>
      <c r="G4753" s="297">
        <v>56452020</v>
      </c>
      <c r="H4753" s="400">
        <v>351.69608567673703</v>
      </c>
      <c r="I4753" s="401"/>
    </row>
    <row r="4754" spans="1:9" ht="25.15" customHeight="1">
      <c r="A4754" s="299">
        <v>39161</v>
      </c>
      <c r="B4754" s="298">
        <v>6.05</v>
      </c>
      <c r="C4754" s="298">
        <v>6.15</v>
      </c>
      <c r="D4754" s="298">
        <v>5.96</v>
      </c>
      <c r="E4754" s="298">
        <v>6.0449999999999999</v>
      </c>
      <c r="F4754" s="297">
        <v>42449</v>
      </c>
      <c r="G4754" s="297">
        <v>56452020</v>
      </c>
      <c r="H4754" s="400">
        <v>341.25246520694702</v>
      </c>
      <c r="I4754" s="401"/>
    </row>
    <row r="4755" spans="1:9" ht="25.15" customHeight="1">
      <c r="A4755" s="299">
        <v>39149</v>
      </c>
      <c r="B4755" s="298">
        <v>6.33</v>
      </c>
      <c r="C4755" s="298">
        <v>6.4</v>
      </c>
      <c r="D4755" s="298">
        <v>6.3170000000000002</v>
      </c>
      <c r="E4755" s="298">
        <v>6.3650000000000002</v>
      </c>
      <c r="F4755" s="297">
        <v>22104</v>
      </c>
      <c r="G4755" s="297">
        <v>56452020</v>
      </c>
      <c r="H4755" s="400">
        <v>359.31709437915799</v>
      </c>
      <c r="I4755" s="401"/>
    </row>
    <row r="4756" spans="1:9" ht="25.15" customHeight="1">
      <c r="A4756" s="299">
        <v>39148</v>
      </c>
      <c r="B4756" s="298">
        <v>6.36</v>
      </c>
      <c r="C4756" s="298">
        <v>6.4489999999999998</v>
      </c>
      <c r="D4756" s="298">
        <v>6.36</v>
      </c>
      <c r="E4756" s="298">
        <v>6.3650000000000002</v>
      </c>
      <c r="F4756" s="297">
        <v>12928</v>
      </c>
      <c r="G4756" s="297">
        <v>56452020</v>
      </c>
      <c r="H4756" s="400">
        <v>359.31709437915799</v>
      </c>
      <c r="I4756" s="401"/>
    </row>
    <row r="4757" spans="1:9" ht="25.15" customHeight="1">
      <c r="A4757" s="299">
        <v>39147</v>
      </c>
      <c r="B4757" s="298">
        <v>6.4</v>
      </c>
      <c r="C4757" s="298">
        <v>6.46</v>
      </c>
      <c r="D4757" s="298">
        <v>6.3209999999999997</v>
      </c>
      <c r="E4757" s="298">
        <v>6.4</v>
      </c>
      <c r="F4757" s="297">
        <v>22904</v>
      </c>
      <c r="G4757" s="297">
        <v>56452020</v>
      </c>
      <c r="H4757" s="400">
        <v>361.29293338368399</v>
      </c>
      <c r="I4757" s="401"/>
    </row>
    <row r="4758" spans="1:9" ht="25.15" customHeight="1">
      <c r="A4758" s="299">
        <v>39146</v>
      </c>
      <c r="B4758" s="298">
        <v>6.05</v>
      </c>
      <c r="C4758" s="298">
        <v>6.4074999999999998</v>
      </c>
      <c r="D4758" s="298">
        <v>5.93</v>
      </c>
      <c r="E4758" s="298">
        <v>6.37</v>
      </c>
      <c r="F4758" s="297">
        <v>90170</v>
      </c>
      <c r="G4758" s="297">
        <v>56452020</v>
      </c>
      <c r="H4758" s="400">
        <v>359.59936093957901</v>
      </c>
      <c r="I4758" s="401"/>
    </row>
    <row r="4759" spans="1:9" ht="25.15" customHeight="1">
      <c r="A4759" s="299">
        <v>39143</v>
      </c>
      <c r="B4759" s="298">
        <v>6.13</v>
      </c>
      <c r="C4759" s="298">
        <v>6.2290000000000001</v>
      </c>
      <c r="D4759" s="298">
        <v>6.1</v>
      </c>
      <c r="E4759" s="298">
        <v>6.14</v>
      </c>
      <c r="F4759" s="297">
        <v>278458</v>
      </c>
      <c r="G4759" s="297">
        <v>56452020</v>
      </c>
      <c r="H4759" s="400">
        <v>346.61539526284201</v>
      </c>
      <c r="I4759" s="401"/>
    </row>
    <row r="4760" spans="1:9" ht="25.15" customHeight="1">
      <c r="A4760" s="299">
        <v>39142</v>
      </c>
      <c r="B4760" s="298">
        <v>6.2450000000000001</v>
      </c>
      <c r="C4760" s="298">
        <v>6.25</v>
      </c>
      <c r="D4760" s="298">
        <v>6.1217499999999996</v>
      </c>
      <c r="E4760" s="298">
        <v>6.1849999999999996</v>
      </c>
      <c r="F4760" s="297">
        <v>19103</v>
      </c>
      <c r="G4760" s="297">
        <v>56452020</v>
      </c>
      <c r="H4760" s="400">
        <v>349.15574046978998</v>
      </c>
      <c r="I4760" s="401"/>
    </row>
    <row r="4761" spans="1:9" ht="25.15" customHeight="1">
      <c r="A4761" s="299">
        <v>39141</v>
      </c>
      <c r="B4761" s="298">
        <v>6.23</v>
      </c>
      <c r="C4761" s="298">
        <v>6.27</v>
      </c>
      <c r="D4761" s="298">
        <v>6.0209999999999999</v>
      </c>
      <c r="E4761" s="298">
        <v>6.25</v>
      </c>
      <c r="F4761" s="297">
        <v>171334</v>
      </c>
      <c r="G4761" s="297">
        <v>56452020</v>
      </c>
      <c r="H4761" s="400">
        <v>352.82512500000001</v>
      </c>
      <c r="I4761" s="401"/>
    </row>
    <row r="4762" spans="1:9" ht="25.15" customHeight="1">
      <c r="A4762" s="299">
        <v>39140</v>
      </c>
      <c r="B4762" s="298">
        <v>6.3250000000000002</v>
      </c>
      <c r="C4762" s="298">
        <v>6.4</v>
      </c>
      <c r="D4762" s="298">
        <v>6.32</v>
      </c>
      <c r="E4762" s="298">
        <v>6.4</v>
      </c>
      <c r="F4762" s="297">
        <v>81847</v>
      </c>
      <c r="G4762" s="297">
        <v>56452020</v>
      </c>
      <c r="H4762" s="400">
        <v>361.29293338368399</v>
      </c>
      <c r="I4762" s="401"/>
    </row>
    <row r="4763" spans="1:9" ht="25.15" customHeight="1">
      <c r="A4763" s="299">
        <v>39139</v>
      </c>
      <c r="B4763" s="298">
        <v>6.26</v>
      </c>
      <c r="C4763" s="298">
        <v>6.3689999999999998</v>
      </c>
      <c r="D4763" s="298">
        <v>6.2089999999999996</v>
      </c>
      <c r="E4763" s="298">
        <v>6.3250000000000002</v>
      </c>
      <c r="F4763" s="297">
        <v>232128</v>
      </c>
      <c r="G4763" s="297">
        <v>56452020</v>
      </c>
      <c r="H4763" s="400">
        <v>357.05901573263202</v>
      </c>
      <c r="I4763" s="401"/>
    </row>
    <row r="4764" spans="1:9" ht="25.15" customHeight="1">
      <c r="A4764" s="299">
        <v>39136</v>
      </c>
      <c r="B4764" s="298">
        <v>6.2</v>
      </c>
      <c r="C4764" s="298">
        <v>6.2549999999999999</v>
      </c>
      <c r="D4764" s="298">
        <v>6.1159999999999997</v>
      </c>
      <c r="E4764" s="298">
        <v>6.26</v>
      </c>
      <c r="F4764" s="297">
        <v>48538</v>
      </c>
      <c r="G4764" s="297">
        <v>56452020</v>
      </c>
      <c r="H4764" s="400">
        <v>353.389658120842</v>
      </c>
      <c r="I4764" s="401"/>
    </row>
    <row r="4765" spans="1:9" ht="25.15" customHeight="1">
      <c r="A4765" s="299">
        <v>39135</v>
      </c>
      <c r="B4765" s="298">
        <v>6.08</v>
      </c>
      <c r="C4765" s="298">
        <v>6.2</v>
      </c>
      <c r="D4765" s="298">
        <v>6.0453999999999999</v>
      </c>
      <c r="E4765" s="298">
        <v>6.1449999999999996</v>
      </c>
      <c r="F4765" s="297">
        <v>49366</v>
      </c>
      <c r="G4765" s="297">
        <v>56452020</v>
      </c>
      <c r="H4765" s="400">
        <v>346.89766182326298</v>
      </c>
      <c r="I4765" s="401"/>
    </row>
    <row r="4766" spans="1:9" ht="25.15" customHeight="1">
      <c r="A4766" s="299">
        <v>39134</v>
      </c>
      <c r="B4766" s="298">
        <v>5.97</v>
      </c>
      <c r="C4766" s="298">
        <v>6.0609999999999999</v>
      </c>
      <c r="D4766" s="298">
        <v>5.9509999999999996</v>
      </c>
      <c r="E4766" s="298">
        <v>6.0549999999999997</v>
      </c>
      <c r="F4766" s="297">
        <v>72607</v>
      </c>
      <c r="G4766" s="297">
        <v>56452020</v>
      </c>
      <c r="H4766" s="400">
        <v>341.81697140936899</v>
      </c>
      <c r="I4766" s="401"/>
    </row>
    <row r="4767" spans="1:9" ht="25.15" customHeight="1">
      <c r="A4767" s="299">
        <v>39133</v>
      </c>
      <c r="B4767" s="298">
        <v>6.07</v>
      </c>
      <c r="C4767" s="298">
        <v>6.0819999999999999</v>
      </c>
      <c r="D4767" s="298">
        <v>5.9749999999999996</v>
      </c>
      <c r="E4767" s="298">
        <v>6.0350000000000001</v>
      </c>
      <c r="F4767" s="297">
        <v>124386</v>
      </c>
      <c r="G4767" s="297">
        <v>56452020</v>
      </c>
      <c r="H4767" s="400">
        <v>340.68793208610498</v>
      </c>
      <c r="I4767" s="401"/>
    </row>
    <row r="4768" spans="1:9" ht="25.15" customHeight="1">
      <c r="A4768" s="299">
        <v>39132</v>
      </c>
      <c r="B4768" s="298">
        <v>6.0449999999999999</v>
      </c>
      <c r="C4768" s="298">
        <v>6.06</v>
      </c>
      <c r="D4768" s="298">
        <v>5.915</v>
      </c>
      <c r="E4768" s="298">
        <v>6.03</v>
      </c>
      <c r="F4768" s="297">
        <v>15239</v>
      </c>
      <c r="G4768" s="297">
        <v>56452020</v>
      </c>
      <c r="H4768" s="400">
        <v>340.405692444105</v>
      </c>
      <c r="I4768" s="401"/>
    </row>
    <row r="4769" spans="1:9" ht="25.15" customHeight="1">
      <c r="A4769" s="299">
        <v>39129</v>
      </c>
      <c r="B4769" s="298">
        <v>5.95</v>
      </c>
      <c r="C4769" s="298">
        <v>6.0439999999999996</v>
      </c>
      <c r="D4769" s="298">
        <v>5.95</v>
      </c>
      <c r="E4769" s="298">
        <v>5.9749999999999996</v>
      </c>
      <c r="F4769" s="297">
        <v>391717</v>
      </c>
      <c r="G4769" s="297">
        <v>56452020</v>
      </c>
      <c r="H4769" s="400">
        <v>337.30081411631602</v>
      </c>
      <c r="I4769" s="401"/>
    </row>
    <row r="4770" spans="1:9" ht="25.15" customHeight="1">
      <c r="A4770" s="299">
        <v>39128</v>
      </c>
      <c r="B4770" s="298">
        <v>6</v>
      </c>
      <c r="C4770" s="298">
        <v>6</v>
      </c>
      <c r="D4770" s="298">
        <v>5.9520999999999997</v>
      </c>
      <c r="E4770" s="298">
        <v>6.0049999999999999</v>
      </c>
      <c r="F4770" s="297">
        <v>29677</v>
      </c>
      <c r="G4770" s="297">
        <v>56452020</v>
      </c>
      <c r="H4770" s="400">
        <v>338.99438656042099</v>
      </c>
      <c r="I4770" s="401"/>
    </row>
    <row r="4771" spans="1:9" ht="25.15" customHeight="1">
      <c r="A4771" s="299">
        <v>39127</v>
      </c>
      <c r="B4771" s="298">
        <v>5.9950000000000001</v>
      </c>
      <c r="C4771" s="298">
        <v>6.0339999999999998</v>
      </c>
      <c r="D4771" s="298">
        <v>5.95</v>
      </c>
      <c r="E4771" s="298">
        <v>5.98</v>
      </c>
      <c r="F4771" s="297">
        <v>19573</v>
      </c>
      <c r="G4771" s="297">
        <v>56452020</v>
      </c>
      <c r="H4771" s="400">
        <v>337.58308067673698</v>
      </c>
      <c r="I4771" s="401"/>
    </row>
    <row r="4772" spans="1:9" ht="25.15" customHeight="1">
      <c r="A4772" s="299">
        <v>39126</v>
      </c>
      <c r="B4772" s="298">
        <v>6.0250000000000004</v>
      </c>
      <c r="C4772" s="298">
        <v>6.0250000000000004</v>
      </c>
      <c r="D4772" s="298">
        <v>5.95</v>
      </c>
      <c r="E4772" s="298">
        <v>5.9850000000000003</v>
      </c>
      <c r="F4772" s="297">
        <v>12400</v>
      </c>
      <c r="G4772" s="297">
        <v>56452020</v>
      </c>
      <c r="H4772" s="400">
        <v>337.86534723715801</v>
      </c>
      <c r="I4772" s="401"/>
    </row>
    <row r="4773" spans="1:9" ht="25.15" customHeight="1">
      <c r="A4773" s="299">
        <v>39125</v>
      </c>
      <c r="B4773" s="298">
        <v>5.95</v>
      </c>
      <c r="C4773" s="298">
        <v>6.0149999999999997</v>
      </c>
      <c r="D4773" s="298">
        <v>5.95</v>
      </c>
      <c r="E4773" s="298">
        <v>6</v>
      </c>
      <c r="F4773" s="297">
        <v>17039</v>
      </c>
      <c r="G4773" s="297">
        <v>56452020</v>
      </c>
      <c r="H4773" s="400">
        <v>338.71212000000003</v>
      </c>
      <c r="I4773" s="401"/>
    </row>
    <row r="4774" spans="1:9" ht="25.15" customHeight="1">
      <c r="A4774" s="299">
        <v>39122</v>
      </c>
      <c r="B4774" s="298">
        <v>5.9550000000000001</v>
      </c>
      <c r="C4774" s="298">
        <v>6.0430999999999999</v>
      </c>
      <c r="D4774" s="298">
        <v>5.95</v>
      </c>
      <c r="E4774" s="298">
        <v>5.9749999999999996</v>
      </c>
      <c r="F4774" s="297">
        <v>20870</v>
      </c>
      <c r="G4774" s="297">
        <v>56452020</v>
      </c>
      <c r="H4774" s="400">
        <v>337.30081411631602</v>
      </c>
      <c r="I4774" s="401"/>
    </row>
    <row r="4775" spans="1:9" ht="25.15" customHeight="1">
      <c r="A4775" s="299">
        <v>39121</v>
      </c>
      <c r="B4775" s="298">
        <v>5.9249999999999998</v>
      </c>
      <c r="C4775" s="298">
        <v>6</v>
      </c>
      <c r="D4775" s="298">
        <v>5.9</v>
      </c>
      <c r="E4775" s="298">
        <v>5.9749999999999996</v>
      </c>
      <c r="F4775" s="297">
        <v>80647</v>
      </c>
      <c r="G4775" s="297">
        <v>56452020</v>
      </c>
      <c r="H4775" s="400">
        <v>337.30081411631602</v>
      </c>
      <c r="I4775" s="401"/>
    </row>
    <row r="4776" spans="1:9" ht="25.15" customHeight="1">
      <c r="A4776" s="299">
        <v>39120</v>
      </c>
      <c r="B4776" s="298">
        <v>5.97</v>
      </c>
      <c r="C4776" s="298">
        <v>6.0412999999999997</v>
      </c>
      <c r="D4776" s="298">
        <v>5.9387499999999998</v>
      </c>
      <c r="E4776" s="298">
        <v>5.9550000000000001</v>
      </c>
      <c r="F4776" s="297">
        <v>49891</v>
      </c>
      <c r="G4776" s="297">
        <v>56452020</v>
      </c>
      <c r="H4776" s="400">
        <v>336.17177479305298</v>
      </c>
      <c r="I4776" s="401"/>
    </row>
    <row r="4777" spans="1:9" ht="25.15" customHeight="1">
      <c r="A4777" s="299">
        <v>39119</v>
      </c>
      <c r="B4777" s="298">
        <v>5.96</v>
      </c>
      <c r="C4777" s="298">
        <v>6.0437000000000003</v>
      </c>
      <c r="D4777" s="298">
        <v>5.95</v>
      </c>
      <c r="E4777" s="298">
        <v>5.97</v>
      </c>
      <c r="F4777" s="297">
        <v>120733</v>
      </c>
      <c r="G4777" s="297">
        <v>56452020</v>
      </c>
      <c r="H4777" s="400">
        <v>337.018547555895</v>
      </c>
      <c r="I4777" s="401"/>
    </row>
    <row r="4778" spans="1:9" ht="25.15" customHeight="1">
      <c r="A4778" s="299">
        <v>39118</v>
      </c>
      <c r="B4778" s="298">
        <v>5.9950000000000001</v>
      </c>
      <c r="C4778" s="298">
        <v>6.0143000000000004</v>
      </c>
      <c r="D4778" s="298">
        <v>5.8949999999999996</v>
      </c>
      <c r="E4778" s="298">
        <v>6</v>
      </c>
      <c r="F4778" s="297">
        <v>24995</v>
      </c>
      <c r="G4778" s="297">
        <v>56452020</v>
      </c>
      <c r="H4778" s="400">
        <v>338.71212000000003</v>
      </c>
      <c r="I4778" s="401"/>
    </row>
    <row r="4779" spans="1:9" ht="25.15" customHeight="1">
      <c r="A4779" s="299">
        <v>39115</v>
      </c>
      <c r="B4779" s="298">
        <v>5.9050000000000002</v>
      </c>
      <c r="C4779" s="298">
        <v>5.9934000000000003</v>
      </c>
      <c r="D4779" s="298">
        <v>5.8975</v>
      </c>
      <c r="E4779" s="298">
        <v>5.94</v>
      </c>
      <c r="F4779" s="297">
        <v>198901</v>
      </c>
      <c r="G4779" s="297">
        <v>56452020</v>
      </c>
      <c r="H4779" s="400">
        <v>335.32500203020999</v>
      </c>
      <c r="I4779" s="401"/>
    </row>
    <row r="4780" spans="1:9" ht="25.15" customHeight="1">
      <c r="A4780" s="299">
        <v>39114</v>
      </c>
      <c r="B4780" s="298">
        <v>5.8949999999999996</v>
      </c>
      <c r="C4780" s="298">
        <v>5.98</v>
      </c>
      <c r="D4780" s="298">
        <v>5.8949999999999996</v>
      </c>
      <c r="E4780" s="298">
        <v>5.95</v>
      </c>
      <c r="F4780" s="297">
        <v>26201</v>
      </c>
      <c r="G4780" s="297">
        <v>56452020</v>
      </c>
      <c r="H4780" s="400">
        <v>335.88950823263201</v>
      </c>
      <c r="I4780" s="401"/>
    </row>
    <row r="4781" spans="1:9" ht="25.15" customHeight="1">
      <c r="A4781" s="299">
        <v>39113</v>
      </c>
      <c r="B4781" s="298">
        <v>5.98</v>
      </c>
      <c r="C4781" s="298">
        <v>5.9880000000000004</v>
      </c>
      <c r="D4781" s="298">
        <v>5.8810000000000002</v>
      </c>
      <c r="E4781" s="298">
        <v>5.97</v>
      </c>
      <c r="F4781" s="297">
        <v>173497</v>
      </c>
      <c r="G4781" s="297">
        <v>56452020</v>
      </c>
      <c r="H4781" s="400">
        <v>337.018547555895</v>
      </c>
      <c r="I4781" s="401"/>
    </row>
    <row r="4782" spans="1:9" ht="25.15" customHeight="1">
      <c r="A4782" s="299">
        <v>39112</v>
      </c>
      <c r="B4782" s="298">
        <v>5.98</v>
      </c>
      <c r="C4782" s="298">
        <v>5.98</v>
      </c>
      <c r="D4782" s="298">
        <v>5.9050000000000002</v>
      </c>
      <c r="E4782" s="298">
        <v>5.94</v>
      </c>
      <c r="F4782" s="297">
        <v>18908</v>
      </c>
      <c r="G4782" s="297">
        <v>56452020</v>
      </c>
      <c r="H4782" s="400">
        <v>335.32500203020999</v>
      </c>
      <c r="I4782" s="401"/>
    </row>
    <row r="4783" spans="1:9" ht="25.15" customHeight="1">
      <c r="A4783" s="299">
        <v>39111</v>
      </c>
      <c r="B4783" s="298">
        <v>5.891</v>
      </c>
      <c r="C4783" s="298">
        <v>5.9790000000000001</v>
      </c>
      <c r="D4783" s="298">
        <v>5.89</v>
      </c>
      <c r="E4783" s="298">
        <v>5.95</v>
      </c>
      <c r="F4783" s="297">
        <v>15467</v>
      </c>
      <c r="G4783" s="297">
        <v>56452020</v>
      </c>
      <c r="H4783" s="400">
        <v>335.88950823263201</v>
      </c>
      <c r="I4783" s="401"/>
    </row>
    <row r="4784" spans="1:9" ht="25.15" customHeight="1">
      <c r="A4784" s="299">
        <v>39108</v>
      </c>
      <c r="B4784" s="298">
        <v>5.95</v>
      </c>
      <c r="C4784" s="298">
        <v>5.9527000000000001</v>
      </c>
      <c r="D4784" s="298">
        <v>5.875</v>
      </c>
      <c r="E4784" s="298">
        <v>5.91</v>
      </c>
      <c r="F4784" s="297">
        <v>177526</v>
      </c>
      <c r="G4784" s="297">
        <v>56452020</v>
      </c>
      <c r="H4784" s="400">
        <v>333.63142958610501</v>
      </c>
      <c r="I4784" s="401"/>
    </row>
    <row r="4785" spans="1:9" ht="25.15" customHeight="1">
      <c r="A4785" s="299">
        <v>39107</v>
      </c>
      <c r="B4785" s="298">
        <v>5.8949999999999996</v>
      </c>
      <c r="C4785" s="298">
        <v>5.9</v>
      </c>
      <c r="D4785" s="298">
        <v>5.85</v>
      </c>
      <c r="E4785" s="298">
        <v>5.875</v>
      </c>
      <c r="F4785" s="297">
        <v>72520</v>
      </c>
      <c r="G4785" s="297">
        <v>56452020</v>
      </c>
      <c r="H4785" s="400">
        <v>331.65561750000001</v>
      </c>
      <c r="I4785" s="401"/>
    </row>
    <row r="4786" spans="1:9" ht="25.15" customHeight="1">
      <c r="A4786" s="299">
        <v>39106</v>
      </c>
      <c r="B4786" s="298">
        <v>5.835</v>
      </c>
      <c r="C4786" s="298">
        <v>5.88</v>
      </c>
      <c r="D4786" s="298">
        <v>5.8327999999999998</v>
      </c>
      <c r="E4786" s="298">
        <v>5.86</v>
      </c>
      <c r="F4786" s="297">
        <v>16446</v>
      </c>
      <c r="G4786" s="297">
        <v>56452020</v>
      </c>
      <c r="H4786" s="400">
        <v>330.80884473715798</v>
      </c>
      <c r="I4786" s="401"/>
    </row>
    <row r="4787" spans="1:9" ht="25.15" customHeight="1">
      <c r="A4787" s="299">
        <v>39105</v>
      </c>
      <c r="B4787" s="298">
        <v>5.8150000000000004</v>
      </c>
      <c r="C4787" s="298">
        <v>5.8949999999999996</v>
      </c>
      <c r="D4787" s="298">
        <v>5.7983000000000002</v>
      </c>
      <c r="E4787" s="298">
        <v>5.86</v>
      </c>
      <c r="F4787" s="297">
        <v>113306</v>
      </c>
      <c r="G4787" s="297">
        <v>56452020</v>
      </c>
      <c r="H4787" s="400">
        <v>330.80884473715798</v>
      </c>
      <c r="I4787" s="401"/>
    </row>
    <row r="4788" spans="1:9" ht="25.15" customHeight="1">
      <c r="A4788" s="299">
        <v>39104</v>
      </c>
      <c r="B4788" s="298">
        <v>5.8</v>
      </c>
      <c r="C4788" s="298">
        <v>5.899</v>
      </c>
      <c r="D4788" s="298">
        <v>5.7878999999999996</v>
      </c>
      <c r="E4788" s="298">
        <v>5.86</v>
      </c>
      <c r="F4788" s="297">
        <v>56279</v>
      </c>
      <c r="G4788" s="297">
        <v>56452020</v>
      </c>
      <c r="H4788" s="400">
        <v>330.80884473715798</v>
      </c>
      <c r="I4788" s="401"/>
    </row>
    <row r="4789" spans="1:9" ht="25.15" customHeight="1">
      <c r="A4789" s="299">
        <v>39101</v>
      </c>
      <c r="B4789" s="298">
        <v>5.83</v>
      </c>
      <c r="C4789" s="298">
        <v>5.93</v>
      </c>
      <c r="D4789" s="298">
        <v>5.7249999999999996</v>
      </c>
      <c r="E4789" s="298">
        <v>5.93</v>
      </c>
      <c r="F4789" s="297">
        <v>67315</v>
      </c>
      <c r="G4789" s="297">
        <v>56452020</v>
      </c>
      <c r="H4789" s="400">
        <v>334.76046890936902</v>
      </c>
      <c r="I4789" s="401"/>
    </row>
    <row r="4790" spans="1:9" ht="25.15" customHeight="1">
      <c r="A4790" s="299">
        <v>39099</v>
      </c>
      <c r="B4790" s="298">
        <v>5.56</v>
      </c>
      <c r="C4790" s="298">
        <v>5.6150000000000002</v>
      </c>
      <c r="D4790" s="298">
        <v>5.52</v>
      </c>
      <c r="E4790" s="298">
        <v>5.59</v>
      </c>
      <c r="F4790" s="297">
        <v>64895</v>
      </c>
      <c r="G4790" s="297">
        <v>56452020</v>
      </c>
      <c r="H4790" s="400">
        <v>315.56680041389501</v>
      </c>
      <c r="I4790" s="401"/>
    </row>
    <row r="4791" spans="1:9" ht="25.15" customHeight="1">
      <c r="A4791" s="299">
        <v>39098</v>
      </c>
      <c r="B4791" s="298">
        <v>5.5449999999999999</v>
      </c>
      <c r="C4791" s="298">
        <v>5.6390000000000002</v>
      </c>
      <c r="D4791" s="298">
        <v>5.52</v>
      </c>
      <c r="E4791" s="298">
        <v>5.58</v>
      </c>
      <c r="F4791" s="297">
        <v>36266</v>
      </c>
      <c r="G4791" s="297">
        <v>56452020</v>
      </c>
      <c r="H4791" s="400">
        <v>315.00226729305302</v>
      </c>
      <c r="I4791" s="401"/>
    </row>
    <row r="4792" spans="1:9" ht="25.15" customHeight="1">
      <c r="A4792" s="299">
        <v>39097</v>
      </c>
      <c r="B4792" s="298">
        <v>5.5250000000000004</v>
      </c>
      <c r="C4792" s="298">
        <v>5.6390000000000002</v>
      </c>
      <c r="D4792" s="298">
        <v>5.5250000000000004</v>
      </c>
      <c r="E4792" s="298">
        <v>5.58</v>
      </c>
      <c r="F4792" s="297">
        <v>17942</v>
      </c>
      <c r="G4792" s="297">
        <v>56452020</v>
      </c>
      <c r="H4792" s="400">
        <v>315.00226729305302</v>
      </c>
      <c r="I4792" s="401"/>
    </row>
    <row r="4793" spans="1:9" ht="25.15" customHeight="1">
      <c r="A4793" s="299">
        <v>39094</v>
      </c>
      <c r="B4793" s="298">
        <v>5.6</v>
      </c>
      <c r="C4793" s="298">
        <v>5.665</v>
      </c>
      <c r="D4793" s="298">
        <v>5.52</v>
      </c>
      <c r="E4793" s="298">
        <v>5.6349999999999998</v>
      </c>
      <c r="F4793" s="297">
        <v>31740</v>
      </c>
      <c r="G4793" s="297">
        <v>56452020</v>
      </c>
      <c r="H4793" s="400">
        <v>318.107145620842</v>
      </c>
      <c r="I4793" s="401"/>
    </row>
    <row r="4794" spans="1:9" ht="25.15" customHeight="1">
      <c r="A4794" s="299">
        <v>39093</v>
      </c>
      <c r="B4794" s="298">
        <v>5.5049999999999999</v>
      </c>
      <c r="C4794" s="298">
        <v>5.6223999999999998</v>
      </c>
      <c r="D4794" s="298">
        <v>5.45</v>
      </c>
      <c r="E4794" s="298">
        <v>5.585</v>
      </c>
      <c r="F4794" s="297">
        <v>26643</v>
      </c>
      <c r="G4794" s="297">
        <v>56452020</v>
      </c>
      <c r="H4794" s="400">
        <v>315.28453385347399</v>
      </c>
      <c r="I4794" s="401"/>
    </row>
    <row r="4795" spans="1:9" ht="25.15" customHeight="1">
      <c r="A4795" s="299">
        <v>39092</v>
      </c>
      <c r="B4795" s="298">
        <v>5.45</v>
      </c>
      <c r="C4795" s="298">
        <v>5.5250000000000004</v>
      </c>
      <c r="D4795" s="298">
        <v>5.45</v>
      </c>
      <c r="E4795" s="298">
        <v>5.5149999999999997</v>
      </c>
      <c r="F4795" s="297">
        <v>43663</v>
      </c>
      <c r="G4795" s="297">
        <v>56452020</v>
      </c>
      <c r="H4795" s="400">
        <v>311.33288276284202</v>
      </c>
      <c r="I4795" s="401"/>
    </row>
    <row r="4796" spans="1:9" ht="25.15" customHeight="1">
      <c r="A4796" s="299">
        <v>39091</v>
      </c>
      <c r="B4796" s="298">
        <v>5.5</v>
      </c>
      <c r="C4796" s="298">
        <v>5.55</v>
      </c>
      <c r="D4796" s="298">
        <v>5.45</v>
      </c>
      <c r="E4796" s="298">
        <v>5.5</v>
      </c>
      <c r="F4796" s="297">
        <v>124467</v>
      </c>
      <c r="G4796" s="297">
        <v>56452020</v>
      </c>
      <c r="H4796" s="400">
        <v>310.48611</v>
      </c>
      <c r="I4796" s="401"/>
    </row>
    <row r="4797" spans="1:9" ht="25.15" customHeight="1">
      <c r="A4797" s="299">
        <v>39090</v>
      </c>
      <c r="B4797" s="298">
        <v>5.43</v>
      </c>
      <c r="C4797" s="298">
        <v>5.5449999999999999</v>
      </c>
      <c r="D4797" s="298">
        <v>5.38</v>
      </c>
      <c r="E4797" s="298">
        <v>5.4649999999999999</v>
      </c>
      <c r="F4797" s="297">
        <v>93405</v>
      </c>
      <c r="G4797" s="297">
        <v>56452020</v>
      </c>
      <c r="H4797" s="400">
        <v>308.51029791389499</v>
      </c>
      <c r="I4797" s="401"/>
    </row>
    <row r="4798" spans="1:9" ht="25.15" customHeight="1">
      <c r="A4798" s="299">
        <v>39087</v>
      </c>
      <c r="B4798" s="298">
        <v>5.3550000000000004</v>
      </c>
      <c r="C4798" s="298">
        <v>5.4349999999999996</v>
      </c>
      <c r="D4798" s="298">
        <v>5.35</v>
      </c>
      <c r="E4798" s="298">
        <v>5.3949999999999996</v>
      </c>
      <c r="F4798" s="297">
        <v>81955</v>
      </c>
      <c r="G4798" s="297">
        <v>56452020</v>
      </c>
      <c r="H4798" s="400">
        <v>304.55864682326302</v>
      </c>
      <c r="I4798" s="401"/>
    </row>
    <row r="4799" spans="1:9" ht="25.15" customHeight="1">
      <c r="A4799" s="299">
        <v>39086</v>
      </c>
      <c r="B4799" s="298">
        <v>5.4</v>
      </c>
      <c r="C4799" s="298">
        <v>5.4165999999999999</v>
      </c>
      <c r="D4799" s="298">
        <v>5.3550000000000004</v>
      </c>
      <c r="E4799" s="298">
        <v>5.3650000000000002</v>
      </c>
      <c r="F4799" s="297">
        <v>13890</v>
      </c>
      <c r="G4799" s="297">
        <v>56452020</v>
      </c>
      <c r="H4799" s="400">
        <v>302.86507437915799</v>
      </c>
      <c r="I4799" s="401"/>
    </row>
    <row r="4800" spans="1:9" ht="25.15" customHeight="1">
      <c r="A4800" s="299">
        <v>39085</v>
      </c>
      <c r="B4800" s="298">
        <v>5.3319999999999999</v>
      </c>
      <c r="C4800" s="298">
        <v>5.3975999999999997</v>
      </c>
      <c r="D4800" s="298">
        <v>5.32</v>
      </c>
      <c r="E4800" s="298">
        <v>5.37</v>
      </c>
      <c r="F4800" s="297">
        <v>31901</v>
      </c>
      <c r="G4800" s="297">
        <v>56452020</v>
      </c>
      <c r="H4800" s="400">
        <v>303.14734093957901</v>
      </c>
      <c r="I4800" s="401"/>
    </row>
    <row r="4801" spans="1:9" ht="25.15" customHeight="1">
      <c r="A4801" s="299">
        <v>39084</v>
      </c>
      <c r="B4801" s="298">
        <v>5.3049999999999997</v>
      </c>
      <c r="C4801" s="298">
        <v>5.4</v>
      </c>
      <c r="D4801" s="298">
        <v>5.28</v>
      </c>
      <c r="E4801" s="298">
        <v>5.32</v>
      </c>
      <c r="F4801" s="297">
        <v>40995</v>
      </c>
      <c r="G4801" s="297">
        <v>56452020</v>
      </c>
      <c r="H4801" s="400">
        <v>300.32475609063101</v>
      </c>
      <c r="I4801" s="401"/>
    </row>
    <row r="4802" spans="1:9" ht="25.15" customHeight="1">
      <c r="A4802" s="299">
        <v>39080</v>
      </c>
      <c r="B4802" s="298">
        <v>0</v>
      </c>
      <c r="C4802" s="298">
        <v>0</v>
      </c>
      <c r="D4802" s="298">
        <v>0</v>
      </c>
      <c r="E4802" s="298">
        <v>5.34</v>
      </c>
      <c r="F4802" s="297">
        <v>0</v>
      </c>
      <c r="G4802" s="297">
        <v>56452020</v>
      </c>
      <c r="H4802" s="400">
        <v>301.45379541389502</v>
      </c>
      <c r="I4802" s="401"/>
    </row>
    <row r="4803" spans="1:9" ht="25.15" customHeight="1">
      <c r="A4803" s="299">
        <v>39079</v>
      </c>
      <c r="B4803" s="298">
        <v>0</v>
      </c>
      <c r="C4803" s="298">
        <v>0</v>
      </c>
      <c r="D4803" s="298">
        <v>0</v>
      </c>
      <c r="E4803" s="298">
        <v>5.1950000000000003</v>
      </c>
      <c r="F4803" s="297">
        <v>0</v>
      </c>
      <c r="G4803" s="297">
        <v>56452020</v>
      </c>
      <c r="H4803" s="400">
        <v>293.26825359063099</v>
      </c>
      <c r="I4803" s="401"/>
    </row>
    <row r="4804" spans="1:9" ht="25.15" customHeight="1">
      <c r="A4804" s="299">
        <v>39078</v>
      </c>
      <c r="B4804" s="298">
        <v>0</v>
      </c>
      <c r="C4804" s="298">
        <v>0</v>
      </c>
      <c r="D4804" s="298">
        <v>0</v>
      </c>
      <c r="E4804" s="298">
        <v>5.1749999999999998</v>
      </c>
      <c r="F4804" s="297">
        <v>0</v>
      </c>
      <c r="G4804" s="297">
        <v>56452020</v>
      </c>
      <c r="H4804" s="400">
        <v>292.139214267368</v>
      </c>
      <c r="I4804" s="401"/>
    </row>
    <row r="4805" spans="1:9" ht="25.15" customHeight="1">
      <c r="A4805" s="299">
        <v>39073</v>
      </c>
      <c r="B4805" s="298">
        <v>0</v>
      </c>
      <c r="C4805" s="298">
        <v>0</v>
      </c>
      <c r="D4805" s="298">
        <v>0</v>
      </c>
      <c r="E4805" s="298">
        <v>5.1849999999999996</v>
      </c>
      <c r="F4805" s="297">
        <v>0</v>
      </c>
      <c r="G4805" s="297">
        <v>56452020</v>
      </c>
      <c r="H4805" s="400">
        <v>292.70372046979003</v>
      </c>
      <c r="I4805" s="401"/>
    </row>
    <row r="4806" spans="1:9" ht="25.15" customHeight="1">
      <c r="A4806" s="299">
        <v>39072</v>
      </c>
      <c r="B4806" s="298">
        <v>0</v>
      </c>
      <c r="C4806" s="298">
        <v>0</v>
      </c>
      <c r="D4806" s="298">
        <v>0</v>
      </c>
      <c r="E4806" s="298">
        <v>5.24</v>
      </c>
      <c r="F4806" s="297">
        <v>0</v>
      </c>
      <c r="G4806" s="297">
        <v>56452020</v>
      </c>
      <c r="H4806" s="400">
        <v>295.80857187915802</v>
      </c>
      <c r="I4806" s="401"/>
    </row>
    <row r="4807" spans="1:9" ht="25.15" customHeight="1">
      <c r="A4807" s="299">
        <v>39071</v>
      </c>
      <c r="B4807" s="298">
        <v>0</v>
      </c>
      <c r="C4807" s="298">
        <v>0</v>
      </c>
      <c r="D4807" s="298">
        <v>0</v>
      </c>
      <c r="E4807" s="298">
        <v>5.17</v>
      </c>
      <c r="F4807" s="297">
        <v>0</v>
      </c>
      <c r="G4807" s="297">
        <v>56452020</v>
      </c>
      <c r="H4807" s="400">
        <v>291.85694770694698</v>
      </c>
      <c r="I4807" s="401"/>
    </row>
    <row r="4808" spans="1:9" ht="25.15" customHeight="1">
      <c r="A4808" s="299">
        <v>39070</v>
      </c>
      <c r="B4808" s="298">
        <v>0</v>
      </c>
      <c r="C4808" s="298">
        <v>0</v>
      </c>
      <c r="D4808" s="298">
        <v>0</v>
      </c>
      <c r="E4808" s="298">
        <v>5.15</v>
      </c>
      <c r="F4808" s="297">
        <v>0</v>
      </c>
      <c r="G4808" s="297">
        <v>56452020</v>
      </c>
      <c r="H4808" s="400">
        <v>290.727908383684</v>
      </c>
      <c r="I4808" s="401"/>
    </row>
    <row r="4809" spans="1:9" ht="25.15" customHeight="1">
      <c r="A4809" s="299">
        <v>39069</v>
      </c>
      <c r="B4809" s="298">
        <v>0</v>
      </c>
      <c r="C4809" s="298">
        <v>0</v>
      </c>
      <c r="D4809" s="298">
        <v>0</v>
      </c>
      <c r="E4809" s="298">
        <v>5.14</v>
      </c>
      <c r="F4809" s="297">
        <v>0</v>
      </c>
      <c r="G4809" s="297">
        <v>56452020</v>
      </c>
      <c r="H4809" s="400">
        <v>290.16337526284201</v>
      </c>
      <c r="I4809" s="401"/>
    </row>
    <row r="4810" spans="1:9" ht="25.15" customHeight="1">
      <c r="A4810" s="299">
        <v>39066</v>
      </c>
      <c r="B4810" s="298">
        <v>0</v>
      </c>
      <c r="C4810" s="298">
        <v>0</v>
      </c>
      <c r="D4810" s="298">
        <v>0</v>
      </c>
      <c r="E4810" s="298">
        <v>5.19</v>
      </c>
      <c r="F4810" s="297">
        <v>0</v>
      </c>
      <c r="G4810" s="297">
        <v>56452020</v>
      </c>
      <c r="H4810" s="400">
        <v>292.98598703021003</v>
      </c>
      <c r="I4810" s="401"/>
    </row>
    <row r="4811" spans="1:9" ht="25.15" customHeight="1">
      <c r="A4811" s="299">
        <v>39065</v>
      </c>
      <c r="B4811" s="298">
        <v>0</v>
      </c>
      <c r="C4811" s="298">
        <v>0</v>
      </c>
      <c r="D4811" s="298">
        <v>0</v>
      </c>
      <c r="E4811" s="298">
        <v>5.08</v>
      </c>
      <c r="F4811" s="297">
        <v>0</v>
      </c>
      <c r="G4811" s="297">
        <v>56452020</v>
      </c>
      <c r="H4811" s="400">
        <v>286.77625729305299</v>
      </c>
      <c r="I4811" s="401"/>
    </row>
    <row r="4812" spans="1:9" ht="25.15" customHeight="1">
      <c r="A4812" s="299">
        <v>39064</v>
      </c>
      <c r="B4812" s="298">
        <v>0</v>
      </c>
      <c r="C4812" s="298">
        <v>0</v>
      </c>
      <c r="D4812" s="298">
        <v>0</v>
      </c>
      <c r="E4812" s="298">
        <v>5.12</v>
      </c>
      <c r="F4812" s="297">
        <v>0</v>
      </c>
      <c r="G4812" s="297">
        <v>56452020</v>
      </c>
      <c r="H4812" s="400">
        <v>289.03433593957902</v>
      </c>
      <c r="I4812" s="401"/>
    </row>
    <row r="4813" spans="1:9" ht="25.15" customHeight="1">
      <c r="A4813" s="299">
        <v>39063</v>
      </c>
      <c r="B4813" s="298">
        <v>0</v>
      </c>
      <c r="C4813" s="298">
        <v>0</v>
      </c>
      <c r="D4813" s="298">
        <v>0</v>
      </c>
      <c r="E4813" s="298">
        <v>5.1100000000000003</v>
      </c>
      <c r="F4813" s="297">
        <v>0</v>
      </c>
      <c r="G4813" s="297">
        <v>56452020</v>
      </c>
      <c r="H4813" s="400">
        <v>288.46982973715802</v>
      </c>
      <c r="I4813" s="401"/>
    </row>
    <row r="4814" spans="1:9" ht="25.15" customHeight="1">
      <c r="A4814" s="299">
        <v>39062</v>
      </c>
      <c r="B4814" s="298">
        <v>0</v>
      </c>
      <c r="C4814" s="298">
        <v>0</v>
      </c>
      <c r="D4814" s="298">
        <v>0</v>
      </c>
      <c r="E4814" s="298">
        <v>5.1150000000000002</v>
      </c>
      <c r="F4814" s="297">
        <v>0</v>
      </c>
      <c r="G4814" s="297">
        <v>56452020</v>
      </c>
      <c r="H4814" s="400">
        <v>288.752069379158</v>
      </c>
      <c r="I4814" s="401"/>
    </row>
    <row r="4815" spans="1:9" ht="25.15" customHeight="1">
      <c r="A4815" s="299">
        <v>39059</v>
      </c>
      <c r="B4815" s="298">
        <v>0</v>
      </c>
      <c r="C4815" s="298">
        <v>0</v>
      </c>
      <c r="D4815" s="298">
        <v>0</v>
      </c>
      <c r="E4815" s="298">
        <v>5.0525000000000002</v>
      </c>
      <c r="F4815" s="297">
        <v>0</v>
      </c>
      <c r="G4815" s="297">
        <v>56452020</v>
      </c>
      <c r="H4815" s="400">
        <v>285.22381812915802</v>
      </c>
      <c r="I4815" s="401"/>
    </row>
    <row r="4816" spans="1:9" ht="25.15" customHeight="1">
      <c r="A4816" s="299">
        <v>39058</v>
      </c>
      <c r="B4816" s="298">
        <v>0</v>
      </c>
      <c r="C4816" s="298">
        <v>0</v>
      </c>
      <c r="D4816" s="298">
        <v>0</v>
      </c>
      <c r="E4816" s="298">
        <v>5.0075000000000003</v>
      </c>
      <c r="F4816" s="297">
        <v>0</v>
      </c>
      <c r="G4816" s="297">
        <v>56452020</v>
      </c>
      <c r="H4816" s="400">
        <v>282.68349984063099</v>
      </c>
      <c r="I4816" s="401"/>
    </row>
    <row r="4817" spans="1:9" ht="25.15" customHeight="1">
      <c r="A4817" s="299">
        <v>39057</v>
      </c>
      <c r="B4817" s="298">
        <v>0</v>
      </c>
      <c r="C4817" s="298">
        <v>0</v>
      </c>
      <c r="D4817" s="298">
        <v>0</v>
      </c>
      <c r="E4817" s="298">
        <v>5.0225</v>
      </c>
      <c r="F4817" s="297">
        <v>0</v>
      </c>
      <c r="G4817" s="297">
        <v>56452020</v>
      </c>
      <c r="H4817" s="400">
        <v>283.53027260347397</v>
      </c>
      <c r="I4817" s="401"/>
    </row>
    <row r="4818" spans="1:9" ht="25.15" customHeight="1">
      <c r="A4818" s="299">
        <v>39056</v>
      </c>
      <c r="B4818" s="298">
        <v>0</v>
      </c>
      <c r="C4818" s="298">
        <v>0</v>
      </c>
      <c r="D4818" s="298">
        <v>0</v>
      </c>
      <c r="E4818" s="298">
        <v>5.13</v>
      </c>
      <c r="F4818" s="297">
        <v>0</v>
      </c>
      <c r="G4818" s="297">
        <v>56452020</v>
      </c>
      <c r="H4818" s="400">
        <v>289.59886906042101</v>
      </c>
      <c r="I4818" s="401"/>
    </row>
    <row r="4819" spans="1:9" ht="25.15" customHeight="1">
      <c r="A4819" s="299">
        <v>39055</v>
      </c>
      <c r="B4819" s="298">
        <v>0</v>
      </c>
      <c r="C4819" s="298">
        <v>0</v>
      </c>
      <c r="D4819" s="298">
        <v>0</v>
      </c>
      <c r="E4819" s="298">
        <v>5.1524999999999999</v>
      </c>
      <c r="F4819" s="297">
        <v>0</v>
      </c>
      <c r="G4819" s="297">
        <v>56452020</v>
      </c>
      <c r="H4819" s="400">
        <v>290.86904166389502</v>
      </c>
      <c r="I4819" s="401"/>
    </row>
    <row r="4820" spans="1:9" ht="25.15" customHeight="1">
      <c r="A4820" s="299">
        <v>39052</v>
      </c>
      <c r="B4820" s="298">
        <v>0</v>
      </c>
      <c r="C4820" s="298">
        <v>0</v>
      </c>
      <c r="D4820" s="298">
        <v>0</v>
      </c>
      <c r="E4820" s="298">
        <v>5.2149999999999999</v>
      </c>
      <c r="F4820" s="297">
        <v>0</v>
      </c>
      <c r="G4820" s="297">
        <v>56452020</v>
      </c>
      <c r="H4820" s="400">
        <v>294.397292913895</v>
      </c>
      <c r="I4820" s="401"/>
    </row>
    <row r="4821" spans="1:9" ht="25.15" customHeight="1">
      <c r="A4821" s="299">
        <v>39051</v>
      </c>
      <c r="B4821" s="298">
        <v>0</v>
      </c>
      <c r="C4821" s="298">
        <v>0</v>
      </c>
      <c r="D4821" s="298">
        <v>0</v>
      </c>
      <c r="E4821" s="298">
        <v>5.25</v>
      </c>
      <c r="F4821" s="297">
        <v>0</v>
      </c>
      <c r="G4821" s="297">
        <v>56452020</v>
      </c>
      <c r="H4821" s="400">
        <v>296.37310500000001</v>
      </c>
      <c r="I4821" s="401"/>
    </row>
    <row r="4822" spans="1:9" ht="25.15" customHeight="1">
      <c r="A4822" s="299">
        <v>39050</v>
      </c>
      <c r="B4822" s="298">
        <v>0</v>
      </c>
      <c r="C4822" s="298">
        <v>0</v>
      </c>
      <c r="D4822" s="298">
        <v>0</v>
      </c>
      <c r="E4822" s="298">
        <v>5.2275</v>
      </c>
      <c r="F4822" s="297">
        <v>0</v>
      </c>
      <c r="G4822" s="297">
        <v>56452020</v>
      </c>
      <c r="H4822" s="400">
        <v>295.102932396526</v>
      </c>
      <c r="I4822" s="401"/>
    </row>
    <row r="4823" spans="1:9" ht="25.15" customHeight="1">
      <c r="A4823" s="299">
        <v>39049</v>
      </c>
      <c r="B4823" s="298">
        <v>0</v>
      </c>
      <c r="C4823" s="298">
        <v>0</v>
      </c>
      <c r="D4823" s="298">
        <v>0</v>
      </c>
      <c r="E4823" s="298">
        <v>5.15</v>
      </c>
      <c r="F4823" s="297">
        <v>0</v>
      </c>
      <c r="G4823" s="297">
        <v>56452020</v>
      </c>
      <c r="H4823" s="400">
        <v>290.727908383684</v>
      </c>
      <c r="I4823" s="401"/>
    </row>
    <row r="4824" spans="1:9" ht="25.15" customHeight="1">
      <c r="A4824" s="299">
        <v>39048</v>
      </c>
      <c r="B4824" s="298">
        <v>0</v>
      </c>
      <c r="C4824" s="298">
        <v>0</v>
      </c>
      <c r="D4824" s="298">
        <v>0</v>
      </c>
      <c r="E4824" s="298">
        <v>5.1749999999999998</v>
      </c>
      <c r="F4824" s="297">
        <v>0</v>
      </c>
      <c r="G4824" s="297">
        <v>56452020</v>
      </c>
      <c r="H4824" s="400">
        <v>292.139214267368</v>
      </c>
      <c r="I4824" s="401"/>
    </row>
    <row r="4825" spans="1:9" ht="25.15" customHeight="1">
      <c r="A4825" s="299">
        <v>39045</v>
      </c>
      <c r="B4825" s="298">
        <v>0</v>
      </c>
      <c r="C4825" s="298">
        <v>0</v>
      </c>
      <c r="D4825" s="298">
        <v>0</v>
      </c>
      <c r="E4825" s="298">
        <v>5.21</v>
      </c>
      <c r="F4825" s="297">
        <v>0</v>
      </c>
      <c r="G4825" s="297">
        <v>56452020</v>
      </c>
      <c r="H4825" s="400">
        <v>294.11502635347398</v>
      </c>
      <c r="I4825" s="401"/>
    </row>
    <row r="4826" spans="1:9" ht="25.15" customHeight="1">
      <c r="A4826" s="299">
        <v>39044</v>
      </c>
      <c r="B4826" s="298">
        <v>0</v>
      </c>
      <c r="C4826" s="298">
        <v>0</v>
      </c>
      <c r="D4826" s="298">
        <v>0</v>
      </c>
      <c r="E4826" s="298">
        <v>5.125</v>
      </c>
      <c r="F4826" s="297">
        <v>0</v>
      </c>
      <c r="G4826" s="297">
        <v>56452020</v>
      </c>
      <c r="H4826" s="400">
        <v>289.31660249999999</v>
      </c>
      <c r="I4826" s="401"/>
    </row>
    <row r="4827" spans="1:9" ht="25.15" customHeight="1">
      <c r="A4827" s="299">
        <v>39043</v>
      </c>
      <c r="B4827" s="298">
        <v>0</v>
      </c>
      <c r="C4827" s="298">
        <v>0</v>
      </c>
      <c r="D4827" s="298">
        <v>0</v>
      </c>
      <c r="E4827" s="298">
        <v>5.0625</v>
      </c>
      <c r="F4827" s="297">
        <v>0</v>
      </c>
      <c r="G4827" s="297">
        <v>56452020</v>
      </c>
      <c r="H4827" s="400">
        <v>285.78835125000001</v>
      </c>
      <c r="I4827" s="401"/>
    </row>
    <row r="4828" spans="1:9" ht="25.15" customHeight="1">
      <c r="A4828" s="299">
        <v>39042</v>
      </c>
      <c r="B4828" s="298">
        <v>0</v>
      </c>
      <c r="C4828" s="298">
        <v>0</v>
      </c>
      <c r="D4828" s="298">
        <v>0</v>
      </c>
      <c r="E4828" s="298">
        <v>5.22</v>
      </c>
      <c r="F4828" s="297">
        <v>0</v>
      </c>
      <c r="G4828" s="297">
        <v>56452020</v>
      </c>
      <c r="H4828" s="400">
        <v>294.67953255589498</v>
      </c>
      <c r="I4828" s="401"/>
    </row>
    <row r="4829" spans="1:9" ht="25.15" customHeight="1">
      <c r="A4829" s="299">
        <v>39041</v>
      </c>
      <c r="B4829" s="298">
        <v>0</v>
      </c>
      <c r="C4829" s="298">
        <v>0</v>
      </c>
      <c r="D4829" s="298">
        <v>0</v>
      </c>
      <c r="E4829" s="298">
        <v>5.1825000000000001</v>
      </c>
      <c r="F4829" s="297">
        <v>0</v>
      </c>
      <c r="G4829" s="297">
        <v>56452020</v>
      </c>
      <c r="H4829" s="400">
        <v>292.56258718957901</v>
      </c>
      <c r="I4829" s="401"/>
    </row>
    <row r="4830" spans="1:9" ht="25.15" customHeight="1">
      <c r="A4830" s="299">
        <v>39038</v>
      </c>
      <c r="B4830" s="298">
        <v>0</v>
      </c>
      <c r="C4830" s="298">
        <v>0</v>
      </c>
      <c r="D4830" s="298">
        <v>0</v>
      </c>
      <c r="E4830" s="298">
        <v>5.21</v>
      </c>
      <c r="F4830" s="297">
        <v>0</v>
      </c>
      <c r="G4830" s="297">
        <v>56452020</v>
      </c>
      <c r="H4830" s="400">
        <v>294.11502635347398</v>
      </c>
      <c r="I4830" s="401"/>
    </row>
    <row r="4831" spans="1:9" ht="25.15" customHeight="1">
      <c r="A4831" s="299">
        <v>39037</v>
      </c>
      <c r="B4831" s="298">
        <v>0</v>
      </c>
      <c r="C4831" s="298">
        <v>0</v>
      </c>
      <c r="D4831" s="298">
        <v>0</v>
      </c>
      <c r="E4831" s="298">
        <v>5.2350000000000003</v>
      </c>
      <c r="F4831" s="297">
        <v>0</v>
      </c>
      <c r="G4831" s="297">
        <v>56452020</v>
      </c>
      <c r="H4831" s="400">
        <v>295.52633223715799</v>
      </c>
      <c r="I4831" s="401"/>
    </row>
    <row r="4832" spans="1:9" ht="25.15" customHeight="1">
      <c r="A4832" s="299">
        <v>39036</v>
      </c>
      <c r="B4832" s="298">
        <v>0</v>
      </c>
      <c r="C4832" s="298">
        <v>0</v>
      </c>
      <c r="D4832" s="298">
        <v>0</v>
      </c>
      <c r="E4832" s="298">
        <v>5.2649999999999997</v>
      </c>
      <c r="F4832" s="297">
        <v>0</v>
      </c>
      <c r="G4832" s="297">
        <v>56452020</v>
      </c>
      <c r="H4832" s="400">
        <v>297.21987776284197</v>
      </c>
      <c r="I4832" s="401"/>
    </row>
    <row r="4833" spans="1:9" ht="25.15" customHeight="1">
      <c r="A4833" s="299">
        <v>39035</v>
      </c>
      <c r="B4833" s="298">
        <v>0</v>
      </c>
      <c r="C4833" s="298">
        <v>0</v>
      </c>
      <c r="D4833" s="298">
        <v>0</v>
      </c>
      <c r="E4833" s="298">
        <v>5.2249999999999996</v>
      </c>
      <c r="F4833" s="297">
        <v>0</v>
      </c>
      <c r="G4833" s="297">
        <v>56452020</v>
      </c>
      <c r="H4833" s="400">
        <v>294.961799116316</v>
      </c>
      <c r="I4833" s="401"/>
    </row>
    <row r="4834" spans="1:9" ht="25.15" customHeight="1">
      <c r="A4834" s="299">
        <v>39034</v>
      </c>
      <c r="B4834" s="298">
        <v>0</v>
      </c>
      <c r="C4834" s="298">
        <v>0</v>
      </c>
      <c r="D4834" s="298">
        <v>0</v>
      </c>
      <c r="E4834" s="298">
        <v>5.165</v>
      </c>
      <c r="F4834" s="297">
        <v>0</v>
      </c>
      <c r="G4834" s="297">
        <v>56452020</v>
      </c>
      <c r="H4834" s="400">
        <v>291.57468114652602</v>
      </c>
      <c r="I4834" s="401"/>
    </row>
    <row r="4835" spans="1:9" ht="25.15" customHeight="1">
      <c r="A4835" s="299">
        <v>39031</v>
      </c>
      <c r="B4835" s="298">
        <v>0</v>
      </c>
      <c r="C4835" s="298">
        <v>0</v>
      </c>
      <c r="D4835" s="298">
        <v>0</v>
      </c>
      <c r="E4835" s="298">
        <v>5.15</v>
      </c>
      <c r="F4835" s="297">
        <v>0</v>
      </c>
      <c r="G4835" s="297">
        <v>56452020</v>
      </c>
      <c r="H4835" s="400">
        <v>290.727908383684</v>
      </c>
      <c r="I4835" s="401"/>
    </row>
    <row r="4836" spans="1:9" ht="25.15" customHeight="1">
      <c r="A4836" s="299">
        <v>39030</v>
      </c>
      <c r="B4836" s="298">
        <v>0</v>
      </c>
      <c r="C4836" s="298">
        <v>0</v>
      </c>
      <c r="D4836" s="298">
        <v>0</v>
      </c>
      <c r="E4836" s="298">
        <v>5.2</v>
      </c>
      <c r="F4836" s="297">
        <v>0</v>
      </c>
      <c r="G4836" s="297">
        <v>56452020</v>
      </c>
      <c r="H4836" s="400">
        <v>293.55049323263199</v>
      </c>
      <c r="I4836" s="401"/>
    </row>
    <row r="4837" spans="1:9" ht="25.15" customHeight="1">
      <c r="A4837" s="299">
        <v>39029</v>
      </c>
      <c r="B4837" s="298">
        <v>0</v>
      </c>
      <c r="C4837" s="298">
        <v>0</v>
      </c>
      <c r="D4837" s="298">
        <v>0</v>
      </c>
      <c r="E4837" s="298">
        <v>5.14</v>
      </c>
      <c r="F4837" s="297">
        <v>0</v>
      </c>
      <c r="G4837" s="297">
        <v>56452020</v>
      </c>
      <c r="H4837" s="400">
        <v>290.16337526284201</v>
      </c>
      <c r="I4837" s="401"/>
    </row>
    <row r="4838" spans="1:9" ht="25.15" customHeight="1">
      <c r="A4838" s="299">
        <v>39028</v>
      </c>
      <c r="B4838" s="298">
        <v>0</v>
      </c>
      <c r="C4838" s="298">
        <v>0</v>
      </c>
      <c r="D4838" s="298">
        <v>0</v>
      </c>
      <c r="E4838" s="298">
        <v>5.15</v>
      </c>
      <c r="F4838" s="297">
        <v>0</v>
      </c>
      <c r="G4838" s="297">
        <v>56452020</v>
      </c>
      <c r="H4838" s="400">
        <v>290.727908383684</v>
      </c>
      <c r="I4838" s="401"/>
    </row>
    <row r="4839" spans="1:9" ht="25.15" customHeight="1">
      <c r="A4839" s="299">
        <v>39027</v>
      </c>
      <c r="B4839" s="298">
        <v>0</v>
      </c>
      <c r="C4839" s="298">
        <v>0</v>
      </c>
      <c r="D4839" s="298">
        <v>0</v>
      </c>
      <c r="E4839" s="298">
        <v>5.15</v>
      </c>
      <c r="F4839" s="297">
        <v>0</v>
      </c>
      <c r="G4839" s="297">
        <v>56452020</v>
      </c>
      <c r="H4839" s="400">
        <v>290.727908383684</v>
      </c>
      <c r="I4839" s="401"/>
    </row>
    <row r="4840" spans="1:9" ht="25.15" customHeight="1">
      <c r="A4840" s="299">
        <v>39024</v>
      </c>
      <c r="B4840" s="298">
        <v>0</v>
      </c>
      <c r="C4840" s="298">
        <v>0</v>
      </c>
      <c r="D4840" s="298">
        <v>0</v>
      </c>
      <c r="E4840" s="298">
        <v>5.1524999999999999</v>
      </c>
      <c r="F4840" s="297">
        <v>0</v>
      </c>
      <c r="G4840" s="297">
        <v>56452020</v>
      </c>
      <c r="H4840" s="400">
        <v>290.86904166389502</v>
      </c>
      <c r="I4840" s="401"/>
    </row>
    <row r="4841" spans="1:9" ht="25.15" customHeight="1">
      <c r="A4841" s="299">
        <v>39023</v>
      </c>
      <c r="B4841" s="298">
        <v>0</v>
      </c>
      <c r="C4841" s="298">
        <v>0</v>
      </c>
      <c r="D4841" s="298">
        <v>0</v>
      </c>
      <c r="E4841" s="298">
        <v>5.2024999999999997</v>
      </c>
      <c r="F4841" s="297">
        <v>0</v>
      </c>
      <c r="G4841" s="297">
        <v>56452020</v>
      </c>
      <c r="H4841" s="400">
        <v>293.69162651284199</v>
      </c>
      <c r="I4841" s="401"/>
    </row>
    <row r="4842" spans="1:9" ht="25.15" customHeight="1">
      <c r="A4842" s="299">
        <v>39022</v>
      </c>
      <c r="B4842" s="298">
        <v>0</v>
      </c>
      <c r="C4842" s="298">
        <v>0</v>
      </c>
      <c r="D4842" s="298">
        <v>0</v>
      </c>
      <c r="E4842" s="298">
        <v>5.1475</v>
      </c>
      <c r="F4842" s="297">
        <v>0</v>
      </c>
      <c r="G4842" s="297">
        <v>56452020</v>
      </c>
      <c r="H4842" s="400">
        <v>290.586775103474</v>
      </c>
      <c r="I4842" s="401"/>
    </row>
    <row r="4843" spans="1:9" ht="25.15" customHeight="1">
      <c r="A4843" s="299">
        <v>39021</v>
      </c>
      <c r="B4843" s="298">
        <v>0</v>
      </c>
      <c r="C4843" s="298">
        <v>0</v>
      </c>
      <c r="D4843" s="298">
        <v>0</v>
      </c>
      <c r="E4843" s="298">
        <v>5.1349999999999998</v>
      </c>
      <c r="F4843" s="297">
        <v>0</v>
      </c>
      <c r="G4843" s="297">
        <v>56452020</v>
      </c>
      <c r="H4843" s="400">
        <v>289.88113562084197</v>
      </c>
      <c r="I4843" s="401"/>
    </row>
    <row r="4844" spans="1:9" ht="25.15" customHeight="1">
      <c r="A4844" s="299">
        <v>39020</v>
      </c>
      <c r="B4844" s="298">
        <v>0</v>
      </c>
      <c r="C4844" s="298">
        <v>0</v>
      </c>
      <c r="D4844" s="298">
        <v>0</v>
      </c>
      <c r="E4844" s="298">
        <v>5.16</v>
      </c>
      <c r="F4844" s="297">
        <v>0</v>
      </c>
      <c r="G4844" s="297">
        <v>56452020</v>
      </c>
      <c r="H4844" s="400">
        <v>291.292414586105</v>
      </c>
      <c r="I4844" s="401"/>
    </row>
    <row r="4845" spans="1:9" ht="25.15" customHeight="1">
      <c r="A4845" s="299">
        <v>39017</v>
      </c>
      <c r="B4845" s="298">
        <v>0</v>
      </c>
      <c r="C4845" s="298">
        <v>0</v>
      </c>
      <c r="D4845" s="298">
        <v>0</v>
      </c>
      <c r="E4845" s="298">
        <v>5.165</v>
      </c>
      <c r="F4845" s="297">
        <v>0</v>
      </c>
      <c r="G4845" s="297">
        <v>56452020</v>
      </c>
      <c r="H4845" s="400">
        <v>291.57468114652602</v>
      </c>
      <c r="I4845" s="401"/>
    </row>
    <row r="4846" spans="1:9" ht="25.15" customHeight="1">
      <c r="A4846" s="299">
        <v>39016</v>
      </c>
      <c r="B4846" s="298">
        <v>0</v>
      </c>
      <c r="C4846" s="298">
        <v>0</v>
      </c>
      <c r="D4846" s="298">
        <v>0</v>
      </c>
      <c r="E4846" s="298">
        <v>5.1749999999999998</v>
      </c>
      <c r="F4846" s="297">
        <v>0</v>
      </c>
      <c r="G4846" s="297">
        <v>56452020</v>
      </c>
      <c r="H4846" s="400">
        <v>292.139214267368</v>
      </c>
      <c r="I4846" s="401"/>
    </row>
    <row r="4847" spans="1:9" ht="25.15" customHeight="1">
      <c r="A4847" s="299">
        <v>39015</v>
      </c>
      <c r="B4847" s="298">
        <v>0</v>
      </c>
      <c r="C4847" s="298">
        <v>0</v>
      </c>
      <c r="D4847" s="298">
        <v>0</v>
      </c>
      <c r="E4847" s="298">
        <v>5.1100000000000003</v>
      </c>
      <c r="F4847" s="297">
        <v>0</v>
      </c>
      <c r="G4847" s="297">
        <v>56452020</v>
      </c>
      <c r="H4847" s="400">
        <v>288.46982973715802</v>
      </c>
      <c r="I4847" s="401"/>
    </row>
    <row r="4848" spans="1:9" ht="25.15" customHeight="1">
      <c r="A4848" s="299">
        <v>39014</v>
      </c>
      <c r="B4848" s="298">
        <v>0</v>
      </c>
      <c r="C4848" s="298">
        <v>0</v>
      </c>
      <c r="D4848" s="298">
        <v>0</v>
      </c>
      <c r="E4848" s="298">
        <v>5.2175000000000002</v>
      </c>
      <c r="F4848" s="297">
        <v>0</v>
      </c>
      <c r="G4848" s="297">
        <v>56452020</v>
      </c>
      <c r="H4848" s="400">
        <v>294.538426194105</v>
      </c>
      <c r="I4848" s="401"/>
    </row>
    <row r="4849" spans="1:9" ht="25.15" customHeight="1">
      <c r="A4849" s="299">
        <v>39013</v>
      </c>
      <c r="B4849" s="298">
        <v>0</v>
      </c>
      <c r="C4849" s="298">
        <v>0</v>
      </c>
      <c r="D4849" s="298">
        <v>0</v>
      </c>
      <c r="E4849" s="298">
        <v>5.1849999999999996</v>
      </c>
      <c r="F4849" s="297">
        <v>0</v>
      </c>
      <c r="G4849" s="297">
        <v>56452020</v>
      </c>
      <c r="H4849" s="400">
        <v>292.70372046979003</v>
      </c>
      <c r="I4849" s="401"/>
    </row>
    <row r="4850" spans="1:9" ht="25.15" customHeight="1">
      <c r="A4850" s="299">
        <v>39010</v>
      </c>
      <c r="B4850" s="298">
        <v>0</v>
      </c>
      <c r="C4850" s="298">
        <v>0</v>
      </c>
      <c r="D4850" s="298">
        <v>0</v>
      </c>
      <c r="E4850" s="298">
        <v>5.16</v>
      </c>
      <c r="F4850" s="297">
        <v>0</v>
      </c>
      <c r="G4850" s="297">
        <v>56452020</v>
      </c>
      <c r="H4850" s="400">
        <v>291.292414586105</v>
      </c>
      <c r="I4850" s="401"/>
    </row>
    <row r="4851" spans="1:9" ht="25.15" customHeight="1">
      <c r="A4851" s="299">
        <v>39009</v>
      </c>
      <c r="B4851" s="298">
        <v>0</v>
      </c>
      <c r="C4851" s="298">
        <v>0</v>
      </c>
      <c r="D4851" s="298">
        <v>0</v>
      </c>
      <c r="E4851" s="298">
        <v>5.17</v>
      </c>
      <c r="F4851" s="297">
        <v>0</v>
      </c>
      <c r="G4851" s="297">
        <v>56452020</v>
      </c>
      <c r="H4851" s="400">
        <v>291.85694770694698</v>
      </c>
      <c r="I4851" s="401"/>
    </row>
    <row r="4852" spans="1:9" ht="25.15" customHeight="1">
      <c r="A4852" s="299">
        <v>39008</v>
      </c>
      <c r="B4852" s="298">
        <v>0</v>
      </c>
      <c r="C4852" s="298">
        <v>0</v>
      </c>
      <c r="D4852" s="298">
        <v>0</v>
      </c>
      <c r="E4852" s="298">
        <v>5.0750000000000002</v>
      </c>
      <c r="F4852" s="297">
        <v>0</v>
      </c>
      <c r="G4852" s="297">
        <v>56452020</v>
      </c>
      <c r="H4852" s="400">
        <v>286.49399073263203</v>
      </c>
      <c r="I4852" s="401"/>
    </row>
    <row r="4853" spans="1:9" ht="25.15" customHeight="1">
      <c r="A4853" s="299">
        <v>39007</v>
      </c>
      <c r="B4853" s="298">
        <v>0</v>
      </c>
      <c r="C4853" s="298">
        <v>0</v>
      </c>
      <c r="D4853" s="298">
        <v>0</v>
      </c>
      <c r="E4853" s="298">
        <v>5.09</v>
      </c>
      <c r="F4853" s="297">
        <v>0</v>
      </c>
      <c r="G4853" s="297">
        <v>56452020</v>
      </c>
      <c r="H4853" s="400">
        <v>287.34079041389498</v>
      </c>
      <c r="I4853" s="401"/>
    </row>
    <row r="4854" spans="1:9" ht="25.15" customHeight="1">
      <c r="A4854" s="299">
        <v>39006</v>
      </c>
      <c r="B4854" s="298">
        <v>0</v>
      </c>
      <c r="C4854" s="298">
        <v>0</v>
      </c>
      <c r="D4854" s="298">
        <v>0</v>
      </c>
      <c r="E4854" s="298">
        <v>5.0650000000000004</v>
      </c>
      <c r="F4854" s="297">
        <v>0</v>
      </c>
      <c r="G4854" s="297">
        <v>56452020</v>
      </c>
      <c r="H4854" s="400">
        <v>285.92948453021</v>
      </c>
      <c r="I4854" s="401"/>
    </row>
    <row r="4855" spans="1:9" ht="25.15" customHeight="1">
      <c r="A4855" s="299">
        <v>39003</v>
      </c>
      <c r="B4855" s="298">
        <v>0</v>
      </c>
      <c r="C4855" s="298">
        <v>0</v>
      </c>
      <c r="D4855" s="298">
        <v>0</v>
      </c>
      <c r="E4855" s="298">
        <v>5.15</v>
      </c>
      <c r="F4855" s="297">
        <v>0</v>
      </c>
      <c r="G4855" s="297">
        <v>56452020</v>
      </c>
      <c r="H4855" s="400">
        <v>290.727908383684</v>
      </c>
      <c r="I4855" s="401"/>
    </row>
    <row r="4856" spans="1:9" ht="25.15" customHeight="1">
      <c r="A4856" s="299">
        <v>39002</v>
      </c>
      <c r="B4856" s="298">
        <v>0</v>
      </c>
      <c r="C4856" s="298">
        <v>0</v>
      </c>
      <c r="D4856" s="298">
        <v>0</v>
      </c>
      <c r="E4856" s="298">
        <v>4.9349999999999996</v>
      </c>
      <c r="F4856" s="297">
        <v>0</v>
      </c>
      <c r="G4856" s="297">
        <v>56452020</v>
      </c>
      <c r="H4856" s="400">
        <v>278.59071546978998</v>
      </c>
      <c r="I4856" s="401"/>
    </row>
    <row r="4857" spans="1:9" ht="25.15" customHeight="1">
      <c r="A4857" s="299">
        <v>39001</v>
      </c>
      <c r="B4857" s="298">
        <v>0</v>
      </c>
      <c r="C4857" s="298">
        <v>0</v>
      </c>
      <c r="D4857" s="298">
        <v>0</v>
      </c>
      <c r="E4857" s="298">
        <v>4.8724999999999996</v>
      </c>
      <c r="F4857" s="297">
        <v>0</v>
      </c>
      <c r="G4857" s="297">
        <v>56452020</v>
      </c>
      <c r="H4857" s="400">
        <v>275.06246421979</v>
      </c>
      <c r="I4857" s="401"/>
    </row>
    <row r="4858" spans="1:9" ht="25.15" customHeight="1">
      <c r="A4858" s="299">
        <v>39000</v>
      </c>
      <c r="B4858" s="298">
        <v>0</v>
      </c>
      <c r="C4858" s="298">
        <v>0</v>
      </c>
      <c r="D4858" s="298">
        <v>0</v>
      </c>
      <c r="E4858" s="298">
        <v>4.8550000000000004</v>
      </c>
      <c r="F4858" s="297">
        <v>0</v>
      </c>
      <c r="G4858" s="297">
        <v>56452020</v>
      </c>
      <c r="H4858" s="400">
        <v>274.07455817673701</v>
      </c>
      <c r="I4858" s="401"/>
    </row>
    <row r="4859" spans="1:9" ht="25.15" customHeight="1">
      <c r="A4859" s="299">
        <v>38999</v>
      </c>
      <c r="B4859" s="298">
        <v>0</v>
      </c>
      <c r="C4859" s="298">
        <v>0</v>
      </c>
      <c r="D4859" s="298">
        <v>0</v>
      </c>
      <c r="E4859" s="298">
        <v>4.82</v>
      </c>
      <c r="F4859" s="297">
        <v>0</v>
      </c>
      <c r="G4859" s="297">
        <v>56452020</v>
      </c>
      <c r="H4859" s="400">
        <v>272.09874609063098</v>
      </c>
      <c r="I4859" s="401"/>
    </row>
    <row r="4860" spans="1:9" ht="25.15" customHeight="1">
      <c r="A4860" s="299">
        <v>38996</v>
      </c>
      <c r="B4860" s="298">
        <v>0</v>
      </c>
      <c r="C4860" s="298">
        <v>0</v>
      </c>
      <c r="D4860" s="298">
        <v>0</v>
      </c>
      <c r="E4860" s="298">
        <v>4.7699999999999996</v>
      </c>
      <c r="F4860" s="297">
        <v>0</v>
      </c>
      <c r="G4860" s="297">
        <v>56452020</v>
      </c>
      <c r="H4860" s="400">
        <v>269.27613432326302</v>
      </c>
      <c r="I4860" s="401"/>
    </row>
    <row r="4861" spans="1:9" ht="25.15" customHeight="1">
      <c r="A4861" s="299">
        <v>38995</v>
      </c>
      <c r="B4861" s="298">
        <v>0</v>
      </c>
      <c r="C4861" s="298">
        <v>0</v>
      </c>
      <c r="D4861" s="298">
        <v>0</v>
      </c>
      <c r="E4861" s="298">
        <v>4.7750000000000004</v>
      </c>
      <c r="F4861" s="297">
        <v>0</v>
      </c>
      <c r="G4861" s="297">
        <v>56452020</v>
      </c>
      <c r="H4861" s="400">
        <v>269.55840088368399</v>
      </c>
      <c r="I4861" s="401"/>
    </row>
    <row r="4862" spans="1:9" ht="25.15" customHeight="1">
      <c r="A4862" s="299">
        <v>38994</v>
      </c>
      <c r="B4862" s="298">
        <v>0</v>
      </c>
      <c r="C4862" s="298">
        <v>0</v>
      </c>
      <c r="D4862" s="298">
        <v>0</v>
      </c>
      <c r="E4862" s="298">
        <v>4.7850000000000001</v>
      </c>
      <c r="F4862" s="297">
        <v>0</v>
      </c>
      <c r="G4862" s="297">
        <v>56452020</v>
      </c>
      <c r="H4862" s="400">
        <v>270.12290708610499</v>
      </c>
      <c r="I4862" s="401"/>
    </row>
    <row r="4863" spans="1:9" ht="25.15" customHeight="1">
      <c r="A4863" s="299">
        <v>38993</v>
      </c>
      <c r="B4863" s="298">
        <v>0</v>
      </c>
      <c r="C4863" s="298">
        <v>0</v>
      </c>
      <c r="D4863" s="298">
        <v>0</v>
      </c>
      <c r="E4863" s="298">
        <v>4.7750000000000004</v>
      </c>
      <c r="F4863" s="297">
        <v>0</v>
      </c>
      <c r="G4863" s="297">
        <v>56452020</v>
      </c>
      <c r="H4863" s="400">
        <v>269.55840088368399</v>
      </c>
      <c r="I4863" s="401"/>
    </row>
    <row r="4864" spans="1:9" ht="25.15" customHeight="1">
      <c r="A4864" s="299">
        <v>38992</v>
      </c>
      <c r="B4864" s="298">
        <v>0</v>
      </c>
      <c r="C4864" s="298">
        <v>0</v>
      </c>
      <c r="D4864" s="298">
        <v>0</v>
      </c>
      <c r="E4864" s="298">
        <v>4.7750000000000004</v>
      </c>
      <c r="F4864" s="297">
        <v>0</v>
      </c>
      <c r="G4864" s="297">
        <v>56452020</v>
      </c>
      <c r="H4864" s="400">
        <v>269.55840088368399</v>
      </c>
      <c r="I4864" s="401"/>
    </row>
    <row r="4865" spans="1:9" ht="25.15" customHeight="1">
      <c r="A4865" s="299">
        <v>38989</v>
      </c>
      <c r="B4865" s="298">
        <v>0</v>
      </c>
      <c r="C4865" s="298">
        <v>0</v>
      </c>
      <c r="D4865" s="298">
        <v>0</v>
      </c>
      <c r="E4865" s="298">
        <v>4.8250000000000002</v>
      </c>
      <c r="F4865" s="297">
        <v>0</v>
      </c>
      <c r="G4865" s="297">
        <v>56452020</v>
      </c>
      <c r="H4865" s="400">
        <v>272.38098573263198</v>
      </c>
      <c r="I4865" s="401"/>
    </row>
    <row r="4866" spans="1:9" ht="25.15" customHeight="1">
      <c r="A4866" s="299">
        <v>38988</v>
      </c>
      <c r="B4866" s="298">
        <v>0</v>
      </c>
      <c r="C4866" s="298">
        <v>0</v>
      </c>
      <c r="D4866" s="298">
        <v>0</v>
      </c>
      <c r="E4866" s="298">
        <v>4.8499999999999996</v>
      </c>
      <c r="F4866" s="297">
        <v>0</v>
      </c>
      <c r="G4866" s="297">
        <v>56452020</v>
      </c>
      <c r="H4866" s="400">
        <v>273.79229161631599</v>
      </c>
      <c r="I4866" s="401"/>
    </row>
    <row r="4867" spans="1:9" ht="25.15" customHeight="1">
      <c r="A4867" s="299">
        <v>38987</v>
      </c>
      <c r="B4867" s="298">
        <v>0</v>
      </c>
      <c r="C4867" s="298">
        <v>0</v>
      </c>
      <c r="D4867" s="298">
        <v>0</v>
      </c>
      <c r="E4867" s="298">
        <v>4.8224999999999998</v>
      </c>
      <c r="F4867" s="297">
        <v>0</v>
      </c>
      <c r="G4867" s="297">
        <v>56452020</v>
      </c>
      <c r="H4867" s="400">
        <v>272.239879370842</v>
      </c>
      <c r="I4867" s="401"/>
    </row>
    <row r="4868" spans="1:9" ht="25.15" customHeight="1">
      <c r="A4868" s="299">
        <v>38986</v>
      </c>
      <c r="B4868" s="298">
        <v>0</v>
      </c>
      <c r="C4868" s="298">
        <v>0</v>
      </c>
      <c r="D4868" s="298">
        <v>0</v>
      </c>
      <c r="E4868" s="298">
        <v>4.8075000000000001</v>
      </c>
      <c r="F4868" s="297">
        <v>0</v>
      </c>
      <c r="G4868" s="297">
        <v>56452020</v>
      </c>
      <c r="H4868" s="400">
        <v>271.393079689579</v>
      </c>
      <c r="I4868" s="401"/>
    </row>
    <row r="4869" spans="1:9" ht="25.15" customHeight="1">
      <c r="A4869" s="299">
        <v>38985</v>
      </c>
      <c r="B4869" s="298">
        <v>0</v>
      </c>
      <c r="C4869" s="298">
        <v>0</v>
      </c>
      <c r="D4869" s="298">
        <v>0</v>
      </c>
      <c r="E4869" s="298">
        <v>4.7474999999999996</v>
      </c>
      <c r="F4869" s="297">
        <v>0</v>
      </c>
      <c r="G4869" s="297">
        <v>56452020</v>
      </c>
      <c r="H4869" s="400">
        <v>268.00596171978998</v>
      </c>
      <c r="I4869" s="401"/>
    </row>
    <row r="4870" spans="1:9" ht="25.15" customHeight="1">
      <c r="A4870" s="299">
        <v>38982</v>
      </c>
      <c r="B4870" s="298">
        <v>0</v>
      </c>
      <c r="C4870" s="298">
        <v>0</v>
      </c>
      <c r="D4870" s="298">
        <v>0</v>
      </c>
      <c r="E4870" s="298">
        <v>4.7850000000000001</v>
      </c>
      <c r="F4870" s="297">
        <v>0</v>
      </c>
      <c r="G4870" s="297">
        <v>56452020</v>
      </c>
      <c r="H4870" s="400">
        <v>270.12290708610499</v>
      </c>
      <c r="I4870" s="401"/>
    </row>
    <row r="4871" spans="1:9" ht="25.15" customHeight="1">
      <c r="A4871" s="299">
        <v>38981</v>
      </c>
      <c r="B4871" s="298">
        <v>0</v>
      </c>
      <c r="C4871" s="298">
        <v>0</v>
      </c>
      <c r="D4871" s="298">
        <v>0</v>
      </c>
      <c r="E4871" s="298">
        <v>4.665</v>
      </c>
      <c r="F4871" s="297">
        <v>0</v>
      </c>
      <c r="G4871" s="297">
        <v>56452020</v>
      </c>
      <c r="H4871" s="400">
        <v>263.34867114652599</v>
      </c>
      <c r="I4871" s="401"/>
    </row>
    <row r="4872" spans="1:9" ht="25.15" customHeight="1">
      <c r="A4872" s="299">
        <v>38980</v>
      </c>
      <c r="B4872" s="298">
        <v>0</v>
      </c>
      <c r="C4872" s="298">
        <v>0</v>
      </c>
      <c r="D4872" s="298">
        <v>0</v>
      </c>
      <c r="E4872" s="298">
        <v>4.7</v>
      </c>
      <c r="F4872" s="297">
        <v>0</v>
      </c>
      <c r="G4872" s="297">
        <v>56452020</v>
      </c>
      <c r="H4872" s="400">
        <v>265.32448323263202</v>
      </c>
      <c r="I4872" s="401"/>
    </row>
    <row r="4873" spans="1:9" ht="25.15" customHeight="1">
      <c r="A4873" s="299">
        <v>38979</v>
      </c>
      <c r="B4873" s="298">
        <v>0</v>
      </c>
      <c r="C4873" s="298">
        <v>0</v>
      </c>
      <c r="D4873" s="298">
        <v>0</v>
      </c>
      <c r="E4873" s="298">
        <v>4.6174999999999997</v>
      </c>
      <c r="F4873" s="297">
        <v>0</v>
      </c>
      <c r="G4873" s="297">
        <v>56452020</v>
      </c>
      <c r="H4873" s="400">
        <v>260.66719265936899</v>
      </c>
      <c r="I4873" s="401"/>
    </row>
    <row r="4874" spans="1:9" ht="25.15" customHeight="1">
      <c r="A4874" s="299">
        <v>38978</v>
      </c>
      <c r="B4874" s="298">
        <v>0</v>
      </c>
      <c r="C4874" s="298">
        <v>0</v>
      </c>
      <c r="D4874" s="298">
        <v>0</v>
      </c>
      <c r="E4874" s="298">
        <v>4.6349999999999998</v>
      </c>
      <c r="F4874" s="297">
        <v>0</v>
      </c>
      <c r="G4874" s="297">
        <v>56452020</v>
      </c>
      <c r="H4874" s="400">
        <v>261.655125620842</v>
      </c>
      <c r="I4874" s="401"/>
    </row>
    <row r="4875" spans="1:9" ht="25.15" customHeight="1">
      <c r="A4875" s="299">
        <v>38975</v>
      </c>
      <c r="B4875" s="298">
        <v>0</v>
      </c>
      <c r="C4875" s="298">
        <v>0</v>
      </c>
      <c r="D4875" s="298">
        <v>0</v>
      </c>
      <c r="E4875" s="298">
        <v>4.6275000000000004</v>
      </c>
      <c r="F4875" s="297">
        <v>0</v>
      </c>
      <c r="G4875" s="297">
        <v>56452020</v>
      </c>
      <c r="H4875" s="400">
        <v>261.23172578021001</v>
      </c>
      <c r="I4875" s="401"/>
    </row>
    <row r="4876" spans="1:9" ht="25.15" customHeight="1">
      <c r="A4876" s="299">
        <v>38974</v>
      </c>
      <c r="B4876" s="298">
        <v>0</v>
      </c>
      <c r="C4876" s="298">
        <v>0</v>
      </c>
      <c r="D4876" s="298">
        <v>0</v>
      </c>
      <c r="E4876" s="298">
        <v>4.6100000000000003</v>
      </c>
      <c r="F4876" s="297">
        <v>0</v>
      </c>
      <c r="G4876" s="297">
        <v>56452020</v>
      </c>
      <c r="H4876" s="400">
        <v>260.24381973715799</v>
      </c>
      <c r="I4876" s="401"/>
    </row>
    <row r="4877" spans="1:9" ht="25.15" customHeight="1">
      <c r="A4877" s="299">
        <v>38973</v>
      </c>
      <c r="B4877" s="298">
        <v>0</v>
      </c>
      <c r="C4877" s="298">
        <v>0</v>
      </c>
      <c r="D4877" s="298">
        <v>0</v>
      </c>
      <c r="E4877" s="298">
        <v>4.5350000000000001</v>
      </c>
      <c r="F4877" s="297">
        <v>0</v>
      </c>
      <c r="G4877" s="297">
        <v>56452020</v>
      </c>
      <c r="H4877" s="400">
        <v>256.009902086105</v>
      </c>
      <c r="I4877" s="401"/>
    </row>
    <row r="4878" spans="1:9" ht="25.15" customHeight="1">
      <c r="A4878" s="299">
        <v>38972</v>
      </c>
      <c r="B4878" s="298">
        <v>0</v>
      </c>
      <c r="C4878" s="298">
        <v>0</v>
      </c>
      <c r="D4878" s="298">
        <v>0</v>
      </c>
      <c r="E4878" s="298">
        <v>4.4800000000000004</v>
      </c>
      <c r="F4878" s="297">
        <v>0</v>
      </c>
      <c r="G4878" s="297">
        <v>56452020</v>
      </c>
      <c r="H4878" s="400">
        <v>252.90505067673701</v>
      </c>
      <c r="I4878" s="401"/>
    </row>
    <row r="4879" spans="1:9" ht="25.15" customHeight="1">
      <c r="A4879" s="299">
        <v>38971</v>
      </c>
      <c r="B4879" s="298">
        <v>0</v>
      </c>
      <c r="C4879" s="298">
        <v>0</v>
      </c>
      <c r="D4879" s="298">
        <v>0</v>
      </c>
      <c r="E4879" s="298">
        <v>4.58</v>
      </c>
      <c r="F4879" s="297">
        <v>0</v>
      </c>
      <c r="G4879" s="297">
        <v>56452020</v>
      </c>
      <c r="H4879" s="400">
        <v>258.55024729305302</v>
      </c>
      <c r="I4879" s="401"/>
    </row>
    <row r="4880" spans="1:9" ht="25.15" customHeight="1">
      <c r="A4880" s="299">
        <v>38968</v>
      </c>
      <c r="B4880" s="298">
        <v>0</v>
      </c>
      <c r="C4880" s="298">
        <v>0</v>
      </c>
      <c r="D4880" s="298">
        <v>0</v>
      </c>
      <c r="E4880" s="298">
        <v>4.5750000000000002</v>
      </c>
      <c r="F4880" s="297">
        <v>0</v>
      </c>
      <c r="G4880" s="297">
        <v>56452020</v>
      </c>
      <c r="H4880" s="400">
        <v>258.267980732632</v>
      </c>
      <c r="I4880" s="401"/>
    </row>
    <row r="4881" spans="1:9" ht="25.15" customHeight="1">
      <c r="A4881" s="299">
        <v>38967</v>
      </c>
      <c r="B4881" s="298">
        <v>0</v>
      </c>
      <c r="C4881" s="298">
        <v>0</v>
      </c>
      <c r="D4881" s="298">
        <v>0</v>
      </c>
      <c r="E4881" s="298">
        <v>4.5925000000000002</v>
      </c>
      <c r="F4881" s="297">
        <v>0</v>
      </c>
      <c r="G4881" s="297">
        <v>56452020</v>
      </c>
      <c r="H4881" s="400">
        <v>259.255913694105</v>
      </c>
      <c r="I4881" s="401"/>
    </row>
    <row r="4882" spans="1:9" ht="25.15" customHeight="1">
      <c r="A4882" s="299">
        <v>38966</v>
      </c>
      <c r="B4882" s="298">
        <v>0</v>
      </c>
      <c r="C4882" s="298">
        <v>0</v>
      </c>
      <c r="D4882" s="298">
        <v>0</v>
      </c>
      <c r="E4882" s="298">
        <v>4.6500000000000004</v>
      </c>
      <c r="F4882" s="297">
        <v>0</v>
      </c>
      <c r="G4882" s="297">
        <v>56452020</v>
      </c>
      <c r="H4882" s="400">
        <v>262.50189838368402</v>
      </c>
      <c r="I4882" s="401"/>
    </row>
    <row r="4883" spans="1:9" ht="25.15" customHeight="1">
      <c r="A4883" s="299">
        <v>38965</v>
      </c>
      <c r="B4883" s="298">
        <v>0</v>
      </c>
      <c r="C4883" s="298">
        <v>0</v>
      </c>
      <c r="D4883" s="298">
        <v>0</v>
      </c>
      <c r="E4883" s="298">
        <v>4.5549999999999997</v>
      </c>
      <c r="F4883" s="297">
        <v>0</v>
      </c>
      <c r="G4883" s="297">
        <v>56452020</v>
      </c>
      <c r="H4883" s="400">
        <v>257.13894140936901</v>
      </c>
      <c r="I4883" s="401"/>
    </row>
    <row r="4884" spans="1:9" ht="25.15" customHeight="1">
      <c r="A4884" s="299">
        <v>38964</v>
      </c>
      <c r="B4884" s="298">
        <v>0</v>
      </c>
      <c r="C4884" s="298">
        <v>0</v>
      </c>
      <c r="D4884" s="298">
        <v>0</v>
      </c>
      <c r="E4884" s="298">
        <v>4.54</v>
      </c>
      <c r="F4884" s="297">
        <v>0</v>
      </c>
      <c r="G4884" s="297">
        <v>56452020</v>
      </c>
      <c r="H4884" s="400">
        <v>256.29216864652602</v>
      </c>
      <c r="I4884" s="401"/>
    </row>
    <row r="4885" spans="1:9" ht="25.15" customHeight="1">
      <c r="A4885" s="299">
        <v>38961</v>
      </c>
      <c r="B4885" s="298">
        <v>0</v>
      </c>
      <c r="C4885" s="298">
        <v>0</v>
      </c>
      <c r="D4885" s="298">
        <v>0</v>
      </c>
      <c r="E4885" s="298">
        <v>4.5625</v>
      </c>
      <c r="F4885" s="297">
        <v>0</v>
      </c>
      <c r="G4885" s="297">
        <v>56452020</v>
      </c>
      <c r="H4885" s="400">
        <v>257.56234124999997</v>
      </c>
      <c r="I4885" s="401"/>
    </row>
    <row r="4886" spans="1:9" ht="25.15" customHeight="1">
      <c r="A4886" s="299">
        <v>38960</v>
      </c>
      <c r="B4886" s="298">
        <v>0</v>
      </c>
      <c r="C4886" s="298">
        <v>0</v>
      </c>
      <c r="D4886" s="298">
        <v>0</v>
      </c>
      <c r="E4886" s="298">
        <v>4.5475000000000003</v>
      </c>
      <c r="F4886" s="297">
        <v>0</v>
      </c>
      <c r="G4886" s="297">
        <v>56452020</v>
      </c>
      <c r="H4886" s="400">
        <v>256.71556848715801</v>
      </c>
      <c r="I4886" s="401"/>
    </row>
    <row r="4887" spans="1:9" ht="25.15" customHeight="1">
      <c r="A4887" s="299">
        <v>38959</v>
      </c>
      <c r="B4887" s="298">
        <v>0</v>
      </c>
      <c r="C4887" s="298">
        <v>0</v>
      </c>
      <c r="D4887" s="298">
        <v>0</v>
      </c>
      <c r="E4887" s="298">
        <v>4.5475000000000003</v>
      </c>
      <c r="F4887" s="297">
        <v>0</v>
      </c>
      <c r="G4887" s="297">
        <v>56452020</v>
      </c>
      <c r="H4887" s="400">
        <v>256.71556848715801</v>
      </c>
      <c r="I4887" s="401"/>
    </row>
    <row r="4888" spans="1:9" ht="25.15" customHeight="1">
      <c r="A4888" s="299">
        <v>38958</v>
      </c>
      <c r="B4888" s="298">
        <v>0</v>
      </c>
      <c r="C4888" s="298">
        <v>0</v>
      </c>
      <c r="D4888" s="298">
        <v>0</v>
      </c>
      <c r="E4888" s="298">
        <v>4.5824999999999996</v>
      </c>
      <c r="F4888" s="297">
        <v>0</v>
      </c>
      <c r="G4888" s="297">
        <v>56452020</v>
      </c>
      <c r="H4888" s="400">
        <v>258.69138057326302</v>
      </c>
      <c r="I4888" s="401"/>
    </row>
    <row r="4889" spans="1:9" ht="25.15" customHeight="1">
      <c r="A4889" s="299">
        <v>38954</v>
      </c>
      <c r="B4889" s="298">
        <v>0</v>
      </c>
      <c r="C4889" s="298">
        <v>0</v>
      </c>
      <c r="D4889" s="298">
        <v>0</v>
      </c>
      <c r="E4889" s="298">
        <v>4.5750000000000002</v>
      </c>
      <c r="F4889" s="297">
        <v>0</v>
      </c>
      <c r="G4889" s="297">
        <v>56452020</v>
      </c>
      <c r="H4889" s="400">
        <v>258.267980732632</v>
      </c>
      <c r="I4889" s="401"/>
    </row>
    <row r="4890" spans="1:9" ht="25.15" customHeight="1">
      <c r="A4890" s="299">
        <v>38952</v>
      </c>
      <c r="B4890" s="298">
        <v>0</v>
      </c>
      <c r="C4890" s="298">
        <v>0</v>
      </c>
      <c r="D4890" s="298">
        <v>0</v>
      </c>
      <c r="E4890" s="298">
        <v>4.7024999999999997</v>
      </c>
      <c r="F4890" s="297">
        <v>0</v>
      </c>
      <c r="G4890" s="297">
        <v>56452020</v>
      </c>
      <c r="H4890" s="400">
        <v>265.46561651284202</v>
      </c>
      <c r="I4890" s="401"/>
    </row>
    <row r="4891" spans="1:9" ht="25.15" customHeight="1">
      <c r="A4891" s="299">
        <v>38951</v>
      </c>
      <c r="B4891" s="298">
        <v>0</v>
      </c>
      <c r="C4891" s="298">
        <v>0</v>
      </c>
      <c r="D4891" s="298">
        <v>0</v>
      </c>
      <c r="E4891" s="298">
        <v>4.5225</v>
      </c>
      <c r="F4891" s="297">
        <v>0</v>
      </c>
      <c r="G4891" s="297">
        <v>56452020</v>
      </c>
      <c r="H4891" s="400">
        <v>255.304262603474</v>
      </c>
      <c r="I4891" s="401"/>
    </row>
    <row r="4892" spans="1:9" ht="25.15" customHeight="1">
      <c r="A4892" s="299">
        <v>38950</v>
      </c>
      <c r="B4892" s="298">
        <v>0</v>
      </c>
      <c r="C4892" s="298">
        <v>0</v>
      </c>
      <c r="D4892" s="298">
        <v>0</v>
      </c>
      <c r="E4892" s="298">
        <v>4.7549999999999999</v>
      </c>
      <c r="F4892" s="297">
        <v>0</v>
      </c>
      <c r="G4892" s="297">
        <v>56452020</v>
      </c>
      <c r="H4892" s="400">
        <v>268.429361560421</v>
      </c>
      <c r="I4892" s="401"/>
    </row>
    <row r="4893" spans="1:9" ht="25.15" customHeight="1">
      <c r="A4893" s="299">
        <v>38947</v>
      </c>
      <c r="B4893" s="298">
        <v>0</v>
      </c>
      <c r="C4893" s="298">
        <v>0</v>
      </c>
      <c r="D4893" s="298">
        <v>0</v>
      </c>
      <c r="E4893" s="298">
        <v>4.5750000000000002</v>
      </c>
      <c r="F4893" s="297">
        <v>0</v>
      </c>
      <c r="G4893" s="297">
        <v>56452020</v>
      </c>
      <c r="H4893" s="400">
        <v>258.267980732632</v>
      </c>
      <c r="I4893" s="401"/>
    </row>
    <row r="4894" spans="1:9" ht="25.15" customHeight="1">
      <c r="A4894" s="299">
        <v>38946</v>
      </c>
      <c r="B4894" s="298">
        <v>0</v>
      </c>
      <c r="C4894" s="298">
        <v>0</v>
      </c>
      <c r="D4894" s="298">
        <v>0</v>
      </c>
      <c r="E4894" s="298">
        <v>4.4775</v>
      </c>
      <c r="F4894" s="297">
        <v>0</v>
      </c>
      <c r="G4894" s="297">
        <v>56452020</v>
      </c>
      <c r="H4894" s="400">
        <v>252.76391739652601</v>
      </c>
      <c r="I4894" s="401"/>
    </row>
    <row r="4895" spans="1:9" ht="25.15" customHeight="1">
      <c r="A4895" s="299">
        <v>38945</v>
      </c>
      <c r="B4895" s="298">
        <v>0</v>
      </c>
      <c r="C4895" s="298">
        <v>0</v>
      </c>
      <c r="D4895" s="298">
        <v>0</v>
      </c>
      <c r="E4895" s="298">
        <v>4.4124999999999996</v>
      </c>
      <c r="F4895" s="297">
        <v>0</v>
      </c>
      <c r="G4895" s="297">
        <v>56452020</v>
      </c>
      <c r="H4895" s="400">
        <v>249.094532866316</v>
      </c>
      <c r="I4895" s="401"/>
    </row>
    <row r="4896" spans="1:9" ht="25.15" customHeight="1">
      <c r="A4896" s="299">
        <v>38944</v>
      </c>
      <c r="B4896" s="298">
        <v>0</v>
      </c>
      <c r="C4896" s="298">
        <v>0</v>
      </c>
      <c r="D4896" s="298">
        <v>0</v>
      </c>
      <c r="E4896" s="298">
        <v>4.41</v>
      </c>
      <c r="F4896" s="297">
        <v>0</v>
      </c>
      <c r="G4896" s="297">
        <v>56452020</v>
      </c>
      <c r="H4896" s="400">
        <v>248.95339958610501</v>
      </c>
      <c r="I4896" s="401"/>
    </row>
    <row r="4897" spans="1:9" ht="25.15" customHeight="1">
      <c r="A4897" s="299">
        <v>38943</v>
      </c>
      <c r="B4897" s="298">
        <v>0</v>
      </c>
      <c r="C4897" s="298">
        <v>0</v>
      </c>
      <c r="D4897" s="298">
        <v>0</v>
      </c>
      <c r="E4897" s="298">
        <v>4.4124999999999996</v>
      </c>
      <c r="F4897" s="297">
        <v>0</v>
      </c>
      <c r="G4897" s="297">
        <v>56452020</v>
      </c>
      <c r="H4897" s="400">
        <v>249.094532866316</v>
      </c>
      <c r="I4897" s="401"/>
    </row>
    <row r="4898" spans="1:9" ht="25.15" customHeight="1">
      <c r="A4898" s="299">
        <v>38940</v>
      </c>
      <c r="B4898" s="298">
        <v>0</v>
      </c>
      <c r="C4898" s="298">
        <v>0</v>
      </c>
      <c r="D4898" s="298">
        <v>0</v>
      </c>
      <c r="E4898" s="298">
        <v>4.45</v>
      </c>
      <c r="F4898" s="297">
        <v>0</v>
      </c>
      <c r="G4898" s="297">
        <v>56452020</v>
      </c>
      <c r="H4898" s="400">
        <v>251.211478232632</v>
      </c>
      <c r="I4898" s="401"/>
    </row>
    <row r="4899" spans="1:9" ht="25.15" customHeight="1">
      <c r="A4899" s="299">
        <v>38939</v>
      </c>
      <c r="B4899" s="298">
        <v>0</v>
      </c>
      <c r="C4899" s="298">
        <v>0</v>
      </c>
      <c r="D4899" s="298">
        <v>0</v>
      </c>
      <c r="E4899" s="298">
        <v>4.4249999999999998</v>
      </c>
      <c r="F4899" s="297">
        <v>0</v>
      </c>
      <c r="G4899" s="297">
        <v>56452020</v>
      </c>
      <c r="H4899" s="400">
        <v>249.80019926736799</v>
      </c>
      <c r="I4899" s="401"/>
    </row>
    <row r="4900" spans="1:9" ht="25.15" customHeight="1">
      <c r="A4900" s="299">
        <v>38938</v>
      </c>
      <c r="B4900" s="298">
        <v>0</v>
      </c>
      <c r="C4900" s="298">
        <v>0</v>
      </c>
      <c r="D4900" s="298">
        <v>0</v>
      </c>
      <c r="E4900" s="298">
        <v>4.38</v>
      </c>
      <c r="F4900" s="297">
        <v>0</v>
      </c>
      <c r="G4900" s="297">
        <v>56452020</v>
      </c>
      <c r="H4900" s="400">
        <v>247.25985406042099</v>
      </c>
      <c r="I4900" s="401"/>
    </row>
    <row r="4901" spans="1:9" ht="25.15" customHeight="1">
      <c r="A4901" s="299">
        <v>38937</v>
      </c>
      <c r="B4901" s="298">
        <v>0</v>
      </c>
      <c r="C4901" s="298">
        <v>0</v>
      </c>
      <c r="D4901" s="298">
        <v>0</v>
      </c>
      <c r="E4901" s="298">
        <v>4.4000000000000004</v>
      </c>
      <c r="F4901" s="297">
        <v>0</v>
      </c>
      <c r="G4901" s="297">
        <v>56452020</v>
      </c>
      <c r="H4901" s="400">
        <v>248.38889338368401</v>
      </c>
      <c r="I4901" s="401"/>
    </row>
    <row r="4902" spans="1:9" ht="25.15" customHeight="1">
      <c r="A4902" s="299">
        <v>38936</v>
      </c>
      <c r="B4902" s="298">
        <v>0</v>
      </c>
      <c r="C4902" s="298">
        <v>0</v>
      </c>
      <c r="D4902" s="298">
        <v>0</v>
      </c>
      <c r="E4902" s="298">
        <v>4.4000000000000004</v>
      </c>
      <c r="F4902" s="297">
        <v>0</v>
      </c>
      <c r="G4902" s="297">
        <v>56452020</v>
      </c>
      <c r="H4902" s="400">
        <v>248.38889338368401</v>
      </c>
      <c r="I4902" s="401"/>
    </row>
    <row r="4903" spans="1:9" ht="25.15" customHeight="1">
      <c r="A4903" s="299">
        <v>38933</v>
      </c>
      <c r="B4903" s="298">
        <v>0</v>
      </c>
      <c r="C4903" s="298">
        <v>0</v>
      </c>
      <c r="D4903" s="298">
        <v>0</v>
      </c>
      <c r="E4903" s="298">
        <v>4.4000000000000004</v>
      </c>
      <c r="F4903" s="297">
        <v>0</v>
      </c>
      <c r="G4903" s="297">
        <v>56452020</v>
      </c>
      <c r="H4903" s="400">
        <v>248.38889338368401</v>
      </c>
      <c r="I4903" s="401"/>
    </row>
    <row r="4904" spans="1:9" ht="25.15" customHeight="1">
      <c r="A4904" s="299">
        <v>38932</v>
      </c>
      <c r="B4904" s="298">
        <v>0</v>
      </c>
      <c r="C4904" s="298">
        <v>0</v>
      </c>
      <c r="D4904" s="298">
        <v>0</v>
      </c>
      <c r="E4904" s="298">
        <v>4.4000000000000004</v>
      </c>
      <c r="F4904" s="297">
        <v>0</v>
      </c>
      <c r="G4904" s="297">
        <v>56452020</v>
      </c>
      <c r="H4904" s="400">
        <v>248.38889338368401</v>
      </c>
      <c r="I4904" s="401"/>
    </row>
    <row r="4905" spans="1:9" ht="25.15" customHeight="1">
      <c r="A4905" s="299">
        <v>38931</v>
      </c>
      <c r="B4905" s="298">
        <v>0</v>
      </c>
      <c r="C4905" s="298">
        <v>0</v>
      </c>
      <c r="D4905" s="298">
        <v>0</v>
      </c>
      <c r="E4905" s="298">
        <v>4.3499999999999996</v>
      </c>
      <c r="F4905" s="297">
        <v>0</v>
      </c>
      <c r="G4905" s="297">
        <v>56452020</v>
      </c>
      <c r="H4905" s="400">
        <v>245.56628161631599</v>
      </c>
      <c r="I4905" s="401"/>
    </row>
    <row r="4906" spans="1:9" ht="25.15" customHeight="1">
      <c r="A4906" s="299">
        <v>38930</v>
      </c>
      <c r="B4906" s="298">
        <v>0</v>
      </c>
      <c r="C4906" s="298">
        <v>0</v>
      </c>
      <c r="D4906" s="298">
        <v>0</v>
      </c>
      <c r="E4906" s="298">
        <v>4.3875000000000002</v>
      </c>
      <c r="F4906" s="297">
        <v>0</v>
      </c>
      <c r="G4906" s="297">
        <v>56452020</v>
      </c>
      <c r="H4906" s="400">
        <v>247.68322698263199</v>
      </c>
      <c r="I4906" s="401"/>
    </row>
    <row r="4907" spans="1:9" ht="25.15" customHeight="1">
      <c r="A4907" s="299">
        <v>38929</v>
      </c>
      <c r="B4907" s="298">
        <v>0</v>
      </c>
      <c r="C4907" s="298">
        <v>0</v>
      </c>
      <c r="D4907" s="298">
        <v>0</v>
      </c>
      <c r="E4907" s="298">
        <v>4.3925000000000001</v>
      </c>
      <c r="F4907" s="297">
        <v>0</v>
      </c>
      <c r="G4907" s="297">
        <v>56452020</v>
      </c>
      <c r="H4907" s="400">
        <v>247.96549354305299</v>
      </c>
      <c r="I4907" s="401"/>
    </row>
    <row r="4908" spans="1:9" ht="25.15" customHeight="1">
      <c r="A4908" s="299">
        <v>38926</v>
      </c>
      <c r="B4908" s="298">
        <v>0</v>
      </c>
      <c r="C4908" s="298">
        <v>0</v>
      </c>
      <c r="D4908" s="298">
        <v>0</v>
      </c>
      <c r="E4908" s="298">
        <v>4.4000000000000004</v>
      </c>
      <c r="F4908" s="297">
        <v>0</v>
      </c>
      <c r="G4908" s="297">
        <v>56452020</v>
      </c>
      <c r="H4908" s="400">
        <v>248.38889338368401</v>
      </c>
      <c r="I4908" s="401"/>
    </row>
    <row r="4909" spans="1:9" ht="25.15" customHeight="1">
      <c r="A4909" s="299">
        <v>38925</v>
      </c>
      <c r="B4909" s="298">
        <v>0</v>
      </c>
      <c r="C4909" s="298">
        <v>0</v>
      </c>
      <c r="D4909" s="298">
        <v>0</v>
      </c>
      <c r="E4909" s="298">
        <v>4.4000000000000004</v>
      </c>
      <c r="F4909" s="297">
        <v>0</v>
      </c>
      <c r="G4909" s="297">
        <v>56452020</v>
      </c>
      <c r="H4909" s="400">
        <v>248.38889338368401</v>
      </c>
      <c r="I4909" s="401"/>
    </row>
    <row r="4910" spans="1:9" ht="25.15" customHeight="1">
      <c r="A4910" s="299">
        <v>38924</v>
      </c>
      <c r="B4910" s="298">
        <v>0</v>
      </c>
      <c r="C4910" s="298">
        <v>0</v>
      </c>
      <c r="D4910" s="298">
        <v>0</v>
      </c>
      <c r="E4910" s="298">
        <v>4.4249999999999998</v>
      </c>
      <c r="F4910" s="297">
        <v>0</v>
      </c>
      <c r="G4910" s="297">
        <v>56452020</v>
      </c>
      <c r="H4910" s="400">
        <v>249.80019926736799</v>
      </c>
      <c r="I4910" s="401"/>
    </row>
    <row r="4911" spans="1:9" ht="25.15" customHeight="1">
      <c r="A4911" s="299">
        <v>38923</v>
      </c>
      <c r="B4911" s="298">
        <v>0</v>
      </c>
      <c r="C4911" s="298">
        <v>0</v>
      </c>
      <c r="D4911" s="298">
        <v>0</v>
      </c>
      <c r="E4911" s="298">
        <v>4.3650000000000002</v>
      </c>
      <c r="F4911" s="297">
        <v>0</v>
      </c>
      <c r="G4911" s="297">
        <v>56452020</v>
      </c>
      <c r="H4911" s="400">
        <v>246.41305437915801</v>
      </c>
      <c r="I4911" s="401"/>
    </row>
    <row r="4912" spans="1:9" ht="25.15" customHeight="1">
      <c r="A4912" s="299">
        <v>38922</v>
      </c>
      <c r="B4912" s="298">
        <v>0</v>
      </c>
      <c r="C4912" s="298">
        <v>0</v>
      </c>
      <c r="D4912" s="298">
        <v>0</v>
      </c>
      <c r="E4912" s="298">
        <v>4.3499999999999996</v>
      </c>
      <c r="F4912" s="297">
        <v>0</v>
      </c>
      <c r="G4912" s="297">
        <v>56452020</v>
      </c>
      <c r="H4912" s="400">
        <v>245.56628161631599</v>
      </c>
      <c r="I4912" s="401"/>
    </row>
    <row r="4913" spans="1:9" ht="25.15" customHeight="1">
      <c r="A4913" s="299">
        <v>38919</v>
      </c>
      <c r="B4913" s="298">
        <v>0</v>
      </c>
      <c r="C4913" s="298">
        <v>0</v>
      </c>
      <c r="D4913" s="298">
        <v>0</v>
      </c>
      <c r="E4913" s="298">
        <v>4.3224999999999998</v>
      </c>
      <c r="F4913" s="297">
        <v>0</v>
      </c>
      <c r="G4913" s="297">
        <v>56452020</v>
      </c>
      <c r="H4913" s="400">
        <v>244.013869370842</v>
      </c>
      <c r="I4913" s="401"/>
    </row>
    <row r="4914" spans="1:9" ht="25.15" customHeight="1">
      <c r="A4914" s="299">
        <v>38918</v>
      </c>
      <c r="B4914" s="298">
        <v>0</v>
      </c>
      <c r="C4914" s="298">
        <v>0</v>
      </c>
      <c r="D4914" s="298">
        <v>0</v>
      </c>
      <c r="E4914" s="298">
        <v>4.2750000000000004</v>
      </c>
      <c r="F4914" s="297">
        <v>0</v>
      </c>
      <c r="G4914" s="297">
        <v>56452020</v>
      </c>
      <c r="H4914" s="400">
        <v>241.33239088368401</v>
      </c>
      <c r="I4914" s="401"/>
    </row>
    <row r="4915" spans="1:9" ht="25.15" customHeight="1">
      <c r="A4915" s="299">
        <v>38917</v>
      </c>
      <c r="B4915" s="298">
        <v>0</v>
      </c>
      <c r="C4915" s="298">
        <v>0</v>
      </c>
      <c r="D4915" s="298">
        <v>0</v>
      </c>
      <c r="E4915" s="298">
        <v>4.32</v>
      </c>
      <c r="F4915" s="297">
        <v>0</v>
      </c>
      <c r="G4915" s="297">
        <v>56452020</v>
      </c>
      <c r="H4915" s="400">
        <v>243.87273609063101</v>
      </c>
      <c r="I4915" s="401"/>
    </row>
    <row r="4916" spans="1:9" ht="25.15" customHeight="1">
      <c r="A4916" s="299">
        <v>38916</v>
      </c>
      <c r="B4916" s="298">
        <v>0</v>
      </c>
      <c r="C4916" s="298">
        <v>0</v>
      </c>
      <c r="D4916" s="298">
        <v>0</v>
      </c>
      <c r="E4916" s="298">
        <v>4.2699999999999996</v>
      </c>
      <c r="F4916" s="297">
        <v>0</v>
      </c>
      <c r="G4916" s="297">
        <v>56452020</v>
      </c>
      <c r="H4916" s="400">
        <v>241.05012432326299</v>
      </c>
      <c r="I4916" s="401"/>
    </row>
    <row r="4917" spans="1:9" ht="25.15" customHeight="1">
      <c r="A4917" s="299">
        <v>38915</v>
      </c>
      <c r="B4917" s="298">
        <v>0</v>
      </c>
      <c r="C4917" s="298">
        <v>0</v>
      </c>
      <c r="D4917" s="298">
        <v>0</v>
      </c>
      <c r="E4917" s="298">
        <v>4.3550000000000004</v>
      </c>
      <c r="F4917" s="297">
        <v>0</v>
      </c>
      <c r="G4917" s="297">
        <v>56452020</v>
      </c>
      <c r="H4917" s="400">
        <v>245.84854817673701</v>
      </c>
      <c r="I4917" s="401"/>
    </row>
    <row r="4918" spans="1:9" ht="25.15" customHeight="1">
      <c r="A4918" s="299">
        <v>38912</v>
      </c>
      <c r="B4918" s="298">
        <v>0</v>
      </c>
      <c r="C4918" s="298">
        <v>0</v>
      </c>
      <c r="D4918" s="298">
        <v>0</v>
      </c>
      <c r="E4918" s="298">
        <v>4.4024999999999999</v>
      </c>
      <c r="F4918" s="297">
        <v>0</v>
      </c>
      <c r="G4918" s="297">
        <v>56452020</v>
      </c>
      <c r="H4918" s="400">
        <v>248.530026663895</v>
      </c>
      <c r="I4918" s="401"/>
    </row>
    <row r="4919" spans="1:9" ht="25.15" customHeight="1">
      <c r="A4919" s="299">
        <v>38911</v>
      </c>
      <c r="B4919" s="298">
        <v>0</v>
      </c>
      <c r="C4919" s="298">
        <v>0</v>
      </c>
      <c r="D4919" s="298">
        <v>0</v>
      </c>
      <c r="E4919" s="298">
        <v>4.4124999999999996</v>
      </c>
      <c r="F4919" s="297">
        <v>0</v>
      </c>
      <c r="G4919" s="297">
        <v>56452020</v>
      </c>
      <c r="H4919" s="400">
        <v>249.094532866316</v>
      </c>
      <c r="I4919" s="401"/>
    </row>
    <row r="4920" spans="1:9" ht="25.15" customHeight="1">
      <c r="A4920" s="299">
        <v>38910</v>
      </c>
      <c r="B4920" s="298">
        <v>0</v>
      </c>
      <c r="C4920" s="298">
        <v>0</v>
      </c>
      <c r="D4920" s="298">
        <v>0</v>
      </c>
      <c r="E4920" s="298">
        <v>4.415</v>
      </c>
      <c r="F4920" s="297">
        <v>0</v>
      </c>
      <c r="G4920" s="297">
        <v>56452020</v>
      </c>
      <c r="H4920" s="400">
        <v>249.235666146526</v>
      </c>
      <c r="I4920" s="401"/>
    </row>
    <row r="4921" spans="1:9" ht="25.15" customHeight="1">
      <c r="A4921" s="299">
        <v>38909</v>
      </c>
      <c r="B4921" s="298">
        <v>0</v>
      </c>
      <c r="C4921" s="298">
        <v>0</v>
      </c>
      <c r="D4921" s="298">
        <v>0</v>
      </c>
      <c r="E4921" s="298">
        <v>4.4074999999999998</v>
      </c>
      <c r="F4921" s="297">
        <v>0</v>
      </c>
      <c r="G4921" s="297">
        <v>56452020</v>
      </c>
      <c r="H4921" s="400">
        <v>248.81226630589501</v>
      </c>
      <c r="I4921" s="401"/>
    </row>
    <row r="4922" spans="1:9" ht="25.15" customHeight="1">
      <c r="A4922" s="299">
        <v>38908</v>
      </c>
      <c r="B4922" s="298">
        <v>0</v>
      </c>
      <c r="C4922" s="298">
        <v>0</v>
      </c>
      <c r="D4922" s="298">
        <v>0</v>
      </c>
      <c r="E4922" s="298">
        <v>4.415</v>
      </c>
      <c r="F4922" s="297">
        <v>0</v>
      </c>
      <c r="G4922" s="297">
        <v>56452020</v>
      </c>
      <c r="H4922" s="400">
        <v>249.235666146526</v>
      </c>
      <c r="I4922" s="401"/>
    </row>
    <row r="4923" spans="1:9" ht="25.15" customHeight="1">
      <c r="A4923" s="299">
        <v>38905</v>
      </c>
      <c r="B4923" s="298">
        <v>0</v>
      </c>
      <c r="C4923" s="298">
        <v>0</v>
      </c>
      <c r="D4923" s="298">
        <v>0</v>
      </c>
      <c r="E4923" s="298">
        <v>4.5</v>
      </c>
      <c r="F4923" s="297">
        <v>0</v>
      </c>
      <c r="G4923" s="297">
        <v>56452020</v>
      </c>
      <c r="H4923" s="400">
        <v>254.03408999999999</v>
      </c>
      <c r="I4923" s="401"/>
    </row>
    <row r="4924" spans="1:9" ht="25.15" customHeight="1">
      <c r="A4924" s="299">
        <v>38904</v>
      </c>
      <c r="B4924" s="298">
        <v>0</v>
      </c>
      <c r="C4924" s="298">
        <v>0</v>
      </c>
      <c r="D4924" s="298">
        <v>0</v>
      </c>
      <c r="E4924" s="298">
        <v>4.3899999999999997</v>
      </c>
      <c r="F4924" s="297">
        <v>0</v>
      </c>
      <c r="G4924" s="297">
        <v>56452020</v>
      </c>
      <c r="H4924" s="400">
        <v>247.82436026284199</v>
      </c>
      <c r="I4924" s="401"/>
    </row>
    <row r="4925" spans="1:9" ht="25.15" customHeight="1">
      <c r="A4925" s="299">
        <v>38903</v>
      </c>
      <c r="B4925" s="298">
        <v>0</v>
      </c>
      <c r="C4925" s="298">
        <v>0</v>
      </c>
      <c r="D4925" s="298">
        <v>0</v>
      </c>
      <c r="E4925" s="298">
        <v>4.3499999999999996</v>
      </c>
      <c r="F4925" s="297">
        <v>0</v>
      </c>
      <c r="G4925" s="297">
        <v>56452020</v>
      </c>
      <c r="H4925" s="400">
        <v>245.56628161631599</v>
      </c>
      <c r="I4925" s="401"/>
    </row>
    <row r="4926" spans="1:9" ht="25.15" customHeight="1">
      <c r="A4926" s="299">
        <v>38902</v>
      </c>
      <c r="B4926" s="298">
        <v>0</v>
      </c>
      <c r="C4926" s="298">
        <v>0</v>
      </c>
      <c r="D4926" s="298">
        <v>0</v>
      </c>
      <c r="E4926" s="298">
        <v>4.3574999999999999</v>
      </c>
      <c r="F4926" s="297">
        <v>0</v>
      </c>
      <c r="G4926" s="297">
        <v>56452020</v>
      </c>
      <c r="H4926" s="400">
        <v>245.98968145694701</v>
      </c>
      <c r="I4926" s="401"/>
    </row>
    <row r="4927" spans="1:9" ht="25.15" customHeight="1">
      <c r="A4927" s="299">
        <v>38901</v>
      </c>
      <c r="B4927" s="298">
        <v>0</v>
      </c>
      <c r="C4927" s="298">
        <v>0</v>
      </c>
      <c r="D4927" s="298">
        <v>0</v>
      </c>
      <c r="E4927" s="298">
        <v>4.3425000000000002</v>
      </c>
      <c r="F4927" s="297">
        <v>0</v>
      </c>
      <c r="G4927" s="297">
        <v>56452020</v>
      </c>
      <c r="H4927" s="400">
        <v>245.14290869410499</v>
      </c>
      <c r="I4927" s="401"/>
    </row>
    <row r="4928" spans="1:9" ht="25.15" customHeight="1">
      <c r="A4928" s="299">
        <v>38898</v>
      </c>
      <c r="B4928" s="298">
        <v>0</v>
      </c>
      <c r="C4928" s="298">
        <v>0</v>
      </c>
      <c r="D4928" s="298">
        <v>0</v>
      </c>
      <c r="E4928" s="298">
        <v>4.33</v>
      </c>
      <c r="F4928" s="297">
        <v>0</v>
      </c>
      <c r="G4928" s="297">
        <v>56452020</v>
      </c>
      <c r="H4928" s="400">
        <v>244.437242293053</v>
      </c>
      <c r="I4928" s="401"/>
    </row>
    <row r="4929" spans="1:9" ht="25.15" customHeight="1">
      <c r="A4929" s="299">
        <v>38897</v>
      </c>
      <c r="B4929" s="298">
        <v>0</v>
      </c>
      <c r="C4929" s="298">
        <v>0</v>
      </c>
      <c r="D4929" s="298">
        <v>0</v>
      </c>
      <c r="E4929" s="298">
        <v>4.3525</v>
      </c>
      <c r="F4929" s="297">
        <v>0</v>
      </c>
      <c r="G4929" s="297">
        <v>56452020</v>
      </c>
      <c r="H4929" s="400">
        <v>245.70741489652599</v>
      </c>
      <c r="I4929" s="401"/>
    </row>
    <row r="4930" spans="1:9" ht="25.15" customHeight="1">
      <c r="A4930" s="299">
        <v>38896</v>
      </c>
      <c r="B4930" s="298">
        <v>0</v>
      </c>
      <c r="C4930" s="298">
        <v>0</v>
      </c>
      <c r="D4930" s="298">
        <v>0</v>
      </c>
      <c r="E4930" s="298">
        <v>4.3899999999999997</v>
      </c>
      <c r="F4930" s="297">
        <v>0</v>
      </c>
      <c r="G4930" s="297">
        <v>56452020</v>
      </c>
      <c r="H4930" s="400">
        <v>247.82436026284199</v>
      </c>
      <c r="I4930" s="401"/>
    </row>
    <row r="4931" spans="1:9" ht="25.15" customHeight="1">
      <c r="A4931" s="299">
        <v>38895</v>
      </c>
      <c r="B4931" s="298">
        <v>0</v>
      </c>
      <c r="C4931" s="298">
        <v>0</v>
      </c>
      <c r="D4931" s="298">
        <v>0</v>
      </c>
      <c r="E4931" s="298">
        <v>4.3049999999999997</v>
      </c>
      <c r="F4931" s="297">
        <v>0</v>
      </c>
      <c r="G4931" s="297">
        <v>56452020</v>
      </c>
      <c r="H4931" s="400">
        <v>243.025936409369</v>
      </c>
      <c r="I4931" s="401"/>
    </row>
    <row r="4932" spans="1:9" ht="25.15" customHeight="1">
      <c r="A4932" s="299">
        <v>38894</v>
      </c>
      <c r="B4932" s="298">
        <v>0</v>
      </c>
      <c r="C4932" s="298">
        <v>0</v>
      </c>
      <c r="D4932" s="298">
        <v>0</v>
      </c>
      <c r="E4932" s="298">
        <v>4.29</v>
      </c>
      <c r="F4932" s="297">
        <v>0</v>
      </c>
      <c r="G4932" s="297">
        <v>56452020</v>
      </c>
      <c r="H4932" s="400">
        <v>242.17916364652601</v>
      </c>
      <c r="I4932" s="401"/>
    </row>
    <row r="4933" spans="1:9" ht="25.15" customHeight="1">
      <c r="A4933" s="299">
        <v>38891</v>
      </c>
      <c r="B4933" s="298">
        <v>0</v>
      </c>
      <c r="C4933" s="298">
        <v>0</v>
      </c>
      <c r="D4933" s="298">
        <v>0</v>
      </c>
      <c r="E4933" s="298">
        <v>4.3499999999999996</v>
      </c>
      <c r="F4933" s="297">
        <v>0</v>
      </c>
      <c r="G4933" s="297">
        <v>56452020</v>
      </c>
      <c r="H4933" s="400">
        <v>245.56628161631599</v>
      </c>
      <c r="I4933" s="401"/>
    </row>
    <row r="4934" spans="1:9" ht="25.15" customHeight="1">
      <c r="A4934" s="299">
        <v>38890</v>
      </c>
      <c r="B4934" s="298">
        <v>0</v>
      </c>
      <c r="C4934" s="298">
        <v>0</v>
      </c>
      <c r="D4934" s="298">
        <v>0</v>
      </c>
      <c r="E4934" s="298">
        <v>4.335</v>
      </c>
      <c r="F4934" s="297">
        <v>0</v>
      </c>
      <c r="G4934" s="297">
        <v>56452020</v>
      </c>
      <c r="H4934" s="400">
        <v>244.719508853474</v>
      </c>
      <c r="I4934" s="401"/>
    </row>
    <row r="4935" spans="1:9" ht="25.15" customHeight="1">
      <c r="A4935" s="299">
        <v>38889</v>
      </c>
      <c r="B4935" s="298">
        <v>0</v>
      </c>
      <c r="C4935" s="298">
        <v>0</v>
      </c>
      <c r="D4935" s="298">
        <v>0</v>
      </c>
      <c r="E4935" s="298">
        <v>4.3550000000000004</v>
      </c>
      <c r="F4935" s="297">
        <v>0</v>
      </c>
      <c r="G4935" s="297">
        <v>56452020</v>
      </c>
      <c r="H4935" s="400">
        <v>245.84854817673701</v>
      </c>
      <c r="I4935" s="401"/>
    </row>
    <row r="4936" spans="1:9" ht="25.15" customHeight="1">
      <c r="A4936" s="299">
        <v>38888</v>
      </c>
      <c r="B4936" s="298">
        <v>0</v>
      </c>
      <c r="C4936" s="298">
        <v>0</v>
      </c>
      <c r="D4936" s="298">
        <v>0</v>
      </c>
      <c r="E4936" s="298">
        <v>4.4050000000000002</v>
      </c>
      <c r="F4936" s="297">
        <v>0</v>
      </c>
      <c r="G4936" s="297">
        <v>56452020</v>
      </c>
      <c r="H4936" s="400">
        <v>248.671159944105</v>
      </c>
      <c r="I4936" s="401"/>
    </row>
    <row r="4937" spans="1:9" ht="25.15" customHeight="1">
      <c r="A4937" s="299">
        <v>38887</v>
      </c>
      <c r="B4937" s="298">
        <v>0</v>
      </c>
      <c r="C4937" s="298">
        <v>0</v>
      </c>
      <c r="D4937" s="298">
        <v>0</v>
      </c>
      <c r="E4937" s="298">
        <v>4.4325000000000001</v>
      </c>
      <c r="F4937" s="297">
        <v>0</v>
      </c>
      <c r="G4937" s="297">
        <v>56452020</v>
      </c>
      <c r="H4937" s="400">
        <v>250.22357218957899</v>
      </c>
      <c r="I4937" s="401"/>
    </row>
    <row r="4938" spans="1:9" ht="25.15" customHeight="1">
      <c r="A4938" s="299">
        <v>38884</v>
      </c>
      <c r="B4938" s="298">
        <v>0</v>
      </c>
      <c r="C4938" s="298">
        <v>0</v>
      </c>
      <c r="D4938" s="298">
        <v>0</v>
      </c>
      <c r="E4938" s="298">
        <v>4.4974999999999996</v>
      </c>
      <c r="F4938" s="297">
        <v>0</v>
      </c>
      <c r="G4938" s="297">
        <v>56452020</v>
      </c>
      <c r="H4938" s="400">
        <v>253.89295671978999</v>
      </c>
      <c r="I4938" s="401"/>
    </row>
    <row r="4939" spans="1:9" ht="25.15" customHeight="1">
      <c r="A4939" s="299">
        <v>38883</v>
      </c>
      <c r="B4939" s="298">
        <v>0</v>
      </c>
      <c r="C4939" s="298">
        <v>0</v>
      </c>
      <c r="D4939" s="298">
        <v>0</v>
      </c>
      <c r="E4939" s="298">
        <v>4.4275000000000002</v>
      </c>
      <c r="F4939" s="297">
        <v>0</v>
      </c>
      <c r="G4939" s="297">
        <v>56452020</v>
      </c>
      <c r="H4939" s="400">
        <v>249.94130562915799</v>
      </c>
      <c r="I4939" s="401"/>
    </row>
    <row r="4940" spans="1:9" ht="25.15" customHeight="1">
      <c r="A4940" s="299">
        <v>38882</v>
      </c>
      <c r="B4940" s="298">
        <v>0</v>
      </c>
      <c r="C4940" s="298">
        <v>0</v>
      </c>
      <c r="D4940" s="298">
        <v>0</v>
      </c>
      <c r="E4940" s="298">
        <v>4.4074999999999998</v>
      </c>
      <c r="F4940" s="297">
        <v>0</v>
      </c>
      <c r="G4940" s="297">
        <v>56452020</v>
      </c>
      <c r="H4940" s="400">
        <v>248.81226630589501</v>
      </c>
      <c r="I4940" s="401"/>
    </row>
    <row r="4941" spans="1:9" ht="25.15" customHeight="1">
      <c r="A4941" s="299">
        <v>38881</v>
      </c>
      <c r="B4941" s="298">
        <v>0</v>
      </c>
      <c r="C4941" s="298">
        <v>0</v>
      </c>
      <c r="D4941" s="298">
        <v>0</v>
      </c>
      <c r="E4941" s="298">
        <v>4.4249999999999998</v>
      </c>
      <c r="F4941" s="297">
        <v>0</v>
      </c>
      <c r="G4941" s="297">
        <v>56452020</v>
      </c>
      <c r="H4941" s="400">
        <v>249.80019926736799</v>
      </c>
      <c r="I4941" s="401"/>
    </row>
    <row r="4942" spans="1:9" ht="25.15" customHeight="1">
      <c r="A4942" s="299">
        <v>38880</v>
      </c>
      <c r="B4942" s="298">
        <v>0</v>
      </c>
      <c r="C4942" s="298">
        <v>0</v>
      </c>
      <c r="D4942" s="298">
        <v>0</v>
      </c>
      <c r="E4942" s="298">
        <v>4.4800000000000004</v>
      </c>
      <c r="F4942" s="297">
        <v>0</v>
      </c>
      <c r="G4942" s="297">
        <v>56452020</v>
      </c>
      <c r="H4942" s="400">
        <v>252.90505067673701</v>
      </c>
      <c r="I4942" s="401"/>
    </row>
    <row r="4943" spans="1:9" ht="25.15" customHeight="1">
      <c r="A4943" s="299">
        <v>38877</v>
      </c>
      <c r="B4943" s="298">
        <v>0</v>
      </c>
      <c r="C4943" s="298">
        <v>0</v>
      </c>
      <c r="D4943" s="298">
        <v>0</v>
      </c>
      <c r="E4943" s="298">
        <v>4.4974999999999996</v>
      </c>
      <c r="F4943" s="297">
        <v>0</v>
      </c>
      <c r="G4943" s="297">
        <v>56452020</v>
      </c>
      <c r="H4943" s="400">
        <v>253.89295671978999</v>
      </c>
      <c r="I4943" s="401"/>
    </row>
    <row r="4944" spans="1:9" ht="25.15" customHeight="1">
      <c r="A4944" s="299">
        <v>38876</v>
      </c>
      <c r="B4944" s="298">
        <v>0</v>
      </c>
      <c r="C4944" s="298">
        <v>0</v>
      </c>
      <c r="D4944" s="298">
        <v>0</v>
      </c>
      <c r="E4944" s="298">
        <v>4.5199999999999996</v>
      </c>
      <c r="F4944" s="297">
        <v>0</v>
      </c>
      <c r="G4944" s="297">
        <v>56452020</v>
      </c>
      <c r="H4944" s="400">
        <v>255.16312932326301</v>
      </c>
      <c r="I4944" s="401"/>
    </row>
    <row r="4945" spans="1:9" ht="25.15" customHeight="1">
      <c r="A4945" s="299">
        <v>38875</v>
      </c>
      <c r="B4945" s="298">
        <v>0</v>
      </c>
      <c r="C4945" s="298">
        <v>0</v>
      </c>
      <c r="D4945" s="298">
        <v>0</v>
      </c>
      <c r="E4945" s="298">
        <v>4.5525000000000002</v>
      </c>
      <c r="F4945" s="297">
        <v>0</v>
      </c>
      <c r="G4945" s="297">
        <v>56452020</v>
      </c>
      <c r="H4945" s="400">
        <v>256.99780812915799</v>
      </c>
      <c r="I4945" s="401"/>
    </row>
    <row r="4946" spans="1:9" ht="25.15" customHeight="1">
      <c r="A4946" s="299">
        <v>38874</v>
      </c>
      <c r="B4946" s="298">
        <v>0</v>
      </c>
      <c r="C4946" s="298">
        <v>0</v>
      </c>
      <c r="D4946" s="298">
        <v>0</v>
      </c>
      <c r="E4946" s="298">
        <v>4.45</v>
      </c>
      <c r="F4946" s="297">
        <v>0</v>
      </c>
      <c r="G4946" s="297">
        <v>56452020</v>
      </c>
      <c r="H4946" s="400">
        <v>251.211478232632</v>
      </c>
      <c r="I4946" s="401"/>
    </row>
    <row r="4947" spans="1:9" ht="25.15" customHeight="1">
      <c r="A4947" s="299">
        <v>38873</v>
      </c>
      <c r="B4947" s="298">
        <v>0</v>
      </c>
      <c r="C4947" s="298">
        <v>0</v>
      </c>
      <c r="D4947" s="298">
        <v>0</v>
      </c>
      <c r="E4947" s="298">
        <v>4.43</v>
      </c>
      <c r="F4947" s="297">
        <v>0</v>
      </c>
      <c r="G4947" s="297">
        <v>56452020</v>
      </c>
      <c r="H4947" s="400">
        <v>250.08243890936899</v>
      </c>
      <c r="I4947" s="401"/>
    </row>
    <row r="4948" spans="1:9" ht="25.15" customHeight="1">
      <c r="A4948" s="299">
        <v>38870</v>
      </c>
      <c r="B4948" s="298">
        <v>0</v>
      </c>
      <c r="C4948" s="298">
        <v>0</v>
      </c>
      <c r="D4948" s="298">
        <v>0</v>
      </c>
      <c r="E4948" s="298">
        <v>4.335</v>
      </c>
      <c r="F4948" s="297">
        <v>0</v>
      </c>
      <c r="G4948" s="297">
        <v>56452020</v>
      </c>
      <c r="H4948" s="400">
        <v>244.719508853474</v>
      </c>
      <c r="I4948" s="401"/>
    </row>
    <row r="4949" spans="1:9" ht="25.15" customHeight="1">
      <c r="A4949" s="299">
        <v>38869</v>
      </c>
      <c r="B4949" s="298">
        <v>0</v>
      </c>
      <c r="C4949" s="298">
        <v>0</v>
      </c>
      <c r="D4949" s="298">
        <v>0</v>
      </c>
      <c r="E4949" s="298">
        <v>4.335</v>
      </c>
      <c r="F4949" s="297">
        <v>0</v>
      </c>
      <c r="G4949" s="297">
        <v>56452020</v>
      </c>
      <c r="H4949" s="400">
        <v>244.719508853474</v>
      </c>
      <c r="I4949" s="401"/>
    </row>
    <row r="4950" spans="1:9" ht="25.15" customHeight="1">
      <c r="A4950" s="299">
        <v>38868</v>
      </c>
      <c r="B4950" s="298">
        <v>0</v>
      </c>
      <c r="C4950" s="298">
        <v>0</v>
      </c>
      <c r="D4950" s="298">
        <v>0</v>
      </c>
      <c r="E4950" s="298">
        <v>4.335</v>
      </c>
      <c r="F4950" s="297">
        <v>0</v>
      </c>
      <c r="G4950" s="297">
        <v>56452020</v>
      </c>
      <c r="H4950" s="400">
        <v>244.719508853474</v>
      </c>
      <c r="I4950" s="401"/>
    </row>
    <row r="4951" spans="1:9" ht="25.15" customHeight="1">
      <c r="A4951" s="299">
        <v>38867</v>
      </c>
      <c r="B4951" s="298">
        <v>0</v>
      </c>
      <c r="C4951" s="298">
        <v>0</v>
      </c>
      <c r="D4951" s="298">
        <v>0</v>
      </c>
      <c r="E4951" s="298">
        <v>4.3525</v>
      </c>
      <c r="F4951" s="297">
        <v>0</v>
      </c>
      <c r="G4951" s="297">
        <v>56452020</v>
      </c>
      <c r="H4951" s="400">
        <v>245.70741489652599</v>
      </c>
      <c r="I4951" s="401"/>
    </row>
    <row r="4952" spans="1:9" ht="25.15" customHeight="1">
      <c r="A4952" s="299">
        <v>38863</v>
      </c>
      <c r="B4952" s="298">
        <v>0</v>
      </c>
      <c r="C4952" s="298">
        <v>0</v>
      </c>
      <c r="D4952" s="298">
        <v>0</v>
      </c>
      <c r="E4952" s="298">
        <v>4.2750000000000004</v>
      </c>
      <c r="F4952" s="297">
        <v>0</v>
      </c>
      <c r="G4952" s="297">
        <v>56452020</v>
      </c>
      <c r="H4952" s="400">
        <v>241.33239088368401</v>
      </c>
      <c r="I4952" s="401"/>
    </row>
    <row r="4953" spans="1:9" ht="25.15" customHeight="1">
      <c r="A4953" s="299">
        <v>38862</v>
      </c>
      <c r="B4953" s="298">
        <v>0</v>
      </c>
      <c r="C4953" s="298">
        <v>0</v>
      </c>
      <c r="D4953" s="298">
        <v>0</v>
      </c>
      <c r="E4953" s="298">
        <v>4.2275</v>
      </c>
      <c r="F4953" s="297">
        <v>0</v>
      </c>
      <c r="G4953" s="297">
        <v>56452020</v>
      </c>
      <c r="H4953" s="400">
        <v>238.650912396526</v>
      </c>
      <c r="I4953" s="401"/>
    </row>
    <row r="4954" spans="1:9" ht="25.15" customHeight="1">
      <c r="A4954" s="299">
        <v>38861</v>
      </c>
      <c r="B4954" s="298">
        <v>0</v>
      </c>
      <c r="C4954" s="298">
        <v>0</v>
      </c>
      <c r="D4954" s="298">
        <v>0</v>
      </c>
      <c r="E4954" s="298">
        <v>4.25</v>
      </c>
      <c r="F4954" s="297">
        <v>0</v>
      </c>
      <c r="G4954" s="297">
        <v>56452020</v>
      </c>
      <c r="H4954" s="400">
        <v>239.92108500000001</v>
      </c>
      <c r="I4954" s="401"/>
    </row>
    <row r="4955" spans="1:9" ht="25.15" customHeight="1">
      <c r="A4955" s="299">
        <v>38860</v>
      </c>
      <c r="B4955" s="298">
        <v>0</v>
      </c>
      <c r="C4955" s="298">
        <v>0</v>
      </c>
      <c r="D4955" s="298">
        <v>0</v>
      </c>
      <c r="E4955" s="298">
        <v>4.2050000000000001</v>
      </c>
      <c r="F4955" s="297">
        <v>0</v>
      </c>
      <c r="G4955" s="297">
        <v>56452020</v>
      </c>
      <c r="H4955" s="400">
        <v>237.38073979305301</v>
      </c>
      <c r="I4955" s="401"/>
    </row>
    <row r="4956" spans="1:9" ht="25.15" customHeight="1">
      <c r="A4956" s="299">
        <v>38859</v>
      </c>
      <c r="B4956" s="298">
        <v>0</v>
      </c>
      <c r="C4956" s="298">
        <v>0</v>
      </c>
      <c r="D4956" s="298">
        <v>0</v>
      </c>
      <c r="E4956" s="298">
        <v>4.34</v>
      </c>
      <c r="F4956" s="297">
        <v>0</v>
      </c>
      <c r="G4956" s="297">
        <v>56452020</v>
      </c>
      <c r="H4956" s="400">
        <v>245.00177541389499</v>
      </c>
      <c r="I4956" s="401"/>
    </row>
    <row r="4957" spans="1:9" ht="25.15" customHeight="1">
      <c r="A4957" s="299">
        <v>38856</v>
      </c>
      <c r="B4957" s="298">
        <v>0</v>
      </c>
      <c r="C4957" s="298">
        <v>0</v>
      </c>
      <c r="D4957" s="298">
        <v>0</v>
      </c>
      <c r="E4957" s="298">
        <v>4.4675000000000002</v>
      </c>
      <c r="F4957" s="297">
        <v>0</v>
      </c>
      <c r="G4957" s="297">
        <v>56452020</v>
      </c>
      <c r="H4957" s="400">
        <v>252.19941119410501</v>
      </c>
      <c r="I4957" s="401"/>
    </row>
    <row r="4958" spans="1:9" ht="25.15" customHeight="1">
      <c r="A4958" s="299">
        <v>38855</v>
      </c>
      <c r="B4958" s="298">
        <v>0</v>
      </c>
      <c r="C4958" s="298">
        <v>0</v>
      </c>
      <c r="D4958" s="298">
        <v>0</v>
      </c>
      <c r="E4958" s="298">
        <v>4.3899999999999997</v>
      </c>
      <c r="F4958" s="297">
        <v>0</v>
      </c>
      <c r="G4958" s="297">
        <v>56452020</v>
      </c>
      <c r="H4958" s="400">
        <v>247.82436026284199</v>
      </c>
      <c r="I4958" s="401"/>
    </row>
    <row r="4959" spans="1:9" ht="25.15" customHeight="1">
      <c r="A4959" s="299">
        <v>38854</v>
      </c>
      <c r="B4959" s="298">
        <v>0</v>
      </c>
      <c r="C4959" s="298">
        <v>0</v>
      </c>
      <c r="D4959" s="298">
        <v>0</v>
      </c>
      <c r="E4959" s="298">
        <v>4.49</v>
      </c>
      <c r="F4959" s="297">
        <v>0</v>
      </c>
      <c r="G4959" s="297">
        <v>56452020</v>
      </c>
      <c r="H4959" s="400">
        <v>253.46955687915801</v>
      </c>
      <c r="I4959" s="401"/>
    </row>
    <row r="4960" spans="1:9" ht="25.15" customHeight="1">
      <c r="A4960" s="299">
        <v>38853</v>
      </c>
      <c r="B4960" s="298">
        <v>0</v>
      </c>
      <c r="C4960" s="298">
        <v>0</v>
      </c>
      <c r="D4960" s="298">
        <v>0</v>
      </c>
      <c r="E4960" s="298">
        <v>4.5575000000000001</v>
      </c>
      <c r="F4960" s="297">
        <v>0</v>
      </c>
      <c r="G4960" s="297">
        <v>56452020</v>
      </c>
      <c r="H4960" s="400">
        <v>257.28007468957901</v>
      </c>
      <c r="I4960" s="401"/>
    </row>
    <row r="4961" spans="1:9" ht="25.15" customHeight="1">
      <c r="A4961" s="299">
        <v>38852</v>
      </c>
      <c r="B4961" s="298">
        <v>0</v>
      </c>
      <c r="C4961" s="298">
        <v>0</v>
      </c>
      <c r="D4961" s="298">
        <v>0</v>
      </c>
      <c r="E4961" s="298">
        <v>4.5350000000000001</v>
      </c>
      <c r="F4961" s="297">
        <v>0</v>
      </c>
      <c r="G4961" s="297">
        <v>56452020</v>
      </c>
      <c r="H4961" s="400">
        <v>256.009902086105</v>
      </c>
      <c r="I4961" s="401"/>
    </row>
    <row r="4962" spans="1:9" ht="25.15" customHeight="1">
      <c r="A4962" s="299">
        <v>38849</v>
      </c>
      <c r="B4962" s="298">
        <v>0</v>
      </c>
      <c r="C4962" s="298">
        <v>0</v>
      </c>
      <c r="D4962" s="298">
        <v>0</v>
      </c>
      <c r="E4962" s="298">
        <v>4.76</v>
      </c>
      <c r="F4962" s="297">
        <v>0</v>
      </c>
      <c r="G4962" s="297">
        <v>56452020</v>
      </c>
      <c r="H4962" s="400">
        <v>268.71162812084202</v>
      </c>
      <c r="I4962" s="401"/>
    </row>
    <row r="4963" spans="1:9" ht="25.15" customHeight="1">
      <c r="A4963" s="299">
        <v>38848</v>
      </c>
      <c r="B4963" s="298">
        <v>0</v>
      </c>
      <c r="C4963" s="298">
        <v>0</v>
      </c>
      <c r="D4963" s="298">
        <v>0</v>
      </c>
      <c r="E4963" s="298">
        <v>4.7850000000000001</v>
      </c>
      <c r="F4963" s="297">
        <v>0</v>
      </c>
      <c r="G4963" s="297">
        <v>56452020</v>
      </c>
      <c r="H4963" s="400">
        <v>270.12290708610499</v>
      </c>
      <c r="I4963" s="401"/>
    </row>
    <row r="4964" spans="1:9" ht="25.15" customHeight="1">
      <c r="A4964" s="299">
        <v>38847</v>
      </c>
      <c r="B4964" s="298">
        <v>0</v>
      </c>
      <c r="C4964" s="298">
        <v>0</v>
      </c>
      <c r="D4964" s="298">
        <v>0</v>
      </c>
      <c r="E4964" s="298">
        <v>4.71</v>
      </c>
      <c r="F4964" s="297">
        <v>0</v>
      </c>
      <c r="G4964" s="297">
        <v>56452020</v>
      </c>
      <c r="H4964" s="400">
        <v>265.88901635347401</v>
      </c>
      <c r="I4964" s="401"/>
    </row>
    <row r="4965" spans="1:9" ht="25.15" customHeight="1">
      <c r="A4965" s="299">
        <v>38846</v>
      </c>
      <c r="B4965" s="298">
        <v>0</v>
      </c>
      <c r="C4965" s="298">
        <v>0</v>
      </c>
      <c r="D4965" s="298">
        <v>0</v>
      </c>
      <c r="E4965" s="298">
        <v>4.7050000000000001</v>
      </c>
      <c r="F4965" s="297">
        <v>0</v>
      </c>
      <c r="G4965" s="297">
        <v>56452020</v>
      </c>
      <c r="H4965" s="400">
        <v>265.60674979305298</v>
      </c>
      <c r="I4965" s="401"/>
    </row>
    <row r="4966" spans="1:9" ht="25.15" customHeight="1">
      <c r="A4966" s="299">
        <v>38845</v>
      </c>
      <c r="B4966" s="298">
        <v>0</v>
      </c>
      <c r="C4966" s="298">
        <v>0</v>
      </c>
      <c r="D4966" s="298">
        <v>0</v>
      </c>
      <c r="E4966" s="298">
        <v>4.6574999999999998</v>
      </c>
      <c r="F4966" s="297">
        <v>0</v>
      </c>
      <c r="G4966" s="297">
        <v>56452020</v>
      </c>
      <c r="H4966" s="400">
        <v>262.92527130589502</v>
      </c>
      <c r="I4966" s="401"/>
    </row>
    <row r="4967" spans="1:9" ht="25.15" customHeight="1">
      <c r="A4967" s="299">
        <v>38842</v>
      </c>
      <c r="B4967" s="298">
        <v>0</v>
      </c>
      <c r="C4967" s="298">
        <v>0</v>
      </c>
      <c r="D4967" s="298">
        <v>0</v>
      </c>
      <c r="E4967" s="298">
        <v>4.5350000000000001</v>
      </c>
      <c r="F4967" s="297">
        <v>0</v>
      </c>
      <c r="G4967" s="297">
        <v>56452020</v>
      </c>
      <c r="H4967" s="400">
        <v>256.009902086105</v>
      </c>
      <c r="I4967" s="401"/>
    </row>
    <row r="4968" spans="1:9" ht="25.15" customHeight="1">
      <c r="A4968" s="299">
        <v>38841</v>
      </c>
      <c r="B4968" s="298">
        <v>0</v>
      </c>
      <c r="C4968" s="298">
        <v>0</v>
      </c>
      <c r="D4968" s="298">
        <v>0</v>
      </c>
      <c r="E4968" s="298">
        <v>4.4974999999999996</v>
      </c>
      <c r="F4968" s="297">
        <v>0</v>
      </c>
      <c r="G4968" s="297">
        <v>56452020</v>
      </c>
      <c r="H4968" s="400">
        <v>253.89295671978999</v>
      </c>
      <c r="I4968" s="401"/>
    </row>
    <row r="4969" spans="1:9" ht="25.15" customHeight="1">
      <c r="A4969" s="299">
        <v>38840</v>
      </c>
      <c r="B4969" s="298">
        <v>0</v>
      </c>
      <c r="C4969" s="298">
        <v>0</v>
      </c>
      <c r="D4969" s="298">
        <v>0</v>
      </c>
      <c r="E4969" s="298">
        <v>4.4725000000000001</v>
      </c>
      <c r="F4969" s="297">
        <v>0</v>
      </c>
      <c r="G4969" s="297">
        <v>56452020</v>
      </c>
      <c r="H4969" s="400">
        <v>252.48165083610499</v>
      </c>
      <c r="I4969" s="401"/>
    </row>
    <row r="4970" spans="1:9" ht="25.15" customHeight="1">
      <c r="A4970" s="299">
        <v>38839</v>
      </c>
      <c r="B4970" s="298">
        <v>0</v>
      </c>
      <c r="C4970" s="298">
        <v>0</v>
      </c>
      <c r="D4970" s="298">
        <v>0</v>
      </c>
      <c r="E4970" s="298">
        <v>4.4924999999999997</v>
      </c>
      <c r="F4970" s="297">
        <v>0</v>
      </c>
      <c r="G4970" s="297">
        <v>56452020</v>
      </c>
      <c r="H4970" s="400">
        <v>253.610690159369</v>
      </c>
      <c r="I4970" s="401"/>
    </row>
    <row r="4971" spans="1:9" ht="25.15" customHeight="1">
      <c r="A4971" s="299">
        <v>38835</v>
      </c>
      <c r="B4971" s="298">
        <v>0</v>
      </c>
      <c r="C4971" s="298">
        <v>0</v>
      </c>
      <c r="D4971" s="298">
        <v>0</v>
      </c>
      <c r="E4971" s="298">
        <v>4.4349999999999996</v>
      </c>
      <c r="F4971" s="297">
        <v>0</v>
      </c>
      <c r="G4971" s="297">
        <v>56452020</v>
      </c>
      <c r="H4971" s="400">
        <v>250.36470546979001</v>
      </c>
      <c r="I4971" s="401"/>
    </row>
    <row r="4972" spans="1:9" ht="25.15" customHeight="1">
      <c r="A4972" s="299">
        <v>38834</v>
      </c>
      <c r="B4972" s="298">
        <v>0</v>
      </c>
      <c r="C4972" s="298">
        <v>0</v>
      </c>
      <c r="D4972" s="298">
        <v>0</v>
      </c>
      <c r="E4972" s="298">
        <v>4.4450000000000003</v>
      </c>
      <c r="F4972" s="297">
        <v>0</v>
      </c>
      <c r="G4972" s="297">
        <v>56452020</v>
      </c>
      <c r="H4972" s="400">
        <v>250.929238590631</v>
      </c>
      <c r="I4972" s="401"/>
    </row>
    <row r="4973" spans="1:9" ht="25.15" customHeight="1">
      <c r="A4973" s="299">
        <v>38833</v>
      </c>
      <c r="B4973" s="298">
        <v>0</v>
      </c>
      <c r="C4973" s="298">
        <v>0</v>
      </c>
      <c r="D4973" s="298">
        <v>0</v>
      </c>
      <c r="E4973" s="298">
        <v>4.4400000000000004</v>
      </c>
      <c r="F4973" s="297">
        <v>0</v>
      </c>
      <c r="G4973" s="297">
        <v>56452020</v>
      </c>
      <c r="H4973" s="400">
        <v>250.64697203021001</v>
      </c>
      <c r="I4973" s="401"/>
    </row>
    <row r="4974" spans="1:9" ht="25.15" customHeight="1">
      <c r="A4974" s="299">
        <v>38832</v>
      </c>
      <c r="B4974" s="298">
        <v>0</v>
      </c>
      <c r="C4974" s="298">
        <v>0</v>
      </c>
      <c r="D4974" s="298">
        <v>0</v>
      </c>
      <c r="E4974" s="298">
        <v>4.5199999999999996</v>
      </c>
      <c r="F4974" s="297">
        <v>0</v>
      </c>
      <c r="G4974" s="297">
        <v>56452020</v>
      </c>
      <c r="H4974" s="400">
        <v>255.16312932326301</v>
      </c>
      <c r="I4974" s="401"/>
    </row>
    <row r="4975" spans="1:9" ht="25.15" customHeight="1">
      <c r="A4975" s="299">
        <v>38831</v>
      </c>
      <c r="B4975" s="298">
        <v>0</v>
      </c>
      <c r="C4975" s="298">
        <v>0</v>
      </c>
      <c r="D4975" s="298">
        <v>0</v>
      </c>
      <c r="E4975" s="298">
        <v>4.5625</v>
      </c>
      <c r="F4975" s="297">
        <v>0</v>
      </c>
      <c r="G4975" s="297">
        <v>56452020</v>
      </c>
      <c r="H4975" s="400">
        <v>257.56234124999997</v>
      </c>
      <c r="I4975" s="401"/>
    </row>
    <row r="4976" spans="1:9" ht="25.15" customHeight="1">
      <c r="A4976" s="299">
        <v>38828</v>
      </c>
      <c r="B4976" s="298">
        <v>0</v>
      </c>
      <c r="C4976" s="298">
        <v>0</v>
      </c>
      <c r="D4976" s="298">
        <v>0</v>
      </c>
      <c r="E4976" s="298">
        <v>4.5975000000000001</v>
      </c>
      <c r="F4976" s="297">
        <v>0</v>
      </c>
      <c r="G4976" s="297">
        <v>56452020</v>
      </c>
      <c r="H4976" s="400">
        <v>259.53815333610498</v>
      </c>
      <c r="I4976" s="401"/>
    </row>
    <row r="4977" spans="1:9" ht="25.15" customHeight="1">
      <c r="A4977" s="299">
        <v>38827</v>
      </c>
      <c r="B4977" s="298">
        <v>0</v>
      </c>
      <c r="C4977" s="298">
        <v>0</v>
      </c>
      <c r="D4977" s="298">
        <v>0</v>
      </c>
      <c r="E4977" s="298">
        <v>4.55</v>
      </c>
      <c r="F4977" s="297">
        <v>0</v>
      </c>
      <c r="G4977" s="297">
        <v>56452020</v>
      </c>
      <c r="H4977" s="400">
        <v>256.85670176736801</v>
      </c>
      <c r="I4977" s="401"/>
    </row>
    <row r="4978" spans="1:9" ht="25.15" customHeight="1">
      <c r="A4978" s="299">
        <v>38826</v>
      </c>
      <c r="B4978" s="298">
        <v>0</v>
      </c>
      <c r="C4978" s="298">
        <v>0</v>
      </c>
      <c r="D4978" s="298">
        <v>0</v>
      </c>
      <c r="E4978" s="298">
        <v>4.5374999999999996</v>
      </c>
      <c r="F4978" s="297">
        <v>0</v>
      </c>
      <c r="G4978" s="297">
        <v>56452020</v>
      </c>
      <c r="H4978" s="400">
        <v>256.15103536631602</v>
      </c>
      <c r="I4978" s="401"/>
    </row>
    <row r="4979" spans="1:9" ht="25.15" customHeight="1">
      <c r="A4979" s="299">
        <v>38825</v>
      </c>
      <c r="B4979" s="298">
        <v>0</v>
      </c>
      <c r="C4979" s="298">
        <v>0</v>
      </c>
      <c r="D4979" s="298">
        <v>0</v>
      </c>
      <c r="E4979" s="298">
        <v>4.5674999999999999</v>
      </c>
      <c r="F4979" s="297">
        <v>0</v>
      </c>
      <c r="G4979" s="297">
        <v>56452020</v>
      </c>
      <c r="H4979" s="400">
        <v>257.844607810421</v>
      </c>
      <c r="I4979" s="401"/>
    </row>
    <row r="4980" spans="1:9" ht="25.15" customHeight="1">
      <c r="A4980" s="299">
        <v>38820</v>
      </c>
      <c r="B4980" s="298">
        <v>0</v>
      </c>
      <c r="C4980" s="298">
        <v>0</v>
      </c>
      <c r="D4980" s="298">
        <v>0</v>
      </c>
      <c r="E4980" s="298">
        <v>4.6349999999999998</v>
      </c>
      <c r="F4980" s="297">
        <v>0</v>
      </c>
      <c r="G4980" s="297">
        <v>56452020</v>
      </c>
      <c r="H4980" s="400">
        <v>261.655125620842</v>
      </c>
      <c r="I4980" s="401"/>
    </row>
    <row r="4981" spans="1:9" ht="25.15" customHeight="1">
      <c r="A4981" s="299">
        <v>38819</v>
      </c>
      <c r="B4981" s="298">
        <v>0</v>
      </c>
      <c r="C4981" s="298">
        <v>0</v>
      </c>
      <c r="D4981" s="298">
        <v>0</v>
      </c>
      <c r="E4981" s="298">
        <v>4.7275</v>
      </c>
      <c r="F4981" s="297">
        <v>0</v>
      </c>
      <c r="G4981" s="297">
        <v>56452020</v>
      </c>
      <c r="H4981" s="400">
        <v>266.87692239652603</v>
      </c>
      <c r="I4981" s="401"/>
    </row>
    <row r="4982" spans="1:9" ht="25.15" customHeight="1">
      <c r="A4982" s="299">
        <v>38818</v>
      </c>
      <c r="B4982" s="298">
        <v>0</v>
      </c>
      <c r="C4982" s="298">
        <v>0</v>
      </c>
      <c r="D4982" s="298">
        <v>0</v>
      </c>
      <c r="E4982" s="298">
        <v>4.78</v>
      </c>
      <c r="F4982" s="297">
        <v>0</v>
      </c>
      <c r="G4982" s="297">
        <v>56452020</v>
      </c>
      <c r="H4982" s="400">
        <v>269.84066744410501</v>
      </c>
      <c r="I4982" s="401"/>
    </row>
    <row r="4983" spans="1:9" ht="25.15" customHeight="1">
      <c r="A4983" s="299">
        <v>38817</v>
      </c>
      <c r="B4983" s="298">
        <v>0</v>
      </c>
      <c r="C4983" s="298">
        <v>0</v>
      </c>
      <c r="D4983" s="298">
        <v>0</v>
      </c>
      <c r="E4983" s="298">
        <v>4.7750000000000004</v>
      </c>
      <c r="F4983" s="297">
        <v>0</v>
      </c>
      <c r="G4983" s="297">
        <v>56452020</v>
      </c>
      <c r="H4983" s="400">
        <v>269.55840088368399</v>
      </c>
      <c r="I4983" s="401"/>
    </row>
    <row r="4984" spans="1:9" ht="25.15" customHeight="1">
      <c r="A4984" s="299">
        <v>38814</v>
      </c>
      <c r="B4984" s="298">
        <v>0</v>
      </c>
      <c r="C4984" s="298">
        <v>0</v>
      </c>
      <c r="D4984" s="298">
        <v>0</v>
      </c>
      <c r="E4984" s="298">
        <v>4.7699999999999996</v>
      </c>
      <c r="F4984" s="297">
        <v>0</v>
      </c>
      <c r="G4984" s="297">
        <v>56452020</v>
      </c>
      <c r="H4984" s="400">
        <v>269.27613432326302</v>
      </c>
      <c r="I4984" s="401"/>
    </row>
    <row r="4985" spans="1:9" ht="25.15" customHeight="1">
      <c r="A4985" s="299">
        <v>38813</v>
      </c>
      <c r="B4985" s="298">
        <v>0</v>
      </c>
      <c r="C4985" s="298">
        <v>0</v>
      </c>
      <c r="D4985" s="298">
        <v>0</v>
      </c>
      <c r="E4985" s="298">
        <v>4.7750000000000004</v>
      </c>
      <c r="F4985" s="297">
        <v>0</v>
      </c>
      <c r="G4985" s="297">
        <v>56452020</v>
      </c>
      <c r="H4985" s="400">
        <v>269.55840088368399</v>
      </c>
      <c r="I4985" s="401"/>
    </row>
    <row r="4986" spans="1:9" ht="25.15" customHeight="1">
      <c r="A4986" s="299">
        <v>38812</v>
      </c>
      <c r="B4986" s="298">
        <v>0</v>
      </c>
      <c r="C4986" s="298">
        <v>0</v>
      </c>
      <c r="D4986" s="298">
        <v>0</v>
      </c>
      <c r="E4986" s="298">
        <v>4.7850000000000001</v>
      </c>
      <c r="F4986" s="297">
        <v>0</v>
      </c>
      <c r="G4986" s="297">
        <v>56452020</v>
      </c>
      <c r="H4986" s="400">
        <v>270.12290708610499</v>
      </c>
      <c r="I4986" s="401"/>
    </row>
    <row r="4987" spans="1:9" ht="25.15" customHeight="1">
      <c r="A4987" s="299">
        <v>38811</v>
      </c>
      <c r="B4987" s="298">
        <v>0</v>
      </c>
      <c r="C4987" s="298">
        <v>0</v>
      </c>
      <c r="D4987" s="298">
        <v>0</v>
      </c>
      <c r="E4987" s="298">
        <v>4.8250000000000002</v>
      </c>
      <c r="F4987" s="297">
        <v>0</v>
      </c>
      <c r="G4987" s="297">
        <v>56452020</v>
      </c>
      <c r="H4987" s="400">
        <v>272.38098573263198</v>
      </c>
      <c r="I4987" s="401"/>
    </row>
    <row r="4988" spans="1:9" ht="25.15" customHeight="1">
      <c r="A4988" s="299">
        <v>38810</v>
      </c>
      <c r="B4988" s="298">
        <v>0</v>
      </c>
      <c r="C4988" s="298">
        <v>0</v>
      </c>
      <c r="D4988" s="298">
        <v>0</v>
      </c>
      <c r="E4988" s="298">
        <v>4.8499999999999996</v>
      </c>
      <c r="F4988" s="297">
        <v>0</v>
      </c>
      <c r="G4988" s="297">
        <v>56452020</v>
      </c>
      <c r="H4988" s="400">
        <v>273.79229161631599</v>
      </c>
      <c r="I4988" s="401"/>
    </row>
    <row r="4989" spans="1:9" ht="25.15" customHeight="1">
      <c r="A4989" s="299">
        <v>38807</v>
      </c>
      <c r="B4989" s="298">
        <v>0</v>
      </c>
      <c r="C4989" s="298">
        <v>0</v>
      </c>
      <c r="D4989" s="298">
        <v>0</v>
      </c>
      <c r="E4989" s="298">
        <v>4.8550000000000004</v>
      </c>
      <c r="F4989" s="297">
        <v>0</v>
      </c>
      <c r="G4989" s="297">
        <v>56452020</v>
      </c>
      <c r="H4989" s="400">
        <v>274.07455817673701</v>
      </c>
      <c r="I4989" s="401"/>
    </row>
    <row r="4990" spans="1:9" ht="25.15" customHeight="1">
      <c r="A4990" s="299">
        <v>38806</v>
      </c>
      <c r="B4990" s="298">
        <v>0</v>
      </c>
      <c r="C4990" s="298">
        <v>0</v>
      </c>
      <c r="D4990" s="298">
        <v>0</v>
      </c>
      <c r="E4990" s="298">
        <v>4.9249999999999998</v>
      </c>
      <c r="F4990" s="297">
        <v>0</v>
      </c>
      <c r="G4990" s="297">
        <v>56452020</v>
      </c>
      <c r="H4990" s="400">
        <v>278.02620926736802</v>
      </c>
      <c r="I4990" s="401"/>
    </row>
    <row r="4991" spans="1:9" ht="25.15" customHeight="1">
      <c r="A4991" s="299">
        <v>38805</v>
      </c>
      <c r="B4991" s="298">
        <v>0</v>
      </c>
      <c r="C4991" s="298">
        <v>0</v>
      </c>
      <c r="D4991" s="298">
        <v>0</v>
      </c>
      <c r="E4991" s="298">
        <v>4.9400000000000004</v>
      </c>
      <c r="F4991" s="297">
        <v>0</v>
      </c>
      <c r="G4991" s="297">
        <v>56452020</v>
      </c>
      <c r="H4991" s="400">
        <v>278.87298203020998</v>
      </c>
      <c r="I4991" s="401"/>
    </row>
    <row r="4992" spans="1:9" ht="25.15" customHeight="1">
      <c r="A4992" s="299">
        <v>38804</v>
      </c>
      <c r="B4992" s="298">
        <v>0</v>
      </c>
      <c r="C4992" s="298">
        <v>0</v>
      </c>
      <c r="D4992" s="298">
        <v>0</v>
      </c>
      <c r="E4992" s="298">
        <v>4.9625000000000004</v>
      </c>
      <c r="F4992" s="297">
        <v>0</v>
      </c>
      <c r="G4992" s="297">
        <v>56452020</v>
      </c>
      <c r="H4992" s="400">
        <v>280.14315463368399</v>
      </c>
      <c r="I4992" s="401"/>
    </row>
    <row r="4993" spans="1:9" ht="25.15" customHeight="1">
      <c r="A4993" s="299">
        <v>38803</v>
      </c>
      <c r="B4993" s="298">
        <v>0</v>
      </c>
      <c r="C4993" s="298">
        <v>0</v>
      </c>
      <c r="D4993" s="298">
        <v>0</v>
      </c>
      <c r="E4993" s="298">
        <v>5.0025000000000004</v>
      </c>
      <c r="F4993" s="297">
        <v>0</v>
      </c>
      <c r="G4993" s="297">
        <v>56452020</v>
      </c>
      <c r="H4993" s="400">
        <v>282.40123328021002</v>
      </c>
      <c r="I4993" s="401"/>
    </row>
    <row r="4994" spans="1:9" ht="25.15" customHeight="1">
      <c r="A4994" s="299">
        <v>38800</v>
      </c>
      <c r="B4994" s="298">
        <v>0</v>
      </c>
      <c r="C4994" s="298">
        <v>0</v>
      </c>
      <c r="D4994" s="298">
        <v>0</v>
      </c>
      <c r="E4994" s="298">
        <v>4.8274999999999997</v>
      </c>
      <c r="F4994" s="297">
        <v>0</v>
      </c>
      <c r="G4994" s="297">
        <v>56452020</v>
      </c>
      <c r="H4994" s="400">
        <v>272.52211901284198</v>
      </c>
      <c r="I4994" s="401"/>
    </row>
    <row r="4995" spans="1:9" ht="25.15" customHeight="1">
      <c r="A4995" s="299">
        <v>38799</v>
      </c>
      <c r="B4995" s="298">
        <v>0</v>
      </c>
      <c r="C4995" s="298">
        <v>0</v>
      </c>
      <c r="D4995" s="298">
        <v>0</v>
      </c>
      <c r="E4995" s="298">
        <v>4.8</v>
      </c>
      <c r="F4995" s="297">
        <v>0</v>
      </c>
      <c r="G4995" s="297">
        <v>56452020</v>
      </c>
      <c r="H4995" s="400">
        <v>270.969706767368</v>
      </c>
      <c r="I4995" s="401"/>
    </row>
    <row r="4996" spans="1:9" ht="25.15" customHeight="1">
      <c r="A4996" s="299">
        <v>38798</v>
      </c>
      <c r="B4996" s="298">
        <v>0</v>
      </c>
      <c r="C4996" s="298">
        <v>0</v>
      </c>
      <c r="D4996" s="298">
        <v>0</v>
      </c>
      <c r="E4996" s="298">
        <v>4.88</v>
      </c>
      <c r="F4996" s="297">
        <v>0</v>
      </c>
      <c r="G4996" s="297">
        <v>56452020</v>
      </c>
      <c r="H4996" s="400">
        <v>275.48586406042102</v>
      </c>
      <c r="I4996" s="401"/>
    </row>
    <row r="4997" spans="1:9" ht="25.15" customHeight="1">
      <c r="A4997" s="299">
        <v>38797</v>
      </c>
      <c r="B4997" s="298">
        <v>0</v>
      </c>
      <c r="C4997" s="298">
        <v>0</v>
      </c>
      <c r="D4997" s="298">
        <v>0</v>
      </c>
      <c r="E4997" s="298">
        <v>4.8849999999999998</v>
      </c>
      <c r="F4997" s="297">
        <v>0</v>
      </c>
      <c r="G4997" s="297">
        <v>56452020</v>
      </c>
      <c r="H4997" s="400">
        <v>275.76813062084199</v>
      </c>
      <c r="I4997" s="401"/>
    </row>
    <row r="4998" spans="1:9" ht="25.15" customHeight="1">
      <c r="A4998" s="299">
        <v>38796</v>
      </c>
      <c r="B4998" s="298">
        <v>0</v>
      </c>
      <c r="C4998" s="298">
        <v>0</v>
      </c>
      <c r="D4998" s="298">
        <v>0</v>
      </c>
      <c r="E4998" s="298">
        <v>4.95</v>
      </c>
      <c r="F4998" s="297">
        <v>0</v>
      </c>
      <c r="G4998" s="297">
        <v>56452020</v>
      </c>
      <c r="H4998" s="400">
        <v>279.43748823263201</v>
      </c>
      <c r="I4998" s="401"/>
    </row>
    <row r="4999" spans="1:9" ht="25.15" customHeight="1">
      <c r="A4999" s="299">
        <v>38793</v>
      </c>
      <c r="B4999" s="298">
        <v>0</v>
      </c>
      <c r="C4999" s="298">
        <v>0</v>
      </c>
      <c r="D4999" s="298">
        <v>0</v>
      </c>
      <c r="E4999" s="298">
        <v>4.95</v>
      </c>
      <c r="F4999" s="297">
        <v>0</v>
      </c>
      <c r="G4999" s="297">
        <v>56452020</v>
      </c>
      <c r="H4999" s="400">
        <v>279.43748823263201</v>
      </c>
      <c r="I4999" s="401"/>
    </row>
    <row r="5000" spans="1:9" ht="25.15" customHeight="1">
      <c r="A5000" s="299">
        <v>38792</v>
      </c>
      <c r="B5000" s="298">
        <v>0</v>
      </c>
      <c r="C5000" s="298">
        <v>0</v>
      </c>
      <c r="D5000" s="298">
        <v>0</v>
      </c>
      <c r="E5000" s="298">
        <v>4.9550000000000001</v>
      </c>
      <c r="F5000" s="297">
        <v>0</v>
      </c>
      <c r="G5000" s="297">
        <v>56452020</v>
      </c>
      <c r="H5000" s="400">
        <v>279.71975479305303</v>
      </c>
      <c r="I5000" s="401"/>
    </row>
    <row r="5001" spans="1:9" ht="25.15" customHeight="1">
      <c r="A5001" s="299">
        <v>38791</v>
      </c>
      <c r="B5001" s="298">
        <v>0</v>
      </c>
      <c r="C5001" s="298">
        <v>0</v>
      </c>
      <c r="D5001" s="298">
        <v>0</v>
      </c>
      <c r="E5001" s="298">
        <v>4.9400000000000004</v>
      </c>
      <c r="F5001" s="297">
        <v>0</v>
      </c>
      <c r="G5001" s="297">
        <v>56452020</v>
      </c>
      <c r="H5001" s="400">
        <v>278.87298203020998</v>
      </c>
      <c r="I5001" s="401"/>
    </row>
    <row r="5002" spans="1:9" ht="25.15" customHeight="1">
      <c r="A5002" s="299">
        <v>38790</v>
      </c>
      <c r="B5002" s="298">
        <v>0</v>
      </c>
      <c r="C5002" s="298">
        <v>0</v>
      </c>
      <c r="D5002" s="298">
        <v>0</v>
      </c>
      <c r="E5002" s="298">
        <v>4.9249999999999998</v>
      </c>
      <c r="F5002" s="297">
        <v>0</v>
      </c>
      <c r="G5002" s="297">
        <v>56452020</v>
      </c>
      <c r="H5002" s="400">
        <v>278.02620926736802</v>
      </c>
      <c r="I5002" s="401"/>
    </row>
    <row r="5003" spans="1:9" ht="25.15" customHeight="1">
      <c r="A5003" s="299">
        <v>38789</v>
      </c>
      <c r="B5003" s="298">
        <v>0</v>
      </c>
      <c r="C5003" s="298">
        <v>0</v>
      </c>
      <c r="D5003" s="298">
        <v>0</v>
      </c>
      <c r="E5003" s="298">
        <v>4.9050000000000002</v>
      </c>
      <c r="F5003" s="297">
        <v>0</v>
      </c>
      <c r="G5003" s="297">
        <v>56452020</v>
      </c>
      <c r="H5003" s="400">
        <v>276.89716994410497</v>
      </c>
      <c r="I5003" s="401"/>
    </row>
    <row r="5004" spans="1:9" ht="25.15" customHeight="1">
      <c r="A5004" s="299">
        <v>38786</v>
      </c>
      <c r="B5004" s="298">
        <v>0</v>
      </c>
      <c r="C5004" s="298">
        <v>0</v>
      </c>
      <c r="D5004" s="298">
        <v>0</v>
      </c>
      <c r="E5004" s="298">
        <v>4.7699999999999996</v>
      </c>
      <c r="F5004" s="297">
        <v>0</v>
      </c>
      <c r="G5004" s="297">
        <v>56452020</v>
      </c>
      <c r="H5004" s="400">
        <v>269.27613432326302</v>
      </c>
      <c r="I5004" s="401"/>
    </row>
    <row r="5005" spans="1:9" ht="25.15" customHeight="1">
      <c r="A5005" s="299">
        <v>38785</v>
      </c>
      <c r="B5005" s="298">
        <v>0</v>
      </c>
      <c r="C5005" s="298">
        <v>0</v>
      </c>
      <c r="D5005" s="298">
        <v>0</v>
      </c>
      <c r="E5005" s="298">
        <v>4.7699999999999996</v>
      </c>
      <c r="F5005" s="297">
        <v>0</v>
      </c>
      <c r="G5005" s="297">
        <v>56452020</v>
      </c>
      <c r="H5005" s="400">
        <v>269.27613432326302</v>
      </c>
      <c r="I5005" s="401"/>
    </row>
    <row r="5006" spans="1:9" ht="25.15" customHeight="1">
      <c r="A5006" s="299">
        <v>38784</v>
      </c>
      <c r="B5006" s="298">
        <v>0</v>
      </c>
      <c r="C5006" s="298">
        <v>0</v>
      </c>
      <c r="D5006" s="298">
        <v>0</v>
      </c>
      <c r="E5006" s="298">
        <v>4.7249999999999996</v>
      </c>
      <c r="F5006" s="297">
        <v>0</v>
      </c>
      <c r="G5006" s="297">
        <v>56452020</v>
      </c>
      <c r="H5006" s="400">
        <v>266.73578911631603</v>
      </c>
      <c r="I5006" s="401"/>
    </row>
    <row r="5007" spans="1:9" ht="25.15" customHeight="1">
      <c r="A5007" s="299">
        <v>38783</v>
      </c>
      <c r="B5007" s="298">
        <v>0</v>
      </c>
      <c r="C5007" s="298">
        <v>0</v>
      </c>
      <c r="D5007" s="298">
        <v>0</v>
      </c>
      <c r="E5007" s="298">
        <v>4.76</v>
      </c>
      <c r="F5007" s="297">
        <v>0</v>
      </c>
      <c r="G5007" s="297">
        <v>56452020</v>
      </c>
      <c r="H5007" s="400">
        <v>268.71162812084202</v>
      </c>
      <c r="I5007" s="401"/>
    </row>
    <row r="5008" spans="1:9" ht="25.15" customHeight="1">
      <c r="A5008" s="299">
        <v>38782</v>
      </c>
      <c r="B5008" s="298">
        <v>0</v>
      </c>
      <c r="C5008" s="298">
        <v>0</v>
      </c>
      <c r="D5008" s="298">
        <v>0</v>
      </c>
      <c r="E5008" s="298">
        <v>4.8250000000000002</v>
      </c>
      <c r="F5008" s="297">
        <v>0</v>
      </c>
      <c r="G5008" s="297">
        <v>56452020</v>
      </c>
      <c r="H5008" s="400">
        <v>272.38098573263198</v>
      </c>
      <c r="I5008" s="401"/>
    </row>
    <row r="5009" spans="1:9" ht="25.15" customHeight="1">
      <c r="A5009" s="299">
        <v>38779</v>
      </c>
      <c r="B5009" s="298">
        <v>0</v>
      </c>
      <c r="C5009" s="298">
        <v>0</v>
      </c>
      <c r="D5009" s="298">
        <v>0</v>
      </c>
      <c r="E5009" s="298">
        <v>4.7750000000000004</v>
      </c>
      <c r="F5009" s="297">
        <v>0</v>
      </c>
      <c r="G5009" s="297">
        <v>55163104</v>
      </c>
      <c r="H5009" s="400">
        <v>263.40382686076401</v>
      </c>
      <c r="I5009" s="401"/>
    </row>
    <row r="5010" spans="1:9" ht="25.15" customHeight="1">
      <c r="A5010" s="299">
        <v>38778</v>
      </c>
      <c r="B5010" s="298">
        <v>0</v>
      </c>
      <c r="C5010" s="298">
        <v>0</v>
      </c>
      <c r="D5010" s="298">
        <v>0</v>
      </c>
      <c r="E5010" s="298">
        <v>4.7750000000000004</v>
      </c>
      <c r="F5010" s="297">
        <v>0</v>
      </c>
      <c r="G5010" s="297">
        <v>55163104</v>
      </c>
      <c r="H5010" s="400">
        <v>263.40382686076401</v>
      </c>
      <c r="I5010" s="401"/>
    </row>
    <row r="5011" spans="1:9" ht="25.15" customHeight="1">
      <c r="A5011" s="299">
        <v>38777</v>
      </c>
      <c r="B5011" s="298">
        <v>0</v>
      </c>
      <c r="C5011" s="298">
        <v>0</v>
      </c>
      <c r="D5011" s="298">
        <v>0</v>
      </c>
      <c r="E5011" s="298">
        <v>4.915</v>
      </c>
      <c r="F5011" s="297">
        <v>0</v>
      </c>
      <c r="G5011" s="297">
        <v>55163104</v>
      </c>
      <c r="H5011" s="400">
        <v>271.12665405569498</v>
      </c>
      <c r="I5011" s="401"/>
    </row>
    <row r="5012" spans="1:9" ht="25.15" customHeight="1">
      <c r="A5012" s="299">
        <v>38776</v>
      </c>
      <c r="B5012" s="298">
        <v>0</v>
      </c>
      <c r="C5012" s="298">
        <v>0</v>
      </c>
      <c r="D5012" s="298">
        <v>0</v>
      </c>
      <c r="E5012" s="298">
        <v>4.8499999999999996</v>
      </c>
      <c r="F5012" s="297">
        <v>0</v>
      </c>
      <c r="G5012" s="297">
        <v>55163104</v>
      </c>
      <c r="H5012" s="400">
        <v>267.54104913923601</v>
      </c>
      <c r="I5012" s="401"/>
    </row>
    <row r="5013" spans="1:9" ht="25.15" customHeight="1">
      <c r="A5013" s="299">
        <v>38775</v>
      </c>
      <c r="B5013" s="298">
        <v>0</v>
      </c>
      <c r="C5013" s="298">
        <v>0</v>
      </c>
      <c r="D5013" s="298">
        <v>0</v>
      </c>
      <c r="E5013" s="298">
        <v>4.7</v>
      </c>
      <c r="F5013" s="297">
        <v>0</v>
      </c>
      <c r="G5013" s="297">
        <v>55163104</v>
      </c>
      <c r="H5013" s="400">
        <v>259.26657827847299</v>
      </c>
      <c r="I5013" s="401"/>
    </row>
    <row r="5014" spans="1:9" ht="25.15" customHeight="1">
      <c r="A5014" s="299">
        <v>38772</v>
      </c>
      <c r="B5014" s="298">
        <v>0</v>
      </c>
      <c r="C5014" s="298">
        <v>0</v>
      </c>
      <c r="D5014" s="298">
        <v>0</v>
      </c>
      <c r="E5014" s="298">
        <v>4.5049999999999999</v>
      </c>
      <c r="F5014" s="297">
        <v>0</v>
      </c>
      <c r="G5014" s="297">
        <v>55163104</v>
      </c>
      <c r="H5014" s="400">
        <v>248.509789832916</v>
      </c>
      <c r="I5014" s="401"/>
    </row>
    <row r="5015" spans="1:9" ht="25.15" customHeight="1">
      <c r="A5015" s="299">
        <v>38771</v>
      </c>
      <c r="B5015" s="298">
        <v>0</v>
      </c>
      <c r="C5015" s="298">
        <v>0</v>
      </c>
      <c r="D5015" s="298">
        <v>0</v>
      </c>
      <c r="E5015" s="298">
        <v>4.3600000000000003</v>
      </c>
      <c r="F5015" s="297">
        <v>0</v>
      </c>
      <c r="G5015" s="297">
        <v>55163104</v>
      </c>
      <c r="H5015" s="400">
        <v>240.511140805069</v>
      </c>
      <c r="I5015" s="401"/>
    </row>
    <row r="5016" spans="1:9" ht="25.15" customHeight="1">
      <c r="A5016" s="299">
        <v>38770</v>
      </c>
      <c r="B5016" s="298">
        <v>0</v>
      </c>
      <c r="C5016" s="298">
        <v>0</v>
      </c>
      <c r="D5016" s="298">
        <v>0</v>
      </c>
      <c r="E5016" s="298">
        <v>4.335</v>
      </c>
      <c r="F5016" s="297">
        <v>0</v>
      </c>
      <c r="G5016" s="297">
        <v>55163104</v>
      </c>
      <c r="H5016" s="400">
        <v>239.13205794430499</v>
      </c>
      <c r="I5016" s="401"/>
    </row>
    <row r="5017" spans="1:9" ht="25.15" customHeight="1">
      <c r="A5017" s="299">
        <v>38769</v>
      </c>
      <c r="B5017" s="298">
        <v>0</v>
      </c>
      <c r="C5017" s="298">
        <v>0</v>
      </c>
      <c r="D5017" s="298">
        <v>0</v>
      </c>
      <c r="E5017" s="298">
        <v>4.3250000000000002</v>
      </c>
      <c r="F5017" s="297">
        <v>0</v>
      </c>
      <c r="G5017" s="297">
        <v>55163104</v>
      </c>
      <c r="H5017" s="400">
        <v>238.580414278473</v>
      </c>
      <c r="I5017" s="401"/>
    </row>
    <row r="5018" spans="1:9" ht="25.15" customHeight="1">
      <c r="A5018" s="299">
        <v>38768</v>
      </c>
      <c r="B5018" s="298">
        <v>0</v>
      </c>
      <c r="C5018" s="298">
        <v>0</v>
      </c>
      <c r="D5018" s="298">
        <v>0</v>
      </c>
      <c r="E5018" s="298">
        <v>4.335</v>
      </c>
      <c r="F5018" s="297">
        <v>0</v>
      </c>
      <c r="G5018" s="297">
        <v>55163104</v>
      </c>
      <c r="H5018" s="400">
        <v>239.13205794430499</v>
      </c>
      <c r="I5018" s="401"/>
    </row>
    <row r="5019" spans="1:9" ht="25.15" customHeight="1">
      <c r="A5019" s="299">
        <v>38765</v>
      </c>
      <c r="B5019" s="298">
        <v>0</v>
      </c>
      <c r="C5019" s="298">
        <v>0</v>
      </c>
      <c r="D5019" s="298">
        <v>0</v>
      </c>
      <c r="E5019" s="298">
        <v>4.3550000000000004</v>
      </c>
      <c r="F5019" s="297">
        <v>0</v>
      </c>
      <c r="G5019" s="297">
        <v>55163104</v>
      </c>
      <c r="H5019" s="400">
        <v>240.23531897215301</v>
      </c>
      <c r="I5019" s="401"/>
    </row>
    <row r="5020" spans="1:9" ht="25.15" customHeight="1">
      <c r="A5020" s="299">
        <v>38764</v>
      </c>
      <c r="B5020" s="298">
        <v>0</v>
      </c>
      <c r="C5020" s="298">
        <v>0</v>
      </c>
      <c r="D5020" s="298">
        <v>0</v>
      </c>
      <c r="E5020" s="298">
        <v>4.335</v>
      </c>
      <c r="F5020" s="297">
        <v>0</v>
      </c>
      <c r="G5020" s="297">
        <v>55163104</v>
      </c>
      <c r="H5020" s="400">
        <v>239.13205794430499</v>
      </c>
      <c r="I5020" s="401"/>
    </row>
    <row r="5021" spans="1:9" ht="25.15" customHeight="1">
      <c r="A5021" s="299">
        <v>38763</v>
      </c>
      <c r="B5021" s="298">
        <v>0</v>
      </c>
      <c r="C5021" s="298">
        <v>0</v>
      </c>
      <c r="D5021" s="298">
        <v>0</v>
      </c>
      <c r="E5021" s="298">
        <v>4.2625000000000002</v>
      </c>
      <c r="F5021" s="297">
        <v>0</v>
      </c>
      <c r="G5021" s="297">
        <v>55163104</v>
      </c>
      <c r="H5021" s="400">
        <v>235.13272027847299</v>
      </c>
      <c r="I5021" s="401"/>
    </row>
    <row r="5022" spans="1:9" ht="25.15" customHeight="1">
      <c r="A5022" s="299">
        <v>38762</v>
      </c>
      <c r="B5022" s="298">
        <v>0</v>
      </c>
      <c r="C5022" s="298">
        <v>0</v>
      </c>
      <c r="D5022" s="298">
        <v>0</v>
      </c>
      <c r="E5022" s="298">
        <v>4.2625000000000002</v>
      </c>
      <c r="F5022" s="297">
        <v>0</v>
      </c>
      <c r="G5022" s="297">
        <v>55163104</v>
      </c>
      <c r="H5022" s="400">
        <v>235.13272027847299</v>
      </c>
      <c r="I5022" s="401"/>
    </row>
    <row r="5023" spans="1:9" ht="25.15" customHeight="1">
      <c r="A5023" s="299">
        <v>38761</v>
      </c>
      <c r="B5023" s="298">
        <v>0</v>
      </c>
      <c r="C5023" s="298">
        <v>0</v>
      </c>
      <c r="D5023" s="298">
        <v>0</v>
      </c>
      <c r="E5023" s="298">
        <v>4.2750000000000004</v>
      </c>
      <c r="F5023" s="297">
        <v>0</v>
      </c>
      <c r="G5023" s="297">
        <v>55163104</v>
      </c>
      <c r="H5023" s="400">
        <v>235.822274860764</v>
      </c>
      <c r="I5023" s="401"/>
    </row>
    <row r="5024" spans="1:9" ht="25.15" customHeight="1">
      <c r="A5024" s="299">
        <v>38758</v>
      </c>
      <c r="B5024" s="298">
        <v>0</v>
      </c>
      <c r="C5024" s="298">
        <v>0</v>
      </c>
      <c r="D5024" s="298">
        <v>0</v>
      </c>
      <c r="E5024" s="298">
        <v>4.3499999999999996</v>
      </c>
      <c r="F5024" s="297">
        <v>0</v>
      </c>
      <c r="G5024" s="297">
        <v>55163104</v>
      </c>
      <c r="H5024" s="400">
        <v>239.95949713923599</v>
      </c>
      <c r="I5024" s="401"/>
    </row>
    <row r="5025" spans="1:9" ht="25.15" customHeight="1">
      <c r="A5025" s="299">
        <v>38757</v>
      </c>
      <c r="B5025" s="298">
        <v>0</v>
      </c>
      <c r="C5025" s="298">
        <v>0</v>
      </c>
      <c r="D5025" s="298">
        <v>0</v>
      </c>
      <c r="E5025" s="298">
        <v>4.3499999999999996</v>
      </c>
      <c r="F5025" s="297">
        <v>0</v>
      </c>
      <c r="G5025" s="297">
        <v>55163104</v>
      </c>
      <c r="H5025" s="400">
        <v>239.95949713923599</v>
      </c>
      <c r="I5025" s="401"/>
    </row>
    <row r="5026" spans="1:9" ht="25.15" customHeight="1">
      <c r="A5026" s="299">
        <v>38756</v>
      </c>
      <c r="B5026" s="298">
        <v>0</v>
      </c>
      <c r="C5026" s="298">
        <v>0</v>
      </c>
      <c r="D5026" s="298">
        <v>0</v>
      </c>
      <c r="E5026" s="298">
        <v>4.2249999999999996</v>
      </c>
      <c r="F5026" s="297">
        <v>0</v>
      </c>
      <c r="G5026" s="297">
        <v>55163104</v>
      </c>
      <c r="H5026" s="400">
        <v>233.064109139236</v>
      </c>
      <c r="I5026" s="401"/>
    </row>
    <row r="5027" spans="1:9" ht="25.15" customHeight="1">
      <c r="A5027" s="299">
        <v>38754</v>
      </c>
      <c r="B5027" s="298">
        <v>0</v>
      </c>
      <c r="C5027" s="298">
        <v>0</v>
      </c>
      <c r="D5027" s="298">
        <v>0</v>
      </c>
      <c r="E5027" s="298">
        <v>4.125</v>
      </c>
      <c r="F5027" s="297">
        <v>0</v>
      </c>
      <c r="G5027" s="297">
        <v>55163104</v>
      </c>
      <c r="H5027" s="400">
        <v>227.54780400000001</v>
      </c>
      <c r="I5027" s="401"/>
    </row>
    <row r="5028" spans="1:9" ht="25.15" customHeight="1">
      <c r="A5028" s="299">
        <v>38751</v>
      </c>
      <c r="B5028" s="298">
        <v>0</v>
      </c>
      <c r="C5028" s="298">
        <v>0</v>
      </c>
      <c r="D5028" s="298">
        <v>0</v>
      </c>
      <c r="E5028" s="298">
        <v>4.24</v>
      </c>
      <c r="F5028" s="297">
        <v>0</v>
      </c>
      <c r="G5028" s="297">
        <v>55163104</v>
      </c>
      <c r="H5028" s="400">
        <v>233.891548334167</v>
      </c>
      <c r="I5028" s="401"/>
    </row>
    <row r="5029" spans="1:9" ht="25.15" customHeight="1">
      <c r="A5029" s="299">
        <v>38750</v>
      </c>
      <c r="B5029" s="298">
        <v>0</v>
      </c>
      <c r="C5029" s="298">
        <v>0</v>
      </c>
      <c r="D5029" s="298">
        <v>0</v>
      </c>
      <c r="E5029" s="298">
        <v>4.3499999999999996</v>
      </c>
      <c r="F5029" s="297">
        <v>0</v>
      </c>
      <c r="G5029" s="297">
        <v>55163104</v>
      </c>
      <c r="H5029" s="400">
        <v>239.95949713923599</v>
      </c>
      <c r="I5029" s="401"/>
    </row>
    <row r="5030" spans="1:9" ht="25.15" customHeight="1">
      <c r="A5030" s="299">
        <v>38749</v>
      </c>
      <c r="B5030" s="298">
        <v>0</v>
      </c>
      <c r="C5030" s="298">
        <v>0</v>
      </c>
      <c r="D5030" s="298">
        <v>0</v>
      </c>
      <c r="E5030" s="298">
        <v>3.9649999999999999</v>
      </c>
      <c r="F5030" s="297">
        <v>0</v>
      </c>
      <c r="G5030" s="297">
        <v>55163104</v>
      </c>
      <c r="H5030" s="400">
        <v>218.72170262531299</v>
      </c>
      <c r="I5030" s="401"/>
    </row>
    <row r="5031" spans="1:9" ht="25.15" customHeight="1">
      <c r="A5031" s="299">
        <v>38748</v>
      </c>
      <c r="B5031" s="298">
        <v>0</v>
      </c>
      <c r="C5031" s="298">
        <v>0</v>
      </c>
      <c r="D5031" s="298">
        <v>0</v>
      </c>
      <c r="E5031" s="298">
        <v>3.9550000000000001</v>
      </c>
      <c r="F5031" s="297">
        <v>0</v>
      </c>
      <c r="G5031" s="297">
        <v>55163104</v>
      </c>
      <c r="H5031" s="400">
        <v>218.170072111389</v>
      </c>
      <c r="I5031" s="401"/>
    </row>
    <row r="5032" spans="1:9" ht="25.15" customHeight="1">
      <c r="A5032" s="299">
        <v>38747</v>
      </c>
      <c r="B5032" s="298">
        <v>0</v>
      </c>
      <c r="C5032" s="298">
        <v>0</v>
      </c>
      <c r="D5032" s="298">
        <v>0</v>
      </c>
      <c r="E5032" s="298">
        <v>3.97</v>
      </c>
      <c r="F5032" s="297">
        <v>0</v>
      </c>
      <c r="G5032" s="297">
        <v>55163104</v>
      </c>
      <c r="H5032" s="400">
        <v>218.99752445822901</v>
      </c>
      <c r="I5032" s="401"/>
    </row>
    <row r="5033" spans="1:9" ht="25.15" customHeight="1">
      <c r="A5033" s="299">
        <v>38744</v>
      </c>
      <c r="B5033" s="298">
        <v>0</v>
      </c>
      <c r="C5033" s="298">
        <v>0</v>
      </c>
      <c r="D5033" s="298">
        <v>0</v>
      </c>
      <c r="E5033" s="298">
        <v>4</v>
      </c>
      <c r="F5033" s="297">
        <v>0</v>
      </c>
      <c r="G5033" s="297">
        <v>55163104</v>
      </c>
      <c r="H5033" s="400">
        <v>220.65241599999999</v>
      </c>
      <c r="I5033" s="401"/>
    </row>
    <row r="5034" spans="1:9" ht="25.15" customHeight="1">
      <c r="A5034" s="299">
        <v>38743</v>
      </c>
      <c r="B5034" s="298">
        <v>0</v>
      </c>
      <c r="C5034" s="298">
        <v>0</v>
      </c>
      <c r="D5034" s="298">
        <v>0</v>
      </c>
      <c r="E5034" s="298">
        <v>3.8849999999999998</v>
      </c>
      <c r="F5034" s="297">
        <v>0</v>
      </c>
      <c r="G5034" s="297">
        <v>55163104</v>
      </c>
      <c r="H5034" s="400">
        <v>214.308658513924</v>
      </c>
      <c r="I5034" s="401"/>
    </row>
    <row r="5035" spans="1:9" ht="25.15" customHeight="1">
      <c r="A5035" s="299">
        <v>38742</v>
      </c>
      <c r="B5035" s="298">
        <v>0</v>
      </c>
      <c r="C5035" s="298">
        <v>0</v>
      </c>
      <c r="D5035" s="298">
        <v>0</v>
      </c>
      <c r="E5035" s="298">
        <v>3.8849999999999998</v>
      </c>
      <c r="F5035" s="297">
        <v>0</v>
      </c>
      <c r="G5035" s="297">
        <v>55163104</v>
      </c>
      <c r="H5035" s="400">
        <v>214.308658513924</v>
      </c>
      <c r="I5035" s="401"/>
    </row>
    <row r="5036" spans="1:9" ht="25.15" customHeight="1">
      <c r="A5036" s="299">
        <v>38741</v>
      </c>
      <c r="B5036" s="298">
        <v>0</v>
      </c>
      <c r="C5036" s="298">
        <v>0</v>
      </c>
      <c r="D5036" s="298">
        <v>0</v>
      </c>
      <c r="E5036" s="298">
        <v>3.6850000000000001</v>
      </c>
      <c r="F5036" s="297">
        <v>0</v>
      </c>
      <c r="G5036" s="297">
        <v>55163104</v>
      </c>
      <c r="H5036" s="400">
        <v>203.27603508354201</v>
      </c>
      <c r="I5036" s="401"/>
    </row>
    <row r="5037" spans="1:9" ht="25.15" customHeight="1">
      <c r="A5037" s="299">
        <v>38740</v>
      </c>
      <c r="B5037" s="298">
        <v>0</v>
      </c>
      <c r="C5037" s="298">
        <v>0</v>
      </c>
      <c r="D5037" s="298">
        <v>0</v>
      </c>
      <c r="E5037" s="298">
        <v>3.6150000000000002</v>
      </c>
      <c r="F5037" s="297">
        <v>0</v>
      </c>
      <c r="G5037" s="297">
        <v>55163104</v>
      </c>
      <c r="H5037" s="400">
        <v>199.41462148607599</v>
      </c>
      <c r="I5037" s="401"/>
    </row>
    <row r="5038" spans="1:9" ht="25.15" customHeight="1">
      <c r="A5038" s="299">
        <v>38737</v>
      </c>
      <c r="B5038" s="298">
        <v>0</v>
      </c>
      <c r="C5038" s="298">
        <v>0</v>
      </c>
      <c r="D5038" s="298">
        <v>0</v>
      </c>
      <c r="E5038" s="298">
        <v>3.57</v>
      </c>
      <c r="F5038" s="297">
        <v>0</v>
      </c>
      <c r="G5038" s="297">
        <v>55163104</v>
      </c>
      <c r="H5038" s="400">
        <v>196.932277597466</v>
      </c>
      <c r="I5038" s="401"/>
    </row>
    <row r="5039" spans="1:9" ht="25.15" customHeight="1">
      <c r="A5039" s="299">
        <v>38736</v>
      </c>
      <c r="B5039" s="298">
        <v>0</v>
      </c>
      <c r="C5039" s="298">
        <v>0</v>
      </c>
      <c r="D5039" s="298">
        <v>0</v>
      </c>
      <c r="E5039" s="298">
        <v>3.585</v>
      </c>
      <c r="F5039" s="297">
        <v>0</v>
      </c>
      <c r="G5039" s="297">
        <v>55163104</v>
      </c>
      <c r="H5039" s="400">
        <v>197.75972994430501</v>
      </c>
      <c r="I5039" s="401"/>
    </row>
    <row r="5040" spans="1:9" ht="25.15" customHeight="1">
      <c r="A5040" s="299">
        <v>38735</v>
      </c>
      <c r="B5040" s="298">
        <v>0</v>
      </c>
      <c r="C5040" s="298">
        <v>0</v>
      </c>
      <c r="D5040" s="298">
        <v>0</v>
      </c>
      <c r="E5040" s="298">
        <v>3.5249999999999999</v>
      </c>
      <c r="F5040" s="297">
        <v>0</v>
      </c>
      <c r="G5040" s="297">
        <v>55163104</v>
      </c>
      <c r="H5040" s="400">
        <v>194.44994686076399</v>
      </c>
      <c r="I5040" s="401"/>
    </row>
    <row r="5041" spans="1:9" ht="25.15" customHeight="1">
      <c r="A5041" s="299">
        <v>38734</v>
      </c>
      <c r="B5041" s="298">
        <v>0</v>
      </c>
      <c r="C5041" s="298">
        <v>0</v>
      </c>
      <c r="D5041" s="298">
        <v>0</v>
      </c>
      <c r="E5041" s="298">
        <v>3.6349999999999998</v>
      </c>
      <c r="F5041" s="297">
        <v>0</v>
      </c>
      <c r="G5041" s="297">
        <v>55163104</v>
      </c>
      <c r="H5041" s="400">
        <v>200.51788251392401</v>
      </c>
      <c r="I5041" s="401"/>
    </row>
    <row r="5042" spans="1:9" ht="25.15" customHeight="1">
      <c r="A5042" s="299">
        <v>38733</v>
      </c>
      <c r="B5042" s="298">
        <v>0</v>
      </c>
      <c r="C5042" s="298">
        <v>0</v>
      </c>
      <c r="D5042" s="298">
        <v>0</v>
      </c>
      <c r="E5042" s="298">
        <v>3.6825000000000001</v>
      </c>
      <c r="F5042" s="297">
        <v>0</v>
      </c>
      <c r="G5042" s="297">
        <v>55163104</v>
      </c>
      <c r="H5042" s="400">
        <v>203.13812416708399</v>
      </c>
      <c r="I5042" s="401"/>
    </row>
    <row r="5043" spans="1:9" ht="25.15" customHeight="1">
      <c r="A5043" s="299">
        <v>38730</v>
      </c>
      <c r="B5043" s="298">
        <v>0</v>
      </c>
      <c r="C5043" s="298">
        <v>0</v>
      </c>
      <c r="D5043" s="298">
        <v>0</v>
      </c>
      <c r="E5043" s="298">
        <v>3.7025000000000001</v>
      </c>
      <c r="F5043" s="297">
        <v>0</v>
      </c>
      <c r="G5043" s="297">
        <v>55163104</v>
      </c>
      <c r="H5043" s="400">
        <v>204.24139834683999</v>
      </c>
      <c r="I5043" s="401"/>
    </row>
    <row r="5044" spans="1:9" ht="25.15" customHeight="1">
      <c r="A5044" s="299">
        <v>38729</v>
      </c>
      <c r="B5044" s="298">
        <v>0</v>
      </c>
      <c r="C5044" s="298">
        <v>0</v>
      </c>
      <c r="D5044" s="298">
        <v>0</v>
      </c>
      <c r="E5044" s="298">
        <v>3.71</v>
      </c>
      <c r="F5044" s="297">
        <v>0</v>
      </c>
      <c r="G5044" s="297">
        <v>55138104</v>
      </c>
      <c r="H5044" s="400">
        <v>204.562367943352</v>
      </c>
      <c r="I5044" s="401"/>
    </row>
    <row r="5045" spans="1:9" ht="25.15" customHeight="1">
      <c r="A5045" s="299">
        <v>38728</v>
      </c>
      <c r="B5045" s="298">
        <v>0</v>
      </c>
      <c r="C5045" s="298">
        <v>0</v>
      </c>
      <c r="D5045" s="298">
        <v>0</v>
      </c>
      <c r="E5045" s="298">
        <v>3.7349999999999999</v>
      </c>
      <c r="F5045" s="297">
        <v>0</v>
      </c>
      <c r="G5045" s="297">
        <v>55138104</v>
      </c>
      <c r="H5045" s="400">
        <v>205.94081265578299</v>
      </c>
      <c r="I5045" s="401"/>
    </row>
    <row r="5046" spans="1:9" ht="25.15" customHeight="1">
      <c r="A5046" s="299">
        <v>38727</v>
      </c>
      <c r="B5046" s="298">
        <v>0</v>
      </c>
      <c r="C5046" s="298">
        <v>0</v>
      </c>
      <c r="D5046" s="298">
        <v>0</v>
      </c>
      <c r="E5046" s="298">
        <v>3.7349999999999999</v>
      </c>
      <c r="F5046" s="297">
        <v>0</v>
      </c>
      <c r="G5046" s="297">
        <v>55138104</v>
      </c>
      <c r="H5046" s="400">
        <v>205.94081265578299</v>
      </c>
      <c r="I5046" s="401"/>
    </row>
    <row r="5047" spans="1:9" ht="25.15" customHeight="1">
      <c r="A5047" s="299">
        <v>38726</v>
      </c>
      <c r="B5047" s="298">
        <v>0</v>
      </c>
      <c r="C5047" s="298">
        <v>0</v>
      </c>
      <c r="D5047" s="298">
        <v>0</v>
      </c>
      <c r="E5047" s="298">
        <v>3.7250000000000001</v>
      </c>
      <c r="F5047" s="297">
        <v>0</v>
      </c>
      <c r="G5047" s="297">
        <v>55138104</v>
      </c>
      <c r="H5047" s="400">
        <v>205.389432141621</v>
      </c>
      <c r="I5047" s="401"/>
    </row>
    <row r="5048" spans="1:9" ht="25.15" customHeight="1">
      <c r="A5048" s="299">
        <v>38723</v>
      </c>
      <c r="B5048" s="298">
        <v>0</v>
      </c>
      <c r="C5048" s="298">
        <v>0</v>
      </c>
      <c r="D5048" s="298">
        <v>0</v>
      </c>
      <c r="E5048" s="298">
        <v>3.7250000000000001</v>
      </c>
      <c r="F5048" s="297">
        <v>0</v>
      </c>
      <c r="G5048" s="297">
        <v>55138104</v>
      </c>
      <c r="H5048" s="400">
        <v>205.389432141621</v>
      </c>
      <c r="I5048" s="401"/>
    </row>
    <row r="5049" spans="1:9" ht="25.15" customHeight="1">
      <c r="A5049" s="299">
        <v>38722</v>
      </c>
      <c r="B5049" s="298">
        <v>0</v>
      </c>
      <c r="C5049" s="298">
        <v>0</v>
      </c>
      <c r="D5049" s="298">
        <v>0</v>
      </c>
      <c r="E5049" s="298">
        <v>3.7250000000000001</v>
      </c>
      <c r="F5049" s="297">
        <v>0</v>
      </c>
      <c r="G5049" s="297">
        <v>55138104</v>
      </c>
      <c r="H5049" s="400">
        <v>205.389432141621</v>
      </c>
      <c r="I5049" s="401"/>
    </row>
    <row r="5050" spans="1:9" ht="25.15" customHeight="1">
      <c r="A5050" s="299">
        <v>38721</v>
      </c>
      <c r="B5050" s="298">
        <v>0</v>
      </c>
      <c r="C5050" s="298">
        <v>0</v>
      </c>
      <c r="D5050" s="298">
        <v>0</v>
      </c>
      <c r="E5050" s="298">
        <v>3.6749999999999998</v>
      </c>
      <c r="F5050" s="297">
        <v>0</v>
      </c>
      <c r="G5050" s="297">
        <v>55138104</v>
      </c>
      <c r="H5050" s="400">
        <v>202.63252957080999</v>
      </c>
      <c r="I5050" s="401"/>
    </row>
    <row r="5051" spans="1:9" ht="25.15" customHeight="1">
      <c r="A5051" s="299">
        <v>38720</v>
      </c>
      <c r="B5051" s="298">
        <v>0</v>
      </c>
      <c r="C5051" s="298">
        <v>0</v>
      </c>
      <c r="D5051" s="298">
        <v>0</v>
      </c>
      <c r="E5051" s="298">
        <v>3.665</v>
      </c>
      <c r="F5051" s="297">
        <v>0</v>
      </c>
      <c r="G5051" s="297">
        <v>55138104</v>
      </c>
      <c r="H5051" s="400">
        <v>202.081149056648</v>
      </c>
      <c r="I5051" s="401"/>
    </row>
    <row r="5052" spans="1:9" ht="25.15" customHeight="1">
      <c r="A5052" s="299">
        <v>38716</v>
      </c>
      <c r="B5052" s="298">
        <v>0</v>
      </c>
      <c r="C5052" s="298">
        <v>0</v>
      </c>
      <c r="D5052" s="298">
        <v>0</v>
      </c>
      <c r="E5052" s="298">
        <v>3.56</v>
      </c>
      <c r="F5052" s="297">
        <v>0</v>
      </c>
      <c r="G5052" s="297">
        <v>55138104</v>
      </c>
      <c r="H5052" s="400">
        <v>196.291647084972</v>
      </c>
      <c r="I5052" s="401"/>
    </row>
    <row r="5053" spans="1:9" ht="25.15" customHeight="1">
      <c r="A5053" s="299">
        <v>38715</v>
      </c>
      <c r="B5053" s="298">
        <v>0</v>
      </c>
      <c r="C5053" s="298">
        <v>0</v>
      </c>
      <c r="D5053" s="298">
        <v>0</v>
      </c>
      <c r="E5053" s="298">
        <v>3.5350000000000001</v>
      </c>
      <c r="F5053" s="297">
        <v>0</v>
      </c>
      <c r="G5053" s="297">
        <v>55138104</v>
      </c>
      <c r="H5053" s="400">
        <v>194.91320237254101</v>
      </c>
      <c r="I5053" s="401"/>
    </row>
    <row r="5054" spans="1:9" ht="25.15" customHeight="1">
      <c r="A5054" s="299">
        <v>38714</v>
      </c>
      <c r="B5054" s="298">
        <v>0</v>
      </c>
      <c r="C5054" s="298">
        <v>0</v>
      </c>
      <c r="D5054" s="298">
        <v>0</v>
      </c>
      <c r="E5054" s="298">
        <v>3.5024999999999999</v>
      </c>
      <c r="F5054" s="297">
        <v>0</v>
      </c>
      <c r="G5054" s="297">
        <v>55138104</v>
      </c>
      <c r="H5054" s="400">
        <v>193.121212415028</v>
      </c>
      <c r="I5054" s="401"/>
    </row>
    <row r="5055" spans="1:9" ht="25.15" customHeight="1">
      <c r="A5055" s="299">
        <v>38709</v>
      </c>
      <c r="B5055" s="298">
        <v>0</v>
      </c>
      <c r="C5055" s="298">
        <v>0</v>
      </c>
      <c r="D5055" s="298">
        <v>0</v>
      </c>
      <c r="E5055" s="298">
        <v>3.5</v>
      </c>
      <c r="F5055" s="297">
        <v>0</v>
      </c>
      <c r="G5055" s="297">
        <v>55138104</v>
      </c>
      <c r="H5055" s="400">
        <v>192.98336399999999</v>
      </c>
      <c r="I5055" s="401"/>
    </row>
    <row r="5056" spans="1:9" ht="25.15" customHeight="1">
      <c r="A5056" s="299">
        <v>38708</v>
      </c>
      <c r="B5056" s="298">
        <v>0</v>
      </c>
      <c r="C5056" s="298">
        <v>0</v>
      </c>
      <c r="D5056" s="298">
        <v>0</v>
      </c>
      <c r="E5056" s="298">
        <v>3.49</v>
      </c>
      <c r="F5056" s="297">
        <v>0</v>
      </c>
      <c r="G5056" s="297">
        <v>55138104</v>
      </c>
      <c r="H5056" s="400">
        <v>192.431983485838</v>
      </c>
      <c r="I5056" s="401"/>
    </row>
    <row r="5057" spans="1:9" ht="25.15" customHeight="1">
      <c r="A5057" s="299">
        <v>38707</v>
      </c>
      <c r="B5057" s="298">
        <v>0</v>
      </c>
      <c r="C5057" s="298">
        <v>0</v>
      </c>
      <c r="D5057" s="298">
        <v>0</v>
      </c>
      <c r="E5057" s="298">
        <v>3.54</v>
      </c>
      <c r="F5057" s="297">
        <v>0</v>
      </c>
      <c r="G5057" s="297">
        <v>55138104</v>
      </c>
      <c r="H5057" s="400">
        <v>195.18888605664799</v>
      </c>
      <c r="I5057" s="401"/>
    </row>
    <row r="5058" spans="1:9" ht="25.15" customHeight="1">
      <c r="A5058" s="299">
        <v>38706</v>
      </c>
      <c r="B5058" s="298">
        <v>0</v>
      </c>
      <c r="C5058" s="298">
        <v>0</v>
      </c>
      <c r="D5058" s="298">
        <v>0</v>
      </c>
      <c r="E5058" s="298">
        <v>3.5975000000000001</v>
      </c>
      <c r="F5058" s="297">
        <v>0</v>
      </c>
      <c r="G5058" s="297">
        <v>55138104</v>
      </c>
      <c r="H5058" s="400">
        <v>198.35933387254099</v>
      </c>
      <c r="I5058" s="401"/>
    </row>
    <row r="5059" spans="1:9" ht="25.15" customHeight="1">
      <c r="A5059" s="299">
        <v>38705</v>
      </c>
      <c r="B5059" s="298">
        <v>0</v>
      </c>
      <c r="C5059" s="298">
        <v>0</v>
      </c>
      <c r="D5059" s="298">
        <v>0</v>
      </c>
      <c r="E5059" s="298">
        <v>3.58</v>
      </c>
      <c r="F5059" s="297">
        <v>0</v>
      </c>
      <c r="G5059" s="297">
        <v>55138104</v>
      </c>
      <c r="H5059" s="400">
        <v>197.394408113297</v>
      </c>
      <c r="I5059" s="401"/>
    </row>
    <row r="5060" spans="1:9" ht="25.15" customHeight="1">
      <c r="A5060" s="299">
        <v>38702</v>
      </c>
      <c r="B5060" s="298">
        <v>0</v>
      </c>
      <c r="C5060" s="298">
        <v>0</v>
      </c>
      <c r="D5060" s="298">
        <v>0</v>
      </c>
      <c r="E5060" s="298">
        <v>3.58</v>
      </c>
      <c r="F5060" s="297">
        <v>0</v>
      </c>
      <c r="G5060" s="297">
        <v>55138104</v>
      </c>
      <c r="H5060" s="400">
        <v>197.394408113297</v>
      </c>
      <c r="I5060" s="401"/>
    </row>
    <row r="5061" spans="1:9" ht="25.15" customHeight="1">
      <c r="A5061" s="299">
        <v>38701</v>
      </c>
      <c r="B5061" s="298">
        <v>0</v>
      </c>
      <c r="C5061" s="298">
        <v>0</v>
      </c>
      <c r="D5061" s="298">
        <v>0</v>
      </c>
      <c r="E5061" s="298">
        <v>3.59</v>
      </c>
      <c r="F5061" s="297">
        <v>0</v>
      </c>
      <c r="G5061" s="297">
        <v>55138104</v>
      </c>
      <c r="H5061" s="400">
        <v>197.945788627459</v>
      </c>
      <c r="I5061" s="401"/>
    </row>
    <row r="5062" spans="1:9" ht="25.15" customHeight="1">
      <c r="A5062" s="296">
        <v>38700</v>
      </c>
      <c r="B5062" s="295">
        <v>0</v>
      </c>
      <c r="C5062" s="295">
        <v>0</v>
      </c>
      <c r="D5062" s="295">
        <v>0</v>
      </c>
      <c r="E5062" s="295">
        <v>3.59</v>
      </c>
      <c r="F5062" s="294">
        <v>0</v>
      </c>
      <c r="G5062" s="294">
        <v>55138104</v>
      </c>
      <c r="H5062" s="406">
        <v>197.945788627459</v>
      </c>
      <c r="I5062" s="407"/>
    </row>
  </sheetData>
  <mergeCells count="5062">
    <mergeCell ref="H5061:I5061"/>
    <mergeCell ref="H5062:I5062"/>
    <mergeCell ref="H5056:I5056"/>
    <mergeCell ref="H5057:I5057"/>
    <mergeCell ref="H5058:I5058"/>
    <mergeCell ref="H5059:I5059"/>
    <mergeCell ref="H5060:I5060"/>
    <mergeCell ref="H5041:I5041"/>
    <mergeCell ref="H5042:I5042"/>
    <mergeCell ref="H5043:I5043"/>
    <mergeCell ref="H5044:I5044"/>
    <mergeCell ref="H5045:I5045"/>
    <mergeCell ref="H5036:I5036"/>
    <mergeCell ref="H5037:I5037"/>
    <mergeCell ref="H5038:I5038"/>
    <mergeCell ref="H5039:I5039"/>
    <mergeCell ref="H5040:I5040"/>
    <mergeCell ref="H5051:I5051"/>
    <mergeCell ref="H5052:I5052"/>
    <mergeCell ref="H5053:I5053"/>
    <mergeCell ref="H5054:I5054"/>
    <mergeCell ref="H5055:I5055"/>
    <mergeCell ref="H5046:I5046"/>
    <mergeCell ref="H5047:I5047"/>
    <mergeCell ref="H5048:I5048"/>
    <mergeCell ref="H5049:I5049"/>
    <mergeCell ref="H5050:I5050"/>
    <mergeCell ref="H5021:I5021"/>
    <mergeCell ref="H5022:I5022"/>
    <mergeCell ref="H5023:I5023"/>
    <mergeCell ref="H5024:I5024"/>
    <mergeCell ref="H5025:I5025"/>
    <mergeCell ref="H5016:I5016"/>
    <mergeCell ref="H5017:I5017"/>
    <mergeCell ref="H5018:I5018"/>
    <mergeCell ref="H5019:I5019"/>
    <mergeCell ref="H5020:I5020"/>
    <mergeCell ref="H5031:I5031"/>
    <mergeCell ref="H5032:I5032"/>
    <mergeCell ref="H5033:I5033"/>
    <mergeCell ref="H5034:I5034"/>
    <mergeCell ref="H5035:I5035"/>
    <mergeCell ref="H5026:I5026"/>
    <mergeCell ref="H5027:I5027"/>
    <mergeCell ref="H5028:I5028"/>
    <mergeCell ref="H5029:I5029"/>
    <mergeCell ref="H5030:I5030"/>
    <mergeCell ref="H5001:I5001"/>
    <mergeCell ref="H5002:I5002"/>
    <mergeCell ref="H5003:I5003"/>
    <mergeCell ref="H5004:I5004"/>
    <mergeCell ref="H5005:I5005"/>
    <mergeCell ref="H4996:I4996"/>
    <mergeCell ref="H4997:I4997"/>
    <mergeCell ref="H4998:I4998"/>
    <mergeCell ref="H4999:I4999"/>
    <mergeCell ref="H5000:I5000"/>
    <mergeCell ref="H5011:I5011"/>
    <mergeCell ref="H5012:I5012"/>
    <mergeCell ref="H5013:I5013"/>
    <mergeCell ref="H5014:I5014"/>
    <mergeCell ref="H5015:I5015"/>
    <mergeCell ref="H5006:I5006"/>
    <mergeCell ref="H5007:I5007"/>
    <mergeCell ref="H5008:I5008"/>
    <mergeCell ref="H5009:I5009"/>
    <mergeCell ref="H5010:I5010"/>
    <mergeCell ref="H4981:I4981"/>
    <mergeCell ref="H4982:I4982"/>
    <mergeCell ref="H4983:I4983"/>
    <mergeCell ref="H4984:I4984"/>
    <mergeCell ref="H4985:I4985"/>
    <mergeCell ref="H4976:I4976"/>
    <mergeCell ref="H4977:I4977"/>
    <mergeCell ref="H4978:I4978"/>
    <mergeCell ref="H4979:I4979"/>
    <mergeCell ref="H4980:I4980"/>
    <mergeCell ref="H4991:I4991"/>
    <mergeCell ref="H4992:I4992"/>
    <mergeCell ref="H4993:I4993"/>
    <mergeCell ref="H4994:I4994"/>
    <mergeCell ref="H4995:I4995"/>
    <mergeCell ref="H4986:I4986"/>
    <mergeCell ref="H4987:I4987"/>
    <mergeCell ref="H4988:I4988"/>
    <mergeCell ref="H4989:I4989"/>
    <mergeCell ref="H4990:I4990"/>
    <mergeCell ref="H4961:I4961"/>
    <mergeCell ref="H4962:I4962"/>
    <mergeCell ref="H4963:I4963"/>
    <mergeCell ref="H4964:I4964"/>
    <mergeCell ref="H4965:I4965"/>
    <mergeCell ref="H4956:I4956"/>
    <mergeCell ref="H4957:I4957"/>
    <mergeCell ref="H4958:I4958"/>
    <mergeCell ref="H4959:I4959"/>
    <mergeCell ref="H4960:I4960"/>
    <mergeCell ref="H4971:I4971"/>
    <mergeCell ref="H4972:I4972"/>
    <mergeCell ref="H4973:I4973"/>
    <mergeCell ref="H4974:I4974"/>
    <mergeCell ref="H4975:I4975"/>
    <mergeCell ref="H4966:I4966"/>
    <mergeCell ref="H4967:I4967"/>
    <mergeCell ref="H4968:I4968"/>
    <mergeCell ref="H4969:I4969"/>
    <mergeCell ref="H4970:I4970"/>
    <mergeCell ref="H4941:I4941"/>
    <mergeCell ref="H4942:I4942"/>
    <mergeCell ref="H4943:I4943"/>
    <mergeCell ref="H4944:I4944"/>
    <mergeCell ref="H4945:I4945"/>
    <mergeCell ref="H4936:I4936"/>
    <mergeCell ref="H4937:I4937"/>
    <mergeCell ref="H4938:I4938"/>
    <mergeCell ref="H4939:I4939"/>
    <mergeCell ref="H4940:I4940"/>
    <mergeCell ref="H4951:I4951"/>
    <mergeCell ref="H4952:I4952"/>
    <mergeCell ref="H4953:I4953"/>
    <mergeCell ref="H4954:I4954"/>
    <mergeCell ref="H4955:I4955"/>
    <mergeCell ref="H4946:I4946"/>
    <mergeCell ref="H4947:I4947"/>
    <mergeCell ref="H4948:I4948"/>
    <mergeCell ref="H4949:I4949"/>
    <mergeCell ref="H4950:I4950"/>
    <mergeCell ref="H4921:I4921"/>
    <mergeCell ref="H4922:I4922"/>
    <mergeCell ref="H4923:I4923"/>
    <mergeCell ref="H4924:I4924"/>
    <mergeCell ref="H4925:I4925"/>
    <mergeCell ref="H4916:I4916"/>
    <mergeCell ref="H4917:I4917"/>
    <mergeCell ref="H4918:I4918"/>
    <mergeCell ref="H4919:I4919"/>
    <mergeCell ref="H4920:I4920"/>
    <mergeCell ref="H4931:I4931"/>
    <mergeCell ref="H4932:I4932"/>
    <mergeCell ref="H4933:I4933"/>
    <mergeCell ref="H4934:I4934"/>
    <mergeCell ref="H4935:I4935"/>
    <mergeCell ref="H4926:I4926"/>
    <mergeCell ref="H4927:I4927"/>
    <mergeCell ref="H4928:I4928"/>
    <mergeCell ref="H4929:I4929"/>
    <mergeCell ref="H4930:I4930"/>
    <mergeCell ref="H4901:I4901"/>
    <mergeCell ref="H4902:I4902"/>
    <mergeCell ref="H4903:I4903"/>
    <mergeCell ref="H4904:I4904"/>
    <mergeCell ref="H4905:I4905"/>
    <mergeCell ref="H4896:I4896"/>
    <mergeCell ref="H4897:I4897"/>
    <mergeCell ref="H4898:I4898"/>
    <mergeCell ref="H4899:I4899"/>
    <mergeCell ref="H4900:I4900"/>
    <mergeCell ref="H4911:I4911"/>
    <mergeCell ref="H4912:I4912"/>
    <mergeCell ref="H4913:I4913"/>
    <mergeCell ref="H4914:I4914"/>
    <mergeCell ref="H4915:I4915"/>
    <mergeCell ref="H4906:I4906"/>
    <mergeCell ref="H4907:I4907"/>
    <mergeCell ref="H4908:I4908"/>
    <mergeCell ref="H4909:I4909"/>
    <mergeCell ref="H4910:I4910"/>
    <mergeCell ref="H4881:I4881"/>
    <mergeCell ref="H4882:I4882"/>
    <mergeCell ref="H4883:I4883"/>
    <mergeCell ref="H4884:I4884"/>
    <mergeCell ref="H4885:I4885"/>
    <mergeCell ref="H4876:I4876"/>
    <mergeCell ref="H4877:I4877"/>
    <mergeCell ref="H4878:I4878"/>
    <mergeCell ref="H4879:I4879"/>
    <mergeCell ref="H4880:I4880"/>
    <mergeCell ref="H4891:I4891"/>
    <mergeCell ref="H4892:I4892"/>
    <mergeCell ref="H4893:I4893"/>
    <mergeCell ref="H4894:I4894"/>
    <mergeCell ref="H4895:I4895"/>
    <mergeCell ref="H4886:I4886"/>
    <mergeCell ref="H4887:I4887"/>
    <mergeCell ref="H4888:I4888"/>
    <mergeCell ref="H4889:I4889"/>
    <mergeCell ref="H4890:I4890"/>
    <mergeCell ref="H4861:I4861"/>
    <mergeCell ref="H4862:I4862"/>
    <mergeCell ref="H4863:I4863"/>
    <mergeCell ref="H4864:I4864"/>
    <mergeCell ref="H4865:I4865"/>
    <mergeCell ref="H4856:I4856"/>
    <mergeCell ref="H4857:I4857"/>
    <mergeCell ref="H4858:I4858"/>
    <mergeCell ref="H4859:I4859"/>
    <mergeCell ref="H4860:I4860"/>
    <mergeCell ref="H4871:I4871"/>
    <mergeCell ref="H4872:I4872"/>
    <mergeCell ref="H4873:I4873"/>
    <mergeCell ref="H4874:I4874"/>
    <mergeCell ref="H4875:I4875"/>
    <mergeCell ref="H4866:I4866"/>
    <mergeCell ref="H4867:I4867"/>
    <mergeCell ref="H4868:I4868"/>
    <mergeCell ref="H4869:I4869"/>
    <mergeCell ref="H4870:I4870"/>
    <mergeCell ref="H4841:I4841"/>
    <mergeCell ref="H4842:I4842"/>
    <mergeCell ref="H4843:I4843"/>
    <mergeCell ref="H4844:I4844"/>
    <mergeCell ref="H4845:I4845"/>
    <mergeCell ref="H4836:I4836"/>
    <mergeCell ref="H4837:I4837"/>
    <mergeCell ref="H4838:I4838"/>
    <mergeCell ref="H4839:I4839"/>
    <mergeCell ref="H4840:I4840"/>
    <mergeCell ref="H4851:I4851"/>
    <mergeCell ref="H4852:I4852"/>
    <mergeCell ref="H4853:I4853"/>
    <mergeCell ref="H4854:I4854"/>
    <mergeCell ref="H4855:I4855"/>
    <mergeCell ref="H4846:I4846"/>
    <mergeCell ref="H4847:I4847"/>
    <mergeCell ref="H4848:I4848"/>
    <mergeCell ref="H4849:I4849"/>
    <mergeCell ref="H4850:I4850"/>
    <mergeCell ref="H4821:I4821"/>
    <mergeCell ref="H4822:I4822"/>
    <mergeCell ref="H4823:I4823"/>
    <mergeCell ref="H4824:I4824"/>
    <mergeCell ref="H4825:I4825"/>
    <mergeCell ref="H4816:I4816"/>
    <mergeCell ref="H4817:I4817"/>
    <mergeCell ref="H4818:I4818"/>
    <mergeCell ref="H4819:I4819"/>
    <mergeCell ref="H4820:I4820"/>
    <mergeCell ref="H4831:I4831"/>
    <mergeCell ref="H4832:I4832"/>
    <mergeCell ref="H4833:I4833"/>
    <mergeCell ref="H4834:I4834"/>
    <mergeCell ref="H4835:I4835"/>
    <mergeCell ref="H4826:I4826"/>
    <mergeCell ref="H4827:I4827"/>
    <mergeCell ref="H4828:I4828"/>
    <mergeCell ref="H4829:I4829"/>
    <mergeCell ref="H4830:I4830"/>
    <mergeCell ref="H4801:I4801"/>
    <mergeCell ref="H4802:I4802"/>
    <mergeCell ref="H4803:I4803"/>
    <mergeCell ref="H4804:I4804"/>
    <mergeCell ref="H4805:I4805"/>
    <mergeCell ref="H4796:I4796"/>
    <mergeCell ref="H4797:I4797"/>
    <mergeCell ref="H4798:I4798"/>
    <mergeCell ref="H4799:I4799"/>
    <mergeCell ref="H4800:I4800"/>
    <mergeCell ref="H4811:I4811"/>
    <mergeCell ref="H4812:I4812"/>
    <mergeCell ref="H4813:I4813"/>
    <mergeCell ref="H4814:I4814"/>
    <mergeCell ref="H4815:I4815"/>
    <mergeCell ref="H4806:I4806"/>
    <mergeCell ref="H4807:I4807"/>
    <mergeCell ref="H4808:I4808"/>
    <mergeCell ref="H4809:I4809"/>
    <mergeCell ref="H4810:I4810"/>
    <mergeCell ref="H4781:I4781"/>
    <mergeCell ref="H4782:I4782"/>
    <mergeCell ref="H4783:I4783"/>
    <mergeCell ref="H4784:I4784"/>
    <mergeCell ref="H4785:I4785"/>
    <mergeCell ref="H4776:I4776"/>
    <mergeCell ref="H4777:I4777"/>
    <mergeCell ref="H4778:I4778"/>
    <mergeCell ref="H4779:I4779"/>
    <mergeCell ref="H4780:I4780"/>
    <mergeCell ref="H4791:I4791"/>
    <mergeCell ref="H4792:I4792"/>
    <mergeCell ref="H4793:I4793"/>
    <mergeCell ref="H4794:I4794"/>
    <mergeCell ref="H4795:I4795"/>
    <mergeCell ref="H4786:I4786"/>
    <mergeCell ref="H4787:I4787"/>
    <mergeCell ref="H4788:I4788"/>
    <mergeCell ref="H4789:I4789"/>
    <mergeCell ref="H4790:I4790"/>
    <mergeCell ref="H4761:I4761"/>
    <mergeCell ref="H4762:I4762"/>
    <mergeCell ref="H4763:I4763"/>
    <mergeCell ref="H4764:I4764"/>
    <mergeCell ref="H4765:I4765"/>
    <mergeCell ref="H4756:I4756"/>
    <mergeCell ref="H4757:I4757"/>
    <mergeCell ref="H4758:I4758"/>
    <mergeCell ref="H4759:I4759"/>
    <mergeCell ref="H4760:I4760"/>
    <mergeCell ref="H4771:I4771"/>
    <mergeCell ref="H4772:I4772"/>
    <mergeCell ref="H4773:I4773"/>
    <mergeCell ref="H4774:I4774"/>
    <mergeCell ref="H4775:I4775"/>
    <mergeCell ref="H4766:I4766"/>
    <mergeCell ref="H4767:I4767"/>
    <mergeCell ref="H4768:I4768"/>
    <mergeCell ref="H4769:I4769"/>
    <mergeCell ref="H4770:I4770"/>
    <mergeCell ref="H4741:I4741"/>
    <mergeCell ref="H4742:I4742"/>
    <mergeCell ref="H4743:I4743"/>
    <mergeCell ref="H4744:I4744"/>
    <mergeCell ref="H4745:I4745"/>
    <mergeCell ref="H4736:I4736"/>
    <mergeCell ref="H4737:I4737"/>
    <mergeCell ref="H4738:I4738"/>
    <mergeCell ref="H4739:I4739"/>
    <mergeCell ref="H4740:I4740"/>
    <mergeCell ref="H4751:I4751"/>
    <mergeCell ref="H4752:I4752"/>
    <mergeCell ref="H4753:I4753"/>
    <mergeCell ref="H4754:I4754"/>
    <mergeCell ref="H4755:I4755"/>
    <mergeCell ref="H4746:I4746"/>
    <mergeCell ref="H4747:I4747"/>
    <mergeCell ref="H4748:I4748"/>
    <mergeCell ref="H4749:I4749"/>
    <mergeCell ref="H4750:I4750"/>
    <mergeCell ref="H4721:I4721"/>
    <mergeCell ref="H4722:I4722"/>
    <mergeCell ref="H4723:I4723"/>
    <mergeCell ref="H4724:I4724"/>
    <mergeCell ref="H4725:I4725"/>
    <mergeCell ref="H4716:I4716"/>
    <mergeCell ref="H4717:I4717"/>
    <mergeCell ref="H4718:I4718"/>
    <mergeCell ref="H4719:I4719"/>
    <mergeCell ref="H4720:I4720"/>
    <mergeCell ref="H4731:I4731"/>
    <mergeCell ref="H4732:I4732"/>
    <mergeCell ref="H4733:I4733"/>
    <mergeCell ref="H4734:I4734"/>
    <mergeCell ref="H4735:I4735"/>
    <mergeCell ref="H4726:I4726"/>
    <mergeCell ref="H4727:I4727"/>
    <mergeCell ref="H4728:I4728"/>
    <mergeCell ref="H4729:I4729"/>
    <mergeCell ref="H4730:I4730"/>
    <mergeCell ref="H4701:I4701"/>
    <mergeCell ref="H4702:I4702"/>
    <mergeCell ref="H4703:I4703"/>
    <mergeCell ref="H4704:I4704"/>
    <mergeCell ref="H4705:I4705"/>
    <mergeCell ref="H4696:I4696"/>
    <mergeCell ref="H4697:I4697"/>
    <mergeCell ref="H4698:I4698"/>
    <mergeCell ref="H4699:I4699"/>
    <mergeCell ref="H4700:I4700"/>
    <mergeCell ref="H4711:I4711"/>
    <mergeCell ref="H4712:I4712"/>
    <mergeCell ref="H4713:I4713"/>
    <mergeCell ref="H4714:I4714"/>
    <mergeCell ref="H4715:I4715"/>
    <mergeCell ref="H4706:I4706"/>
    <mergeCell ref="H4707:I4707"/>
    <mergeCell ref="H4708:I4708"/>
    <mergeCell ref="H4709:I4709"/>
    <mergeCell ref="H4710:I4710"/>
    <mergeCell ref="H4681:I4681"/>
    <mergeCell ref="H4682:I4682"/>
    <mergeCell ref="H4683:I4683"/>
    <mergeCell ref="H4684:I4684"/>
    <mergeCell ref="H4685:I4685"/>
    <mergeCell ref="H4676:I4676"/>
    <mergeCell ref="H4677:I4677"/>
    <mergeCell ref="H4678:I4678"/>
    <mergeCell ref="H4679:I4679"/>
    <mergeCell ref="H4680:I4680"/>
    <mergeCell ref="H4691:I4691"/>
    <mergeCell ref="H4692:I4692"/>
    <mergeCell ref="H4693:I4693"/>
    <mergeCell ref="H4694:I4694"/>
    <mergeCell ref="H4695:I4695"/>
    <mergeCell ref="H4686:I4686"/>
    <mergeCell ref="H4687:I4687"/>
    <mergeCell ref="H4688:I4688"/>
    <mergeCell ref="H4689:I4689"/>
    <mergeCell ref="H4690:I4690"/>
    <mergeCell ref="H4661:I4661"/>
    <mergeCell ref="H4662:I4662"/>
    <mergeCell ref="H4663:I4663"/>
    <mergeCell ref="H4664:I4664"/>
    <mergeCell ref="H4665:I4665"/>
    <mergeCell ref="H4656:I4656"/>
    <mergeCell ref="H4657:I4657"/>
    <mergeCell ref="H4658:I4658"/>
    <mergeCell ref="H4659:I4659"/>
    <mergeCell ref="H4660:I4660"/>
    <mergeCell ref="H4671:I4671"/>
    <mergeCell ref="H4672:I4672"/>
    <mergeCell ref="H4673:I4673"/>
    <mergeCell ref="H4674:I4674"/>
    <mergeCell ref="H4675:I4675"/>
    <mergeCell ref="H4666:I4666"/>
    <mergeCell ref="H4667:I4667"/>
    <mergeCell ref="H4668:I4668"/>
    <mergeCell ref="H4669:I4669"/>
    <mergeCell ref="H4670:I4670"/>
    <mergeCell ref="H4641:I4641"/>
    <mergeCell ref="H4642:I4642"/>
    <mergeCell ref="H4643:I4643"/>
    <mergeCell ref="H4644:I4644"/>
    <mergeCell ref="H4645:I4645"/>
    <mergeCell ref="H4636:I4636"/>
    <mergeCell ref="H4637:I4637"/>
    <mergeCell ref="H4638:I4638"/>
    <mergeCell ref="H4639:I4639"/>
    <mergeCell ref="H4640:I4640"/>
    <mergeCell ref="H4651:I4651"/>
    <mergeCell ref="H4652:I4652"/>
    <mergeCell ref="H4653:I4653"/>
    <mergeCell ref="H4654:I4654"/>
    <mergeCell ref="H4655:I4655"/>
    <mergeCell ref="H4646:I4646"/>
    <mergeCell ref="H4647:I4647"/>
    <mergeCell ref="H4648:I4648"/>
    <mergeCell ref="H4649:I4649"/>
    <mergeCell ref="H4650:I4650"/>
    <mergeCell ref="H4621:I4621"/>
    <mergeCell ref="H4622:I4622"/>
    <mergeCell ref="H4623:I4623"/>
    <mergeCell ref="H4624:I4624"/>
    <mergeCell ref="H4625:I4625"/>
    <mergeCell ref="H4616:I4616"/>
    <mergeCell ref="H4617:I4617"/>
    <mergeCell ref="H4618:I4618"/>
    <mergeCell ref="H4619:I4619"/>
    <mergeCell ref="H4620:I4620"/>
    <mergeCell ref="H4631:I4631"/>
    <mergeCell ref="H4632:I4632"/>
    <mergeCell ref="H4633:I4633"/>
    <mergeCell ref="H4634:I4634"/>
    <mergeCell ref="H4635:I4635"/>
    <mergeCell ref="H4626:I4626"/>
    <mergeCell ref="H4627:I4627"/>
    <mergeCell ref="H4628:I4628"/>
    <mergeCell ref="H4629:I4629"/>
    <mergeCell ref="H4630:I4630"/>
    <mergeCell ref="H4601:I4601"/>
    <mergeCell ref="H4602:I4602"/>
    <mergeCell ref="H4603:I4603"/>
    <mergeCell ref="H4604:I4604"/>
    <mergeCell ref="H4605:I4605"/>
    <mergeCell ref="H4596:I4596"/>
    <mergeCell ref="H4597:I4597"/>
    <mergeCell ref="H4598:I4598"/>
    <mergeCell ref="H4599:I4599"/>
    <mergeCell ref="H4600:I4600"/>
    <mergeCell ref="H4611:I4611"/>
    <mergeCell ref="H4612:I4612"/>
    <mergeCell ref="H4613:I4613"/>
    <mergeCell ref="H4614:I4614"/>
    <mergeCell ref="H4615:I4615"/>
    <mergeCell ref="H4606:I4606"/>
    <mergeCell ref="H4607:I4607"/>
    <mergeCell ref="H4608:I4608"/>
    <mergeCell ref="H4609:I4609"/>
    <mergeCell ref="H4610:I4610"/>
    <mergeCell ref="H4581:I4581"/>
    <mergeCell ref="H4582:I4582"/>
    <mergeCell ref="H4583:I4583"/>
    <mergeCell ref="H4584:I4584"/>
    <mergeCell ref="H4585:I4585"/>
    <mergeCell ref="H4576:I4576"/>
    <mergeCell ref="H4577:I4577"/>
    <mergeCell ref="H4578:I4578"/>
    <mergeCell ref="H4579:I4579"/>
    <mergeCell ref="H4580:I4580"/>
    <mergeCell ref="H4591:I4591"/>
    <mergeCell ref="H4592:I4592"/>
    <mergeCell ref="H4593:I4593"/>
    <mergeCell ref="H4594:I4594"/>
    <mergeCell ref="H4595:I4595"/>
    <mergeCell ref="H4586:I4586"/>
    <mergeCell ref="H4587:I4587"/>
    <mergeCell ref="H4588:I4588"/>
    <mergeCell ref="H4589:I4589"/>
    <mergeCell ref="H4590:I4590"/>
    <mergeCell ref="H4561:I4561"/>
    <mergeCell ref="H4562:I4562"/>
    <mergeCell ref="H4563:I4563"/>
    <mergeCell ref="H4564:I4564"/>
    <mergeCell ref="H4565:I4565"/>
    <mergeCell ref="H4556:I4556"/>
    <mergeCell ref="H4557:I4557"/>
    <mergeCell ref="H4558:I4558"/>
    <mergeCell ref="H4559:I4559"/>
    <mergeCell ref="H4560:I4560"/>
    <mergeCell ref="H4571:I4571"/>
    <mergeCell ref="H4572:I4572"/>
    <mergeCell ref="H4573:I4573"/>
    <mergeCell ref="H4574:I4574"/>
    <mergeCell ref="H4575:I4575"/>
    <mergeCell ref="H4566:I4566"/>
    <mergeCell ref="H4567:I4567"/>
    <mergeCell ref="H4568:I4568"/>
    <mergeCell ref="H4569:I4569"/>
    <mergeCell ref="H4570:I4570"/>
    <mergeCell ref="H4541:I4541"/>
    <mergeCell ref="H4542:I4542"/>
    <mergeCell ref="H4543:I4543"/>
    <mergeCell ref="H4544:I4544"/>
    <mergeCell ref="H4545:I4545"/>
    <mergeCell ref="H4536:I4536"/>
    <mergeCell ref="H4537:I4537"/>
    <mergeCell ref="H4538:I4538"/>
    <mergeCell ref="H4539:I4539"/>
    <mergeCell ref="H4540:I4540"/>
    <mergeCell ref="H4551:I4551"/>
    <mergeCell ref="H4552:I4552"/>
    <mergeCell ref="H4553:I4553"/>
    <mergeCell ref="H4554:I4554"/>
    <mergeCell ref="H4555:I4555"/>
    <mergeCell ref="H4546:I4546"/>
    <mergeCell ref="H4547:I4547"/>
    <mergeCell ref="H4548:I4548"/>
    <mergeCell ref="H4549:I4549"/>
    <mergeCell ref="H4550:I4550"/>
    <mergeCell ref="H4521:I4521"/>
    <mergeCell ref="H4522:I4522"/>
    <mergeCell ref="H4523:I4523"/>
    <mergeCell ref="H4524:I4524"/>
    <mergeCell ref="H4525:I4525"/>
    <mergeCell ref="H4516:I4516"/>
    <mergeCell ref="H4517:I4517"/>
    <mergeCell ref="H4518:I4518"/>
    <mergeCell ref="H4519:I4519"/>
    <mergeCell ref="H4520:I4520"/>
    <mergeCell ref="H4531:I4531"/>
    <mergeCell ref="H4532:I4532"/>
    <mergeCell ref="H4533:I4533"/>
    <mergeCell ref="H4534:I4534"/>
    <mergeCell ref="H4535:I4535"/>
    <mergeCell ref="H4526:I4526"/>
    <mergeCell ref="H4527:I4527"/>
    <mergeCell ref="H4528:I4528"/>
    <mergeCell ref="H4529:I4529"/>
    <mergeCell ref="H4530:I4530"/>
    <mergeCell ref="H4501:I4501"/>
    <mergeCell ref="H4502:I4502"/>
    <mergeCell ref="H4503:I4503"/>
    <mergeCell ref="H4504:I4504"/>
    <mergeCell ref="H4505:I4505"/>
    <mergeCell ref="H4496:I4496"/>
    <mergeCell ref="H4497:I4497"/>
    <mergeCell ref="H4498:I4498"/>
    <mergeCell ref="H4499:I4499"/>
    <mergeCell ref="H4500:I4500"/>
    <mergeCell ref="H4511:I4511"/>
    <mergeCell ref="H4512:I4512"/>
    <mergeCell ref="H4513:I4513"/>
    <mergeCell ref="H4514:I4514"/>
    <mergeCell ref="H4515:I4515"/>
    <mergeCell ref="H4506:I4506"/>
    <mergeCell ref="H4507:I4507"/>
    <mergeCell ref="H4508:I4508"/>
    <mergeCell ref="H4509:I4509"/>
    <mergeCell ref="H4510:I4510"/>
    <mergeCell ref="H4481:I4481"/>
    <mergeCell ref="H4482:I4482"/>
    <mergeCell ref="H4483:I4483"/>
    <mergeCell ref="H4484:I4484"/>
    <mergeCell ref="H4485:I4485"/>
    <mergeCell ref="H4476:I4476"/>
    <mergeCell ref="H4477:I4477"/>
    <mergeCell ref="H4478:I4478"/>
    <mergeCell ref="H4479:I4479"/>
    <mergeCell ref="H4480:I4480"/>
    <mergeCell ref="H4491:I4491"/>
    <mergeCell ref="H4492:I4492"/>
    <mergeCell ref="H4493:I4493"/>
    <mergeCell ref="H4494:I4494"/>
    <mergeCell ref="H4495:I4495"/>
    <mergeCell ref="H4486:I4486"/>
    <mergeCell ref="H4487:I4487"/>
    <mergeCell ref="H4488:I4488"/>
    <mergeCell ref="H4489:I4489"/>
    <mergeCell ref="H4490:I4490"/>
    <mergeCell ref="H4461:I4461"/>
    <mergeCell ref="H4462:I4462"/>
    <mergeCell ref="H4463:I4463"/>
    <mergeCell ref="H4464:I4464"/>
    <mergeCell ref="H4465:I4465"/>
    <mergeCell ref="H4456:I4456"/>
    <mergeCell ref="H4457:I4457"/>
    <mergeCell ref="H4458:I4458"/>
    <mergeCell ref="H4459:I4459"/>
    <mergeCell ref="H4460:I4460"/>
    <mergeCell ref="H4471:I4471"/>
    <mergeCell ref="H4472:I4472"/>
    <mergeCell ref="H4473:I4473"/>
    <mergeCell ref="H4474:I4474"/>
    <mergeCell ref="H4475:I4475"/>
    <mergeCell ref="H4466:I4466"/>
    <mergeCell ref="H4467:I4467"/>
    <mergeCell ref="H4468:I4468"/>
    <mergeCell ref="H4469:I4469"/>
    <mergeCell ref="H4470:I4470"/>
    <mergeCell ref="H4441:I4441"/>
    <mergeCell ref="H4442:I4442"/>
    <mergeCell ref="H4443:I4443"/>
    <mergeCell ref="H4444:I4444"/>
    <mergeCell ref="H4445:I4445"/>
    <mergeCell ref="H4436:I4436"/>
    <mergeCell ref="H4437:I4437"/>
    <mergeCell ref="H4438:I4438"/>
    <mergeCell ref="H4439:I4439"/>
    <mergeCell ref="H4440:I4440"/>
    <mergeCell ref="H4451:I4451"/>
    <mergeCell ref="H4452:I4452"/>
    <mergeCell ref="H4453:I4453"/>
    <mergeCell ref="H4454:I4454"/>
    <mergeCell ref="H4455:I4455"/>
    <mergeCell ref="H4446:I4446"/>
    <mergeCell ref="H4447:I4447"/>
    <mergeCell ref="H4448:I4448"/>
    <mergeCell ref="H4449:I4449"/>
    <mergeCell ref="H4450:I4450"/>
    <mergeCell ref="H4421:I4421"/>
    <mergeCell ref="H4422:I4422"/>
    <mergeCell ref="H4423:I4423"/>
    <mergeCell ref="H4424:I4424"/>
    <mergeCell ref="H4425:I4425"/>
    <mergeCell ref="H4416:I4416"/>
    <mergeCell ref="H4417:I4417"/>
    <mergeCell ref="H4418:I4418"/>
    <mergeCell ref="H4419:I4419"/>
    <mergeCell ref="H4420:I4420"/>
    <mergeCell ref="H4431:I4431"/>
    <mergeCell ref="H4432:I4432"/>
    <mergeCell ref="H4433:I4433"/>
    <mergeCell ref="H4434:I4434"/>
    <mergeCell ref="H4435:I4435"/>
    <mergeCell ref="H4426:I4426"/>
    <mergeCell ref="H4427:I4427"/>
    <mergeCell ref="H4428:I4428"/>
    <mergeCell ref="H4429:I4429"/>
    <mergeCell ref="H4430:I4430"/>
    <mergeCell ref="H4401:I4401"/>
    <mergeCell ref="H4402:I4402"/>
    <mergeCell ref="H4403:I4403"/>
    <mergeCell ref="H4404:I4404"/>
    <mergeCell ref="H4405:I4405"/>
    <mergeCell ref="H4396:I4396"/>
    <mergeCell ref="H4397:I4397"/>
    <mergeCell ref="H4398:I4398"/>
    <mergeCell ref="H4399:I4399"/>
    <mergeCell ref="H4400:I4400"/>
    <mergeCell ref="H4411:I4411"/>
    <mergeCell ref="H4412:I4412"/>
    <mergeCell ref="H4413:I4413"/>
    <mergeCell ref="H4414:I4414"/>
    <mergeCell ref="H4415:I4415"/>
    <mergeCell ref="H4406:I4406"/>
    <mergeCell ref="H4407:I4407"/>
    <mergeCell ref="H4408:I4408"/>
    <mergeCell ref="H4409:I4409"/>
    <mergeCell ref="H4410:I4410"/>
    <mergeCell ref="H4381:I4381"/>
    <mergeCell ref="H4382:I4382"/>
    <mergeCell ref="H4383:I4383"/>
    <mergeCell ref="H4384:I4384"/>
    <mergeCell ref="H4385:I4385"/>
    <mergeCell ref="H4376:I4376"/>
    <mergeCell ref="H4377:I4377"/>
    <mergeCell ref="H4378:I4378"/>
    <mergeCell ref="H4379:I4379"/>
    <mergeCell ref="H4380:I4380"/>
    <mergeCell ref="H4391:I4391"/>
    <mergeCell ref="H4392:I4392"/>
    <mergeCell ref="H4393:I4393"/>
    <mergeCell ref="H4394:I4394"/>
    <mergeCell ref="H4395:I4395"/>
    <mergeCell ref="H4386:I4386"/>
    <mergeCell ref="H4387:I4387"/>
    <mergeCell ref="H4388:I4388"/>
    <mergeCell ref="H4389:I4389"/>
    <mergeCell ref="H4390:I4390"/>
    <mergeCell ref="H4361:I4361"/>
    <mergeCell ref="H4362:I4362"/>
    <mergeCell ref="H4363:I4363"/>
    <mergeCell ref="H4364:I4364"/>
    <mergeCell ref="H4365:I4365"/>
    <mergeCell ref="H4356:I4356"/>
    <mergeCell ref="H4357:I4357"/>
    <mergeCell ref="H4358:I4358"/>
    <mergeCell ref="H4359:I4359"/>
    <mergeCell ref="H4360:I4360"/>
    <mergeCell ref="H4371:I4371"/>
    <mergeCell ref="H4372:I4372"/>
    <mergeCell ref="H4373:I4373"/>
    <mergeCell ref="H4374:I4374"/>
    <mergeCell ref="H4375:I4375"/>
    <mergeCell ref="H4366:I4366"/>
    <mergeCell ref="H4367:I4367"/>
    <mergeCell ref="H4368:I4368"/>
    <mergeCell ref="H4369:I4369"/>
    <mergeCell ref="H4370:I4370"/>
    <mergeCell ref="H4341:I4341"/>
    <mergeCell ref="H4342:I4342"/>
    <mergeCell ref="H4343:I4343"/>
    <mergeCell ref="H4344:I4344"/>
    <mergeCell ref="H4345:I4345"/>
    <mergeCell ref="H4336:I4336"/>
    <mergeCell ref="H4337:I4337"/>
    <mergeCell ref="H4338:I4338"/>
    <mergeCell ref="H4339:I4339"/>
    <mergeCell ref="H4340:I4340"/>
    <mergeCell ref="H4351:I4351"/>
    <mergeCell ref="H4352:I4352"/>
    <mergeCell ref="H4353:I4353"/>
    <mergeCell ref="H4354:I4354"/>
    <mergeCell ref="H4355:I4355"/>
    <mergeCell ref="H4346:I4346"/>
    <mergeCell ref="H4347:I4347"/>
    <mergeCell ref="H4348:I4348"/>
    <mergeCell ref="H4349:I4349"/>
    <mergeCell ref="H4350:I4350"/>
    <mergeCell ref="H4321:I4321"/>
    <mergeCell ref="H4322:I4322"/>
    <mergeCell ref="H4323:I4323"/>
    <mergeCell ref="H4324:I4324"/>
    <mergeCell ref="H4325:I4325"/>
    <mergeCell ref="H4316:I4316"/>
    <mergeCell ref="H4317:I4317"/>
    <mergeCell ref="H4318:I4318"/>
    <mergeCell ref="H4319:I4319"/>
    <mergeCell ref="H4320:I4320"/>
    <mergeCell ref="H4331:I4331"/>
    <mergeCell ref="H4332:I4332"/>
    <mergeCell ref="H4333:I4333"/>
    <mergeCell ref="H4334:I4334"/>
    <mergeCell ref="H4335:I4335"/>
    <mergeCell ref="H4326:I4326"/>
    <mergeCell ref="H4327:I4327"/>
    <mergeCell ref="H4328:I4328"/>
    <mergeCell ref="H4329:I4329"/>
    <mergeCell ref="H4330:I4330"/>
    <mergeCell ref="H4301:I4301"/>
    <mergeCell ref="H4302:I4302"/>
    <mergeCell ref="H4303:I4303"/>
    <mergeCell ref="H4304:I4304"/>
    <mergeCell ref="H4305:I4305"/>
    <mergeCell ref="H4296:I4296"/>
    <mergeCell ref="H4297:I4297"/>
    <mergeCell ref="H4298:I4298"/>
    <mergeCell ref="H4299:I4299"/>
    <mergeCell ref="H4300:I4300"/>
    <mergeCell ref="H4311:I4311"/>
    <mergeCell ref="H4312:I4312"/>
    <mergeCell ref="H4313:I4313"/>
    <mergeCell ref="H4314:I4314"/>
    <mergeCell ref="H4315:I4315"/>
    <mergeCell ref="H4306:I4306"/>
    <mergeCell ref="H4307:I4307"/>
    <mergeCell ref="H4308:I4308"/>
    <mergeCell ref="H4309:I4309"/>
    <mergeCell ref="H4310:I4310"/>
    <mergeCell ref="H4281:I4281"/>
    <mergeCell ref="H4282:I4282"/>
    <mergeCell ref="H4283:I4283"/>
    <mergeCell ref="H4284:I4284"/>
    <mergeCell ref="H4285:I4285"/>
    <mergeCell ref="H4276:I4276"/>
    <mergeCell ref="H4277:I4277"/>
    <mergeCell ref="H4278:I4278"/>
    <mergeCell ref="H4279:I4279"/>
    <mergeCell ref="H4280:I4280"/>
    <mergeCell ref="H4291:I4291"/>
    <mergeCell ref="H4292:I4292"/>
    <mergeCell ref="H4293:I4293"/>
    <mergeCell ref="H4294:I4294"/>
    <mergeCell ref="H4295:I4295"/>
    <mergeCell ref="H4286:I4286"/>
    <mergeCell ref="H4287:I4287"/>
    <mergeCell ref="H4288:I4288"/>
    <mergeCell ref="H4289:I4289"/>
    <mergeCell ref="H4290:I4290"/>
    <mergeCell ref="H4261:I4261"/>
    <mergeCell ref="H4262:I4262"/>
    <mergeCell ref="H4263:I4263"/>
    <mergeCell ref="H4264:I4264"/>
    <mergeCell ref="H4265:I4265"/>
    <mergeCell ref="H4256:I4256"/>
    <mergeCell ref="H4257:I4257"/>
    <mergeCell ref="H4258:I4258"/>
    <mergeCell ref="H4259:I4259"/>
    <mergeCell ref="H4260:I4260"/>
    <mergeCell ref="H4271:I4271"/>
    <mergeCell ref="H4272:I4272"/>
    <mergeCell ref="H4273:I4273"/>
    <mergeCell ref="H4274:I4274"/>
    <mergeCell ref="H4275:I4275"/>
    <mergeCell ref="H4266:I4266"/>
    <mergeCell ref="H4267:I4267"/>
    <mergeCell ref="H4268:I4268"/>
    <mergeCell ref="H4269:I4269"/>
    <mergeCell ref="H4270:I4270"/>
    <mergeCell ref="H4241:I4241"/>
    <mergeCell ref="H4242:I4242"/>
    <mergeCell ref="H4243:I4243"/>
    <mergeCell ref="H4244:I4244"/>
    <mergeCell ref="H4245:I4245"/>
    <mergeCell ref="H4236:I4236"/>
    <mergeCell ref="H4237:I4237"/>
    <mergeCell ref="H4238:I4238"/>
    <mergeCell ref="H4239:I4239"/>
    <mergeCell ref="H4240:I4240"/>
    <mergeCell ref="H4251:I4251"/>
    <mergeCell ref="H4252:I4252"/>
    <mergeCell ref="H4253:I4253"/>
    <mergeCell ref="H4254:I4254"/>
    <mergeCell ref="H4255:I4255"/>
    <mergeCell ref="H4246:I4246"/>
    <mergeCell ref="H4247:I4247"/>
    <mergeCell ref="H4248:I4248"/>
    <mergeCell ref="H4249:I4249"/>
    <mergeCell ref="H4250:I4250"/>
    <mergeCell ref="H4221:I4221"/>
    <mergeCell ref="H4222:I4222"/>
    <mergeCell ref="H4223:I4223"/>
    <mergeCell ref="H4224:I4224"/>
    <mergeCell ref="H4225:I4225"/>
    <mergeCell ref="H4216:I4216"/>
    <mergeCell ref="H4217:I4217"/>
    <mergeCell ref="H4218:I4218"/>
    <mergeCell ref="H4219:I4219"/>
    <mergeCell ref="H4220:I4220"/>
    <mergeCell ref="H4231:I4231"/>
    <mergeCell ref="H4232:I4232"/>
    <mergeCell ref="H4233:I4233"/>
    <mergeCell ref="H4234:I4234"/>
    <mergeCell ref="H4235:I4235"/>
    <mergeCell ref="H4226:I4226"/>
    <mergeCell ref="H4227:I4227"/>
    <mergeCell ref="H4228:I4228"/>
    <mergeCell ref="H4229:I4229"/>
    <mergeCell ref="H4230:I4230"/>
    <mergeCell ref="H4201:I4201"/>
    <mergeCell ref="H4202:I4202"/>
    <mergeCell ref="H4203:I4203"/>
    <mergeCell ref="H4204:I4204"/>
    <mergeCell ref="H4205:I4205"/>
    <mergeCell ref="H4196:I4196"/>
    <mergeCell ref="H4197:I4197"/>
    <mergeCell ref="H4198:I4198"/>
    <mergeCell ref="H4199:I4199"/>
    <mergeCell ref="H4200:I4200"/>
    <mergeCell ref="H4211:I4211"/>
    <mergeCell ref="H4212:I4212"/>
    <mergeCell ref="H4213:I4213"/>
    <mergeCell ref="H4214:I4214"/>
    <mergeCell ref="H4215:I4215"/>
    <mergeCell ref="H4206:I4206"/>
    <mergeCell ref="H4207:I4207"/>
    <mergeCell ref="H4208:I4208"/>
    <mergeCell ref="H4209:I4209"/>
    <mergeCell ref="H4210:I4210"/>
    <mergeCell ref="H4181:I4181"/>
    <mergeCell ref="H4182:I4182"/>
    <mergeCell ref="H4183:I4183"/>
    <mergeCell ref="H4184:I4184"/>
    <mergeCell ref="H4185:I4185"/>
    <mergeCell ref="H4176:I4176"/>
    <mergeCell ref="H4177:I4177"/>
    <mergeCell ref="H4178:I4178"/>
    <mergeCell ref="H4179:I4179"/>
    <mergeCell ref="H4180:I4180"/>
    <mergeCell ref="H4191:I4191"/>
    <mergeCell ref="H4192:I4192"/>
    <mergeCell ref="H4193:I4193"/>
    <mergeCell ref="H4194:I4194"/>
    <mergeCell ref="H4195:I4195"/>
    <mergeCell ref="H4186:I4186"/>
    <mergeCell ref="H4187:I4187"/>
    <mergeCell ref="H4188:I4188"/>
    <mergeCell ref="H4189:I4189"/>
    <mergeCell ref="H4190:I4190"/>
    <mergeCell ref="H4161:I4161"/>
    <mergeCell ref="H4162:I4162"/>
    <mergeCell ref="H4163:I4163"/>
    <mergeCell ref="H4164:I4164"/>
    <mergeCell ref="H4165:I4165"/>
    <mergeCell ref="H4156:I4156"/>
    <mergeCell ref="H4157:I4157"/>
    <mergeCell ref="H4158:I4158"/>
    <mergeCell ref="H4159:I4159"/>
    <mergeCell ref="H4160:I4160"/>
    <mergeCell ref="H4171:I4171"/>
    <mergeCell ref="H4172:I4172"/>
    <mergeCell ref="H4173:I4173"/>
    <mergeCell ref="H4174:I4174"/>
    <mergeCell ref="H4175:I4175"/>
    <mergeCell ref="H4166:I4166"/>
    <mergeCell ref="H4167:I4167"/>
    <mergeCell ref="H4168:I4168"/>
    <mergeCell ref="H4169:I4169"/>
    <mergeCell ref="H4170:I4170"/>
    <mergeCell ref="H4141:I4141"/>
    <mergeCell ref="H4142:I4142"/>
    <mergeCell ref="H4143:I4143"/>
    <mergeCell ref="H4144:I4144"/>
    <mergeCell ref="H4145:I4145"/>
    <mergeCell ref="H4136:I4136"/>
    <mergeCell ref="H4137:I4137"/>
    <mergeCell ref="H4138:I4138"/>
    <mergeCell ref="H4139:I4139"/>
    <mergeCell ref="H4140:I4140"/>
    <mergeCell ref="H4151:I4151"/>
    <mergeCell ref="H4152:I4152"/>
    <mergeCell ref="H4153:I4153"/>
    <mergeCell ref="H4154:I4154"/>
    <mergeCell ref="H4155:I4155"/>
    <mergeCell ref="H4146:I4146"/>
    <mergeCell ref="H4147:I4147"/>
    <mergeCell ref="H4148:I4148"/>
    <mergeCell ref="H4149:I4149"/>
    <mergeCell ref="H4150:I4150"/>
    <mergeCell ref="H4121:I4121"/>
    <mergeCell ref="H4122:I4122"/>
    <mergeCell ref="H4123:I4123"/>
    <mergeCell ref="H4124:I4124"/>
    <mergeCell ref="H4125:I4125"/>
    <mergeCell ref="H4116:I4116"/>
    <mergeCell ref="H4117:I4117"/>
    <mergeCell ref="H4118:I4118"/>
    <mergeCell ref="H4119:I4119"/>
    <mergeCell ref="H4120:I4120"/>
    <mergeCell ref="H4131:I4131"/>
    <mergeCell ref="H4132:I4132"/>
    <mergeCell ref="H4133:I4133"/>
    <mergeCell ref="H4134:I4134"/>
    <mergeCell ref="H4135:I4135"/>
    <mergeCell ref="H4126:I4126"/>
    <mergeCell ref="H4127:I4127"/>
    <mergeCell ref="H4128:I4128"/>
    <mergeCell ref="H4129:I4129"/>
    <mergeCell ref="H4130:I4130"/>
    <mergeCell ref="H4101:I4101"/>
    <mergeCell ref="H4102:I4102"/>
    <mergeCell ref="H4103:I4103"/>
    <mergeCell ref="H4104:I4104"/>
    <mergeCell ref="H4105:I4105"/>
    <mergeCell ref="H4096:I4096"/>
    <mergeCell ref="H4097:I4097"/>
    <mergeCell ref="H4098:I4098"/>
    <mergeCell ref="H4099:I4099"/>
    <mergeCell ref="H4100:I4100"/>
    <mergeCell ref="H4111:I4111"/>
    <mergeCell ref="H4112:I4112"/>
    <mergeCell ref="H4113:I4113"/>
    <mergeCell ref="H4114:I4114"/>
    <mergeCell ref="H4115:I4115"/>
    <mergeCell ref="H4106:I4106"/>
    <mergeCell ref="H4107:I4107"/>
    <mergeCell ref="H4108:I4108"/>
    <mergeCell ref="H4109:I4109"/>
    <mergeCell ref="H4110:I4110"/>
    <mergeCell ref="H4081:I4081"/>
    <mergeCell ref="H4082:I4082"/>
    <mergeCell ref="H4083:I4083"/>
    <mergeCell ref="H4084:I4084"/>
    <mergeCell ref="H4085:I4085"/>
    <mergeCell ref="H4076:I4076"/>
    <mergeCell ref="H4077:I4077"/>
    <mergeCell ref="H4078:I4078"/>
    <mergeCell ref="H4079:I4079"/>
    <mergeCell ref="H4080:I4080"/>
    <mergeCell ref="H4091:I4091"/>
    <mergeCell ref="H4092:I4092"/>
    <mergeCell ref="H4093:I4093"/>
    <mergeCell ref="H4094:I4094"/>
    <mergeCell ref="H4095:I4095"/>
    <mergeCell ref="H4086:I4086"/>
    <mergeCell ref="H4087:I4087"/>
    <mergeCell ref="H4088:I4088"/>
    <mergeCell ref="H4089:I4089"/>
    <mergeCell ref="H4090:I4090"/>
    <mergeCell ref="H4061:I4061"/>
    <mergeCell ref="H4062:I4062"/>
    <mergeCell ref="H4063:I4063"/>
    <mergeCell ref="H4064:I4064"/>
    <mergeCell ref="H4065:I4065"/>
    <mergeCell ref="H4056:I4056"/>
    <mergeCell ref="H4057:I4057"/>
    <mergeCell ref="H4058:I4058"/>
    <mergeCell ref="H4059:I4059"/>
    <mergeCell ref="H4060:I4060"/>
    <mergeCell ref="H4071:I4071"/>
    <mergeCell ref="H4072:I4072"/>
    <mergeCell ref="H4073:I4073"/>
    <mergeCell ref="H4074:I4074"/>
    <mergeCell ref="H4075:I4075"/>
    <mergeCell ref="H4066:I4066"/>
    <mergeCell ref="H4067:I4067"/>
    <mergeCell ref="H4068:I4068"/>
    <mergeCell ref="H4069:I4069"/>
    <mergeCell ref="H4070:I4070"/>
    <mergeCell ref="H4041:I4041"/>
    <mergeCell ref="H4042:I4042"/>
    <mergeCell ref="H4043:I4043"/>
    <mergeCell ref="H4044:I4044"/>
    <mergeCell ref="H4045:I4045"/>
    <mergeCell ref="H4036:I4036"/>
    <mergeCell ref="H4037:I4037"/>
    <mergeCell ref="H4038:I4038"/>
    <mergeCell ref="H4039:I4039"/>
    <mergeCell ref="H4040:I4040"/>
    <mergeCell ref="H4051:I4051"/>
    <mergeCell ref="H4052:I4052"/>
    <mergeCell ref="H4053:I4053"/>
    <mergeCell ref="H4054:I4054"/>
    <mergeCell ref="H4055:I4055"/>
    <mergeCell ref="H4046:I4046"/>
    <mergeCell ref="H4047:I4047"/>
    <mergeCell ref="H4048:I4048"/>
    <mergeCell ref="H4049:I4049"/>
    <mergeCell ref="H4050:I4050"/>
    <mergeCell ref="H4021:I4021"/>
    <mergeCell ref="H4022:I4022"/>
    <mergeCell ref="H4023:I4023"/>
    <mergeCell ref="H4024:I4024"/>
    <mergeCell ref="H4025:I4025"/>
    <mergeCell ref="H4016:I4016"/>
    <mergeCell ref="H4017:I4017"/>
    <mergeCell ref="H4018:I4018"/>
    <mergeCell ref="H4019:I4019"/>
    <mergeCell ref="H4020:I4020"/>
    <mergeCell ref="H4031:I4031"/>
    <mergeCell ref="H4032:I4032"/>
    <mergeCell ref="H4033:I4033"/>
    <mergeCell ref="H4034:I4034"/>
    <mergeCell ref="H4035:I4035"/>
    <mergeCell ref="H4026:I4026"/>
    <mergeCell ref="H4027:I4027"/>
    <mergeCell ref="H4028:I4028"/>
    <mergeCell ref="H4029:I4029"/>
    <mergeCell ref="H4030:I4030"/>
    <mergeCell ref="H4001:I4001"/>
    <mergeCell ref="H4002:I4002"/>
    <mergeCell ref="H4003:I4003"/>
    <mergeCell ref="H4004:I4004"/>
    <mergeCell ref="H4005:I4005"/>
    <mergeCell ref="H3996:I3996"/>
    <mergeCell ref="H3997:I3997"/>
    <mergeCell ref="H3998:I3998"/>
    <mergeCell ref="H3999:I3999"/>
    <mergeCell ref="H4000:I4000"/>
    <mergeCell ref="H4011:I4011"/>
    <mergeCell ref="H4012:I4012"/>
    <mergeCell ref="H4013:I4013"/>
    <mergeCell ref="H4014:I4014"/>
    <mergeCell ref="H4015:I4015"/>
    <mergeCell ref="H4006:I4006"/>
    <mergeCell ref="H4007:I4007"/>
    <mergeCell ref="H4008:I4008"/>
    <mergeCell ref="H4009:I4009"/>
    <mergeCell ref="H4010:I4010"/>
    <mergeCell ref="H3981:I3981"/>
    <mergeCell ref="H3982:I3982"/>
    <mergeCell ref="H3983:I3983"/>
    <mergeCell ref="H3984:I3984"/>
    <mergeCell ref="H3985:I3985"/>
    <mergeCell ref="H3976:I3976"/>
    <mergeCell ref="H3977:I3977"/>
    <mergeCell ref="H3978:I3978"/>
    <mergeCell ref="H3979:I3979"/>
    <mergeCell ref="H3980:I3980"/>
    <mergeCell ref="H3991:I3991"/>
    <mergeCell ref="H3992:I3992"/>
    <mergeCell ref="H3993:I3993"/>
    <mergeCell ref="H3994:I3994"/>
    <mergeCell ref="H3995:I3995"/>
    <mergeCell ref="H3986:I3986"/>
    <mergeCell ref="H3987:I3987"/>
    <mergeCell ref="H3988:I3988"/>
    <mergeCell ref="H3989:I3989"/>
    <mergeCell ref="H3990:I3990"/>
    <mergeCell ref="H3961:I3961"/>
    <mergeCell ref="H3962:I3962"/>
    <mergeCell ref="H3963:I3963"/>
    <mergeCell ref="H3964:I3964"/>
    <mergeCell ref="H3965:I3965"/>
    <mergeCell ref="H3956:I3956"/>
    <mergeCell ref="H3957:I3957"/>
    <mergeCell ref="H3958:I3958"/>
    <mergeCell ref="H3959:I3959"/>
    <mergeCell ref="H3960:I3960"/>
    <mergeCell ref="H3971:I3971"/>
    <mergeCell ref="H3972:I3972"/>
    <mergeCell ref="H3973:I3973"/>
    <mergeCell ref="H3974:I3974"/>
    <mergeCell ref="H3975:I3975"/>
    <mergeCell ref="H3966:I3966"/>
    <mergeCell ref="H3967:I3967"/>
    <mergeCell ref="H3968:I3968"/>
    <mergeCell ref="H3969:I3969"/>
    <mergeCell ref="H3970:I3970"/>
    <mergeCell ref="H3941:I3941"/>
    <mergeCell ref="H3942:I3942"/>
    <mergeCell ref="H3943:I3943"/>
    <mergeCell ref="H3944:I3944"/>
    <mergeCell ref="H3945:I3945"/>
    <mergeCell ref="H3936:I3936"/>
    <mergeCell ref="H3937:I3937"/>
    <mergeCell ref="H3938:I3938"/>
    <mergeCell ref="H3939:I3939"/>
    <mergeCell ref="H3940:I3940"/>
    <mergeCell ref="H3951:I3951"/>
    <mergeCell ref="H3952:I3952"/>
    <mergeCell ref="H3953:I3953"/>
    <mergeCell ref="H3954:I3954"/>
    <mergeCell ref="H3955:I3955"/>
    <mergeCell ref="H3946:I3946"/>
    <mergeCell ref="H3947:I3947"/>
    <mergeCell ref="H3948:I3948"/>
    <mergeCell ref="H3949:I3949"/>
    <mergeCell ref="H3950:I3950"/>
    <mergeCell ref="H3921:I3921"/>
    <mergeCell ref="H3922:I3922"/>
    <mergeCell ref="H3923:I3923"/>
    <mergeCell ref="H3924:I3924"/>
    <mergeCell ref="H3925:I3925"/>
    <mergeCell ref="H3916:I3916"/>
    <mergeCell ref="H3917:I3917"/>
    <mergeCell ref="H3918:I3918"/>
    <mergeCell ref="H3919:I3919"/>
    <mergeCell ref="H3920:I3920"/>
    <mergeCell ref="H3931:I3931"/>
    <mergeCell ref="H3932:I3932"/>
    <mergeCell ref="H3933:I3933"/>
    <mergeCell ref="H3934:I3934"/>
    <mergeCell ref="H3935:I3935"/>
    <mergeCell ref="H3926:I3926"/>
    <mergeCell ref="H3927:I3927"/>
    <mergeCell ref="H3928:I3928"/>
    <mergeCell ref="H3929:I3929"/>
    <mergeCell ref="H3930:I3930"/>
    <mergeCell ref="H3901:I3901"/>
    <mergeCell ref="H3902:I3902"/>
    <mergeCell ref="H3903:I3903"/>
    <mergeCell ref="H3904:I3904"/>
    <mergeCell ref="H3905:I3905"/>
    <mergeCell ref="H3896:I3896"/>
    <mergeCell ref="H3897:I3897"/>
    <mergeCell ref="H3898:I3898"/>
    <mergeCell ref="H3899:I3899"/>
    <mergeCell ref="H3900:I3900"/>
    <mergeCell ref="H3911:I3911"/>
    <mergeCell ref="H3912:I3912"/>
    <mergeCell ref="H3913:I3913"/>
    <mergeCell ref="H3914:I3914"/>
    <mergeCell ref="H3915:I3915"/>
    <mergeCell ref="H3906:I3906"/>
    <mergeCell ref="H3907:I3907"/>
    <mergeCell ref="H3908:I3908"/>
    <mergeCell ref="H3909:I3909"/>
    <mergeCell ref="H3910:I3910"/>
    <mergeCell ref="H3881:I3881"/>
    <mergeCell ref="H3882:I3882"/>
    <mergeCell ref="H3883:I3883"/>
    <mergeCell ref="H3884:I3884"/>
    <mergeCell ref="H3885:I3885"/>
    <mergeCell ref="H3876:I3876"/>
    <mergeCell ref="H3877:I3877"/>
    <mergeCell ref="H3878:I3878"/>
    <mergeCell ref="H3879:I3879"/>
    <mergeCell ref="H3880:I3880"/>
    <mergeCell ref="H3891:I3891"/>
    <mergeCell ref="H3892:I3892"/>
    <mergeCell ref="H3893:I3893"/>
    <mergeCell ref="H3894:I3894"/>
    <mergeCell ref="H3895:I3895"/>
    <mergeCell ref="H3886:I3886"/>
    <mergeCell ref="H3887:I3887"/>
    <mergeCell ref="H3888:I3888"/>
    <mergeCell ref="H3889:I3889"/>
    <mergeCell ref="H3890:I3890"/>
    <mergeCell ref="H3861:I3861"/>
    <mergeCell ref="H3862:I3862"/>
    <mergeCell ref="H3863:I3863"/>
    <mergeCell ref="H3864:I3864"/>
    <mergeCell ref="H3865:I3865"/>
    <mergeCell ref="H3856:I3856"/>
    <mergeCell ref="H3857:I3857"/>
    <mergeCell ref="H3858:I3858"/>
    <mergeCell ref="H3859:I3859"/>
    <mergeCell ref="H3860:I3860"/>
    <mergeCell ref="H3871:I3871"/>
    <mergeCell ref="H3872:I3872"/>
    <mergeCell ref="H3873:I3873"/>
    <mergeCell ref="H3874:I3874"/>
    <mergeCell ref="H3875:I3875"/>
    <mergeCell ref="H3866:I3866"/>
    <mergeCell ref="H3867:I3867"/>
    <mergeCell ref="H3868:I3868"/>
    <mergeCell ref="H3869:I3869"/>
    <mergeCell ref="H3870:I3870"/>
    <mergeCell ref="H3841:I3841"/>
    <mergeCell ref="H3842:I3842"/>
    <mergeCell ref="H3843:I3843"/>
    <mergeCell ref="H3844:I3844"/>
    <mergeCell ref="H3845:I3845"/>
    <mergeCell ref="H3836:I3836"/>
    <mergeCell ref="H3837:I3837"/>
    <mergeCell ref="H3838:I3838"/>
    <mergeCell ref="H3839:I3839"/>
    <mergeCell ref="H3840:I3840"/>
    <mergeCell ref="H3851:I3851"/>
    <mergeCell ref="H3852:I3852"/>
    <mergeCell ref="H3853:I3853"/>
    <mergeCell ref="H3854:I3854"/>
    <mergeCell ref="H3855:I3855"/>
    <mergeCell ref="H3846:I3846"/>
    <mergeCell ref="H3847:I3847"/>
    <mergeCell ref="H3848:I3848"/>
    <mergeCell ref="H3849:I3849"/>
    <mergeCell ref="H3850:I3850"/>
    <mergeCell ref="H3821:I3821"/>
    <mergeCell ref="H3822:I3822"/>
    <mergeCell ref="H3823:I3823"/>
    <mergeCell ref="H3824:I3824"/>
    <mergeCell ref="H3825:I3825"/>
    <mergeCell ref="H3816:I3816"/>
    <mergeCell ref="H3817:I3817"/>
    <mergeCell ref="H3818:I3818"/>
    <mergeCell ref="H3819:I3819"/>
    <mergeCell ref="H3820:I3820"/>
    <mergeCell ref="H3831:I3831"/>
    <mergeCell ref="H3832:I3832"/>
    <mergeCell ref="H3833:I3833"/>
    <mergeCell ref="H3834:I3834"/>
    <mergeCell ref="H3835:I3835"/>
    <mergeCell ref="H3826:I3826"/>
    <mergeCell ref="H3827:I3827"/>
    <mergeCell ref="H3828:I3828"/>
    <mergeCell ref="H3829:I3829"/>
    <mergeCell ref="H3830:I3830"/>
    <mergeCell ref="H3801:I3801"/>
    <mergeCell ref="H3802:I3802"/>
    <mergeCell ref="H3803:I3803"/>
    <mergeCell ref="H3804:I3804"/>
    <mergeCell ref="H3805:I3805"/>
    <mergeCell ref="H3796:I3796"/>
    <mergeCell ref="H3797:I3797"/>
    <mergeCell ref="H3798:I3798"/>
    <mergeCell ref="H3799:I3799"/>
    <mergeCell ref="H3800:I3800"/>
    <mergeCell ref="H3811:I3811"/>
    <mergeCell ref="H3812:I3812"/>
    <mergeCell ref="H3813:I3813"/>
    <mergeCell ref="H3814:I3814"/>
    <mergeCell ref="H3815:I3815"/>
    <mergeCell ref="H3806:I3806"/>
    <mergeCell ref="H3807:I3807"/>
    <mergeCell ref="H3808:I3808"/>
    <mergeCell ref="H3809:I3809"/>
    <mergeCell ref="H3810:I3810"/>
    <mergeCell ref="H3781:I3781"/>
    <mergeCell ref="H3782:I3782"/>
    <mergeCell ref="H3783:I3783"/>
    <mergeCell ref="H3784:I3784"/>
    <mergeCell ref="H3785:I3785"/>
    <mergeCell ref="H3776:I3776"/>
    <mergeCell ref="H3777:I3777"/>
    <mergeCell ref="H3778:I3778"/>
    <mergeCell ref="H3779:I3779"/>
    <mergeCell ref="H3780:I3780"/>
    <mergeCell ref="H3791:I3791"/>
    <mergeCell ref="H3792:I3792"/>
    <mergeCell ref="H3793:I3793"/>
    <mergeCell ref="H3794:I3794"/>
    <mergeCell ref="H3795:I3795"/>
    <mergeCell ref="H3786:I3786"/>
    <mergeCell ref="H3787:I3787"/>
    <mergeCell ref="H3788:I3788"/>
    <mergeCell ref="H3789:I3789"/>
    <mergeCell ref="H3790:I3790"/>
    <mergeCell ref="H3761:I3761"/>
    <mergeCell ref="H3762:I3762"/>
    <mergeCell ref="H3763:I3763"/>
    <mergeCell ref="H3764:I3764"/>
    <mergeCell ref="H3765:I3765"/>
    <mergeCell ref="H3756:I3756"/>
    <mergeCell ref="H3757:I3757"/>
    <mergeCell ref="H3758:I3758"/>
    <mergeCell ref="H3759:I3759"/>
    <mergeCell ref="H3760:I3760"/>
    <mergeCell ref="H3771:I3771"/>
    <mergeCell ref="H3772:I3772"/>
    <mergeCell ref="H3773:I3773"/>
    <mergeCell ref="H3774:I3774"/>
    <mergeCell ref="H3775:I3775"/>
    <mergeCell ref="H3766:I3766"/>
    <mergeCell ref="H3767:I3767"/>
    <mergeCell ref="H3768:I3768"/>
    <mergeCell ref="H3769:I3769"/>
    <mergeCell ref="H3770:I3770"/>
    <mergeCell ref="H3741:I3741"/>
    <mergeCell ref="H3742:I3742"/>
    <mergeCell ref="H3743:I3743"/>
    <mergeCell ref="H3744:I3744"/>
    <mergeCell ref="H3745:I3745"/>
    <mergeCell ref="H3736:I3736"/>
    <mergeCell ref="H3737:I3737"/>
    <mergeCell ref="H3738:I3738"/>
    <mergeCell ref="H3739:I3739"/>
    <mergeCell ref="H3740:I3740"/>
    <mergeCell ref="H3751:I3751"/>
    <mergeCell ref="H3752:I3752"/>
    <mergeCell ref="H3753:I3753"/>
    <mergeCell ref="H3754:I3754"/>
    <mergeCell ref="H3755:I3755"/>
    <mergeCell ref="H3746:I3746"/>
    <mergeCell ref="H3747:I3747"/>
    <mergeCell ref="H3748:I3748"/>
    <mergeCell ref="H3749:I3749"/>
    <mergeCell ref="H3750:I3750"/>
    <mergeCell ref="H3721:I3721"/>
    <mergeCell ref="H3722:I3722"/>
    <mergeCell ref="H3723:I3723"/>
    <mergeCell ref="H3724:I3724"/>
    <mergeCell ref="H3725:I3725"/>
    <mergeCell ref="H3716:I3716"/>
    <mergeCell ref="H3717:I3717"/>
    <mergeCell ref="H3718:I3718"/>
    <mergeCell ref="H3719:I3719"/>
    <mergeCell ref="H3720:I3720"/>
    <mergeCell ref="H3731:I3731"/>
    <mergeCell ref="H3732:I3732"/>
    <mergeCell ref="H3733:I3733"/>
    <mergeCell ref="H3734:I3734"/>
    <mergeCell ref="H3735:I3735"/>
    <mergeCell ref="H3726:I3726"/>
    <mergeCell ref="H3727:I3727"/>
    <mergeCell ref="H3728:I3728"/>
    <mergeCell ref="H3729:I3729"/>
    <mergeCell ref="H3730:I3730"/>
    <mergeCell ref="H3701:I3701"/>
    <mergeCell ref="H3702:I3702"/>
    <mergeCell ref="H3703:I3703"/>
    <mergeCell ref="H3704:I3704"/>
    <mergeCell ref="H3705:I3705"/>
    <mergeCell ref="H3696:I3696"/>
    <mergeCell ref="H3697:I3697"/>
    <mergeCell ref="H3698:I3698"/>
    <mergeCell ref="H3699:I3699"/>
    <mergeCell ref="H3700:I3700"/>
    <mergeCell ref="H3711:I3711"/>
    <mergeCell ref="H3712:I3712"/>
    <mergeCell ref="H3713:I3713"/>
    <mergeCell ref="H3714:I3714"/>
    <mergeCell ref="H3715:I3715"/>
    <mergeCell ref="H3706:I3706"/>
    <mergeCell ref="H3707:I3707"/>
    <mergeCell ref="H3708:I3708"/>
    <mergeCell ref="H3709:I3709"/>
    <mergeCell ref="H3710:I3710"/>
    <mergeCell ref="H3681:I3681"/>
    <mergeCell ref="H3682:I3682"/>
    <mergeCell ref="H3683:I3683"/>
    <mergeCell ref="H3684:I3684"/>
    <mergeCell ref="H3685:I3685"/>
    <mergeCell ref="H3676:I3676"/>
    <mergeCell ref="H3677:I3677"/>
    <mergeCell ref="H3678:I3678"/>
    <mergeCell ref="H3679:I3679"/>
    <mergeCell ref="H3680:I3680"/>
    <mergeCell ref="H3691:I3691"/>
    <mergeCell ref="H3692:I3692"/>
    <mergeCell ref="H3693:I3693"/>
    <mergeCell ref="H3694:I3694"/>
    <mergeCell ref="H3695:I3695"/>
    <mergeCell ref="H3686:I3686"/>
    <mergeCell ref="H3687:I3687"/>
    <mergeCell ref="H3688:I3688"/>
    <mergeCell ref="H3689:I3689"/>
    <mergeCell ref="H3690:I3690"/>
    <mergeCell ref="H3661:I3661"/>
    <mergeCell ref="H3662:I3662"/>
    <mergeCell ref="H3663:I3663"/>
    <mergeCell ref="H3664:I3664"/>
    <mergeCell ref="H3665:I3665"/>
    <mergeCell ref="H3656:I3656"/>
    <mergeCell ref="H3657:I3657"/>
    <mergeCell ref="H3658:I3658"/>
    <mergeCell ref="H3659:I3659"/>
    <mergeCell ref="H3660:I3660"/>
    <mergeCell ref="H3671:I3671"/>
    <mergeCell ref="H3672:I3672"/>
    <mergeCell ref="H3673:I3673"/>
    <mergeCell ref="H3674:I3674"/>
    <mergeCell ref="H3675:I3675"/>
    <mergeCell ref="H3666:I3666"/>
    <mergeCell ref="H3667:I3667"/>
    <mergeCell ref="H3668:I3668"/>
    <mergeCell ref="H3669:I3669"/>
    <mergeCell ref="H3670:I3670"/>
    <mergeCell ref="H3641:I3641"/>
    <mergeCell ref="H3642:I3642"/>
    <mergeCell ref="H3643:I3643"/>
    <mergeCell ref="H3644:I3644"/>
    <mergeCell ref="H3645:I3645"/>
    <mergeCell ref="H3636:I3636"/>
    <mergeCell ref="H3637:I3637"/>
    <mergeCell ref="H3638:I3638"/>
    <mergeCell ref="H3639:I3639"/>
    <mergeCell ref="H3640:I3640"/>
    <mergeCell ref="H3651:I3651"/>
    <mergeCell ref="H3652:I3652"/>
    <mergeCell ref="H3653:I3653"/>
    <mergeCell ref="H3654:I3654"/>
    <mergeCell ref="H3655:I3655"/>
    <mergeCell ref="H3646:I3646"/>
    <mergeCell ref="H3647:I3647"/>
    <mergeCell ref="H3648:I3648"/>
    <mergeCell ref="H3649:I3649"/>
    <mergeCell ref="H3650:I3650"/>
    <mergeCell ref="H3621:I3621"/>
    <mergeCell ref="H3622:I3622"/>
    <mergeCell ref="H3623:I3623"/>
    <mergeCell ref="H3624:I3624"/>
    <mergeCell ref="H3625:I3625"/>
    <mergeCell ref="H3616:I3616"/>
    <mergeCell ref="H3617:I3617"/>
    <mergeCell ref="H3618:I3618"/>
    <mergeCell ref="H3619:I3619"/>
    <mergeCell ref="H3620:I3620"/>
    <mergeCell ref="H3631:I3631"/>
    <mergeCell ref="H3632:I3632"/>
    <mergeCell ref="H3633:I3633"/>
    <mergeCell ref="H3634:I3634"/>
    <mergeCell ref="H3635:I3635"/>
    <mergeCell ref="H3626:I3626"/>
    <mergeCell ref="H3627:I3627"/>
    <mergeCell ref="H3628:I3628"/>
    <mergeCell ref="H3629:I3629"/>
    <mergeCell ref="H3630:I3630"/>
    <mergeCell ref="H3601:I3601"/>
    <mergeCell ref="H3602:I3602"/>
    <mergeCell ref="H3603:I3603"/>
    <mergeCell ref="H3604:I3604"/>
    <mergeCell ref="H3605:I3605"/>
    <mergeCell ref="H3596:I3596"/>
    <mergeCell ref="H3597:I3597"/>
    <mergeCell ref="H3598:I3598"/>
    <mergeCell ref="H3599:I3599"/>
    <mergeCell ref="H3600:I3600"/>
    <mergeCell ref="H3611:I3611"/>
    <mergeCell ref="H3612:I3612"/>
    <mergeCell ref="H3613:I3613"/>
    <mergeCell ref="H3614:I3614"/>
    <mergeCell ref="H3615:I3615"/>
    <mergeCell ref="H3606:I3606"/>
    <mergeCell ref="H3607:I3607"/>
    <mergeCell ref="H3608:I3608"/>
    <mergeCell ref="H3609:I3609"/>
    <mergeCell ref="H3610:I3610"/>
    <mergeCell ref="H3581:I3581"/>
    <mergeCell ref="H3582:I3582"/>
    <mergeCell ref="H3583:I3583"/>
    <mergeCell ref="H3584:I3584"/>
    <mergeCell ref="H3585:I3585"/>
    <mergeCell ref="H3576:I3576"/>
    <mergeCell ref="H3577:I3577"/>
    <mergeCell ref="H3578:I3578"/>
    <mergeCell ref="H3579:I3579"/>
    <mergeCell ref="H3580:I3580"/>
    <mergeCell ref="H3591:I3591"/>
    <mergeCell ref="H3592:I3592"/>
    <mergeCell ref="H3593:I3593"/>
    <mergeCell ref="H3594:I3594"/>
    <mergeCell ref="H3595:I3595"/>
    <mergeCell ref="H3586:I3586"/>
    <mergeCell ref="H3587:I3587"/>
    <mergeCell ref="H3588:I3588"/>
    <mergeCell ref="H3589:I3589"/>
    <mergeCell ref="H3590:I3590"/>
    <mergeCell ref="H3561:I3561"/>
    <mergeCell ref="H3562:I3562"/>
    <mergeCell ref="H3563:I3563"/>
    <mergeCell ref="H3564:I3564"/>
    <mergeCell ref="H3565:I3565"/>
    <mergeCell ref="H3556:I3556"/>
    <mergeCell ref="H3557:I3557"/>
    <mergeCell ref="H3558:I3558"/>
    <mergeCell ref="H3559:I3559"/>
    <mergeCell ref="H3560:I3560"/>
    <mergeCell ref="H3571:I3571"/>
    <mergeCell ref="H3572:I3572"/>
    <mergeCell ref="H3573:I3573"/>
    <mergeCell ref="H3574:I3574"/>
    <mergeCell ref="H3575:I3575"/>
    <mergeCell ref="H3566:I3566"/>
    <mergeCell ref="H3567:I3567"/>
    <mergeCell ref="H3568:I3568"/>
    <mergeCell ref="H3569:I3569"/>
    <mergeCell ref="H3570:I3570"/>
    <mergeCell ref="H3541:I3541"/>
    <mergeCell ref="H3542:I3542"/>
    <mergeCell ref="H3543:I3543"/>
    <mergeCell ref="H3544:I3544"/>
    <mergeCell ref="H3545:I3545"/>
    <mergeCell ref="H3536:I3536"/>
    <mergeCell ref="H3537:I3537"/>
    <mergeCell ref="H3538:I3538"/>
    <mergeCell ref="H3539:I3539"/>
    <mergeCell ref="H3540:I3540"/>
    <mergeCell ref="H3551:I3551"/>
    <mergeCell ref="H3552:I3552"/>
    <mergeCell ref="H3553:I3553"/>
    <mergeCell ref="H3554:I3554"/>
    <mergeCell ref="H3555:I3555"/>
    <mergeCell ref="H3546:I3546"/>
    <mergeCell ref="H3547:I3547"/>
    <mergeCell ref="H3548:I3548"/>
    <mergeCell ref="H3549:I3549"/>
    <mergeCell ref="H3550:I3550"/>
    <mergeCell ref="H3521:I3521"/>
    <mergeCell ref="H3522:I3522"/>
    <mergeCell ref="H3523:I3523"/>
    <mergeCell ref="H3524:I3524"/>
    <mergeCell ref="H3525:I3525"/>
    <mergeCell ref="H3516:I3516"/>
    <mergeCell ref="H3517:I3517"/>
    <mergeCell ref="H3518:I3518"/>
    <mergeCell ref="H3519:I3519"/>
    <mergeCell ref="H3520:I3520"/>
    <mergeCell ref="H3531:I3531"/>
    <mergeCell ref="H3532:I3532"/>
    <mergeCell ref="H3533:I3533"/>
    <mergeCell ref="H3534:I3534"/>
    <mergeCell ref="H3535:I3535"/>
    <mergeCell ref="H3526:I3526"/>
    <mergeCell ref="H3527:I3527"/>
    <mergeCell ref="H3528:I3528"/>
    <mergeCell ref="H3529:I3529"/>
    <mergeCell ref="H3530:I3530"/>
    <mergeCell ref="H3501:I3501"/>
    <mergeCell ref="H3502:I3502"/>
    <mergeCell ref="H3503:I3503"/>
    <mergeCell ref="H3504:I3504"/>
    <mergeCell ref="H3505:I3505"/>
    <mergeCell ref="H3496:I3496"/>
    <mergeCell ref="H3497:I3497"/>
    <mergeCell ref="H3498:I3498"/>
    <mergeCell ref="H3499:I3499"/>
    <mergeCell ref="H3500:I3500"/>
    <mergeCell ref="H3511:I3511"/>
    <mergeCell ref="H3512:I3512"/>
    <mergeCell ref="H3513:I3513"/>
    <mergeCell ref="H3514:I3514"/>
    <mergeCell ref="H3515:I3515"/>
    <mergeCell ref="H3506:I3506"/>
    <mergeCell ref="H3507:I3507"/>
    <mergeCell ref="H3508:I3508"/>
    <mergeCell ref="H3509:I3509"/>
    <mergeCell ref="H3510:I3510"/>
    <mergeCell ref="H3481:I3481"/>
    <mergeCell ref="H3482:I3482"/>
    <mergeCell ref="H3483:I3483"/>
    <mergeCell ref="H3484:I3484"/>
    <mergeCell ref="H3485:I3485"/>
    <mergeCell ref="H3476:I3476"/>
    <mergeCell ref="H3477:I3477"/>
    <mergeCell ref="H3478:I3478"/>
    <mergeCell ref="H3479:I3479"/>
    <mergeCell ref="H3480:I3480"/>
    <mergeCell ref="H3491:I3491"/>
    <mergeCell ref="H3492:I3492"/>
    <mergeCell ref="H3493:I3493"/>
    <mergeCell ref="H3494:I3494"/>
    <mergeCell ref="H3495:I3495"/>
    <mergeCell ref="H3486:I3486"/>
    <mergeCell ref="H3487:I3487"/>
    <mergeCell ref="H3488:I3488"/>
    <mergeCell ref="H3489:I3489"/>
    <mergeCell ref="H3490:I3490"/>
    <mergeCell ref="H3461:I3461"/>
    <mergeCell ref="H3462:I3462"/>
    <mergeCell ref="H3463:I3463"/>
    <mergeCell ref="H3464:I3464"/>
    <mergeCell ref="H3465:I3465"/>
    <mergeCell ref="H3456:I3456"/>
    <mergeCell ref="H3457:I3457"/>
    <mergeCell ref="H3458:I3458"/>
    <mergeCell ref="H3459:I3459"/>
    <mergeCell ref="H3460:I3460"/>
    <mergeCell ref="H3471:I3471"/>
    <mergeCell ref="H3472:I3472"/>
    <mergeCell ref="H3473:I3473"/>
    <mergeCell ref="H3474:I3474"/>
    <mergeCell ref="H3475:I3475"/>
    <mergeCell ref="H3466:I3466"/>
    <mergeCell ref="H3467:I3467"/>
    <mergeCell ref="H3468:I3468"/>
    <mergeCell ref="H3469:I3469"/>
    <mergeCell ref="H3470:I3470"/>
    <mergeCell ref="H3441:I3441"/>
    <mergeCell ref="H3442:I3442"/>
    <mergeCell ref="H3443:I3443"/>
    <mergeCell ref="H3444:I3444"/>
    <mergeCell ref="H3445:I3445"/>
    <mergeCell ref="H3436:I3436"/>
    <mergeCell ref="H3437:I3437"/>
    <mergeCell ref="H3438:I3438"/>
    <mergeCell ref="H3439:I3439"/>
    <mergeCell ref="H3440:I3440"/>
    <mergeCell ref="H3451:I3451"/>
    <mergeCell ref="H3452:I3452"/>
    <mergeCell ref="H3453:I3453"/>
    <mergeCell ref="H3454:I3454"/>
    <mergeCell ref="H3455:I3455"/>
    <mergeCell ref="H3446:I3446"/>
    <mergeCell ref="H3447:I3447"/>
    <mergeCell ref="H3448:I3448"/>
    <mergeCell ref="H3449:I3449"/>
    <mergeCell ref="H3450:I3450"/>
    <mergeCell ref="H3421:I3421"/>
    <mergeCell ref="H3422:I3422"/>
    <mergeCell ref="H3423:I3423"/>
    <mergeCell ref="H3424:I3424"/>
    <mergeCell ref="H3425:I3425"/>
    <mergeCell ref="H3416:I3416"/>
    <mergeCell ref="H3417:I3417"/>
    <mergeCell ref="H3418:I3418"/>
    <mergeCell ref="H3419:I3419"/>
    <mergeCell ref="H3420:I3420"/>
    <mergeCell ref="H3431:I3431"/>
    <mergeCell ref="H3432:I3432"/>
    <mergeCell ref="H3433:I3433"/>
    <mergeCell ref="H3434:I3434"/>
    <mergeCell ref="H3435:I3435"/>
    <mergeCell ref="H3426:I3426"/>
    <mergeCell ref="H3427:I3427"/>
    <mergeCell ref="H3428:I3428"/>
    <mergeCell ref="H3429:I3429"/>
    <mergeCell ref="H3430:I3430"/>
    <mergeCell ref="H3401:I3401"/>
    <mergeCell ref="H3402:I3402"/>
    <mergeCell ref="H3403:I3403"/>
    <mergeCell ref="H3404:I3404"/>
    <mergeCell ref="H3405:I3405"/>
    <mergeCell ref="H3396:I3396"/>
    <mergeCell ref="H3397:I3397"/>
    <mergeCell ref="H3398:I3398"/>
    <mergeCell ref="H3399:I3399"/>
    <mergeCell ref="H3400:I3400"/>
    <mergeCell ref="H3411:I3411"/>
    <mergeCell ref="H3412:I3412"/>
    <mergeCell ref="H3413:I3413"/>
    <mergeCell ref="H3414:I3414"/>
    <mergeCell ref="H3415:I3415"/>
    <mergeCell ref="H3406:I3406"/>
    <mergeCell ref="H3407:I3407"/>
    <mergeCell ref="H3408:I3408"/>
    <mergeCell ref="H3409:I3409"/>
    <mergeCell ref="H3410:I3410"/>
    <mergeCell ref="H3381:I3381"/>
    <mergeCell ref="H3382:I3382"/>
    <mergeCell ref="H3383:I3383"/>
    <mergeCell ref="H3384:I3384"/>
    <mergeCell ref="H3385:I3385"/>
    <mergeCell ref="H3376:I3376"/>
    <mergeCell ref="H3377:I3377"/>
    <mergeCell ref="H3378:I3378"/>
    <mergeCell ref="H3379:I3379"/>
    <mergeCell ref="H3380:I3380"/>
    <mergeCell ref="H3391:I3391"/>
    <mergeCell ref="H3392:I3392"/>
    <mergeCell ref="H3393:I3393"/>
    <mergeCell ref="H3394:I3394"/>
    <mergeCell ref="H3395:I3395"/>
    <mergeCell ref="H3386:I3386"/>
    <mergeCell ref="H3387:I3387"/>
    <mergeCell ref="H3388:I3388"/>
    <mergeCell ref="H3389:I3389"/>
    <mergeCell ref="H3390:I3390"/>
    <mergeCell ref="H3361:I3361"/>
    <mergeCell ref="H3362:I3362"/>
    <mergeCell ref="H3363:I3363"/>
    <mergeCell ref="H3364:I3364"/>
    <mergeCell ref="H3365:I3365"/>
    <mergeCell ref="H3356:I3356"/>
    <mergeCell ref="H3357:I3357"/>
    <mergeCell ref="H3358:I3358"/>
    <mergeCell ref="H3359:I3359"/>
    <mergeCell ref="H3360:I3360"/>
    <mergeCell ref="H3371:I3371"/>
    <mergeCell ref="H3372:I3372"/>
    <mergeCell ref="H3373:I3373"/>
    <mergeCell ref="H3374:I3374"/>
    <mergeCell ref="H3375:I3375"/>
    <mergeCell ref="H3366:I3366"/>
    <mergeCell ref="H3367:I3367"/>
    <mergeCell ref="H3368:I3368"/>
    <mergeCell ref="H3369:I3369"/>
    <mergeCell ref="H3370:I3370"/>
    <mergeCell ref="H3341:I3341"/>
    <mergeCell ref="H3342:I3342"/>
    <mergeCell ref="H3343:I3343"/>
    <mergeCell ref="H3344:I3344"/>
    <mergeCell ref="H3345:I3345"/>
    <mergeCell ref="H3336:I3336"/>
    <mergeCell ref="H3337:I3337"/>
    <mergeCell ref="H3338:I3338"/>
    <mergeCell ref="H3339:I3339"/>
    <mergeCell ref="H3340:I3340"/>
    <mergeCell ref="H3351:I3351"/>
    <mergeCell ref="H3352:I3352"/>
    <mergeCell ref="H3353:I3353"/>
    <mergeCell ref="H3354:I3354"/>
    <mergeCell ref="H3355:I3355"/>
    <mergeCell ref="H3346:I3346"/>
    <mergeCell ref="H3347:I3347"/>
    <mergeCell ref="H3348:I3348"/>
    <mergeCell ref="H3349:I3349"/>
    <mergeCell ref="H3350:I3350"/>
    <mergeCell ref="H3321:I3321"/>
    <mergeCell ref="H3322:I3322"/>
    <mergeCell ref="H3323:I3323"/>
    <mergeCell ref="H3324:I3324"/>
    <mergeCell ref="H3325:I3325"/>
    <mergeCell ref="H3316:I3316"/>
    <mergeCell ref="H3317:I3317"/>
    <mergeCell ref="H3318:I3318"/>
    <mergeCell ref="H3319:I3319"/>
    <mergeCell ref="H3320:I3320"/>
    <mergeCell ref="H3331:I3331"/>
    <mergeCell ref="H3332:I3332"/>
    <mergeCell ref="H3333:I3333"/>
    <mergeCell ref="H3334:I3334"/>
    <mergeCell ref="H3335:I3335"/>
    <mergeCell ref="H3326:I3326"/>
    <mergeCell ref="H3327:I3327"/>
    <mergeCell ref="H3328:I3328"/>
    <mergeCell ref="H3329:I3329"/>
    <mergeCell ref="H3330:I3330"/>
    <mergeCell ref="H3301:I3301"/>
    <mergeCell ref="H3302:I3302"/>
    <mergeCell ref="H3303:I3303"/>
    <mergeCell ref="H3304:I3304"/>
    <mergeCell ref="H3305:I3305"/>
    <mergeCell ref="H3296:I3296"/>
    <mergeCell ref="H3297:I3297"/>
    <mergeCell ref="H3298:I3298"/>
    <mergeCell ref="H3299:I3299"/>
    <mergeCell ref="H3300:I3300"/>
    <mergeCell ref="H3311:I3311"/>
    <mergeCell ref="H3312:I3312"/>
    <mergeCell ref="H3313:I3313"/>
    <mergeCell ref="H3314:I3314"/>
    <mergeCell ref="H3315:I3315"/>
    <mergeCell ref="H3306:I3306"/>
    <mergeCell ref="H3307:I3307"/>
    <mergeCell ref="H3308:I3308"/>
    <mergeCell ref="H3309:I3309"/>
    <mergeCell ref="H3310:I3310"/>
    <mergeCell ref="H3281:I3281"/>
    <mergeCell ref="H3282:I3282"/>
    <mergeCell ref="H3283:I3283"/>
    <mergeCell ref="H3284:I3284"/>
    <mergeCell ref="H3285:I3285"/>
    <mergeCell ref="H3276:I3276"/>
    <mergeCell ref="H3277:I3277"/>
    <mergeCell ref="H3278:I3278"/>
    <mergeCell ref="H3279:I3279"/>
    <mergeCell ref="H3280:I3280"/>
    <mergeCell ref="H3291:I3291"/>
    <mergeCell ref="H3292:I3292"/>
    <mergeCell ref="H3293:I3293"/>
    <mergeCell ref="H3294:I3294"/>
    <mergeCell ref="H3295:I3295"/>
    <mergeCell ref="H3286:I3286"/>
    <mergeCell ref="H3287:I3287"/>
    <mergeCell ref="H3288:I3288"/>
    <mergeCell ref="H3289:I3289"/>
    <mergeCell ref="H3290:I3290"/>
    <mergeCell ref="H3261:I3261"/>
    <mergeCell ref="H3262:I3262"/>
    <mergeCell ref="H3263:I3263"/>
    <mergeCell ref="H3264:I3264"/>
    <mergeCell ref="H3265:I3265"/>
    <mergeCell ref="H3256:I3256"/>
    <mergeCell ref="H3257:I3257"/>
    <mergeCell ref="H3258:I3258"/>
    <mergeCell ref="H3259:I3259"/>
    <mergeCell ref="H3260:I3260"/>
    <mergeCell ref="H3271:I3271"/>
    <mergeCell ref="H3272:I3272"/>
    <mergeCell ref="H3273:I3273"/>
    <mergeCell ref="H3274:I3274"/>
    <mergeCell ref="H3275:I3275"/>
    <mergeCell ref="H3266:I3266"/>
    <mergeCell ref="H3267:I3267"/>
    <mergeCell ref="H3268:I3268"/>
    <mergeCell ref="H3269:I3269"/>
    <mergeCell ref="H3270:I3270"/>
    <mergeCell ref="H3241:I3241"/>
    <mergeCell ref="H3242:I3242"/>
    <mergeCell ref="H3243:I3243"/>
    <mergeCell ref="H3244:I3244"/>
    <mergeCell ref="H3245:I3245"/>
    <mergeCell ref="H3236:I3236"/>
    <mergeCell ref="H3237:I3237"/>
    <mergeCell ref="H3238:I3238"/>
    <mergeCell ref="H3239:I3239"/>
    <mergeCell ref="H3240:I3240"/>
    <mergeCell ref="H3251:I3251"/>
    <mergeCell ref="H3252:I3252"/>
    <mergeCell ref="H3253:I3253"/>
    <mergeCell ref="H3254:I3254"/>
    <mergeCell ref="H3255:I3255"/>
    <mergeCell ref="H3246:I3246"/>
    <mergeCell ref="H3247:I3247"/>
    <mergeCell ref="H3248:I3248"/>
    <mergeCell ref="H3249:I3249"/>
    <mergeCell ref="H3250:I3250"/>
    <mergeCell ref="H3221:I3221"/>
    <mergeCell ref="H3222:I3222"/>
    <mergeCell ref="H3223:I3223"/>
    <mergeCell ref="H3224:I3224"/>
    <mergeCell ref="H3225:I3225"/>
    <mergeCell ref="H3216:I3216"/>
    <mergeCell ref="H3217:I3217"/>
    <mergeCell ref="H3218:I3218"/>
    <mergeCell ref="H3219:I3219"/>
    <mergeCell ref="H3220:I3220"/>
    <mergeCell ref="H3231:I3231"/>
    <mergeCell ref="H3232:I3232"/>
    <mergeCell ref="H3233:I3233"/>
    <mergeCell ref="H3234:I3234"/>
    <mergeCell ref="H3235:I3235"/>
    <mergeCell ref="H3226:I3226"/>
    <mergeCell ref="H3227:I3227"/>
    <mergeCell ref="H3228:I3228"/>
    <mergeCell ref="H3229:I3229"/>
    <mergeCell ref="H3230:I3230"/>
    <mergeCell ref="H3201:I3201"/>
    <mergeCell ref="H3202:I3202"/>
    <mergeCell ref="H3203:I3203"/>
    <mergeCell ref="H3204:I3204"/>
    <mergeCell ref="H3205:I3205"/>
    <mergeCell ref="H3196:I3196"/>
    <mergeCell ref="H3197:I3197"/>
    <mergeCell ref="H3198:I3198"/>
    <mergeCell ref="H3199:I3199"/>
    <mergeCell ref="H3200:I3200"/>
    <mergeCell ref="H3211:I3211"/>
    <mergeCell ref="H3212:I3212"/>
    <mergeCell ref="H3213:I3213"/>
    <mergeCell ref="H3214:I3214"/>
    <mergeCell ref="H3215:I3215"/>
    <mergeCell ref="H3206:I3206"/>
    <mergeCell ref="H3207:I3207"/>
    <mergeCell ref="H3208:I3208"/>
    <mergeCell ref="H3209:I3209"/>
    <mergeCell ref="H3210:I3210"/>
    <mergeCell ref="H3181:I3181"/>
    <mergeCell ref="H3182:I3182"/>
    <mergeCell ref="H3183:I3183"/>
    <mergeCell ref="H3184:I3184"/>
    <mergeCell ref="H3185:I3185"/>
    <mergeCell ref="H3176:I3176"/>
    <mergeCell ref="H3177:I3177"/>
    <mergeCell ref="H3178:I3178"/>
    <mergeCell ref="H3179:I3179"/>
    <mergeCell ref="H3180:I3180"/>
    <mergeCell ref="H3191:I3191"/>
    <mergeCell ref="H3192:I3192"/>
    <mergeCell ref="H3193:I3193"/>
    <mergeCell ref="H3194:I3194"/>
    <mergeCell ref="H3195:I3195"/>
    <mergeCell ref="H3186:I3186"/>
    <mergeCell ref="H3187:I3187"/>
    <mergeCell ref="H3188:I3188"/>
    <mergeCell ref="H3189:I3189"/>
    <mergeCell ref="H3190:I3190"/>
    <mergeCell ref="H3161:I3161"/>
    <mergeCell ref="H3162:I3162"/>
    <mergeCell ref="H3163:I3163"/>
    <mergeCell ref="H3164:I3164"/>
    <mergeCell ref="H3165:I3165"/>
    <mergeCell ref="H3156:I3156"/>
    <mergeCell ref="H3157:I3157"/>
    <mergeCell ref="H3158:I3158"/>
    <mergeCell ref="H3159:I3159"/>
    <mergeCell ref="H3160:I3160"/>
    <mergeCell ref="H3171:I3171"/>
    <mergeCell ref="H3172:I3172"/>
    <mergeCell ref="H3173:I3173"/>
    <mergeCell ref="H3174:I3174"/>
    <mergeCell ref="H3175:I3175"/>
    <mergeCell ref="H3166:I3166"/>
    <mergeCell ref="H3167:I3167"/>
    <mergeCell ref="H3168:I3168"/>
    <mergeCell ref="H3169:I3169"/>
    <mergeCell ref="H3170:I3170"/>
    <mergeCell ref="H3141:I3141"/>
    <mergeCell ref="H3142:I3142"/>
    <mergeCell ref="H3143:I3143"/>
    <mergeCell ref="H3144:I3144"/>
    <mergeCell ref="H3145:I3145"/>
    <mergeCell ref="H3136:I3136"/>
    <mergeCell ref="H3137:I3137"/>
    <mergeCell ref="H3138:I3138"/>
    <mergeCell ref="H3139:I3139"/>
    <mergeCell ref="H3140:I3140"/>
    <mergeCell ref="H3151:I3151"/>
    <mergeCell ref="H3152:I3152"/>
    <mergeCell ref="H3153:I3153"/>
    <mergeCell ref="H3154:I3154"/>
    <mergeCell ref="H3155:I3155"/>
    <mergeCell ref="H3146:I3146"/>
    <mergeCell ref="H3147:I3147"/>
    <mergeCell ref="H3148:I3148"/>
    <mergeCell ref="H3149:I3149"/>
    <mergeCell ref="H3150:I3150"/>
    <mergeCell ref="H3121:I3121"/>
    <mergeCell ref="H3122:I3122"/>
    <mergeCell ref="H3123:I3123"/>
    <mergeCell ref="H3124:I3124"/>
    <mergeCell ref="H3125:I3125"/>
    <mergeCell ref="H3116:I3116"/>
    <mergeCell ref="H3117:I3117"/>
    <mergeCell ref="H3118:I3118"/>
    <mergeCell ref="H3119:I3119"/>
    <mergeCell ref="H3120:I3120"/>
    <mergeCell ref="H3131:I3131"/>
    <mergeCell ref="H3132:I3132"/>
    <mergeCell ref="H3133:I3133"/>
    <mergeCell ref="H3134:I3134"/>
    <mergeCell ref="H3135:I3135"/>
    <mergeCell ref="H3126:I3126"/>
    <mergeCell ref="H3127:I3127"/>
    <mergeCell ref="H3128:I3128"/>
    <mergeCell ref="H3129:I3129"/>
    <mergeCell ref="H3130:I3130"/>
    <mergeCell ref="H3101:I3101"/>
    <mergeCell ref="H3102:I3102"/>
    <mergeCell ref="H3103:I3103"/>
    <mergeCell ref="H3104:I3104"/>
    <mergeCell ref="H3105:I3105"/>
    <mergeCell ref="H3096:I3096"/>
    <mergeCell ref="H3097:I3097"/>
    <mergeCell ref="H3098:I3098"/>
    <mergeCell ref="H3099:I3099"/>
    <mergeCell ref="H3100:I3100"/>
    <mergeCell ref="H3111:I3111"/>
    <mergeCell ref="H3112:I3112"/>
    <mergeCell ref="H3113:I3113"/>
    <mergeCell ref="H3114:I3114"/>
    <mergeCell ref="H3115:I3115"/>
    <mergeCell ref="H3106:I3106"/>
    <mergeCell ref="H3107:I3107"/>
    <mergeCell ref="H3108:I3108"/>
    <mergeCell ref="H3109:I3109"/>
    <mergeCell ref="H3110:I3110"/>
    <mergeCell ref="H3081:I3081"/>
    <mergeCell ref="H3082:I3082"/>
    <mergeCell ref="H3083:I3083"/>
    <mergeCell ref="H3084:I3084"/>
    <mergeCell ref="H3085:I3085"/>
    <mergeCell ref="H3076:I3076"/>
    <mergeCell ref="H3077:I3077"/>
    <mergeCell ref="H3078:I3078"/>
    <mergeCell ref="H3079:I3079"/>
    <mergeCell ref="H3080:I3080"/>
    <mergeCell ref="H3091:I3091"/>
    <mergeCell ref="H3092:I3092"/>
    <mergeCell ref="H3093:I3093"/>
    <mergeCell ref="H3094:I3094"/>
    <mergeCell ref="H3095:I3095"/>
    <mergeCell ref="H3086:I3086"/>
    <mergeCell ref="H3087:I3087"/>
    <mergeCell ref="H3088:I3088"/>
    <mergeCell ref="H3089:I3089"/>
    <mergeCell ref="H3090:I3090"/>
    <mergeCell ref="H3061:I3061"/>
    <mergeCell ref="H3062:I3062"/>
    <mergeCell ref="H3063:I3063"/>
    <mergeCell ref="H3064:I3064"/>
    <mergeCell ref="H3065:I3065"/>
    <mergeCell ref="H3056:I3056"/>
    <mergeCell ref="H3057:I3057"/>
    <mergeCell ref="H3058:I3058"/>
    <mergeCell ref="H3059:I3059"/>
    <mergeCell ref="H3060:I3060"/>
    <mergeCell ref="H3071:I3071"/>
    <mergeCell ref="H3072:I3072"/>
    <mergeCell ref="H3073:I3073"/>
    <mergeCell ref="H3074:I3074"/>
    <mergeCell ref="H3075:I3075"/>
    <mergeCell ref="H3066:I3066"/>
    <mergeCell ref="H3067:I3067"/>
    <mergeCell ref="H3068:I3068"/>
    <mergeCell ref="H3069:I3069"/>
    <mergeCell ref="H3070:I3070"/>
    <mergeCell ref="H3041:I3041"/>
    <mergeCell ref="H3042:I3042"/>
    <mergeCell ref="H3043:I3043"/>
    <mergeCell ref="H3044:I3044"/>
    <mergeCell ref="H3045:I3045"/>
    <mergeCell ref="H3036:I3036"/>
    <mergeCell ref="H3037:I3037"/>
    <mergeCell ref="H3038:I3038"/>
    <mergeCell ref="H3039:I3039"/>
    <mergeCell ref="H3040:I3040"/>
    <mergeCell ref="H3051:I3051"/>
    <mergeCell ref="H3052:I3052"/>
    <mergeCell ref="H3053:I3053"/>
    <mergeCell ref="H3054:I3054"/>
    <mergeCell ref="H3055:I3055"/>
    <mergeCell ref="H3046:I3046"/>
    <mergeCell ref="H3047:I3047"/>
    <mergeCell ref="H3048:I3048"/>
    <mergeCell ref="H3049:I3049"/>
    <mergeCell ref="H3050:I3050"/>
    <mergeCell ref="H3021:I3021"/>
    <mergeCell ref="H3022:I3022"/>
    <mergeCell ref="H3023:I3023"/>
    <mergeCell ref="H3024:I3024"/>
    <mergeCell ref="H3025:I3025"/>
    <mergeCell ref="H3016:I3016"/>
    <mergeCell ref="H3017:I3017"/>
    <mergeCell ref="H3018:I3018"/>
    <mergeCell ref="H3019:I3019"/>
    <mergeCell ref="H3020:I3020"/>
    <mergeCell ref="H3031:I3031"/>
    <mergeCell ref="H3032:I3032"/>
    <mergeCell ref="H3033:I3033"/>
    <mergeCell ref="H3034:I3034"/>
    <mergeCell ref="H3035:I3035"/>
    <mergeCell ref="H3026:I3026"/>
    <mergeCell ref="H3027:I3027"/>
    <mergeCell ref="H3028:I3028"/>
    <mergeCell ref="H3029:I3029"/>
    <mergeCell ref="H3030:I3030"/>
    <mergeCell ref="H3001:I3001"/>
    <mergeCell ref="H3002:I3002"/>
    <mergeCell ref="H3003:I3003"/>
    <mergeCell ref="H3004:I3004"/>
    <mergeCell ref="H3005:I3005"/>
    <mergeCell ref="H2996:I2996"/>
    <mergeCell ref="H2997:I2997"/>
    <mergeCell ref="H2998:I2998"/>
    <mergeCell ref="H2999:I2999"/>
    <mergeCell ref="H3000:I3000"/>
    <mergeCell ref="H3011:I3011"/>
    <mergeCell ref="H3012:I3012"/>
    <mergeCell ref="H3013:I3013"/>
    <mergeCell ref="H3014:I3014"/>
    <mergeCell ref="H3015:I3015"/>
    <mergeCell ref="H3006:I3006"/>
    <mergeCell ref="H3007:I3007"/>
    <mergeCell ref="H3008:I3008"/>
    <mergeCell ref="H3009:I3009"/>
    <mergeCell ref="H3010:I3010"/>
    <mergeCell ref="H2981:I2981"/>
    <mergeCell ref="H2982:I2982"/>
    <mergeCell ref="H2983:I2983"/>
    <mergeCell ref="H2984:I2984"/>
    <mergeCell ref="H2985:I2985"/>
    <mergeCell ref="H2976:I2976"/>
    <mergeCell ref="H2977:I2977"/>
    <mergeCell ref="H2978:I2978"/>
    <mergeCell ref="H2979:I2979"/>
    <mergeCell ref="H2980:I2980"/>
    <mergeCell ref="H2991:I2991"/>
    <mergeCell ref="H2992:I2992"/>
    <mergeCell ref="H2993:I2993"/>
    <mergeCell ref="H2994:I2994"/>
    <mergeCell ref="H2995:I2995"/>
    <mergeCell ref="H2986:I2986"/>
    <mergeCell ref="H2987:I2987"/>
    <mergeCell ref="H2988:I2988"/>
    <mergeCell ref="H2989:I2989"/>
    <mergeCell ref="H2990:I2990"/>
    <mergeCell ref="H2961:I2961"/>
    <mergeCell ref="H2962:I2962"/>
    <mergeCell ref="H2963:I2963"/>
    <mergeCell ref="H2964:I2964"/>
    <mergeCell ref="H2965:I2965"/>
    <mergeCell ref="H2956:I2956"/>
    <mergeCell ref="H2957:I2957"/>
    <mergeCell ref="H2958:I2958"/>
    <mergeCell ref="H2959:I2959"/>
    <mergeCell ref="H2960:I2960"/>
    <mergeCell ref="H2971:I2971"/>
    <mergeCell ref="H2972:I2972"/>
    <mergeCell ref="H2973:I2973"/>
    <mergeCell ref="H2974:I2974"/>
    <mergeCell ref="H2975:I2975"/>
    <mergeCell ref="H2966:I2966"/>
    <mergeCell ref="H2967:I2967"/>
    <mergeCell ref="H2968:I2968"/>
    <mergeCell ref="H2969:I2969"/>
    <mergeCell ref="H2970:I2970"/>
    <mergeCell ref="H2941:I2941"/>
    <mergeCell ref="H2942:I2942"/>
    <mergeCell ref="H2943:I2943"/>
    <mergeCell ref="H2944:I2944"/>
    <mergeCell ref="H2945:I2945"/>
    <mergeCell ref="H2936:I2936"/>
    <mergeCell ref="H2937:I2937"/>
    <mergeCell ref="H2938:I2938"/>
    <mergeCell ref="H2939:I2939"/>
    <mergeCell ref="H2940:I2940"/>
    <mergeCell ref="H2951:I2951"/>
    <mergeCell ref="H2952:I2952"/>
    <mergeCell ref="H2953:I2953"/>
    <mergeCell ref="H2954:I2954"/>
    <mergeCell ref="H2955:I2955"/>
    <mergeCell ref="H2946:I2946"/>
    <mergeCell ref="H2947:I2947"/>
    <mergeCell ref="H2948:I2948"/>
    <mergeCell ref="H2949:I2949"/>
    <mergeCell ref="H2950:I2950"/>
    <mergeCell ref="H2921:I2921"/>
    <mergeCell ref="H2922:I2922"/>
    <mergeCell ref="H2923:I2923"/>
    <mergeCell ref="H2924:I2924"/>
    <mergeCell ref="H2925:I2925"/>
    <mergeCell ref="H2916:I2916"/>
    <mergeCell ref="H2917:I2917"/>
    <mergeCell ref="H2918:I2918"/>
    <mergeCell ref="H2919:I2919"/>
    <mergeCell ref="H2920:I2920"/>
    <mergeCell ref="H2931:I2931"/>
    <mergeCell ref="H2932:I2932"/>
    <mergeCell ref="H2933:I2933"/>
    <mergeCell ref="H2934:I2934"/>
    <mergeCell ref="H2935:I2935"/>
    <mergeCell ref="H2926:I2926"/>
    <mergeCell ref="H2927:I2927"/>
    <mergeCell ref="H2928:I2928"/>
    <mergeCell ref="H2929:I2929"/>
    <mergeCell ref="H2930:I2930"/>
    <mergeCell ref="H2901:I2901"/>
    <mergeCell ref="H2902:I2902"/>
    <mergeCell ref="H2903:I2903"/>
    <mergeCell ref="H2904:I2904"/>
    <mergeCell ref="H2905:I2905"/>
    <mergeCell ref="H2896:I2896"/>
    <mergeCell ref="H2897:I2897"/>
    <mergeCell ref="H2898:I2898"/>
    <mergeCell ref="H2899:I2899"/>
    <mergeCell ref="H2900:I2900"/>
    <mergeCell ref="H2911:I2911"/>
    <mergeCell ref="H2912:I2912"/>
    <mergeCell ref="H2913:I2913"/>
    <mergeCell ref="H2914:I2914"/>
    <mergeCell ref="H2915:I2915"/>
    <mergeCell ref="H2906:I2906"/>
    <mergeCell ref="H2907:I2907"/>
    <mergeCell ref="H2908:I2908"/>
    <mergeCell ref="H2909:I2909"/>
    <mergeCell ref="H2910:I2910"/>
    <mergeCell ref="H2881:I2881"/>
    <mergeCell ref="H2882:I2882"/>
    <mergeCell ref="H2883:I2883"/>
    <mergeCell ref="H2884:I2884"/>
    <mergeCell ref="H2885:I2885"/>
    <mergeCell ref="H2876:I2876"/>
    <mergeCell ref="H2877:I2877"/>
    <mergeCell ref="H2878:I2878"/>
    <mergeCell ref="H2879:I2879"/>
    <mergeCell ref="H2880:I2880"/>
    <mergeCell ref="H2891:I2891"/>
    <mergeCell ref="H2892:I2892"/>
    <mergeCell ref="H2893:I2893"/>
    <mergeCell ref="H2894:I2894"/>
    <mergeCell ref="H2895:I2895"/>
    <mergeCell ref="H2886:I2886"/>
    <mergeCell ref="H2887:I2887"/>
    <mergeCell ref="H2888:I2888"/>
    <mergeCell ref="H2889:I2889"/>
    <mergeCell ref="H2890:I2890"/>
    <mergeCell ref="H2861:I2861"/>
    <mergeCell ref="H2862:I2862"/>
    <mergeCell ref="H2863:I2863"/>
    <mergeCell ref="H2864:I2864"/>
    <mergeCell ref="H2865:I2865"/>
    <mergeCell ref="H2856:I2856"/>
    <mergeCell ref="H2857:I2857"/>
    <mergeCell ref="H2858:I2858"/>
    <mergeCell ref="H2859:I2859"/>
    <mergeCell ref="H2860:I2860"/>
    <mergeCell ref="H2871:I2871"/>
    <mergeCell ref="H2872:I2872"/>
    <mergeCell ref="H2873:I2873"/>
    <mergeCell ref="H2874:I2874"/>
    <mergeCell ref="H2875:I2875"/>
    <mergeCell ref="H2866:I2866"/>
    <mergeCell ref="H2867:I2867"/>
    <mergeCell ref="H2868:I2868"/>
    <mergeCell ref="H2869:I2869"/>
    <mergeCell ref="H2870:I2870"/>
    <mergeCell ref="H2841:I2841"/>
    <mergeCell ref="H2842:I2842"/>
    <mergeCell ref="H2843:I2843"/>
    <mergeCell ref="H2844:I2844"/>
    <mergeCell ref="H2845:I2845"/>
    <mergeCell ref="H2836:I2836"/>
    <mergeCell ref="H2837:I2837"/>
    <mergeCell ref="H2838:I2838"/>
    <mergeCell ref="H2839:I2839"/>
    <mergeCell ref="H2840:I2840"/>
    <mergeCell ref="H2851:I2851"/>
    <mergeCell ref="H2852:I2852"/>
    <mergeCell ref="H2853:I2853"/>
    <mergeCell ref="H2854:I2854"/>
    <mergeCell ref="H2855:I2855"/>
    <mergeCell ref="H2846:I2846"/>
    <mergeCell ref="H2847:I2847"/>
    <mergeCell ref="H2848:I2848"/>
    <mergeCell ref="H2849:I2849"/>
    <mergeCell ref="H2850:I2850"/>
    <mergeCell ref="H2821:I2821"/>
    <mergeCell ref="H2822:I2822"/>
    <mergeCell ref="H2823:I2823"/>
    <mergeCell ref="H2824:I2824"/>
    <mergeCell ref="H2825:I2825"/>
    <mergeCell ref="H2816:I2816"/>
    <mergeCell ref="H2817:I2817"/>
    <mergeCell ref="H2818:I2818"/>
    <mergeCell ref="H2819:I2819"/>
    <mergeCell ref="H2820:I2820"/>
    <mergeCell ref="H2831:I2831"/>
    <mergeCell ref="H2832:I2832"/>
    <mergeCell ref="H2833:I2833"/>
    <mergeCell ref="H2834:I2834"/>
    <mergeCell ref="H2835:I2835"/>
    <mergeCell ref="H2826:I2826"/>
    <mergeCell ref="H2827:I2827"/>
    <mergeCell ref="H2828:I2828"/>
    <mergeCell ref="H2829:I2829"/>
    <mergeCell ref="H2830:I2830"/>
    <mergeCell ref="H2801:I2801"/>
    <mergeCell ref="H2802:I2802"/>
    <mergeCell ref="H2803:I2803"/>
    <mergeCell ref="H2804:I2804"/>
    <mergeCell ref="H2805:I2805"/>
    <mergeCell ref="H2796:I2796"/>
    <mergeCell ref="H2797:I2797"/>
    <mergeCell ref="H2798:I2798"/>
    <mergeCell ref="H2799:I2799"/>
    <mergeCell ref="H2800:I2800"/>
    <mergeCell ref="H2811:I2811"/>
    <mergeCell ref="H2812:I2812"/>
    <mergeCell ref="H2813:I2813"/>
    <mergeCell ref="H2814:I2814"/>
    <mergeCell ref="H2815:I2815"/>
    <mergeCell ref="H2806:I2806"/>
    <mergeCell ref="H2807:I2807"/>
    <mergeCell ref="H2808:I2808"/>
    <mergeCell ref="H2809:I2809"/>
    <mergeCell ref="H2810:I2810"/>
    <mergeCell ref="H2781:I2781"/>
    <mergeCell ref="H2782:I2782"/>
    <mergeCell ref="H2783:I2783"/>
    <mergeCell ref="H2784:I2784"/>
    <mergeCell ref="H2785:I2785"/>
    <mergeCell ref="H2776:I2776"/>
    <mergeCell ref="H2777:I2777"/>
    <mergeCell ref="H2778:I2778"/>
    <mergeCell ref="H2779:I2779"/>
    <mergeCell ref="H2780:I2780"/>
    <mergeCell ref="H2791:I2791"/>
    <mergeCell ref="H2792:I2792"/>
    <mergeCell ref="H2793:I2793"/>
    <mergeCell ref="H2794:I2794"/>
    <mergeCell ref="H2795:I2795"/>
    <mergeCell ref="H2786:I2786"/>
    <mergeCell ref="H2787:I2787"/>
    <mergeCell ref="H2788:I2788"/>
    <mergeCell ref="H2789:I2789"/>
    <mergeCell ref="H2790:I2790"/>
    <mergeCell ref="H2761:I2761"/>
    <mergeCell ref="H2762:I2762"/>
    <mergeCell ref="H2763:I2763"/>
    <mergeCell ref="H2764:I2764"/>
    <mergeCell ref="H2765:I2765"/>
    <mergeCell ref="H2756:I2756"/>
    <mergeCell ref="H2757:I2757"/>
    <mergeCell ref="H2758:I2758"/>
    <mergeCell ref="H2759:I2759"/>
    <mergeCell ref="H2760:I2760"/>
    <mergeCell ref="H2771:I2771"/>
    <mergeCell ref="H2772:I2772"/>
    <mergeCell ref="H2773:I2773"/>
    <mergeCell ref="H2774:I2774"/>
    <mergeCell ref="H2775:I2775"/>
    <mergeCell ref="H2766:I2766"/>
    <mergeCell ref="H2767:I2767"/>
    <mergeCell ref="H2768:I2768"/>
    <mergeCell ref="H2769:I2769"/>
    <mergeCell ref="H2770:I2770"/>
    <mergeCell ref="H2741:I2741"/>
    <mergeCell ref="H2742:I2742"/>
    <mergeCell ref="H2743:I2743"/>
    <mergeCell ref="H2744:I2744"/>
    <mergeCell ref="H2745:I2745"/>
    <mergeCell ref="H2736:I2736"/>
    <mergeCell ref="H2737:I2737"/>
    <mergeCell ref="H2738:I2738"/>
    <mergeCell ref="H2739:I2739"/>
    <mergeCell ref="H2740:I2740"/>
    <mergeCell ref="H2751:I2751"/>
    <mergeCell ref="H2752:I2752"/>
    <mergeCell ref="H2753:I2753"/>
    <mergeCell ref="H2754:I2754"/>
    <mergeCell ref="H2755:I2755"/>
    <mergeCell ref="H2746:I2746"/>
    <mergeCell ref="H2747:I2747"/>
    <mergeCell ref="H2748:I2748"/>
    <mergeCell ref="H2749:I2749"/>
    <mergeCell ref="H2750:I2750"/>
    <mergeCell ref="H2721:I2721"/>
    <mergeCell ref="H2722:I2722"/>
    <mergeCell ref="H2723:I2723"/>
    <mergeCell ref="H2724:I2724"/>
    <mergeCell ref="H2725:I2725"/>
    <mergeCell ref="H2716:I2716"/>
    <mergeCell ref="H2717:I2717"/>
    <mergeCell ref="H2718:I2718"/>
    <mergeCell ref="H2719:I2719"/>
    <mergeCell ref="H2720:I2720"/>
    <mergeCell ref="H2731:I2731"/>
    <mergeCell ref="H2732:I2732"/>
    <mergeCell ref="H2733:I2733"/>
    <mergeCell ref="H2734:I2734"/>
    <mergeCell ref="H2735:I2735"/>
    <mergeCell ref="H2726:I2726"/>
    <mergeCell ref="H2727:I2727"/>
    <mergeCell ref="H2728:I2728"/>
    <mergeCell ref="H2729:I2729"/>
    <mergeCell ref="H2730:I2730"/>
    <mergeCell ref="H2701:I2701"/>
    <mergeCell ref="H2702:I2702"/>
    <mergeCell ref="H2703:I2703"/>
    <mergeCell ref="H2704:I2704"/>
    <mergeCell ref="H2705:I2705"/>
    <mergeCell ref="H2696:I2696"/>
    <mergeCell ref="H2697:I2697"/>
    <mergeCell ref="H2698:I2698"/>
    <mergeCell ref="H2699:I2699"/>
    <mergeCell ref="H2700:I2700"/>
    <mergeCell ref="H2711:I2711"/>
    <mergeCell ref="H2712:I2712"/>
    <mergeCell ref="H2713:I2713"/>
    <mergeCell ref="H2714:I2714"/>
    <mergeCell ref="H2715:I2715"/>
    <mergeCell ref="H2706:I2706"/>
    <mergeCell ref="H2707:I2707"/>
    <mergeCell ref="H2708:I2708"/>
    <mergeCell ref="H2709:I2709"/>
    <mergeCell ref="H2710:I2710"/>
    <mergeCell ref="H2681:I2681"/>
    <mergeCell ref="H2682:I2682"/>
    <mergeCell ref="H2683:I2683"/>
    <mergeCell ref="H2684:I2684"/>
    <mergeCell ref="H2685:I2685"/>
    <mergeCell ref="H2676:I2676"/>
    <mergeCell ref="H2677:I2677"/>
    <mergeCell ref="H2678:I2678"/>
    <mergeCell ref="H2679:I2679"/>
    <mergeCell ref="H2680:I2680"/>
    <mergeCell ref="H2691:I2691"/>
    <mergeCell ref="H2692:I2692"/>
    <mergeCell ref="H2693:I2693"/>
    <mergeCell ref="H2694:I2694"/>
    <mergeCell ref="H2695:I2695"/>
    <mergeCell ref="H2686:I2686"/>
    <mergeCell ref="H2687:I2687"/>
    <mergeCell ref="H2688:I2688"/>
    <mergeCell ref="H2689:I2689"/>
    <mergeCell ref="H2690:I2690"/>
    <mergeCell ref="H2661:I2661"/>
    <mergeCell ref="H2662:I2662"/>
    <mergeCell ref="H2663:I2663"/>
    <mergeCell ref="H2664:I2664"/>
    <mergeCell ref="H2665:I2665"/>
    <mergeCell ref="H2656:I2656"/>
    <mergeCell ref="H2657:I2657"/>
    <mergeCell ref="H2658:I2658"/>
    <mergeCell ref="H2659:I2659"/>
    <mergeCell ref="H2660:I2660"/>
    <mergeCell ref="H2671:I2671"/>
    <mergeCell ref="H2672:I2672"/>
    <mergeCell ref="H2673:I2673"/>
    <mergeCell ref="H2674:I2674"/>
    <mergeCell ref="H2675:I2675"/>
    <mergeCell ref="H2666:I2666"/>
    <mergeCell ref="H2667:I2667"/>
    <mergeCell ref="H2668:I2668"/>
    <mergeCell ref="H2669:I2669"/>
    <mergeCell ref="H2670:I2670"/>
    <mergeCell ref="H2641:I2641"/>
    <mergeCell ref="H2642:I2642"/>
    <mergeCell ref="H2643:I2643"/>
    <mergeCell ref="H2644:I2644"/>
    <mergeCell ref="H2645:I2645"/>
    <mergeCell ref="H2636:I2636"/>
    <mergeCell ref="H2637:I2637"/>
    <mergeCell ref="H2638:I2638"/>
    <mergeCell ref="H2639:I2639"/>
    <mergeCell ref="H2640:I2640"/>
    <mergeCell ref="H2651:I2651"/>
    <mergeCell ref="H2652:I2652"/>
    <mergeCell ref="H2653:I2653"/>
    <mergeCell ref="H2654:I2654"/>
    <mergeCell ref="H2655:I2655"/>
    <mergeCell ref="H2646:I2646"/>
    <mergeCell ref="H2647:I2647"/>
    <mergeCell ref="H2648:I2648"/>
    <mergeCell ref="H2649:I2649"/>
    <mergeCell ref="H2650:I2650"/>
    <mergeCell ref="H2621:I2621"/>
    <mergeCell ref="H2622:I2622"/>
    <mergeCell ref="H2623:I2623"/>
    <mergeCell ref="H2624:I2624"/>
    <mergeCell ref="H2625:I2625"/>
    <mergeCell ref="H2616:I2616"/>
    <mergeCell ref="H2617:I2617"/>
    <mergeCell ref="H2618:I2618"/>
    <mergeCell ref="H2619:I2619"/>
    <mergeCell ref="H2620:I2620"/>
    <mergeCell ref="H2631:I2631"/>
    <mergeCell ref="H2632:I2632"/>
    <mergeCell ref="H2633:I2633"/>
    <mergeCell ref="H2634:I2634"/>
    <mergeCell ref="H2635:I2635"/>
    <mergeCell ref="H2626:I2626"/>
    <mergeCell ref="H2627:I2627"/>
    <mergeCell ref="H2628:I2628"/>
    <mergeCell ref="H2629:I2629"/>
    <mergeCell ref="H2630:I2630"/>
    <mergeCell ref="H2601:I2601"/>
    <mergeCell ref="H2602:I2602"/>
    <mergeCell ref="H2603:I2603"/>
    <mergeCell ref="H2604:I2604"/>
    <mergeCell ref="H2605:I2605"/>
    <mergeCell ref="H2596:I2596"/>
    <mergeCell ref="H2597:I2597"/>
    <mergeCell ref="H2598:I2598"/>
    <mergeCell ref="H2599:I2599"/>
    <mergeCell ref="H2600:I2600"/>
    <mergeCell ref="H2611:I2611"/>
    <mergeCell ref="H2612:I2612"/>
    <mergeCell ref="H2613:I2613"/>
    <mergeCell ref="H2614:I2614"/>
    <mergeCell ref="H2615:I2615"/>
    <mergeCell ref="H2606:I2606"/>
    <mergeCell ref="H2607:I2607"/>
    <mergeCell ref="H2608:I2608"/>
    <mergeCell ref="H2609:I2609"/>
    <mergeCell ref="H2610:I2610"/>
    <mergeCell ref="H2581:I2581"/>
    <mergeCell ref="H2582:I2582"/>
    <mergeCell ref="H2583:I2583"/>
    <mergeCell ref="H2584:I2584"/>
    <mergeCell ref="H2585:I2585"/>
    <mergeCell ref="H2576:I2576"/>
    <mergeCell ref="H2577:I2577"/>
    <mergeCell ref="H2578:I2578"/>
    <mergeCell ref="H2579:I2579"/>
    <mergeCell ref="H2580:I2580"/>
    <mergeCell ref="H2591:I2591"/>
    <mergeCell ref="H2592:I2592"/>
    <mergeCell ref="H2593:I2593"/>
    <mergeCell ref="H2594:I2594"/>
    <mergeCell ref="H2595:I2595"/>
    <mergeCell ref="H2586:I2586"/>
    <mergeCell ref="H2587:I2587"/>
    <mergeCell ref="H2588:I2588"/>
    <mergeCell ref="H2589:I2589"/>
    <mergeCell ref="H2590:I2590"/>
    <mergeCell ref="H2561:I2561"/>
    <mergeCell ref="H2562:I2562"/>
    <mergeCell ref="H2563:I2563"/>
    <mergeCell ref="H2564:I2564"/>
    <mergeCell ref="H2565:I2565"/>
    <mergeCell ref="H2556:I2556"/>
    <mergeCell ref="H2557:I2557"/>
    <mergeCell ref="H2558:I2558"/>
    <mergeCell ref="H2559:I2559"/>
    <mergeCell ref="H2560:I2560"/>
    <mergeCell ref="H2571:I2571"/>
    <mergeCell ref="H2572:I2572"/>
    <mergeCell ref="H2573:I2573"/>
    <mergeCell ref="H2574:I2574"/>
    <mergeCell ref="H2575:I2575"/>
    <mergeCell ref="H2566:I2566"/>
    <mergeCell ref="H2567:I2567"/>
    <mergeCell ref="H2568:I2568"/>
    <mergeCell ref="H2569:I2569"/>
    <mergeCell ref="H2570:I2570"/>
    <mergeCell ref="H2541:I2541"/>
    <mergeCell ref="H2542:I2542"/>
    <mergeCell ref="H2543:I2543"/>
    <mergeCell ref="H2544:I2544"/>
    <mergeCell ref="H2545:I2545"/>
    <mergeCell ref="H2536:I2536"/>
    <mergeCell ref="H2537:I2537"/>
    <mergeCell ref="H2538:I2538"/>
    <mergeCell ref="H2539:I2539"/>
    <mergeCell ref="H2540:I2540"/>
    <mergeCell ref="H2551:I2551"/>
    <mergeCell ref="H2552:I2552"/>
    <mergeCell ref="H2553:I2553"/>
    <mergeCell ref="H2554:I2554"/>
    <mergeCell ref="H2555:I2555"/>
    <mergeCell ref="H2546:I2546"/>
    <mergeCell ref="H2547:I2547"/>
    <mergeCell ref="H2548:I2548"/>
    <mergeCell ref="H2549:I2549"/>
    <mergeCell ref="H2550:I2550"/>
    <mergeCell ref="H2521:I2521"/>
    <mergeCell ref="H2522:I2522"/>
    <mergeCell ref="H2523:I2523"/>
    <mergeCell ref="H2524:I2524"/>
    <mergeCell ref="H2525:I2525"/>
    <mergeCell ref="H2516:I2516"/>
    <mergeCell ref="H2517:I2517"/>
    <mergeCell ref="H2518:I2518"/>
    <mergeCell ref="H2519:I2519"/>
    <mergeCell ref="H2520:I2520"/>
    <mergeCell ref="H2531:I2531"/>
    <mergeCell ref="H2532:I2532"/>
    <mergeCell ref="H2533:I2533"/>
    <mergeCell ref="H2534:I2534"/>
    <mergeCell ref="H2535:I2535"/>
    <mergeCell ref="H2526:I2526"/>
    <mergeCell ref="H2527:I2527"/>
    <mergeCell ref="H2528:I2528"/>
    <mergeCell ref="H2529:I2529"/>
    <mergeCell ref="H2530:I2530"/>
    <mergeCell ref="H2501:I2501"/>
    <mergeCell ref="H2502:I2502"/>
    <mergeCell ref="H2503:I2503"/>
    <mergeCell ref="H2504:I2504"/>
    <mergeCell ref="H2505:I2505"/>
    <mergeCell ref="H2496:I2496"/>
    <mergeCell ref="H2497:I2497"/>
    <mergeCell ref="H2498:I2498"/>
    <mergeCell ref="H2499:I2499"/>
    <mergeCell ref="H2500:I2500"/>
    <mergeCell ref="H2511:I2511"/>
    <mergeCell ref="H2512:I2512"/>
    <mergeCell ref="H2513:I2513"/>
    <mergeCell ref="H2514:I2514"/>
    <mergeCell ref="H2515:I2515"/>
    <mergeCell ref="H2506:I2506"/>
    <mergeCell ref="H2507:I2507"/>
    <mergeCell ref="H2508:I2508"/>
    <mergeCell ref="H2509:I2509"/>
    <mergeCell ref="H2510:I2510"/>
    <mergeCell ref="H2481:I2481"/>
    <mergeCell ref="H2482:I2482"/>
    <mergeCell ref="H2483:I2483"/>
    <mergeCell ref="H2484:I2484"/>
    <mergeCell ref="H2485:I2485"/>
    <mergeCell ref="H2476:I2476"/>
    <mergeCell ref="H2477:I2477"/>
    <mergeCell ref="H2478:I2478"/>
    <mergeCell ref="H2479:I2479"/>
    <mergeCell ref="H2480:I2480"/>
    <mergeCell ref="H2491:I2491"/>
    <mergeCell ref="H2492:I2492"/>
    <mergeCell ref="H2493:I2493"/>
    <mergeCell ref="H2494:I2494"/>
    <mergeCell ref="H2495:I2495"/>
    <mergeCell ref="H2486:I2486"/>
    <mergeCell ref="H2487:I2487"/>
    <mergeCell ref="H2488:I2488"/>
    <mergeCell ref="H2489:I2489"/>
    <mergeCell ref="H2490:I2490"/>
    <mergeCell ref="H2461:I2461"/>
    <mergeCell ref="H2462:I2462"/>
    <mergeCell ref="H2463:I2463"/>
    <mergeCell ref="H2464:I2464"/>
    <mergeCell ref="H2465:I2465"/>
    <mergeCell ref="H2456:I2456"/>
    <mergeCell ref="H2457:I2457"/>
    <mergeCell ref="H2458:I2458"/>
    <mergeCell ref="H2459:I2459"/>
    <mergeCell ref="H2460:I2460"/>
    <mergeCell ref="H2471:I2471"/>
    <mergeCell ref="H2472:I2472"/>
    <mergeCell ref="H2473:I2473"/>
    <mergeCell ref="H2474:I2474"/>
    <mergeCell ref="H2475:I2475"/>
    <mergeCell ref="H2466:I2466"/>
    <mergeCell ref="H2467:I2467"/>
    <mergeCell ref="H2468:I2468"/>
    <mergeCell ref="H2469:I2469"/>
    <mergeCell ref="H2470:I2470"/>
    <mergeCell ref="H2441:I2441"/>
    <mergeCell ref="H2442:I2442"/>
    <mergeCell ref="H2443:I2443"/>
    <mergeCell ref="H2444:I2444"/>
    <mergeCell ref="H2445:I2445"/>
    <mergeCell ref="H2436:I2436"/>
    <mergeCell ref="H2437:I2437"/>
    <mergeCell ref="H2438:I2438"/>
    <mergeCell ref="H2439:I2439"/>
    <mergeCell ref="H2440:I2440"/>
    <mergeCell ref="H2451:I2451"/>
    <mergeCell ref="H2452:I2452"/>
    <mergeCell ref="H2453:I2453"/>
    <mergeCell ref="H2454:I2454"/>
    <mergeCell ref="H2455:I2455"/>
    <mergeCell ref="H2446:I2446"/>
    <mergeCell ref="H2447:I2447"/>
    <mergeCell ref="H2448:I2448"/>
    <mergeCell ref="H2449:I2449"/>
    <mergeCell ref="H2450:I2450"/>
    <mergeCell ref="H2421:I2421"/>
    <mergeCell ref="H2422:I2422"/>
    <mergeCell ref="H2423:I2423"/>
    <mergeCell ref="H2424:I2424"/>
    <mergeCell ref="H2425:I2425"/>
    <mergeCell ref="H2416:I2416"/>
    <mergeCell ref="H2417:I2417"/>
    <mergeCell ref="H2418:I2418"/>
    <mergeCell ref="H2419:I2419"/>
    <mergeCell ref="H2420:I2420"/>
    <mergeCell ref="H2431:I2431"/>
    <mergeCell ref="H2432:I2432"/>
    <mergeCell ref="H2433:I2433"/>
    <mergeCell ref="H2434:I2434"/>
    <mergeCell ref="H2435:I2435"/>
    <mergeCell ref="H2426:I2426"/>
    <mergeCell ref="H2427:I2427"/>
    <mergeCell ref="H2428:I2428"/>
    <mergeCell ref="H2429:I2429"/>
    <mergeCell ref="H2430:I2430"/>
    <mergeCell ref="H2401:I2401"/>
    <mergeCell ref="H2402:I2402"/>
    <mergeCell ref="H2403:I2403"/>
    <mergeCell ref="H2404:I2404"/>
    <mergeCell ref="H2405:I2405"/>
    <mergeCell ref="H2396:I2396"/>
    <mergeCell ref="H2397:I2397"/>
    <mergeCell ref="H2398:I2398"/>
    <mergeCell ref="H2399:I2399"/>
    <mergeCell ref="H2400:I2400"/>
    <mergeCell ref="H2411:I2411"/>
    <mergeCell ref="H2412:I2412"/>
    <mergeCell ref="H2413:I2413"/>
    <mergeCell ref="H2414:I2414"/>
    <mergeCell ref="H2415:I2415"/>
    <mergeCell ref="H2406:I2406"/>
    <mergeCell ref="H2407:I2407"/>
    <mergeCell ref="H2408:I2408"/>
    <mergeCell ref="H2409:I2409"/>
    <mergeCell ref="H2410:I2410"/>
    <mergeCell ref="H2381:I2381"/>
    <mergeCell ref="H2382:I2382"/>
    <mergeCell ref="H2383:I2383"/>
    <mergeCell ref="H2384:I2384"/>
    <mergeCell ref="H2385:I2385"/>
    <mergeCell ref="H2376:I2376"/>
    <mergeCell ref="H2377:I2377"/>
    <mergeCell ref="H2378:I2378"/>
    <mergeCell ref="H2379:I2379"/>
    <mergeCell ref="H2380:I2380"/>
    <mergeCell ref="H2391:I2391"/>
    <mergeCell ref="H2392:I2392"/>
    <mergeCell ref="H2393:I2393"/>
    <mergeCell ref="H2394:I2394"/>
    <mergeCell ref="H2395:I2395"/>
    <mergeCell ref="H2386:I2386"/>
    <mergeCell ref="H2387:I2387"/>
    <mergeCell ref="H2388:I2388"/>
    <mergeCell ref="H2389:I2389"/>
    <mergeCell ref="H2390:I2390"/>
    <mergeCell ref="H2361:I2361"/>
    <mergeCell ref="H2362:I2362"/>
    <mergeCell ref="H2363:I2363"/>
    <mergeCell ref="H2364:I2364"/>
    <mergeCell ref="H2365:I2365"/>
    <mergeCell ref="H2356:I2356"/>
    <mergeCell ref="H2357:I2357"/>
    <mergeCell ref="H2358:I2358"/>
    <mergeCell ref="H2359:I2359"/>
    <mergeCell ref="H2360:I2360"/>
    <mergeCell ref="H2371:I2371"/>
    <mergeCell ref="H2372:I2372"/>
    <mergeCell ref="H2373:I2373"/>
    <mergeCell ref="H2374:I2374"/>
    <mergeCell ref="H2375:I2375"/>
    <mergeCell ref="H2366:I2366"/>
    <mergeCell ref="H2367:I2367"/>
    <mergeCell ref="H2368:I2368"/>
    <mergeCell ref="H2369:I2369"/>
    <mergeCell ref="H2370:I2370"/>
    <mergeCell ref="H2341:I2341"/>
    <mergeCell ref="H2342:I2342"/>
    <mergeCell ref="H2343:I2343"/>
    <mergeCell ref="H2344:I2344"/>
    <mergeCell ref="H2345:I2345"/>
    <mergeCell ref="H2336:I2336"/>
    <mergeCell ref="H2337:I2337"/>
    <mergeCell ref="H2338:I2338"/>
    <mergeCell ref="H2339:I2339"/>
    <mergeCell ref="H2340:I2340"/>
    <mergeCell ref="H2351:I2351"/>
    <mergeCell ref="H2352:I2352"/>
    <mergeCell ref="H2353:I2353"/>
    <mergeCell ref="H2354:I2354"/>
    <mergeCell ref="H2355:I2355"/>
    <mergeCell ref="H2346:I2346"/>
    <mergeCell ref="H2347:I2347"/>
    <mergeCell ref="H2348:I2348"/>
    <mergeCell ref="H2349:I2349"/>
    <mergeCell ref="H2350:I2350"/>
    <mergeCell ref="H2321:I2321"/>
    <mergeCell ref="H2322:I2322"/>
    <mergeCell ref="H2323:I2323"/>
    <mergeCell ref="H2324:I2324"/>
    <mergeCell ref="H2325:I2325"/>
    <mergeCell ref="H2316:I2316"/>
    <mergeCell ref="H2317:I2317"/>
    <mergeCell ref="H2318:I2318"/>
    <mergeCell ref="H2319:I2319"/>
    <mergeCell ref="H2320:I2320"/>
    <mergeCell ref="H2331:I2331"/>
    <mergeCell ref="H2332:I2332"/>
    <mergeCell ref="H2333:I2333"/>
    <mergeCell ref="H2334:I2334"/>
    <mergeCell ref="H2335:I2335"/>
    <mergeCell ref="H2326:I2326"/>
    <mergeCell ref="H2327:I2327"/>
    <mergeCell ref="H2328:I2328"/>
    <mergeCell ref="H2329:I2329"/>
    <mergeCell ref="H2330:I2330"/>
    <mergeCell ref="H2301:I2301"/>
    <mergeCell ref="H2302:I2302"/>
    <mergeCell ref="H2303:I2303"/>
    <mergeCell ref="H2304:I2304"/>
    <mergeCell ref="H2305:I2305"/>
    <mergeCell ref="H2296:I2296"/>
    <mergeCell ref="H2297:I2297"/>
    <mergeCell ref="H2298:I2298"/>
    <mergeCell ref="H2299:I2299"/>
    <mergeCell ref="H2300:I2300"/>
    <mergeCell ref="H2311:I2311"/>
    <mergeCell ref="H2312:I2312"/>
    <mergeCell ref="H2313:I2313"/>
    <mergeCell ref="H2314:I2314"/>
    <mergeCell ref="H2315:I2315"/>
    <mergeCell ref="H2306:I2306"/>
    <mergeCell ref="H2307:I2307"/>
    <mergeCell ref="H2308:I2308"/>
    <mergeCell ref="H2309:I2309"/>
    <mergeCell ref="H2310:I2310"/>
    <mergeCell ref="H2281:I2281"/>
    <mergeCell ref="H2282:I2282"/>
    <mergeCell ref="H2283:I2283"/>
    <mergeCell ref="H2284:I2284"/>
    <mergeCell ref="H2285:I2285"/>
    <mergeCell ref="H2276:I2276"/>
    <mergeCell ref="H2277:I2277"/>
    <mergeCell ref="H2278:I2278"/>
    <mergeCell ref="H2279:I2279"/>
    <mergeCell ref="H2280:I2280"/>
    <mergeCell ref="H2291:I2291"/>
    <mergeCell ref="H2292:I2292"/>
    <mergeCell ref="H2293:I2293"/>
    <mergeCell ref="H2294:I2294"/>
    <mergeCell ref="H2295:I2295"/>
    <mergeCell ref="H2286:I2286"/>
    <mergeCell ref="H2287:I2287"/>
    <mergeCell ref="H2288:I2288"/>
    <mergeCell ref="H2289:I2289"/>
    <mergeCell ref="H2290:I2290"/>
    <mergeCell ref="H2261:I2261"/>
    <mergeCell ref="H2262:I2262"/>
    <mergeCell ref="H2263:I2263"/>
    <mergeCell ref="H2264:I2264"/>
    <mergeCell ref="H2265:I2265"/>
    <mergeCell ref="H2256:I2256"/>
    <mergeCell ref="H2257:I2257"/>
    <mergeCell ref="H2258:I2258"/>
    <mergeCell ref="H2259:I2259"/>
    <mergeCell ref="H2260:I2260"/>
    <mergeCell ref="H2271:I2271"/>
    <mergeCell ref="H2272:I2272"/>
    <mergeCell ref="H2273:I2273"/>
    <mergeCell ref="H2274:I2274"/>
    <mergeCell ref="H2275:I2275"/>
    <mergeCell ref="H2266:I2266"/>
    <mergeCell ref="H2267:I2267"/>
    <mergeCell ref="H2268:I2268"/>
    <mergeCell ref="H2269:I2269"/>
    <mergeCell ref="H2270:I2270"/>
    <mergeCell ref="H2241:I2241"/>
    <mergeCell ref="H2242:I2242"/>
    <mergeCell ref="H2243:I2243"/>
    <mergeCell ref="H2244:I2244"/>
    <mergeCell ref="H2245:I2245"/>
    <mergeCell ref="H2236:I2236"/>
    <mergeCell ref="H2237:I2237"/>
    <mergeCell ref="H2238:I2238"/>
    <mergeCell ref="H2239:I2239"/>
    <mergeCell ref="H2240:I2240"/>
    <mergeCell ref="H2251:I2251"/>
    <mergeCell ref="H2252:I2252"/>
    <mergeCell ref="H2253:I2253"/>
    <mergeCell ref="H2254:I2254"/>
    <mergeCell ref="H2255:I2255"/>
    <mergeCell ref="H2246:I2246"/>
    <mergeCell ref="H2247:I2247"/>
    <mergeCell ref="H2248:I2248"/>
    <mergeCell ref="H2249:I2249"/>
    <mergeCell ref="H2250:I2250"/>
    <mergeCell ref="H2221:I2221"/>
    <mergeCell ref="H2222:I2222"/>
    <mergeCell ref="H2223:I2223"/>
    <mergeCell ref="H2224:I2224"/>
    <mergeCell ref="H2225:I2225"/>
    <mergeCell ref="H2216:I2216"/>
    <mergeCell ref="H2217:I2217"/>
    <mergeCell ref="H2218:I2218"/>
    <mergeCell ref="H2219:I2219"/>
    <mergeCell ref="H2220:I2220"/>
    <mergeCell ref="H2231:I2231"/>
    <mergeCell ref="H2232:I2232"/>
    <mergeCell ref="H2233:I2233"/>
    <mergeCell ref="H2234:I2234"/>
    <mergeCell ref="H2235:I2235"/>
    <mergeCell ref="H2226:I2226"/>
    <mergeCell ref="H2227:I2227"/>
    <mergeCell ref="H2228:I2228"/>
    <mergeCell ref="H2229:I2229"/>
    <mergeCell ref="H2230:I2230"/>
    <mergeCell ref="H2201:I2201"/>
    <mergeCell ref="H2202:I2202"/>
    <mergeCell ref="H2203:I2203"/>
    <mergeCell ref="H2204:I2204"/>
    <mergeCell ref="H2205:I2205"/>
    <mergeCell ref="H2196:I2196"/>
    <mergeCell ref="H2197:I2197"/>
    <mergeCell ref="H2198:I2198"/>
    <mergeCell ref="H2199:I2199"/>
    <mergeCell ref="H2200:I2200"/>
    <mergeCell ref="H2211:I2211"/>
    <mergeCell ref="H2212:I2212"/>
    <mergeCell ref="H2213:I2213"/>
    <mergeCell ref="H2214:I2214"/>
    <mergeCell ref="H2215:I2215"/>
    <mergeCell ref="H2206:I2206"/>
    <mergeCell ref="H2207:I2207"/>
    <mergeCell ref="H2208:I2208"/>
    <mergeCell ref="H2209:I2209"/>
    <mergeCell ref="H2210:I2210"/>
    <mergeCell ref="H2181:I2181"/>
    <mergeCell ref="H2182:I2182"/>
    <mergeCell ref="H2183:I2183"/>
    <mergeCell ref="H2184:I2184"/>
    <mergeCell ref="H2185:I2185"/>
    <mergeCell ref="H2176:I2176"/>
    <mergeCell ref="H2177:I2177"/>
    <mergeCell ref="H2178:I2178"/>
    <mergeCell ref="H2179:I2179"/>
    <mergeCell ref="H2180:I2180"/>
    <mergeCell ref="H2191:I2191"/>
    <mergeCell ref="H2192:I2192"/>
    <mergeCell ref="H2193:I2193"/>
    <mergeCell ref="H2194:I2194"/>
    <mergeCell ref="H2195:I2195"/>
    <mergeCell ref="H2186:I2186"/>
    <mergeCell ref="H2187:I2187"/>
    <mergeCell ref="H2188:I2188"/>
    <mergeCell ref="H2189:I2189"/>
    <mergeCell ref="H2190:I2190"/>
    <mergeCell ref="H2161:I2161"/>
    <mergeCell ref="H2162:I2162"/>
    <mergeCell ref="H2163:I2163"/>
    <mergeCell ref="H2164:I2164"/>
    <mergeCell ref="H2165:I2165"/>
    <mergeCell ref="H2156:I2156"/>
    <mergeCell ref="H2157:I2157"/>
    <mergeCell ref="H2158:I2158"/>
    <mergeCell ref="H2159:I2159"/>
    <mergeCell ref="H2160:I2160"/>
    <mergeCell ref="H2171:I2171"/>
    <mergeCell ref="H2172:I2172"/>
    <mergeCell ref="H2173:I2173"/>
    <mergeCell ref="H2174:I2174"/>
    <mergeCell ref="H2175:I2175"/>
    <mergeCell ref="H2166:I2166"/>
    <mergeCell ref="H2167:I2167"/>
    <mergeCell ref="H2168:I2168"/>
    <mergeCell ref="H2169:I2169"/>
    <mergeCell ref="H2170:I2170"/>
    <mergeCell ref="H2141:I2141"/>
    <mergeCell ref="H2142:I2142"/>
    <mergeCell ref="H2143:I2143"/>
    <mergeCell ref="H2144:I2144"/>
    <mergeCell ref="H2145:I2145"/>
    <mergeCell ref="H2136:I2136"/>
    <mergeCell ref="H2137:I2137"/>
    <mergeCell ref="H2138:I2138"/>
    <mergeCell ref="H2139:I2139"/>
    <mergeCell ref="H2140:I2140"/>
    <mergeCell ref="H2151:I2151"/>
    <mergeCell ref="H2152:I2152"/>
    <mergeCell ref="H2153:I2153"/>
    <mergeCell ref="H2154:I2154"/>
    <mergeCell ref="H2155:I2155"/>
    <mergeCell ref="H2146:I2146"/>
    <mergeCell ref="H2147:I2147"/>
    <mergeCell ref="H2148:I2148"/>
    <mergeCell ref="H2149:I2149"/>
    <mergeCell ref="H2150:I2150"/>
    <mergeCell ref="H2121:I2121"/>
    <mergeCell ref="H2122:I2122"/>
    <mergeCell ref="H2123:I2123"/>
    <mergeCell ref="H2124:I2124"/>
    <mergeCell ref="H2125:I2125"/>
    <mergeCell ref="H2116:I2116"/>
    <mergeCell ref="H2117:I2117"/>
    <mergeCell ref="H2118:I2118"/>
    <mergeCell ref="H2119:I2119"/>
    <mergeCell ref="H2120:I2120"/>
    <mergeCell ref="H2131:I2131"/>
    <mergeCell ref="H2132:I2132"/>
    <mergeCell ref="H2133:I2133"/>
    <mergeCell ref="H2134:I2134"/>
    <mergeCell ref="H2135:I2135"/>
    <mergeCell ref="H2126:I2126"/>
    <mergeCell ref="H2127:I2127"/>
    <mergeCell ref="H2128:I2128"/>
    <mergeCell ref="H2129:I2129"/>
    <mergeCell ref="H2130:I2130"/>
    <mergeCell ref="H2101:I2101"/>
    <mergeCell ref="H2102:I2102"/>
    <mergeCell ref="H2103:I2103"/>
    <mergeCell ref="H2104:I2104"/>
    <mergeCell ref="H2105:I2105"/>
    <mergeCell ref="H2096:I2096"/>
    <mergeCell ref="H2097:I2097"/>
    <mergeCell ref="H2098:I2098"/>
    <mergeCell ref="H2099:I2099"/>
    <mergeCell ref="H2100:I2100"/>
    <mergeCell ref="H2111:I2111"/>
    <mergeCell ref="H2112:I2112"/>
    <mergeCell ref="H2113:I2113"/>
    <mergeCell ref="H2114:I2114"/>
    <mergeCell ref="H2115:I2115"/>
    <mergeCell ref="H2106:I2106"/>
    <mergeCell ref="H2107:I2107"/>
    <mergeCell ref="H2108:I2108"/>
    <mergeCell ref="H2109:I2109"/>
    <mergeCell ref="H2110:I2110"/>
    <mergeCell ref="H2081:I2081"/>
    <mergeCell ref="H2082:I2082"/>
    <mergeCell ref="H2083:I2083"/>
    <mergeCell ref="H2084:I2084"/>
    <mergeCell ref="H2085:I2085"/>
    <mergeCell ref="H2076:I2076"/>
    <mergeCell ref="H2077:I2077"/>
    <mergeCell ref="H2078:I2078"/>
    <mergeCell ref="H2079:I2079"/>
    <mergeCell ref="H2080:I2080"/>
    <mergeCell ref="H2091:I2091"/>
    <mergeCell ref="H2092:I2092"/>
    <mergeCell ref="H2093:I2093"/>
    <mergeCell ref="H2094:I2094"/>
    <mergeCell ref="H2095:I2095"/>
    <mergeCell ref="H2086:I2086"/>
    <mergeCell ref="H2087:I2087"/>
    <mergeCell ref="H2088:I2088"/>
    <mergeCell ref="H2089:I2089"/>
    <mergeCell ref="H2090:I2090"/>
    <mergeCell ref="H2061:I2061"/>
    <mergeCell ref="H2062:I2062"/>
    <mergeCell ref="H2063:I2063"/>
    <mergeCell ref="H2064:I2064"/>
    <mergeCell ref="H2065:I2065"/>
    <mergeCell ref="H2056:I2056"/>
    <mergeCell ref="H2057:I2057"/>
    <mergeCell ref="H2058:I2058"/>
    <mergeCell ref="H2059:I2059"/>
    <mergeCell ref="H2060:I2060"/>
    <mergeCell ref="H2071:I2071"/>
    <mergeCell ref="H2072:I2072"/>
    <mergeCell ref="H2073:I2073"/>
    <mergeCell ref="H2074:I2074"/>
    <mergeCell ref="H2075:I2075"/>
    <mergeCell ref="H2066:I2066"/>
    <mergeCell ref="H2067:I2067"/>
    <mergeCell ref="H2068:I2068"/>
    <mergeCell ref="H2069:I2069"/>
    <mergeCell ref="H2070:I2070"/>
    <mergeCell ref="H2041:I2041"/>
    <mergeCell ref="H2042:I2042"/>
    <mergeCell ref="H2043:I2043"/>
    <mergeCell ref="H2044:I2044"/>
    <mergeCell ref="H2045:I2045"/>
    <mergeCell ref="H2036:I2036"/>
    <mergeCell ref="H2037:I2037"/>
    <mergeCell ref="H2038:I2038"/>
    <mergeCell ref="H2039:I2039"/>
    <mergeCell ref="H2040:I2040"/>
    <mergeCell ref="H2051:I2051"/>
    <mergeCell ref="H2052:I2052"/>
    <mergeCell ref="H2053:I2053"/>
    <mergeCell ref="H2054:I2054"/>
    <mergeCell ref="H2055:I2055"/>
    <mergeCell ref="H2046:I2046"/>
    <mergeCell ref="H2047:I2047"/>
    <mergeCell ref="H2048:I2048"/>
    <mergeCell ref="H2049:I2049"/>
    <mergeCell ref="H2050:I2050"/>
    <mergeCell ref="H2021:I2021"/>
    <mergeCell ref="H2022:I2022"/>
    <mergeCell ref="H2023:I2023"/>
    <mergeCell ref="H2024:I2024"/>
    <mergeCell ref="H2025:I2025"/>
    <mergeCell ref="H2016:I2016"/>
    <mergeCell ref="H2017:I2017"/>
    <mergeCell ref="H2018:I2018"/>
    <mergeCell ref="H2019:I2019"/>
    <mergeCell ref="H2020:I2020"/>
    <mergeCell ref="H2031:I2031"/>
    <mergeCell ref="H2032:I2032"/>
    <mergeCell ref="H2033:I2033"/>
    <mergeCell ref="H2034:I2034"/>
    <mergeCell ref="H2035:I2035"/>
    <mergeCell ref="H2026:I2026"/>
    <mergeCell ref="H2027:I2027"/>
    <mergeCell ref="H2028:I2028"/>
    <mergeCell ref="H2029:I2029"/>
    <mergeCell ref="H2030:I2030"/>
    <mergeCell ref="H2001:I2001"/>
    <mergeCell ref="H2002:I2002"/>
    <mergeCell ref="H2003:I2003"/>
    <mergeCell ref="H2004:I2004"/>
    <mergeCell ref="H2005:I2005"/>
    <mergeCell ref="H1996:I1996"/>
    <mergeCell ref="H1997:I1997"/>
    <mergeCell ref="H1998:I1998"/>
    <mergeCell ref="H1999:I1999"/>
    <mergeCell ref="H2000:I2000"/>
    <mergeCell ref="H2011:I2011"/>
    <mergeCell ref="H2012:I2012"/>
    <mergeCell ref="H2013:I2013"/>
    <mergeCell ref="H2014:I2014"/>
    <mergeCell ref="H2015:I2015"/>
    <mergeCell ref="H2006:I2006"/>
    <mergeCell ref="H2007:I2007"/>
    <mergeCell ref="H2008:I2008"/>
    <mergeCell ref="H2009:I2009"/>
    <mergeCell ref="H2010:I2010"/>
    <mergeCell ref="H1981:I1981"/>
    <mergeCell ref="H1982:I1982"/>
    <mergeCell ref="H1983:I1983"/>
    <mergeCell ref="H1984:I1984"/>
    <mergeCell ref="H1985:I1985"/>
    <mergeCell ref="H1976:I1976"/>
    <mergeCell ref="H1977:I1977"/>
    <mergeCell ref="H1978:I1978"/>
    <mergeCell ref="H1979:I1979"/>
    <mergeCell ref="H1980:I1980"/>
    <mergeCell ref="H1991:I1991"/>
    <mergeCell ref="H1992:I1992"/>
    <mergeCell ref="H1993:I1993"/>
    <mergeCell ref="H1994:I1994"/>
    <mergeCell ref="H1995:I1995"/>
    <mergeCell ref="H1986:I1986"/>
    <mergeCell ref="H1987:I1987"/>
    <mergeCell ref="H1988:I1988"/>
    <mergeCell ref="H1989:I1989"/>
    <mergeCell ref="H1990:I1990"/>
    <mergeCell ref="H1961:I1961"/>
    <mergeCell ref="H1962:I1962"/>
    <mergeCell ref="H1963:I1963"/>
    <mergeCell ref="H1964:I1964"/>
    <mergeCell ref="H1965:I1965"/>
    <mergeCell ref="H1956:I1956"/>
    <mergeCell ref="H1957:I1957"/>
    <mergeCell ref="H1958:I1958"/>
    <mergeCell ref="H1959:I1959"/>
    <mergeCell ref="H1960:I1960"/>
    <mergeCell ref="H1971:I1971"/>
    <mergeCell ref="H1972:I1972"/>
    <mergeCell ref="H1973:I1973"/>
    <mergeCell ref="H1974:I1974"/>
    <mergeCell ref="H1975:I1975"/>
    <mergeCell ref="H1966:I1966"/>
    <mergeCell ref="H1967:I1967"/>
    <mergeCell ref="H1968:I1968"/>
    <mergeCell ref="H1969:I1969"/>
    <mergeCell ref="H1970:I1970"/>
    <mergeCell ref="H1941:I1941"/>
    <mergeCell ref="H1942:I1942"/>
    <mergeCell ref="H1943:I1943"/>
    <mergeCell ref="H1944:I1944"/>
    <mergeCell ref="H1945:I1945"/>
    <mergeCell ref="H1936:I1936"/>
    <mergeCell ref="H1937:I1937"/>
    <mergeCell ref="H1938:I1938"/>
    <mergeCell ref="H1939:I1939"/>
    <mergeCell ref="H1940:I1940"/>
    <mergeCell ref="H1951:I1951"/>
    <mergeCell ref="H1952:I1952"/>
    <mergeCell ref="H1953:I1953"/>
    <mergeCell ref="H1954:I1954"/>
    <mergeCell ref="H1955:I1955"/>
    <mergeCell ref="H1946:I1946"/>
    <mergeCell ref="H1947:I1947"/>
    <mergeCell ref="H1948:I1948"/>
    <mergeCell ref="H1949:I1949"/>
    <mergeCell ref="H1950:I1950"/>
    <mergeCell ref="H1921:I1921"/>
    <mergeCell ref="H1922:I1922"/>
    <mergeCell ref="H1923:I1923"/>
    <mergeCell ref="H1924:I1924"/>
    <mergeCell ref="H1925:I1925"/>
    <mergeCell ref="H1916:I1916"/>
    <mergeCell ref="H1917:I1917"/>
    <mergeCell ref="H1918:I1918"/>
    <mergeCell ref="H1919:I1919"/>
    <mergeCell ref="H1920:I1920"/>
    <mergeCell ref="H1931:I1931"/>
    <mergeCell ref="H1932:I1932"/>
    <mergeCell ref="H1933:I1933"/>
    <mergeCell ref="H1934:I1934"/>
    <mergeCell ref="H1935:I1935"/>
    <mergeCell ref="H1926:I1926"/>
    <mergeCell ref="H1927:I1927"/>
    <mergeCell ref="H1928:I1928"/>
    <mergeCell ref="H1929:I1929"/>
    <mergeCell ref="H1930:I1930"/>
    <mergeCell ref="H1901:I1901"/>
    <mergeCell ref="H1902:I1902"/>
    <mergeCell ref="H1903:I1903"/>
    <mergeCell ref="H1904:I1904"/>
    <mergeCell ref="H1905:I1905"/>
    <mergeCell ref="H1896:I1896"/>
    <mergeCell ref="H1897:I1897"/>
    <mergeCell ref="H1898:I1898"/>
    <mergeCell ref="H1899:I1899"/>
    <mergeCell ref="H1900:I1900"/>
    <mergeCell ref="H1911:I1911"/>
    <mergeCell ref="H1912:I1912"/>
    <mergeCell ref="H1913:I1913"/>
    <mergeCell ref="H1914:I1914"/>
    <mergeCell ref="H1915:I1915"/>
    <mergeCell ref="H1906:I1906"/>
    <mergeCell ref="H1907:I1907"/>
    <mergeCell ref="H1908:I1908"/>
    <mergeCell ref="H1909:I1909"/>
    <mergeCell ref="H1910:I1910"/>
    <mergeCell ref="H1881:I1881"/>
    <mergeCell ref="H1882:I1882"/>
    <mergeCell ref="H1883:I1883"/>
    <mergeCell ref="H1884:I1884"/>
    <mergeCell ref="H1885:I1885"/>
    <mergeCell ref="H1876:I1876"/>
    <mergeCell ref="H1877:I1877"/>
    <mergeCell ref="H1878:I1878"/>
    <mergeCell ref="H1879:I1879"/>
    <mergeCell ref="H1880:I1880"/>
    <mergeCell ref="H1891:I1891"/>
    <mergeCell ref="H1892:I1892"/>
    <mergeCell ref="H1893:I1893"/>
    <mergeCell ref="H1894:I1894"/>
    <mergeCell ref="H1895:I1895"/>
    <mergeCell ref="H1886:I1886"/>
    <mergeCell ref="H1887:I1887"/>
    <mergeCell ref="H1888:I1888"/>
    <mergeCell ref="H1889:I1889"/>
    <mergeCell ref="H1890:I1890"/>
    <mergeCell ref="H1861:I1861"/>
    <mergeCell ref="H1862:I1862"/>
    <mergeCell ref="H1863:I1863"/>
    <mergeCell ref="H1864:I1864"/>
    <mergeCell ref="H1865:I1865"/>
    <mergeCell ref="H1856:I1856"/>
    <mergeCell ref="H1857:I1857"/>
    <mergeCell ref="H1858:I1858"/>
    <mergeCell ref="H1859:I1859"/>
    <mergeCell ref="H1860:I1860"/>
    <mergeCell ref="H1871:I1871"/>
    <mergeCell ref="H1872:I1872"/>
    <mergeCell ref="H1873:I1873"/>
    <mergeCell ref="H1874:I1874"/>
    <mergeCell ref="H1875:I1875"/>
    <mergeCell ref="H1866:I1866"/>
    <mergeCell ref="H1867:I1867"/>
    <mergeCell ref="H1868:I1868"/>
    <mergeCell ref="H1869:I1869"/>
    <mergeCell ref="H1870:I1870"/>
    <mergeCell ref="H1841:I1841"/>
    <mergeCell ref="H1842:I1842"/>
    <mergeCell ref="H1843:I1843"/>
    <mergeCell ref="H1844:I1844"/>
    <mergeCell ref="H1845:I1845"/>
    <mergeCell ref="H1836:I1836"/>
    <mergeCell ref="H1837:I1837"/>
    <mergeCell ref="H1838:I1838"/>
    <mergeCell ref="H1839:I1839"/>
    <mergeCell ref="H1840:I1840"/>
    <mergeCell ref="H1851:I1851"/>
    <mergeCell ref="H1852:I1852"/>
    <mergeCell ref="H1853:I1853"/>
    <mergeCell ref="H1854:I1854"/>
    <mergeCell ref="H1855:I1855"/>
    <mergeCell ref="H1846:I1846"/>
    <mergeCell ref="H1847:I1847"/>
    <mergeCell ref="H1848:I1848"/>
    <mergeCell ref="H1849:I1849"/>
    <mergeCell ref="H1850:I1850"/>
    <mergeCell ref="H1821:I1821"/>
    <mergeCell ref="H1822:I1822"/>
    <mergeCell ref="H1823:I1823"/>
    <mergeCell ref="H1824:I1824"/>
    <mergeCell ref="H1825:I1825"/>
    <mergeCell ref="H1816:I1816"/>
    <mergeCell ref="H1817:I1817"/>
    <mergeCell ref="H1818:I1818"/>
    <mergeCell ref="H1819:I1819"/>
    <mergeCell ref="H1820:I1820"/>
    <mergeCell ref="H1831:I1831"/>
    <mergeCell ref="H1832:I1832"/>
    <mergeCell ref="H1833:I1833"/>
    <mergeCell ref="H1834:I1834"/>
    <mergeCell ref="H1835:I1835"/>
    <mergeCell ref="H1826:I1826"/>
    <mergeCell ref="H1827:I1827"/>
    <mergeCell ref="H1828:I1828"/>
    <mergeCell ref="H1829:I1829"/>
    <mergeCell ref="H1830:I1830"/>
    <mergeCell ref="H1801:I1801"/>
    <mergeCell ref="H1802:I1802"/>
    <mergeCell ref="H1803:I1803"/>
    <mergeCell ref="H1804:I1804"/>
    <mergeCell ref="H1805:I1805"/>
    <mergeCell ref="H1796:I1796"/>
    <mergeCell ref="H1797:I1797"/>
    <mergeCell ref="H1798:I1798"/>
    <mergeCell ref="H1799:I1799"/>
    <mergeCell ref="H1800:I1800"/>
    <mergeCell ref="H1811:I1811"/>
    <mergeCell ref="H1812:I1812"/>
    <mergeCell ref="H1813:I1813"/>
    <mergeCell ref="H1814:I1814"/>
    <mergeCell ref="H1815:I1815"/>
    <mergeCell ref="H1806:I1806"/>
    <mergeCell ref="H1807:I1807"/>
    <mergeCell ref="H1808:I1808"/>
    <mergeCell ref="H1809:I1809"/>
    <mergeCell ref="H1810:I1810"/>
    <mergeCell ref="H1781:I1781"/>
    <mergeCell ref="H1782:I1782"/>
    <mergeCell ref="H1783:I1783"/>
    <mergeCell ref="H1784:I1784"/>
    <mergeCell ref="H1785:I1785"/>
    <mergeCell ref="H1776:I1776"/>
    <mergeCell ref="H1777:I1777"/>
    <mergeCell ref="H1778:I1778"/>
    <mergeCell ref="H1779:I1779"/>
    <mergeCell ref="H1780:I1780"/>
    <mergeCell ref="H1791:I1791"/>
    <mergeCell ref="H1792:I1792"/>
    <mergeCell ref="H1793:I1793"/>
    <mergeCell ref="H1794:I1794"/>
    <mergeCell ref="H1795:I1795"/>
    <mergeCell ref="H1786:I1786"/>
    <mergeCell ref="H1787:I1787"/>
    <mergeCell ref="H1788:I1788"/>
    <mergeCell ref="H1789:I1789"/>
    <mergeCell ref="H1790:I1790"/>
    <mergeCell ref="H1761:I1761"/>
    <mergeCell ref="H1762:I1762"/>
    <mergeCell ref="H1763:I1763"/>
    <mergeCell ref="H1764:I1764"/>
    <mergeCell ref="H1765:I1765"/>
    <mergeCell ref="H1756:I1756"/>
    <mergeCell ref="H1757:I1757"/>
    <mergeCell ref="H1758:I1758"/>
    <mergeCell ref="H1759:I1759"/>
    <mergeCell ref="H1760:I1760"/>
    <mergeCell ref="H1771:I1771"/>
    <mergeCell ref="H1772:I1772"/>
    <mergeCell ref="H1773:I1773"/>
    <mergeCell ref="H1774:I1774"/>
    <mergeCell ref="H1775:I1775"/>
    <mergeCell ref="H1766:I1766"/>
    <mergeCell ref="H1767:I1767"/>
    <mergeCell ref="H1768:I1768"/>
    <mergeCell ref="H1769:I1769"/>
    <mergeCell ref="H1770:I1770"/>
    <mergeCell ref="H1741:I1741"/>
    <mergeCell ref="H1742:I1742"/>
    <mergeCell ref="H1743:I1743"/>
    <mergeCell ref="H1744:I1744"/>
    <mergeCell ref="H1745:I1745"/>
    <mergeCell ref="H1736:I1736"/>
    <mergeCell ref="H1737:I1737"/>
    <mergeCell ref="H1738:I1738"/>
    <mergeCell ref="H1739:I1739"/>
    <mergeCell ref="H1740:I1740"/>
    <mergeCell ref="H1751:I1751"/>
    <mergeCell ref="H1752:I1752"/>
    <mergeCell ref="H1753:I1753"/>
    <mergeCell ref="H1754:I1754"/>
    <mergeCell ref="H1755:I1755"/>
    <mergeCell ref="H1746:I1746"/>
    <mergeCell ref="H1747:I1747"/>
    <mergeCell ref="H1748:I1748"/>
    <mergeCell ref="H1749:I1749"/>
    <mergeCell ref="H1750:I1750"/>
    <mergeCell ref="H1721:I1721"/>
    <mergeCell ref="H1722:I1722"/>
    <mergeCell ref="H1723:I1723"/>
    <mergeCell ref="H1724:I1724"/>
    <mergeCell ref="H1725:I1725"/>
    <mergeCell ref="H1716:I1716"/>
    <mergeCell ref="H1717:I1717"/>
    <mergeCell ref="H1718:I1718"/>
    <mergeCell ref="H1719:I1719"/>
    <mergeCell ref="H1720:I1720"/>
    <mergeCell ref="H1731:I1731"/>
    <mergeCell ref="H1732:I1732"/>
    <mergeCell ref="H1733:I1733"/>
    <mergeCell ref="H1734:I1734"/>
    <mergeCell ref="H1735:I1735"/>
    <mergeCell ref="H1726:I1726"/>
    <mergeCell ref="H1727:I1727"/>
    <mergeCell ref="H1728:I1728"/>
    <mergeCell ref="H1729:I1729"/>
    <mergeCell ref="H1730:I1730"/>
    <mergeCell ref="H1701:I1701"/>
    <mergeCell ref="H1702:I1702"/>
    <mergeCell ref="H1703:I1703"/>
    <mergeCell ref="H1704:I1704"/>
    <mergeCell ref="H1705:I1705"/>
    <mergeCell ref="H1696:I1696"/>
    <mergeCell ref="H1697:I1697"/>
    <mergeCell ref="H1698:I1698"/>
    <mergeCell ref="H1699:I1699"/>
    <mergeCell ref="H1700:I1700"/>
    <mergeCell ref="H1711:I1711"/>
    <mergeCell ref="H1712:I1712"/>
    <mergeCell ref="H1713:I1713"/>
    <mergeCell ref="H1714:I1714"/>
    <mergeCell ref="H1715:I1715"/>
    <mergeCell ref="H1706:I1706"/>
    <mergeCell ref="H1707:I1707"/>
    <mergeCell ref="H1708:I1708"/>
    <mergeCell ref="H1709:I1709"/>
    <mergeCell ref="H1710:I1710"/>
    <mergeCell ref="H1681:I1681"/>
    <mergeCell ref="H1682:I1682"/>
    <mergeCell ref="H1683:I1683"/>
    <mergeCell ref="H1684:I1684"/>
    <mergeCell ref="H1685:I1685"/>
    <mergeCell ref="H1676:I1676"/>
    <mergeCell ref="H1677:I1677"/>
    <mergeCell ref="H1678:I1678"/>
    <mergeCell ref="H1679:I1679"/>
    <mergeCell ref="H1680:I1680"/>
    <mergeCell ref="H1691:I1691"/>
    <mergeCell ref="H1692:I1692"/>
    <mergeCell ref="H1693:I1693"/>
    <mergeCell ref="H1694:I1694"/>
    <mergeCell ref="H1695:I1695"/>
    <mergeCell ref="H1686:I1686"/>
    <mergeCell ref="H1687:I1687"/>
    <mergeCell ref="H1688:I1688"/>
    <mergeCell ref="H1689:I1689"/>
    <mergeCell ref="H1690:I1690"/>
    <mergeCell ref="H1661:I1661"/>
    <mergeCell ref="H1662:I1662"/>
    <mergeCell ref="H1663:I1663"/>
    <mergeCell ref="H1664:I1664"/>
    <mergeCell ref="H1665:I1665"/>
    <mergeCell ref="H1656:I1656"/>
    <mergeCell ref="H1657:I1657"/>
    <mergeCell ref="H1658:I1658"/>
    <mergeCell ref="H1659:I1659"/>
    <mergeCell ref="H1660:I1660"/>
    <mergeCell ref="H1671:I1671"/>
    <mergeCell ref="H1672:I1672"/>
    <mergeCell ref="H1673:I1673"/>
    <mergeCell ref="H1674:I1674"/>
    <mergeCell ref="H1675:I1675"/>
    <mergeCell ref="H1666:I1666"/>
    <mergeCell ref="H1667:I1667"/>
    <mergeCell ref="H1668:I1668"/>
    <mergeCell ref="H1669:I1669"/>
    <mergeCell ref="H1670:I1670"/>
    <mergeCell ref="H1641:I1641"/>
    <mergeCell ref="H1642:I1642"/>
    <mergeCell ref="H1643:I1643"/>
    <mergeCell ref="H1644:I1644"/>
    <mergeCell ref="H1645:I1645"/>
    <mergeCell ref="H1636:I1636"/>
    <mergeCell ref="H1637:I1637"/>
    <mergeCell ref="H1638:I1638"/>
    <mergeCell ref="H1639:I1639"/>
    <mergeCell ref="H1640:I1640"/>
    <mergeCell ref="H1651:I1651"/>
    <mergeCell ref="H1652:I1652"/>
    <mergeCell ref="H1653:I1653"/>
    <mergeCell ref="H1654:I1654"/>
    <mergeCell ref="H1655:I1655"/>
    <mergeCell ref="H1646:I1646"/>
    <mergeCell ref="H1647:I1647"/>
    <mergeCell ref="H1648:I1648"/>
    <mergeCell ref="H1649:I1649"/>
    <mergeCell ref="H1650:I1650"/>
    <mergeCell ref="H1621:I1621"/>
    <mergeCell ref="H1622:I1622"/>
    <mergeCell ref="H1623:I1623"/>
    <mergeCell ref="H1624:I1624"/>
    <mergeCell ref="H1625:I1625"/>
    <mergeCell ref="H1616:I1616"/>
    <mergeCell ref="H1617:I1617"/>
    <mergeCell ref="H1618:I1618"/>
    <mergeCell ref="H1619:I1619"/>
    <mergeCell ref="H1620:I1620"/>
    <mergeCell ref="H1631:I1631"/>
    <mergeCell ref="H1632:I1632"/>
    <mergeCell ref="H1633:I1633"/>
    <mergeCell ref="H1634:I1634"/>
    <mergeCell ref="H1635:I1635"/>
    <mergeCell ref="H1626:I1626"/>
    <mergeCell ref="H1627:I1627"/>
    <mergeCell ref="H1628:I1628"/>
    <mergeCell ref="H1629:I1629"/>
    <mergeCell ref="H1630:I1630"/>
    <mergeCell ref="H1601:I1601"/>
    <mergeCell ref="H1602:I1602"/>
    <mergeCell ref="H1603:I1603"/>
    <mergeCell ref="H1604:I1604"/>
    <mergeCell ref="H1605:I1605"/>
    <mergeCell ref="H1596:I1596"/>
    <mergeCell ref="H1597:I1597"/>
    <mergeCell ref="H1598:I1598"/>
    <mergeCell ref="H1599:I1599"/>
    <mergeCell ref="H1600:I1600"/>
    <mergeCell ref="H1611:I1611"/>
    <mergeCell ref="H1612:I1612"/>
    <mergeCell ref="H1613:I1613"/>
    <mergeCell ref="H1614:I1614"/>
    <mergeCell ref="H1615:I1615"/>
    <mergeCell ref="H1606:I1606"/>
    <mergeCell ref="H1607:I1607"/>
    <mergeCell ref="H1608:I1608"/>
    <mergeCell ref="H1609:I1609"/>
    <mergeCell ref="H1610:I1610"/>
    <mergeCell ref="H1581:I1581"/>
    <mergeCell ref="H1582:I1582"/>
    <mergeCell ref="H1583:I1583"/>
    <mergeCell ref="H1584:I1584"/>
    <mergeCell ref="H1585:I1585"/>
    <mergeCell ref="H1576:I1576"/>
    <mergeCell ref="H1577:I1577"/>
    <mergeCell ref="H1578:I1578"/>
    <mergeCell ref="H1579:I1579"/>
    <mergeCell ref="H1580:I1580"/>
    <mergeCell ref="H1591:I1591"/>
    <mergeCell ref="H1592:I1592"/>
    <mergeCell ref="H1593:I1593"/>
    <mergeCell ref="H1594:I1594"/>
    <mergeCell ref="H1595:I1595"/>
    <mergeCell ref="H1586:I1586"/>
    <mergeCell ref="H1587:I1587"/>
    <mergeCell ref="H1588:I1588"/>
    <mergeCell ref="H1589:I1589"/>
    <mergeCell ref="H1590:I1590"/>
    <mergeCell ref="H1561:I1561"/>
    <mergeCell ref="H1562:I1562"/>
    <mergeCell ref="H1563:I1563"/>
    <mergeCell ref="H1564:I1564"/>
    <mergeCell ref="H1565:I1565"/>
    <mergeCell ref="H1556:I1556"/>
    <mergeCell ref="H1557:I1557"/>
    <mergeCell ref="H1558:I1558"/>
    <mergeCell ref="H1559:I1559"/>
    <mergeCell ref="H1560:I1560"/>
    <mergeCell ref="H1571:I1571"/>
    <mergeCell ref="H1572:I1572"/>
    <mergeCell ref="H1573:I1573"/>
    <mergeCell ref="H1574:I1574"/>
    <mergeCell ref="H1575:I1575"/>
    <mergeCell ref="H1566:I1566"/>
    <mergeCell ref="H1567:I1567"/>
    <mergeCell ref="H1568:I1568"/>
    <mergeCell ref="H1569:I1569"/>
    <mergeCell ref="H1570:I1570"/>
    <mergeCell ref="H1541:I1541"/>
    <mergeCell ref="H1542:I1542"/>
    <mergeCell ref="H1543:I1543"/>
    <mergeCell ref="H1544:I1544"/>
    <mergeCell ref="H1545:I1545"/>
    <mergeCell ref="H1536:I1536"/>
    <mergeCell ref="H1537:I1537"/>
    <mergeCell ref="H1538:I1538"/>
    <mergeCell ref="H1539:I1539"/>
    <mergeCell ref="H1540:I1540"/>
    <mergeCell ref="H1551:I1551"/>
    <mergeCell ref="H1552:I1552"/>
    <mergeCell ref="H1553:I1553"/>
    <mergeCell ref="H1554:I1554"/>
    <mergeCell ref="H1555:I1555"/>
    <mergeCell ref="H1546:I1546"/>
    <mergeCell ref="H1547:I1547"/>
    <mergeCell ref="H1548:I1548"/>
    <mergeCell ref="H1549:I1549"/>
    <mergeCell ref="H1550:I1550"/>
    <mergeCell ref="H1521:I1521"/>
    <mergeCell ref="H1522:I1522"/>
    <mergeCell ref="H1523:I1523"/>
    <mergeCell ref="H1524:I1524"/>
    <mergeCell ref="H1525:I1525"/>
    <mergeCell ref="H1516:I1516"/>
    <mergeCell ref="H1517:I1517"/>
    <mergeCell ref="H1518:I1518"/>
    <mergeCell ref="H1519:I1519"/>
    <mergeCell ref="H1520:I1520"/>
    <mergeCell ref="H1531:I1531"/>
    <mergeCell ref="H1532:I1532"/>
    <mergeCell ref="H1533:I1533"/>
    <mergeCell ref="H1534:I1534"/>
    <mergeCell ref="H1535:I1535"/>
    <mergeCell ref="H1526:I1526"/>
    <mergeCell ref="H1527:I1527"/>
    <mergeCell ref="H1528:I1528"/>
    <mergeCell ref="H1529:I1529"/>
    <mergeCell ref="H1530:I1530"/>
    <mergeCell ref="H1501:I1501"/>
    <mergeCell ref="H1502:I1502"/>
    <mergeCell ref="H1503:I1503"/>
    <mergeCell ref="H1504:I1504"/>
    <mergeCell ref="H1505:I1505"/>
    <mergeCell ref="H1496:I1496"/>
    <mergeCell ref="H1497:I1497"/>
    <mergeCell ref="H1498:I1498"/>
    <mergeCell ref="H1499:I1499"/>
    <mergeCell ref="H1500:I1500"/>
    <mergeCell ref="H1511:I1511"/>
    <mergeCell ref="H1512:I1512"/>
    <mergeCell ref="H1513:I1513"/>
    <mergeCell ref="H1514:I1514"/>
    <mergeCell ref="H1515:I1515"/>
    <mergeCell ref="H1506:I1506"/>
    <mergeCell ref="H1507:I1507"/>
    <mergeCell ref="H1508:I1508"/>
    <mergeCell ref="H1509:I1509"/>
    <mergeCell ref="H1510:I1510"/>
    <mergeCell ref="H1481:I1481"/>
    <mergeCell ref="H1482:I1482"/>
    <mergeCell ref="H1483:I1483"/>
    <mergeCell ref="H1484:I1484"/>
    <mergeCell ref="H1485:I1485"/>
    <mergeCell ref="H1476:I1476"/>
    <mergeCell ref="H1477:I1477"/>
    <mergeCell ref="H1478:I1478"/>
    <mergeCell ref="H1479:I1479"/>
    <mergeCell ref="H1480:I1480"/>
    <mergeCell ref="H1491:I1491"/>
    <mergeCell ref="H1492:I1492"/>
    <mergeCell ref="H1493:I1493"/>
    <mergeCell ref="H1494:I1494"/>
    <mergeCell ref="H1495:I1495"/>
    <mergeCell ref="H1486:I1486"/>
    <mergeCell ref="H1487:I1487"/>
    <mergeCell ref="H1488:I1488"/>
    <mergeCell ref="H1489:I1489"/>
    <mergeCell ref="H1490:I1490"/>
    <mergeCell ref="H1461:I1461"/>
    <mergeCell ref="H1462:I1462"/>
    <mergeCell ref="H1463:I1463"/>
    <mergeCell ref="H1464:I1464"/>
    <mergeCell ref="H1465:I1465"/>
    <mergeCell ref="H1456:I1456"/>
    <mergeCell ref="H1457:I1457"/>
    <mergeCell ref="H1458:I1458"/>
    <mergeCell ref="H1459:I1459"/>
    <mergeCell ref="H1460:I1460"/>
    <mergeCell ref="H1471:I1471"/>
    <mergeCell ref="H1472:I1472"/>
    <mergeCell ref="H1473:I1473"/>
    <mergeCell ref="H1474:I1474"/>
    <mergeCell ref="H1475:I1475"/>
    <mergeCell ref="H1466:I1466"/>
    <mergeCell ref="H1467:I1467"/>
    <mergeCell ref="H1468:I1468"/>
    <mergeCell ref="H1469:I1469"/>
    <mergeCell ref="H1470:I1470"/>
    <mergeCell ref="H1441:I1441"/>
    <mergeCell ref="H1442:I1442"/>
    <mergeCell ref="H1443:I1443"/>
    <mergeCell ref="H1444:I1444"/>
    <mergeCell ref="H1445:I1445"/>
    <mergeCell ref="H1436:I1436"/>
    <mergeCell ref="H1437:I1437"/>
    <mergeCell ref="H1438:I1438"/>
    <mergeCell ref="H1439:I1439"/>
    <mergeCell ref="H1440:I1440"/>
    <mergeCell ref="H1451:I1451"/>
    <mergeCell ref="H1452:I1452"/>
    <mergeCell ref="H1453:I1453"/>
    <mergeCell ref="H1454:I1454"/>
    <mergeCell ref="H1455:I1455"/>
    <mergeCell ref="H1446:I1446"/>
    <mergeCell ref="H1447:I1447"/>
    <mergeCell ref="H1448:I1448"/>
    <mergeCell ref="H1449:I1449"/>
    <mergeCell ref="H1450:I1450"/>
    <mergeCell ref="H1421:I1421"/>
    <mergeCell ref="H1422:I1422"/>
    <mergeCell ref="H1423:I1423"/>
    <mergeCell ref="H1424:I1424"/>
    <mergeCell ref="H1425:I1425"/>
    <mergeCell ref="H1416:I1416"/>
    <mergeCell ref="H1417:I1417"/>
    <mergeCell ref="H1418:I1418"/>
    <mergeCell ref="H1419:I1419"/>
    <mergeCell ref="H1420:I1420"/>
    <mergeCell ref="H1431:I1431"/>
    <mergeCell ref="H1432:I1432"/>
    <mergeCell ref="H1433:I1433"/>
    <mergeCell ref="H1434:I1434"/>
    <mergeCell ref="H1435:I1435"/>
    <mergeCell ref="H1426:I1426"/>
    <mergeCell ref="H1427:I1427"/>
    <mergeCell ref="H1428:I1428"/>
    <mergeCell ref="H1429:I1429"/>
    <mergeCell ref="H1430:I1430"/>
    <mergeCell ref="H1401:I1401"/>
    <mergeCell ref="H1402:I1402"/>
    <mergeCell ref="H1403:I1403"/>
    <mergeCell ref="H1404:I1404"/>
    <mergeCell ref="H1405:I1405"/>
    <mergeCell ref="H1396:I1396"/>
    <mergeCell ref="H1397:I1397"/>
    <mergeCell ref="H1398:I1398"/>
    <mergeCell ref="H1399:I1399"/>
    <mergeCell ref="H1400:I1400"/>
    <mergeCell ref="H1411:I1411"/>
    <mergeCell ref="H1412:I1412"/>
    <mergeCell ref="H1413:I1413"/>
    <mergeCell ref="H1414:I1414"/>
    <mergeCell ref="H1415:I1415"/>
    <mergeCell ref="H1406:I1406"/>
    <mergeCell ref="H1407:I1407"/>
    <mergeCell ref="H1408:I1408"/>
    <mergeCell ref="H1409:I1409"/>
    <mergeCell ref="H1410:I1410"/>
    <mergeCell ref="H1381:I1381"/>
    <mergeCell ref="H1382:I1382"/>
    <mergeCell ref="H1383:I1383"/>
    <mergeCell ref="H1384:I1384"/>
    <mergeCell ref="H1385:I1385"/>
    <mergeCell ref="H1376:I1376"/>
    <mergeCell ref="H1377:I1377"/>
    <mergeCell ref="H1378:I1378"/>
    <mergeCell ref="H1379:I1379"/>
    <mergeCell ref="H1380:I1380"/>
    <mergeCell ref="H1391:I1391"/>
    <mergeCell ref="H1392:I1392"/>
    <mergeCell ref="H1393:I1393"/>
    <mergeCell ref="H1394:I1394"/>
    <mergeCell ref="H1395:I1395"/>
    <mergeCell ref="H1386:I1386"/>
    <mergeCell ref="H1387:I1387"/>
    <mergeCell ref="H1388:I1388"/>
    <mergeCell ref="H1389:I1389"/>
    <mergeCell ref="H1390:I1390"/>
    <mergeCell ref="H1361:I1361"/>
    <mergeCell ref="H1362:I1362"/>
    <mergeCell ref="H1363:I1363"/>
    <mergeCell ref="H1364:I1364"/>
    <mergeCell ref="H1365:I1365"/>
    <mergeCell ref="H1356:I1356"/>
    <mergeCell ref="H1357:I1357"/>
    <mergeCell ref="H1358:I1358"/>
    <mergeCell ref="H1359:I1359"/>
    <mergeCell ref="H1360:I1360"/>
    <mergeCell ref="H1371:I1371"/>
    <mergeCell ref="H1372:I1372"/>
    <mergeCell ref="H1373:I1373"/>
    <mergeCell ref="H1374:I1374"/>
    <mergeCell ref="H1375:I1375"/>
    <mergeCell ref="H1366:I1366"/>
    <mergeCell ref="H1367:I1367"/>
    <mergeCell ref="H1368:I1368"/>
    <mergeCell ref="H1369:I1369"/>
    <mergeCell ref="H1370:I1370"/>
    <mergeCell ref="H1341:I1341"/>
    <mergeCell ref="H1342:I1342"/>
    <mergeCell ref="H1343:I1343"/>
    <mergeCell ref="H1344:I1344"/>
    <mergeCell ref="H1345:I1345"/>
    <mergeCell ref="H1336:I1336"/>
    <mergeCell ref="H1337:I1337"/>
    <mergeCell ref="H1338:I1338"/>
    <mergeCell ref="H1339:I1339"/>
    <mergeCell ref="H1340:I1340"/>
    <mergeCell ref="H1351:I1351"/>
    <mergeCell ref="H1352:I1352"/>
    <mergeCell ref="H1353:I1353"/>
    <mergeCell ref="H1354:I1354"/>
    <mergeCell ref="H1355:I1355"/>
    <mergeCell ref="H1346:I1346"/>
    <mergeCell ref="H1347:I1347"/>
    <mergeCell ref="H1348:I1348"/>
    <mergeCell ref="H1349:I1349"/>
    <mergeCell ref="H1350:I1350"/>
    <mergeCell ref="H1321:I1321"/>
    <mergeCell ref="H1322:I1322"/>
    <mergeCell ref="H1323:I1323"/>
    <mergeCell ref="H1324:I1324"/>
    <mergeCell ref="H1325:I1325"/>
    <mergeCell ref="H1316:I1316"/>
    <mergeCell ref="H1317:I1317"/>
    <mergeCell ref="H1318:I1318"/>
    <mergeCell ref="H1319:I1319"/>
    <mergeCell ref="H1320:I1320"/>
    <mergeCell ref="H1331:I1331"/>
    <mergeCell ref="H1332:I1332"/>
    <mergeCell ref="H1333:I1333"/>
    <mergeCell ref="H1334:I1334"/>
    <mergeCell ref="H1335:I1335"/>
    <mergeCell ref="H1326:I1326"/>
    <mergeCell ref="H1327:I1327"/>
    <mergeCell ref="H1328:I1328"/>
    <mergeCell ref="H1329:I1329"/>
    <mergeCell ref="H1330:I1330"/>
    <mergeCell ref="H1301:I1301"/>
    <mergeCell ref="H1302:I1302"/>
    <mergeCell ref="H1303:I1303"/>
    <mergeCell ref="H1304:I1304"/>
    <mergeCell ref="H1305:I1305"/>
    <mergeCell ref="H1296:I1296"/>
    <mergeCell ref="H1297:I1297"/>
    <mergeCell ref="H1298:I1298"/>
    <mergeCell ref="H1299:I1299"/>
    <mergeCell ref="H1300:I1300"/>
    <mergeCell ref="H1311:I1311"/>
    <mergeCell ref="H1312:I1312"/>
    <mergeCell ref="H1313:I1313"/>
    <mergeCell ref="H1314:I1314"/>
    <mergeCell ref="H1315:I1315"/>
    <mergeCell ref="H1306:I1306"/>
    <mergeCell ref="H1307:I1307"/>
    <mergeCell ref="H1308:I1308"/>
    <mergeCell ref="H1309:I1309"/>
    <mergeCell ref="H1310:I1310"/>
    <mergeCell ref="H1281:I1281"/>
    <mergeCell ref="H1282:I1282"/>
    <mergeCell ref="H1283:I1283"/>
    <mergeCell ref="H1284:I1284"/>
    <mergeCell ref="H1285:I1285"/>
    <mergeCell ref="H1276:I1276"/>
    <mergeCell ref="H1277:I1277"/>
    <mergeCell ref="H1278:I1278"/>
    <mergeCell ref="H1279:I1279"/>
    <mergeCell ref="H1280:I1280"/>
    <mergeCell ref="H1291:I1291"/>
    <mergeCell ref="H1292:I1292"/>
    <mergeCell ref="H1293:I1293"/>
    <mergeCell ref="H1294:I1294"/>
    <mergeCell ref="H1295:I1295"/>
    <mergeCell ref="H1286:I1286"/>
    <mergeCell ref="H1287:I1287"/>
    <mergeCell ref="H1288:I1288"/>
    <mergeCell ref="H1289:I1289"/>
    <mergeCell ref="H1290:I1290"/>
    <mergeCell ref="H1261:I1261"/>
    <mergeCell ref="H1262:I1262"/>
    <mergeCell ref="H1263:I1263"/>
    <mergeCell ref="H1264:I1264"/>
    <mergeCell ref="H1265:I1265"/>
    <mergeCell ref="H1256:I1256"/>
    <mergeCell ref="H1257:I1257"/>
    <mergeCell ref="H1258:I1258"/>
    <mergeCell ref="H1259:I1259"/>
    <mergeCell ref="H1260:I1260"/>
    <mergeCell ref="H1271:I1271"/>
    <mergeCell ref="H1272:I1272"/>
    <mergeCell ref="H1273:I1273"/>
    <mergeCell ref="H1274:I1274"/>
    <mergeCell ref="H1275:I1275"/>
    <mergeCell ref="H1266:I1266"/>
    <mergeCell ref="H1267:I1267"/>
    <mergeCell ref="H1268:I1268"/>
    <mergeCell ref="H1269:I1269"/>
    <mergeCell ref="H1270:I1270"/>
    <mergeCell ref="H1241:I1241"/>
    <mergeCell ref="H1242:I1242"/>
    <mergeCell ref="H1243:I1243"/>
    <mergeCell ref="H1244:I1244"/>
    <mergeCell ref="H1245:I1245"/>
    <mergeCell ref="H1236:I1236"/>
    <mergeCell ref="H1237:I1237"/>
    <mergeCell ref="H1238:I1238"/>
    <mergeCell ref="H1239:I1239"/>
    <mergeCell ref="H1240:I1240"/>
    <mergeCell ref="H1251:I1251"/>
    <mergeCell ref="H1252:I1252"/>
    <mergeCell ref="H1253:I1253"/>
    <mergeCell ref="H1254:I1254"/>
    <mergeCell ref="H1255:I1255"/>
    <mergeCell ref="H1246:I1246"/>
    <mergeCell ref="H1247:I1247"/>
    <mergeCell ref="H1248:I1248"/>
    <mergeCell ref="H1249:I1249"/>
    <mergeCell ref="H1250:I1250"/>
    <mergeCell ref="H1221:I1221"/>
    <mergeCell ref="H1222:I1222"/>
    <mergeCell ref="H1223:I1223"/>
    <mergeCell ref="H1224:I1224"/>
    <mergeCell ref="H1225:I1225"/>
    <mergeCell ref="H1216:I1216"/>
    <mergeCell ref="H1217:I1217"/>
    <mergeCell ref="H1218:I1218"/>
    <mergeCell ref="H1219:I1219"/>
    <mergeCell ref="H1220:I1220"/>
    <mergeCell ref="H1231:I1231"/>
    <mergeCell ref="H1232:I1232"/>
    <mergeCell ref="H1233:I1233"/>
    <mergeCell ref="H1234:I1234"/>
    <mergeCell ref="H1235:I1235"/>
    <mergeCell ref="H1226:I1226"/>
    <mergeCell ref="H1227:I1227"/>
    <mergeCell ref="H1228:I1228"/>
    <mergeCell ref="H1229:I1229"/>
    <mergeCell ref="H1230:I1230"/>
    <mergeCell ref="H1201:I1201"/>
    <mergeCell ref="H1202:I1202"/>
    <mergeCell ref="H1203:I1203"/>
    <mergeCell ref="H1204:I1204"/>
    <mergeCell ref="H1205:I1205"/>
    <mergeCell ref="H1196:I1196"/>
    <mergeCell ref="H1197:I1197"/>
    <mergeCell ref="H1198:I1198"/>
    <mergeCell ref="H1199:I1199"/>
    <mergeCell ref="H1200:I1200"/>
    <mergeCell ref="H1211:I1211"/>
    <mergeCell ref="H1212:I1212"/>
    <mergeCell ref="H1213:I1213"/>
    <mergeCell ref="H1214:I1214"/>
    <mergeCell ref="H1215:I1215"/>
    <mergeCell ref="H1206:I1206"/>
    <mergeCell ref="H1207:I1207"/>
    <mergeCell ref="H1208:I1208"/>
    <mergeCell ref="H1209:I1209"/>
    <mergeCell ref="H1210:I1210"/>
    <mergeCell ref="H1181:I1181"/>
    <mergeCell ref="H1182:I1182"/>
    <mergeCell ref="H1183:I1183"/>
    <mergeCell ref="H1184:I1184"/>
    <mergeCell ref="H1185:I1185"/>
    <mergeCell ref="H1176:I1176"/>
    <mergeCell ref="H1177:I1177"/>
    <mergeCell ref="H1178:I1178"/>
    <mergeCell ref="H1179:I1179"/>
    <mergeCell ref="H1180:I1180"/>
    <mergeCell ref="H1191:I1191"/>
    <mergeCell ref="H1192:I1192"/>
    <mergeCell ref="H1193:I1193"/>
    <mergeCell ref="H1194:I1194"/>
    <mergeCell ref="H1195:I1195"/>
    <mergeCell ref="H1186:I1186"/>
    <mergeCell ref="H1187:I1187"/>
    <mergeCell ref="H1188:I1188"/>
    <mergeCell ref="H1189:I1189"/>
    <mergeCell ref="H1190:I1190"/>
    <mergeCell ref="H1161:I1161"/>
    <mergeCell ref="H1162:I1162"/>
    <mergeCell ref="H1163:I1163"/>
    <mergeCell ref="H1164:I1164"/>
    <mergeCell ref="H1165:I1165"/>
    <mergeCell ref="H1156:I1156"/>
    <mergeCell ref="H1157:I1157"/>
    <mergeCell ref="H1158:I1158"/>
    <mergeCell ref="H1159:I1159"/>
    <mergeCell ref="H1160:I1160"/>
    <mergeCell ref="H1171:I1171"/>
    <mergeCell ref="H1172:I1172"/>
    <mergeCell ref="H1173:I1173"/>
    <mergeCell ref="H1174:I1174"/>
    <mergeCell ref="H1175:I1175"/>
    <mergeCell ref="H1166:I1166"/>
    <mergeCell ref="H1167:I1167"/>
    <mergeCell ref="H1168:I1168"/>
    <mergeCell ref="H1169:I1169"/>
    <mergeCell ref="H1170:I1170"/>
    <mergeCell ref="H1141:I1141"/>
    <mergeCell ref="H1142:I1142"/>
    <mergeCell ref="H1143:I1143"/>
    <mergeCell ref="H1144:I1144"/>
    <mergeCell ref="H1145:I1145"/>
    <mergeCell ref="H1136:I1136"/>
    <mergeCell ref="H1137:I1137"/>
    <mergeCell ref="H1138:I1138"/>
    <mergeCell ref="H1139:I1139"/>
    <mergeCell ref="H1140:I1140"/>
    <mergeCell ref="H1151:I1151"/>
    <mergeCell ref="H1152:I1152"/>
    <mergeCell ref="H1153:I1153"/>
    <mergeCell ref="H1154:I1154"/>
    <mergeCell ref="H1155:I1155"/>
    <mergeCell ref="H1146:I1146"/>
    <mergeCell ref="H1147:I1147"/>
    <mergeCell ref="H1148:I1148"/>
    <mergeCell ref="H1149:I1149"/>
    <mergeCell ref="H1150:I1150"/>
    <mergeCell ref="H1121:I1121"/>
    <mergeCell ref="H1122:I1122"/>
    <mergeCell ref="H1123:I1123"/>
    <mergeCell ref="H1124:I1124"/>
    <mergeCell ref="H1125:I1125"/>
    <mergeCell ref="H1116:I1116"/>
    <mergeCell ref="H1117:I1117"/>
    <mergeCell ref="H1118:I1118"/>
    <mergeCell ref="H1119:I1119"/>
    <mergeCell ref="H1120:I1120"/>
    <mergeCell ref="H1131:I1131"/>
    <mergeCell ref="H1132:I1132"/>
    <mergeCell ref="H1133:I1133"/>
    <mergeCell ref="H1134:I1134"/>
    <mergeCell ref="H1135:I1135"/>
    <mergeCell ref="H1126:I1126"/>
    <mergeCell ref="H1127:I1127"/>
    <mergeCell ref="H1128:I1128"/>
    <mergeCell ref="H1129:I1129"/>
    <mergeCell ref="H1130:I1130"/>
    <mergeCell ref="H1101:I1101"/>
    <mergeCell ref="H1102:I1102"/>
    <mergeCell ref="H1103:I1103"/>
    <mergeCell ref="H1104:I1104"/>
    <mergeCell ref="H1105:I1105"/>
    <mergeCell ref="H1096:I1096"/>
    <mergeCell ref="H1097:I1097"/>
    <mergeCell ref="H1098:I1098"/>
    <mergeCell ref="H1099:I1099"/>
    <mergeCell ref="H1100:I1100"/>
    <mergeCell ref="H1111:I1111"/>
    <mergeCell ref="H1112:I1112"/>
    <mergeCell ref="H1113:I1113"/>
    <mergeCell ref="H1114:I1114"/>
    <mergeCell ref="H1115:I1115"/>
    <mergeCell ref="H1106:I1106"/>
    <mergeCell ref="H1107:I1107"/>
    <mergeCell ref="H1108:I1108"/>
    <mergeCell ref="H1109:I1109"/>
    <mergeCell ref="H1110:I1110"/>
    <mergeCell ref="H1081:I1081"/>
    <mergeCell ref="H1082:I1082"/>
    <mergeCell ref="H1083:I1083"/>
    <mergeCell ref="H1084:I1084"/>
    <mergeCell ref="H1085:I1085"/>
    <mergeCell ref="H1076:I1076"/>
    <mergeCell ref="H1077:I1077"/>
    <mergeCell ref="H1078:I1078"/>
    <mergeCell ref="H1079:I1079"/>
    <mergeCell ref="H1080:I1080"/>
    <mergeCell ref="H1091:I1091"/>
    <mergeCell ref="H1092:I1092"/>
    <mergeCell ref="H1093:I1093"/>
    <mergeCell ref="H1094:I1094"/>
    <mergeCell ref="H1095:I1095"/>
    <mergeCell ref="H1086:I1086"/>
    <mergeCell ref="H1087:I1087"/>
    <mergeCell ref="H1088:I1088"/>
    <mergeCell ref="H1089:I1089"/>
    <mergeCell ref="H1090:I1090"/>
    <mergeCell ref="H1061:I1061"/>
    <mergeCell ref="H1062:I1062"/>
    <mergeCell ref="H1063:I1063"/>
    <mergeCell ref="H1064:I1064"/>
    <mergeCell ref="H1065:I1065"/>
    <mergeCell ref="H1056:I1056"/>
    <mergeCell ref="H1057:I1057"/>
    <mergeCell ref="H1058:I1058"/>
    <mergeCell ref="H1059:I1059"/>
    <mergeCell ref="H1060:I1060"/>
    <mergeCell ref="H1071:I1071"/>
    <mergeCell ref="H1072:I1072"/>
    <mergeCell ref="H1073:I1073"/>
    <mergeCell ref="H1074:I1074"/>
    <mergeCell ref="H1075:I1075"/>
    <mergeCell ref="H1066:I1066"/>
    <mergeCell ref="H1067:I1067"/>
    <mergeCell ref="H1068:I1068"/>
    <mergeCell ref="H1069:I1069"/>
    <mergeCell ref="H1070:I1070"/>
    <mergeCell ref="H1041:I1041"/>
    <mergeCell ref="H1042:I1042"/>
    <mergeCell ref="H1043:I1043"/>
    <mergeCell ref="H1044:I1044"/>
    <mergeCell ref="H1045:I1045"/>
    <mergeCell ref="H1036:I1036"/>
    <mergeCell ref="H1037:I1037"/>
    <mergeCell ref="H1038:I1038"/>
    <mergeCell ref="H1039:I1039"/>
    <mergeCell ref="H1040:I1040"/>
    <mergeCell ref="H1051:I1051"/>
    <mergeCell ref="H1052:I1052"/>
    <mergeCell ref="H1053:I1053"/>
    <mergeCell ref="H1054:I1054"/>
    <mergeCell ref="H1055:I1055"/>
    <mergeCell ref="H1046:I1046"/>
    <mergeCell ref="H1047:I1047"/>
    <mergeCell ref="H1048:I1048"/>
    <mergeCell ref="H1049:I1049"/>
    <mergeCell ref="H1050:I1050"/>
    <mergeCell ref="H1021:I1021"/>
    <mergeCell ref="H1022:I1022"/>
    <mergeCell ref="H1023:I1023"/>
    <mergeCell ref="H1024:I1024"/>
    <mergeCell ref="H1025:I1025"/>
    <mergeCell ref="H1016:I1016"/>
    <mergeCell ref="H1017:I1017"/>
    <mergeCell ref="H1018:I1018"/>
    <mergeCell ref="H1019:I1019"/>
    <mergeCell ref="H1020:I1020"/>
    <mergeCell ref="H1031:I1031"/>
    <mergeCell ref="H1032:I1032"/>
    <mergeCell ref="H1033:I1033"/>
    <mergeCell ref="H1034:I1034"/>
    <mergeCell ref="H1035:I1035"/>
    <mergeCell ref="H1026:I1026"/>
    <mergeCell ref="H1027:I1027"/>
    <mergeCell ref="H1028:I1028"/>
    <mergeCell ref="H1029:I1029"/>
    <mergeCell ref="H1030:I1030"/>
    <mergeCell ref="H1001:I1001"/>
    <mergeCell ref="H1002:I1002"/>
    <mergeCell ref="H1003:I1003"/>
    <mergeCell ref="H1004:I1004"/>
    <mergeCell ref="H1005:I1005"/>
    <mergeCell ref="H996:I996"/>
    <mergeCell ref="H997:I997"/>
    <mergeCell ref="H998:I998"/>
    <mergeCell ref="H999:I999"/>
    <mergeCell ref="H1000:I1000"/>
    <mergeCell ref="H1011:I1011"/>
    <mergeCell ref="H1012:I1012"/>
    <mergeCell ref="H1013:I1013"/>
    <mergeCell ref="H1014:I1014"/>
    <mergeCell ref="H1015:I1015"/>
    <mergeCell ref="H1006:I1006"/>
    <mergeCell ref="H1007:I1007"/>
    <mergeCell ref="H1008:I1008"/>
    <mergeCell ref="H1009:I1009"/>
    <mergeCell ref="H1010:I1010"/>
    <mergeCell ref="H981:I981"/>
    <mergeCell ref="H982:I982"/>
    <mergeCell ref="H983:I983"/>
    <mergeCell ref="H984:I984"/>
    <mergeCell ref="H985:I985"/>
    <mergeCell ref="H976:I976"/>
    <mergeCell ref="H977:I977"/>
    <mergeCell ref="H978:I978"/>
    <mergeCell ref="H979:I979"/>
    <mergeCell ref="H980:I980"/>
    <mergeCell ref="H991:I991"/>
    <mergeCell ref="H992:I992"/>
    <mergeCell ref="H993:I993"/>
    <mergeCell ref="H994:I994"/>
    <mergeCell ref="H995:I995"/>
    <mergeCell ref="H986:I986"/>
    <mergeCell ref="H987:I987"/>
    <mergeCell ref="H988:I988"/>
    <mergeCell ref="H989:I989"/>
    <mergeCell ref="H990:I990"/>
    <mergeCell ref="H961:I961"/>
    <mergeCell ref="H962:I962"/>
    <mergeCell ref="H963:I963"/>
    <mergeCell ref="H964:I964"/>
    <mergeCell ref="H965:I965"/>
    <mergeCell ref="H956:I956"/>
    <mergeCell ref="H957:I957"/>
    <mergeCell ref="H958:I958"/>
    <mergeCell ref="H959:I959"/>
    <mergeCell ref="H960:I960"/>
    <mergeCell ref="H971:I971"/>
    <mergeCell ref="H972:I972"/>
    <mergeCell ref="H973:I973"/>
    <mergeCell ref="H974:I974"/>
    <mergeCell ref="H975:I975"/>
    <mergeCell ref="H966:I966"/>
    <mergeCell ref="H967:I967"/>
    <mergeCell ref="H968:I968"/>
    <mergeCell ref="H969:I969"/>
    <mergeCell ref="H970:I970"/>
    <mergeCell ref="H941:I941"/>
    <mergeCell ref="H942:I942"/>
    <mergeCell ref="H943:I943"/>
    <mergeCell ref="H944:I944"/>
    <mergeCell ref="H945:I945"/>
    <mergeCell ref="H936:I936"/>
    <mergeCell ref="H937:I937"/>
    <mergeCell ref="H938:I938"/>
    <mergeCell ref="H939:I939"/>
    <mergeCell ref="H940:I940"/>
    <mergeCell ref="H951:I951"/>
    <mergeCell ref="H952:I952"/>
    <mergeCell ref="H953:I953"/>
    <mergeCell ref="H954:I954"/>
    <mergeCell ref="H955:I955"/>
    <mergeCell ref="H946:I946"/>
    <mergeCell ref="H947:I947"/>
    <mergeCell ref="H948:I948"/>
    <mergeCell ref="H949:I949"/>
    <mergeCell ref="H950:I950"/>
    <mergeCell ref="H921:I921"/>
    <mergeCell ref="H922:I922"/>
    <mergeCell ref="H923:I923"/>
    <mergeCell ref="H924:I924"/>
    <mergeCell ref="H925:I925"/>
    <mergeCell ref="H916:I916"/>
    <mergeCell ref="H917:I917"/>
    <mergeCell ref="H918:I918"/>
    <mergeCell ref="H919:I919"/>
    <mergeCell ref="H920:I920"/>
    <mergeCell ref="H931:I931"/>
    <mergeCell ref="H932:I932"/>
    <mergeCell ref="H933:I933"/>
    <mergeCell ref="H934:I934"/>
    <mergeCell ref="H935:I935"/>
    <mergeCell ref="H926:I926"/>
    <mergeCell ref="H927:I927"/>
    <mergeCell ref="H928:I928"/>
    <mergeCell ref="H929:I929"/>
    <mergeCell ref="H930:I930"/>
    <mergeCell ref="H901:I901"/>
    <mergeCell ref="H902:I902"/>
    <mergeCell ref="H903:I903"/>
    <mergeCell ref="H904:I904"/>
    <mergeCell ref="H905:I905"/>
    <mergeCell ref="H896:I896"/>
    <mergeCell ref="H897:I897"/>
    <mergeCell ref="H898:I898"/>
    <mergeCell ref="H899:I899"/>
    <mergeCell ref="H900:I900"/>
    <mergeCell ref="H911:I911"/>
    <mergeCell ref="H912:I912"/>
    <mergeCell ref="H913:I913"/>
    <mergeCell ref="H914:I914"/>
    <mergeCell ref="H915:I915"/>
    <mergeCell ref="H906:I906"/>
    <mergeCell ref="H907:I907"/>
    <mergeCell ref="H908:I908"/>
    <mergeCell ref="H909:I909"/>
    <mergeCell ref="H910:I910"/>
    <mergeCell ref="H881:I881"/>
    <mergeCell ref="H882:I882"/>
    <mergeCell ref="H883:I883"/>
    <mergeCell ref="H884:I884"/>
    <mergeCell ref="H885:I885"/>
    <mergeCell ref="H876:I876"/>
    <mergeCell ref="H877:I877"/>
    <mergeCell ref="H878:I878"/>
    <mergeCell ref="H879:I879"/>
    <mergeCell ref="H880:I880"/>
    <mergeCell ref="H891:I891"/>
    <mergeCell ref="H892:I892"/>
    <mergeCell ref="H893:I893"/>
    <mergeCell ref="H894:I894"/>
    <mergeCell ref="H895:I895"/>
    <mergeCell ref="H886:I886"/>
    <mergeCell ref="H887:I887"/>
    <mergeCell ref="H888:I888"/>
    <mergeCell ref="H889:I889"/>
    <mergeCell ref="H890:I890"/>
    <mergeCell ref="H861:I861"/>
    <mergeCell ref="H862:I862"/>
    <mergeCell ref="H863:I863"/>
    <mergeCell ref="H864:I864"/>
    <mergeCell ref="H865:I865"/>
    <mergeCell ref="H856:I856"/>
    <mergeCell ref="H857:I857"/>
    <mergeCell ref="H858:I858"/>
    <mergeCell ref="H859:I859"/>
    <mergeCell ref="H860:I860"/>
    <mergeCell ref="H871:I871"/>
    <mergeCell ref="H872:I872"/>
    <mergeCell ref="H873:I873"/>
    <mergeCell ref="H874:I874"/>
    <mergeCell ref="H875:I875"/>
    <mergeCell ref="H866:I866"/>
    <mergeCell ref="H867:I867"/>
    <mergeCell ref="H868:I868"/>
    <mergeCell ref="H869:I869"/>
    <mergeCell ref="H870:I870"/>
    <mergeCell ref="H841:I841"/>
    <mergeCell ref="H842:I842"/>
    <mergeCell ref="H843:I843"/>
    <mergeCell ref="H844:I844"/>
    <mergeCell ref="H845:I845"/>
    <mergeCell ref="H836:I836"/>
    <mergeCell ref="H837:I837"/>
    <mergeCell ref="H838:I838"/>
    <mergeCell ref="H839:I839"/>
    <mergeCell ref="H840:I840"/>
    <mergeCell ref="H851:I851"/>
    <mergeCell ref="H852:I852"/>
    <mergeCell ref="H853:I853"/>
    <mergeCell ref="H854:I854"/>
    <mergeCell ref="H855:I855"/>
    <mergeCell ref="H846:I846"/>
    <mergeCell ref="H847:I847"/>
    <mergeCell ref="H848:I848"/>
    <mergeCell ref="H849:I849"/>
    <mergeCell ref="H850:I850"/>
    <mergeCell ref="H821:I821"/>
    <mergeCell ref="H822:I822"/>
    <mergeCell ref="H823:I823"/>
    <mergeCell ref="H824:I824"/>
    <mergeCell ref="H825:I825"/>
    <mergeCell ref="H816:I816"/>
    <mergeCell ref="H817:I817"/>
    <mergeCell ref="H818:I818"/>
    <mergeCell ref="H819:I819"/>
    <mergeCell ref="H820:I820"/>
    <mergeCell ref="H831:I831"/>
    <mergeCell ref="H832:I832"/>
    <mergeCell ref="H833:I833"/>
    <mergeCell ref="H834:I834"/>
    <mergeCell ref="H835:I835"/>
    <mergeCell ref="H826:I826"/>
    <mergeCell ref="H827:I827"/>
    <mergeCell ref="H828:I828"/>
    <mergeCell ref="H829:I829"/>
    <mergeCell ref="H830:I830"/>
    <mergeCell ref="H801:I801"/>
    <mergeCell ref="H802:I802"/>
    <mergeCell ref="H803:I803"/>
    <mergeCell ref="H804:I804"/>
    <mergeCell ref="H805:I805"/>
    <mergeCell ref="H796:I796"/>
    <mergeCell ref="H797:I797"/>
    <mergeCell ref="H798:I798"/>
    <mergeCell ref="H799:I799"/>
    <mergeCell ref="H800:I800"/>
    <mergeCell ref="H811:I811"/>
    <mergeCell ref="H812:I812"/>
    <mergeCell ref="H813:I813"/>
    <mergeCell ref="H814:I814"/>
    <mergeCell ref="H815:I815"/>
    <mergeCell ref="H806:I806"/>
    <mergeCell ref="H807:I807"/>
    <mergeCell ref="H808:I808"/>
    <mergeCell ref="H809:I809"/>
    <mergeCell ref="H810:I810"/>
    <mergeCell ref="H781:I781"/>
    <mergeCell ref="H782:I782"/>
    <mergeCell ref="H783:I783"/>
    <mergeCell ref="H784:I784"/>
    <mergeCell ref="H785:I785"/>
    <mergeCell ref="H776:I776"/>
    <mergeCell ref="H777:I777"/>
    <mergeCell ref="H778:I778"/>
    <mergeCell ref="H779:I779"/>
    <mergeCell ref="H780:I780"/>
    <mergeCell ref="H791:I791"/>
    <mergeCell ref="H792:I792"/>
    <mergeCell ref="H793:I793"/>
    <mergeCell ref="H794:I794"/>
    <mergeCell ref="H795:I795"/>
    <mergeCell ref="H786:I786"/>
    <mergeCell ref="H787:I787"/>
    <mergeCell ref="H788:I788"/>
    <mergeCell ref="H789:I789"/>
    <mergeCell ref="H790:I790"/>
    <mergeCell ref="H761:I761"/>
    <mergeCell ref="H762:I762"/>
    <mergeCell ref="H763:I763"/>
    <mergeCell ref="H764:I764"/>
    <mergeCell ref="H765:I765"/>
    <mergeCell ref="H756:I756"/>
    <mergeCell ref="H757:I757"/>
    <mergeCell ref="H758:I758"/>
    <mergeCell ref="H759:I759"/>
    <mergeCell ref="H760:I760"/>
    <mergeCell ref="H771:I771"/>
    <mergeCell ref="H772:I772"/>
    <mergeCell ref="H773:I773"/>
    <mergeCell ref="H774:I774"/>
    <mergeCell ref="H775:I775"/>
    <mergeCell ref="H766:I766"/>
    <mergeCell ref="H767:I767"/>
    <mergeCell ref="H768:I768"/>
    <mergeCell ref="H769:I769"/>
    <mergeCell ref="H770:I770"/>
    <mergeCell ref="H741:I741"/>
    <mergeCell ref="H742:I742"/>
    <mergeCell ref="H743:I743"/>
    <mergeCell ref="H744:I744"/>
    <mergeCell ref="H745:I745"/>
    <mergeCell ref="H736:I736"/>
    <mergeCell ref="H737:I737"/>
    <mergeCell ref="H738:I738"/>
    <mergeCell ref="H739:I739"/>
    <mergeCell ref="H740:I740"/>
    <mergeCell ref="H751:I751"/>
    <mergeCell ref="H752:I752"/>
    <mergeCell ref="H753:I753"/>
    <mergeCell ref="H754:I754"/>
    <mergeCell ref="H755:I755"/>
    <mergeCell ref="H746:I746"/>
    <mergeCell ref="H747:I747"/>
    <mergeCell ref="H748:I748"/>
    <mergeCell ref="H749:I749"/>
    <mergeCell ref="H750:I750"/>
    <mergeCell ref="H721:I721"/>
    <mergeCell ref="H722:I722"/>
    <mergeCell ref="H723:I723"/>
    <mergeCell ref="H724:I724"/>
    <mergeCell ref="H725:I725"/>
    <mergeCell ref="H716:I716"/>
    <mergeCell ref="H717:I717"/>
    <mergeCell ref="H718:I718"/>
    <mergeCell ref="H719:I719"/>
    <mergeCell ref="H720:I720"/>
    <mergeCell ref="H731:I731"/>
    <mergeCell ref="H732:I732"/>
    <mergeCell ref="H733:I733"/>
    <mergeCell ref="H734:I734"/>
    <mergeCell ref="H735:I735"/>
    <mergeCell ref="H726:I726"/>
    <mergeCell ref="H727:I727"/>
    <mergeCell ref="H728:I728"/>
    <mergeCell ref="H729:I729"/>
    <mergeCell ref="H730:I730"/>
    <mergeCell ref="H701:I701"/>
    <mergeCell ref="H702:I702"/>
    <mergeCell ref="H703:I703"/>
    <mergeCell ref="H704:I704"/>
    <mergeCell ref="H705:I705"/>
    <mergeCell ref="H696:I696"/>
    <mergeCell ref="H697:I697"/>
    <mergeCell ref="H698:I698"/>
    <mergeCell ref="H699:I699"/>
    <mergeCell ref="H700:I700"/>
    <mergeCell ref="H711:I711"/>
    <mergeCell ref="H712:I712"/>
    <mergeCell ref="H713:I713"/>
    <mergeCell ref="H714:I714"/>
    <mergeCell ref="H715:I715"/>
    <mergeCell ref="H706:I706"/>
    <mergeCell ref="H707:I707"/>
    <mergeCell ref="H708:I708"/>
    <mergeCell ref="H709:I709"/>
    <mergeCell ref="H710:I710"/>
    <mergeCell ref="H681:I681"/>
    <mergeCell ref="H682:I682"/>
    <mergeCell ref="H683:I683"/>
    <mergeCell ref="H684:I684"/>
    <mergeCell ref="H685:I685"/>
    <mergeCell ref="H676:I676"/>
    <mergeCell ref="H677:I677"/>
    <mergeCell ref="H678:I678"/>
    <mergeCell ref="H679:I679"/>
    <mergeCell ref="H680:I680"/>
    <mergeCell ref="H691:I691"/>
    <mergeCell ref="H692:I692"/>
    <mergeCell ref="H693:I693"/>
    <mergeCell ref="H694:I694"/>
    <mergeCell ref="H695:I695"/>
    <mergeCell ref="H686:I686"/>
    <mergeCell ref="H687:I687"/>
    <mergeCell ref="H688:I688"/>
    <mergeCell ref="H689:I689"/>
    <mergeCell ref="H690:I690"/>
    <mergeCell ref="H661:I661"/>
    <mergeCell ref="H662:I662"/>
    <mergeCell ref="H663:I663"/>
    <mergeCell ref="H664:I664"/>
    <mergeCell ref="H665:I665"/>
    <mergeCell ref="H656:I656"/>
    <mergeCell ref="H657:I657"/>
    <mergeCell ref="H658:I658"/>
    <mergeCell ref="H659:I659"/>
    <mergeCell ref="H660:I660"/>
    <mergeCell ref="H671:I671"/>
    <mergeCell ref="H672:I672"/>
    <mergeCell ref="H673:I673"/>
    <mergeCell ref="H674:I674"/>
    <mergeCell ref="H675:I675"/>
    <mergeCell ref="H666:I666"/>
    <mergeCell ref="H667:I667"/>
    <mergeCell ref="H668:I668"/>
    <mergeCell ref="H669:I669"/>
    <mergeCell ref="H670:I670"/>
    <mergeCell ref="H641:I641"/>
    <mergeCell ref="H642:I642"/>
    <mergeCell ref="H643:I643"/>
    <mergeCell ref="H644:I644"/>
    <mergeCell ref="H645:I645"/>
    <mergeCell ref="H636:I636"/>
    <mergeCell ref="H637:I637"/>
    <mergeCell ref="H638:I638"/>
    <mergeCell ref="H639:I639"/>
    <mergeCell ref="H640:I640"/>
    <mergeCell ref="H651:I651"/>
    <mergeCell ref="H652:I652"/>
    <mergeCell ref="H653:I653"/>
    <mergeCell ref="H654:I654"/>
    <mergeCell ref="H655:I655"/>
    <mergeCell ref="H646:I646"/>
    <mergeCell ref="H647:I647"/>
    <mergeCell ref="H648:I648"/>
    <mergeCell ref="H649:I649"/>
    <mergeCell ref="H650:I650"/>
    <mergeCell ref="H621:I621"/>
    <mergeCell ref="H622:I622"/>
    <mergeCell ref="H623:I623"/>
    <mergeCell ref="H624:I624"/>
    <mergeCell ref="H625:I625"/>
    <mergeCell ref="H616:I616"/>
    <mergeCell ref="H617:I617"/>
    <mergeCell ref="H618:I618"/>
    <mergeCell ref="H619:I619"/>
    <mergeCell ref="H620:I620"/>
    <mergeCell ref="H631:I631"/>
    <mergeCell ref="H632:I632"/>
    <mergeCell ref="H633:I633"/>
    <mergeCell ref="H634:I634"/>
    <mergeCell ref="H635:I635"/>
    <mergeCell ref="H626:I626"/>
    <mergeCell ref="H627:I627"/>
    <mergeCell ref="H628:I628"/>
    <mergeCell ref="H629:I629"/>
    <mergeCell ref="H630:I630"/>
    <mergeCell ref="H601:I601"/>
    <mergeCell ref="H602:I602"/>
    <mergeCell ref="H603:I603"/>
    <mergeCell ref="H604:I604"/>
    <mergeCell ref="H605:I605"/>
    <mergeCell ref="H596:I596"/>
    <mergeCell ref="H597:I597"/>
    <mergeCell ref="H598:I598"/>
    <mergeCell ref="H599:I599"/>
    <mergeCell ref="H600:I600"/>
    <mergeCell ref="H611:I611"/>
    <mergeCell ref="H612:I612"/>
    <mergeCell ref="H613:I613"/>
    <mergeCell ref="H614:I614"/>
    <mergeCell ref="H615:I615"/>
    <mergeCell ref="H606:I606"/>
    <mergeCell ref="H607:I607"/>
    <mergeCell ref="H608:I608"/>
    <mergeCell ref="H609:I609"/>
    <mergeCell ref="H610:I610"/>
    <mergeCell ref="H581:I581"/>
    <mergeCell ref="H582:I582"/>
    <mergeCell ref="H583:I583"/>
    <mergeCell ref="H584:I584"/>
    <mergeCell ref="H585:I585"/>
    <mergeCell ref="H576:I576"/>
    <mergeCell ref="H577:I577"/>
    <mergeCell ref="H578:I578"/>
    <mergeCell ref="H579:I579"/>
    <mergeCell ref="H580:I580"/>
    <mergeCell ref="H591:I591"/>
    <mergeCell ref="H592:I592"/>
    <mergeCell ref="H593:I593"/>
    <mergeCell ref="H594:I594"/>
    <mergeCell ref="H595:I595"/>
    <mergeCell ref="H586:I586"/>
    <mergeCell ref="H587:I587"/>
    <mergeCell ref="H588:I588"/>
    <mergeCell ref="H589:I589"/>
    <mergeCell ref="H590:I590"/>
    <mergeCell ref="H561:I561"/>
    <mergeCell ref="H562:I562"/>
    <mergeCell ref="H563:I563"/>
    <mergeCell ref="H564:I564"/>
    <mergeCell ref="H565:I565"/>
    <mergeCell ref="H556:I556"/>
    <mergeCell ref="H557:I557"/>
    <mergeCell ref="H558:I558"/>
    <mergeCell ref="H559:I559"/>
    <mergeCell ref="H560:I560"/>
    <mergeCell ref="H571:I571"/>
    <mergeCell ref="H572:I572"/>
    <mergeCell ref="H573:I573"/>
    <mergeCell ref="H574:I574"/>
    <mergeCell ref="H575:I575"/>
    <mergeCell ref="H566:I566"/>
    <mergeCell ref="H567:I567"/>
    <mergeCell ref="H568:I568"/>
    <mergeCell ref="H569:I569"/>
    <mergeCell ref="H570:I570"/>
    <mergeCell ref="H541:I541"/>
    <mergeCell ref="H542:I542"/>
    <mergeCell ref="H543:I543"/>
    <mergeCell ref="H544:I544"/>
    <mergeCell ref="H545:I545"/>
    <mergeCell ref="H536:I536"/>
    <mergeCell ref="H537:I537"/>
    <mergeCell ref="H538:I538"/>
    <mergeCell ref="H539:I539"/>
    <mergeCell ref="H540:I540"/>
    <mergeCell ref="H551:I551"/>
    <mergeCell ref="H552:I552"/>
    <mergeCell ref="H553:I553"/>
    <mergeCell ref="H554:I554"/>
    <mergeCell ref="H555:I555"/>
    <mergeCell ref="H546:I546"/>
    <mergeCell ref="H547:I547"/>
    <mergeCell ref="H548:I548"/>
    <mergeCell ref="H549:I549"/>
    <mergeCell ref="H550:I550"/>
    <mergeCell ref="H521:I521"/>
    <mergeCell ref="H522:I522"/>
    <mergeCell ref="H523:I523"/>
    <mergeCell ref="H524:I524"/>
    <mergeCell ref="H525:I525"/>
    <mergeCell ref="H516:I516"/>
    <mergeCell ref="H517:I517"/>
    <mergeCell ref="H518:I518"/>
    <mergeCell ref="H519:I519"/>
    <mergeCell ref="H520:I520"/>
    <mergeCell ref="H531:I531"/>
    <mergeCell ref="H532:I532"/>
    <mergeCell ref="H533:I533"/>
    <mergeCell ref="H534:I534"/>
    <mergeCell ref="H535:I535"/>
    <mergeCell ref="H526:I526"/>
    <mergeCell ref="H527:I527"/>
    <mergeCell ref="H528:I528"/>
    <mergeCell ref="H529:I529"/>
    <mergeCell ref="H530:I530"/>
    <mergeCell ref="H501:I501"/>
    <mergeCell ref="H502:I502"/>
    <mergeCell ref="H503:I503"/>
    <mergeCell ref="H504:I504"/>
    <mergeCell ref="H505:I505"/>
    <mergeCell ref="H496:I496"/>
    <mergeCell ref="H497:I497"/>
    <mergeCell ref="H498:I498"/>
    <mergeCell ref="H499:I499"/>
    <mergeCell ref="H500:I500"/>
    <mergeCell ref="H511:I511"/>
    <mergeCell ref="H512:I512"/>
    <mergeCell ref="H513:I513"/>
    <mergeCell ref="H514:I514"/>
    <mergeCell ref="H515:I515"/>
    <mergeCell ref="H506:I506"/>
    <mergeCell ref="H507:I507"/>
    <mergeCell ref="H508:I508"/>
    <mergeCell ref="H509:I509"/>
    <mergeCell ref="H510:I510"/>
    <mergeCell ref="H481:I481"/>
    <mergeCell ref="H482:I482"/>
    <mergeCell ref="H483:I483"/>
    <mergeCell ref="H484:I484"/>
    <mergeCell ref="H485:I485"/>
    <mergeCell ref="H476:I476"/>
    <mergeCell ref="H477:I477"/>
    <mergeCell ref="H478:I478"/>
    <mergeCell ref="H479:I479"/>
    <mergeCell ref="H480:I480"/>
    <mergeCell ref="H491:I491"/>
    <mergeCell ref="H492:I492"/>
    <mergeCell ref="H493:I493"/>
    <mergeCell ref="H494:I494"/>
    <mergeCell ref="H495:I495"/>
    <mergeCell ref="H486:I486"/>
    <mergeCell ref="H487:I487"/>
    <mergeCell ref="H488:I488"/>
    <mergeCell ref="H489:I489"/>
    <mergeCell ref="H490:I490"/>
    <mergeCell ref="H461:I461"/>
    <mergeCell ref="H462:I462"/>
    <mergeCell ref="H463:I463"/>
    <mergeCell ref="H464:I464"/>
    <mergeCell ref="H465:I465"/>
    <mergeCell ref="H456:I456"/>
    <mergeCell ref="H457:I457"/>
    <mergeCell ref="H458:I458"/>
    <mergeCell ref="H459:I459"/>
    <mergeCell ref="H460:I460"/>
    <mergeCell ref="H471:I471"/>
    <mergeCell ref="H472:I472"/>
    <mergeCell ref="H473:I473"/>
    <mergeCell ref="H474:I474"/>
    <mergeCell ref="H475:I475"/>
    <mergeCell ref="H466:I466"/>
    <mergeCell ref="H467:I467"/>
    <mergeCell ref="H468:I468"/>
    <mergeCell ref="H469:I469"/>
    <mergeCell ref="H470:I470"/>
    <mergeCell ref="H441:I441"/>
    <mergeCell ref="H442:I442"/>
    <mergeCell ref="H443:I443"/>
    <mergeCell ref="H444:I444"/>
    <mergeCell ref="H445:I445"/>
    <mergeCell ref="H436:I436"/>
    <mergeCell ref="H437:I437"/>
    <mergeCell ref="H438:I438"/>
    <mergeCell ref="H439:I439"/>
    <mergeCell ref="H440:I440"/>
    <mergeCell ref="H451:I451"/>
    <mergeCell ref="H452:I452"/>
    <mergeCell ref="H453:I453"/>
    <mergeCell ref="H454:I454"/>
    <mergeCell ref="H455:I455"/>
    <mergeCell ref="H446:I446"/>
    <mergeCell ref="H447:I447"/>
    <mergeCell ref="H448:I448"/>
    <mergeCell ref="H449:I449"/>
    <mergeCell ref="H450:I450"/>
    <mergeCell ref="H421:I421"/>
    <mergeCell ref="H422:I422"/>
    <mergeCell ref="H423:I423"/>
    <mergeCell ref="H424:I424"/>
    <mergeCell ref="H425:I425"/>
    <mergeCell ref="H416:I416"/>
    <mergeCell ref="H417:I417"/>
    <mergeCell ref="H418:I418"/>
    <mergeCell ref="H419:I419"/>
    <mergeCell ref="H420:I420"/>
    <mergeCell ref="H431:I431"/>
    <mergeCell ref="H432:I432"/>
    <mergeCell ref="H433:I433"/>
    <mergeCell ref="H434:I434"/>
    <mergeCell ref="H435:I435"/>
    <mergeCell ref="H426:I426"/>
    <mergeCell ref="H427:I427"/>
    <mergeCell ref="H428:I428"/>
    <mergeCell ref="H429:I429"/>
    <mergeCell ref="H430:I430"/>
    <mergeCell ref="H401:I401"/>
    <mergeCell ref="H402:I402"/>
    <mergeCell ref="H403:I403"/>
    <mergeCell ref="H404:I404"/>
    <mergeCell ref="H405:I405"/>
    <mergeCell ref="H396:I396"/>
    <mergeCell ref="H397:I397"/>
    <mergeCell ref="H398:I398"/>
    <mergeCell ref="H399:I399"/>
    <mergeCell ref="H400:I400"/>
    <mergeCell ref="H411:I411"/>
    <mergeCell ref="H412:I412"/>
    <mergeCell ref="H413:I413"/>
    <mergeCell ref="H414:I414"/>
    <mergeCell ref="H415:I415"/>
    <mergeCell ref="H406:I406"/>
    <mergeCell ref="H407:I407"/>
    <mergeCell ref="H408:I408"/>
    <mergeCell ref="H409:I409"/>
    <mergeCell ref="H410:I410"/>
    <mergeCell ref="H381:I381"/>
    <mergeCell ref="H382:I382"/>
    <mergeCell ref="H383:I383"/>
    <mergeCell ref="H384:I384"/>
    <mergeCell ref="H385:I385"/>
    <mergeCell ref="H376:I376"/>
    <mergeCell ref="H377:I377"/>
    <mergeCell ref="H378:I378"/>
    <mergeCell ref="H379:I379"/>
    <mergeCell ref="H380:I380"/>
    <mergeCell ref="H391:I391"/>
    <mergeCell ref="H392:I392"/>
    <mergeCell ref="H393:I393"/>
    <mergeCell ref="H394:I394"/>
    <mergeCell ref="H395:I395"/>
    <mergeCell ref="H386:I386"/>
    <mergeCell ref="H387:I387"/>
    <mergeCell ref="H388:I388"/>
    <mergeCell ref="H389:I389"/>
    <mergeCell ref="H390:I390"/>
    <mergeCell ref="H361:I361"/>
    <mergeCell ref="H362:I362"/>
    <mergeCell ref="H363:I363"/>
    <mergeCell ref="H364:I364"/>
    <mergeCell ref="H365:I365"/>
    <mergeCell ref="H356:I356"/>
    <mergeCell ref="H357:I357"/>
    <mergeCell ref="H358:I358"/>
    <mergeCell ref="H359:I359"/>
    <mergeCell ref="H360:I360"/>
    <mergeCell ref="H371:I371"/>
    <mergeCell ref="H372:I372"/>
    <mergeCell ref="H373:I373"/>
    <mergeCell ref="H374:I374"/>
    <mergeCell ref="H375:I375"/>
    <mergeCell ref="H366:I366"/>
    <mergeCell ref="H367:I367"/>
    <mergeCell ref="H368:I368"/>
    <mergeCell ref="H369:I369"/>
    <mergeCell ref="H370:I370"/>
    <mergeCell ref="H341:I341"/>
    <mergeCell ref="H342:I342"/>
    <mergeCell ref="H343:I343"/>
    <mergeCell ref="H344:I344"/>
    <mergeCell ref="H345:I345"/>
    <mergeCell ref="H336:I336"/>
    <mergeCell ref="H337:I337"/>
    <mergeCell ref="H338:I338"/>
    <mergeCell ref="H339:I339"/>
    <mergeCell ref="H340:I340"/>
    <mergeCell ref="H351:I351"/>
    <mergeCell ref="H352:I352"/>
    <mergeCell ref="H353:I353"/>
    <mergeCell ref="H354:I354"/>
    <mergeCell ref="H355:I355"/>
    <mergeCell ref="H346:I346"/>
    <mergeCell ref="H347:I347"/>
    <mergeCell ref="H348:I348"/>
    <mergeCell ref="H349:I349"/>
    <mergeCell ref="H350:I350"/>
    <mergeCell ref="H321:I321"/>
    <mergeCell ref="H322:I322"/>
    <mergeCell ref="H323:I323"/>
    <mergeCell ref="H324:I324"/>
    <mergeCell ref="H325:I325"/>
    <mergeCell ref="H316:I316"/>
    <mergeCell ref="H317:I317"/>
    <mergeCell ref="H318:I318"/>
    <mergeCell ref="H319:I319"/>
    <mergeCell ref="H320:I320"/>
    <mergeCell ref="H331:I331"/>
    <mergeCell ref="H332:I332"/>
    <mergeCell ref="H333:I333"/>
    <mergeCell ref="H334:I334"/>
    <mergeCell ref="H335:I335"/>
    <mergeCell ref="H326:I326"/>
    <mergeCell ref="H327:I327"/>
    <mergeCell ref="H328:I328"/>
    <mergeCell ref="H329:I329"/>
    <mergeCell ref="H330:I330"/>
    <mergeCell ref="H301:I301"/>
    <mergeCell ref="H302:I302"/>
    <mergeCell ref="H303:I303"/>
    <mergeCell ref="H304:I304"/>
    <mergeCell ref="H305:I305"/>
    <mergeCell ref="H296:I296"/>
    <mergeCell ref="H297:I297"/>
    <mergeCell ref="H298:I298"/>
    <mergeCell ref="H299:I299"/>
    <mergeCell ref="H300:I300"/>
    <mergeCell ref="H311:I311"/>
    <mergeCell ref="H312:I312"/>
    <mergeCell ref="H313:I313"/>
    <mergeCell ref="H314:I314"/>
    <mergeCell ref="H315:I315"/>
    <mergeCell ref="H306:I306"/>
    <mergeCell ref="H307:I307"/>
    <mergeCell ref="H308:I308"/>
    <mergeCell ref="H309:I309"/>
    <mergeCell ref="H310:I310"/>
    <mergeCell ref="H281:I281"/>
    <mergeCell ref="H282:I282"/>
    <mergeCell ref="H283:I283"/>
    <mergeCell ref="H284:I284"/>
    <mergeCell ref="H285:I285"/>
    <mergeCell ref="H276:I276"/>
    <mergeCell ref="H277:I277"/>
    <mergeCell ref="H278:I278"/>
    <mergeCell ref="H279:I279"/>
    <mergeCell ref="H280:I280"/>
    <mergeCell ref="H291:I291"/>
    <mergeCell ref="H292:I292"/>
    <mergeCell ref="H293:I293"/>
    <mergeCell ref="H294:I294"/>
    <mergeCell ref="H295:I295"/>
    <mergeCell ref="H286:I286"/>
    <mergeCell ref="H287:I287"/>
    <mergeCell ref="H288:I288"/>
    <mergeCell ref="H289:I289"/>
    <mergeCell ref="H290:I290"/>
    <mergeCell ref="H261:I261"/>
    <mergeCell ref="H262:I262"/>
    <mergeCell ref="H263:I263"/>
    <mergeCell ref="H264:I264"/>
    <mergeCell ref="H265:I265"/>
    <mergeCell ref="H256:I256"/>
    <mergeCell ref="H257:I257"/>
    <mergeCell ref="H258:I258"/>
    <mergeCell ref="H259:I259"/>
    <mergeCell ref="H260:I260"/>
    <mergeCell ref="H271:I271"/>
    <mergeCell ref="H272:I272"/>
    <mergeCell ref="H273:I273"/>
    <mergeCell ref="H274:I274"/>
    <mergeCell ref="H275:I275"/>
    <mergeCell ref="H266:I266"/>
    <mergeCell ref="H267:I267"/>
    <mergeCell ref="H268:I268"/>
    <mergeCell ref="H269:I269"/>
    <mergeCell ref="H270:I270"/>
    <mergeCell ref="H241:I241"/>
    <mergeCell ref="H242:I242"/>
    <mergeCell ref="H243:I243"/>
    <mergeCell ref="H244:I244"/>
    <mergeCell ref="H245:I245"/>
    <mergeCell ref="H236:I236"/>
    <mergeCell ref="H237:I237"/>
    <mergeCell ref="H238:I238"/>
    <mergeCell ref="H239:I239"/>
    <mergeCell ref="H240:I240"/>
    <mergeCell ref="H251:I251"/>
    <mergeCell ref="H252:I252"/>
    <mergeCell ref="H253:I253"/>
    <mergeCell ref="H254:I254"/>
    <mergeCell ref="H255:I255"/>
    <mergeCell ref="H246:I246"/>
    <mergeCell ref="H247:I247"/>
    <mergeCell ref="H248:I248"/>
    <mergeCell ref="H249:I249"/>
    <mergeCell ref="H250:I250"/>
    <mergeCell ref="H221:I221"/>
    <mergeCell ref="H222:I222"/>
    <mergeCell ref="H223:I223"/>
    <mergeCell ref="H224:I224"/>
    <mergeCell ref="H225:I225"/>
    <mergeCell ref="H216:I216"/>
    <mergeCell ref="H217:I217"/>
    <mergeCell ref="H218:I218"/>
    <mergeCell ref="H219:I219"/>
    <mergeCell ref="H220:I220"/>
    <mergeCell ref="H231:I231"/>
    <mergeCell ref="H232:I232"/>
    <mergeCell ref="H233:I233"/>
    <mergeCell ref="H234:I234"/>
    <mergeCell ref="H235:I235"/>
    <mergeCell ref="H226:I226"/>
    <mergeCell ref="H227:I227"/>
    <mergeCell ref="H228:I228"/>
    <mergeCell ref="H229:I229"/>
    <mergeCell ref="H230:I230"/>
    <mergeCell ref="H201:I201"/>
    <mergeCell ref="H202:I202"/>
    <mergeCell ref="H203:I203"/>
    <mergeCell ref="H204:I204"/>
    <mergeCell ref="H205:I205"/>
    <mergeCell ref="H196:I196"/>
    <mergeCell ref="H197:I197"/>
    <mergeCell ref="H198:I198"/>
    <mergeCell ref="H199:I199"/>
    <mergeCell ref="H200:I200"/>
    <mergeCell ref="H211:I211"/>
    <mergeCell ref="H212:I212"/>
    <mergeCell ref="H213:I213"/>
    <mergeCell ref="H214:I214"/>
    <mergeCell ref="H215:I215"/>
    <mergeCell ref="H206:I206"/>
    <mergeCell ref="H207:I207"/>
    <mergeCell ref="H208:I208"/>
    <mergeCell ref="H209:I209"/>
    <mergeCell ref="H210:I210"/>
    <mergeCell ref="H181:I181"/>
    <mergeCell ref="H182:I182"/>
    <mergeCell ref="H183:I183"/>
    <mergeCell ref="H184:I184"/>
    <mergeCell ref="H185:I185"/>
    <mergeCell ref="H176:I176"/>
    <mergeCell ref="H177:I177"/>
    <mergeCell ref="H178:I178"/>
    <mergeCell ref="H179:I179"/>
    <mergeCell ref="H180:I180"/>
    <mergeCell ref="H191:I191"/>
    <mergeCell ref="H192:I192"/>
    <mergeCell ref="H193:I193"/>
    <mergeCell ref="H194:I194"/>
    <mergeCell ref="H195:I195"/>
    <mergeCell ref="H186:I186"/>
    <mergeCell ref="H187:I187"/>
    <mergeCell ref="H188:I188"/>
    <mergeCell ref="H189:I189"/>
    <mergeCell ref="H190:I190"/>
    <mergeCell ref="H161:I161"/>
    <mergeCell ref="H162:I162"/>
    <mergeCell ref="H163:I163"/>
    <mergeCell ref="H164:I164"/>
    <mergeCell ref="H165:I165"/>
    <mergeCell ref="H156:I156"/>
    <mergeCell ref="H157:I157"/>
    <mergeCell ref="H158:I158"/>
    <mergeCell ref="H159:I159"/>
    <mergeCell ref="H160:I160"/>
    <mergeCell ref="H171:I171"/>
    <mergeCell ref="H172:I172"/>
    <mergeCell ref="H173:I173"/>
    <mergeCell ref="H174:I174"/>
    <mergeCell ref="H175:I175"/>
    <mergeCell ref="H166:I166"/>
    <mergeCell ref="H167:I167"/>
    <mergeCell ref="H168:I168"/>
    <mergeCell ref="H169:I169"/>
    <mergeCell ref="H170:I170"/>
    <mergeCell ref="H141:I141"/>
    <mergeCell ref="H142:I142"/>
    <mergeCell ref="H143:I143"/>
    <mergeCell ref="H144:I144"/>
    <mergeCell ref="H145:I145"/>
    <mergeCell ref="H136:I136"/>
    <mergeCell ref="H137:I137"/>
    <mergeCell ref="H138:I138"/>
    <mergeCell ref="H139:I139"/>
    <mergeCell ref="H140:I140"/>
    <mergeCell ref="H151:I151"/>
    <mergeCell ref="H152:I152"/>
    <mergeCell ref="H153:I153"/>
    <mergeCell ref="H154:I154"/>
    <mergeCell ref="H155:I155"/>
    <mergeCell ref="H146:I146"/>
    <mergeCell ref="H147:I147"/>
    <mergeCell ref="H148:I148"/>
    <mergeCell ref="H149:I149"/>
    <mergeCell ref="H150:I150"/>
    <mergeCell ref="H121:I121"/>
    <mergeCell ref="H122:I122"/>
    <mergeCell ref="H123:I123"/>
    <mergeCell ref="H124:I124"/>
    <mergeCell ref="H125:I125"/>
    <mergeCell ref="H116:I116"/>
    <mergeCell ref="H117:I117"/>
    <mergeCell ref="H118:I118"/>
    <mergeCell ref="H119:I119"/>
    <mergeCell ref="H120:I120"/>
    <mergeCell ref="H131:I131"/>
    <mergeCell ref="H132:I132"/>
    <mergeCell ref="H133:I133"/>
    <mergeCell ref="H134:I134"/>
    <mergeCell ref="H135:I135"/>
    <mergeCell ref="H126:I126"/>
    <mergeCell ref="H127:I127"/>
    <mergeCell ref="H128:I128"/>
    <mergeCell ref="H129:I129"/>
    <mergeCell ref="H130:I130"/>
    <mergeCell ref="H101:I101"/>
    <mergeCell ref="H102:I102"/>
    <mergeCell ref="H103:I103"/>
    <mergeCell ref="H104:I104"/>
    <mergeCell ref="H105:I105"/>
    <mergeCell ref="H96:I96"/>
    <mergeCell ref="H97:I97"/>
    <mergeCell ref="H98:I98"/>
    <mergeCell ref="H99:I99"/>
    <mergeCell ref="H100:I100"/>
    <mergeCell ref="H111:I111"/>
    <mergeCell ref="H112:I112"/>
    <mergeCell ref="H113:I113"/>
    <mergeCell ref="H114:I114"/>
    <mergeCell ref="H115:I115"/>
    <mergeCell ref="H106:I106"/>
    <mergeCell ref="H107:I107"/>
    <mergeCell ref="H108:I108"/>
    <mergeCell ref="H109:I109"/>
    <mergeCell ref="H110:I110"/>
    <mergeCell ref="H81:I81"/>
    <mergeCell ref="H82:I82"/>
    <mergeCell ref="H83:I83"/>
    <mergeCell ref="H84:I84"/>
    <mergeCell ref="H85:I85"/>
    <mergeCell ref="H76:I76"/>
    <mergeCell ref="H77:I77"/>
    <mergeCell ref="H78:I78"/>
    <mergeCell ref="H79:I79"/>
    <mergeCell ref="H80:I80"/>
    <mergeCell ref="H91:I91"/>
    <mergeCell ref="H92:I92"/>
    <mergeCell ref="H93:I93"/>
    <mergeCell ref="H94:I94"/>
    <mergeCell ref="H95:I95"/>
    <mergeCell ref="H86:I86"/>
    <mergeCell ref="H87:I87"/>
    <mergeCell ref="H88:I88"/>
    <mergeCell ref="H89:I89"/>
    <mergeCell ref="H90:I90"/>
    <mergeCell ref="H61:I61"/>
    <mergeCell ref="H62:I62"/>
    <mergeCell ref="H63:I63"/>
    <mergeCell ref="H64:I64"/>
    <mergeCell ref="H65:I65"/>
    <mergeCell ref="H56:I56"/>
    <mergeCell ref="H57:I57"/>
    <mergeCell ref="H58:I58"/>
    <mergeCell ref="H59:I59"/>
    <mergeCell ref="H60:I60"/>
    <mergeCell ref="H71:I71"/>
    <mergeCell ref="H72:I72"/>
    <mergeCell ref="H73:I73"/>
    <mergeCell ref="H74:I74"/>
    <mergeCell ref="H75:I75"/>
    <mergeCell ref="H66:I66"/>
    <mergeCell ref="H67:I67"/>
    <mergeCell ref="H68:I68"/>
    <mergeCell ref="H69:I69"/>
    <mergeCell ref="H70:I70"/>
    <mergeCell ref="H41:I41"/>
    <mergeCell ref="H42:I42"/>
    <mergeCell ref="H43:I43"/>
    <mergeCell ref="H44:I44"/>
    <mergeCell ref="H45:I45"/>
    <mergeCell ref="H36:I36"/>
    <mergeCell ref="H37:I37"/>
    <mergeCell ref="H38:I38"/>
    <mergeCell ref="H39:I39"/>
    <mergeCell ref="H40:I40"/>
    <mergeCell ref="H51:I51"/>
    <mergeCell ref="H52:I52"/>
    <mergeCell ref="H53:I53"/>
    <mergeCell ref="H54:I54"/>
    <mergeCell ref="H55:I55"/>
    <mergeCell ref="H46:I46"/>
    <mergeCell ref="H47:I47"/>
    <mergeCell ref="H48:I48"/>
    <mergeCell ref="H49:I49"/>
    <mergeCell ref="H50:I50"/>
    <mergeCell ref="H23:I23"/>
    <mergeCell ref="H24:I24"/>
    <mergeCell ref="H25:I25"/>
    <mergeCell ref="H16:I16"/>
    <mergeCell ref="H17:I17"/>
    <mergeCell ref="H18:I18"/>
    <mergeCell ref="H19:I19"/>
    <mergeCell ref="H20:I20"/>
    <mergeCell ref="H31:I31"/>
    <mergeCell ref="H32:I32"/>
    <mergeCell ref="H33:I33"/>
    <mergeCell ref="H34:I34"/>
    <mergeCell ref="H35:I35"/>
    <mergeCell ref="H26:I26"/>
    <mergeCell ref="H27:I27"/>
    <mergeCell ref="H28:I28"/>
    <mergeCell ref="H29:I29"/>
    <mergeCell ref="H30:I30"/>
    <mergeCell ref="A1:H1"/>
    <mergeCell ref="A2:G2"/>
    <mergeCell ref="H3:I3"/>
    <mergeCell ref="H4:I4"/>
    <mergeCell ref="H5:I5"/>
    <mergeCell ref="H11:I11"/>
    <mergeCell ref="H12:I12"/>
    <mergeCell ref="H13:I13"/>
    <mergeCell ref="H14:I14"/>
    <mergeCell ref="H15:I15"/>
    <mergeCell ref="H6:I6"/>
    <mergeCell ref="H7:I7"/>
    <mergeCell ref="H8:I8"/>
    <mergeCell ref="H9:I9"/>
    <mergeCell ref="H10:I10"/>
    <mergeCell ref="H21:I21"/>
    <mergeCell ref="H22:I2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000"/>
  <sheetViews>
    <sheetView workbookViewId="0"/>
  </sheetViews>
  <sheetFormatPr defaultColWidth="12.5703125" defaultRowHeight="15" customHeight="1"/>
  <cols>
    <col min="1" max="1" width="42.28515625" customWidth="1"/>
    <col min="2" max="2" width="20.42578125" customWidth="1"/>
    <col min="3" max="3" width="21.42578125" customWidth="1"/>
    <col min="4" max="4" width="18.28515625" customWidth="1"/>
    <col min="5" max="5" width="23.7109375" customWidth="1"/>
    <col min="6" max="26" width="8.5703125" customWidth="1"/>
  </cols>
  <sheetData>
    <row r="1" spans="1:21">
      <c r="A1" s="74"/>
      <c r="B1" s="83" t="s">
        <v>241</v>
      </c>
      <c r="C1" s="83" t="s">
        <v>242</v>
      </c>
      <c r="D1" s="83" t="s">
        <v>243</v>
      </c>
      <c r="E1" s="83"/>
      <c r="F1" s="83"/>
      <c r="G1" s="83"/>
      <c r="H1" s="83"/>
      <c r="I1" s="83"/>
      <c r="J1" s="83"/>
      <c r="K1" s="83"/>
      <c r="L1" s="83"/>
      <c r="M1" s="83"/>
      <c r="N1" s="83"/>
      <c r="O1" s="83"/>
      <c r="P1" s="83"/>
      <c r="Q1" s="83"/>
      <c r="R1" s="83"/>
      <c r="S1" s="83"/>
      <c r="T1" s="83"/>
      <c r="U1" s="83"/>
    </row>
    <row r="2" spans="1:21">
      <c r="A2" s="84" t="s">
        <v>415</v>
      </c>
      <c r="B2" s="115" t="s">
        <v>416</v>
      </c>
      <c r="C2" s="115" t="s">
        <v>417</v>
      </c>
      <c r="D2" s="115" t="s">
        <v>418</v>
      </c>
      <c r="E2" s="116"/>
      <c r="F2" s="116"/>
      <c r="G2" s="116"/>
      <c r="H2" s="116"/>
      <c r="I2" s="116"/>
      <c r="J2" s="116"/>
      <c r="K2" s="116"/>
      <c r="L2" s="116"/>
      <c r="M2" s="116"/>
      <c r="N2" s="116"/>
      <c r="O2" s="116"/>
      <c r="P2" s="116"/>
      <c r="Q2" s="116"/>
      <c r="R2" s="116"/>
      <c r="S2" s="116"/>
      <c r="T2" s="116"/>
      <c r="U2" s="116"/>
    </row>
    <row r="3" spans="1:21">
      <c r="A3" s="76" t="s">
        <v>247</v>
      </c>
      <c r="B3" s="117" t="s">
        <v>419</v>
      </c>
      <c r="C3" s="117" t="s">
        <v>420</v>
      </c>
      <c r="D3" s="117" t="s">
        <v>421</v>
      </c>
      <c r="E3" s="117"/>
      <c r="F3" s="117"/>
      <c r="G3" s="117"/>
      <c r="H3" s="117"/>
      <c r="I3" s="117"/>
      <c r="J3" s="117"/>
      <c r="K3" s="117"/>
      <c r="L3" s="81"/>
      <c r="M3" s="81"/>
      <c r="N3" s="117"/>
      <c r="O3" s="117"/>
      <c r="P3" s="117"/>
      <c r="Q3" s="117"/>
      <c r="R3" s="117"/>
      <c r="S3" s="117"/>
      <c r="T3" s="117"/>
      <c r="U3" s="81"/>
    </row>
    <row r="4" spans="1:21">
      <c r="A4" s="76" t="s">
        <v>422</v>
      </c>
      <c r="B4" s="81" t="s">
        <v>423</v>
      </c>
      <c r="C4" s="81"/>
      <c r="D4" s="81" t="s">
        <v>421</v>
      </c>
      <c r="E4" s="81"/>
      <c r="F4" s="81"/>
      <c r="G4" s="81"/>
      <c r="H4" s="81"/>
      <c r="I4" s="81"/>
      <c r="J4" s="81"/>
      <c r="K4" s="81"/>
      <c r="L4" s="81"/>
      <c r="M4" s="81"/>
      <c r="N4" s="81"/>
      <c r="O4" s="81"/>
      <c r="P4" s="81"/>
      <c r="Q4" s="81"/>
      <c r="R4" s="81"/>
      <c r="S4" s="81"/>
      <c r="T4" s="81"/>
      <c r="U4" s="81"/>
    </row>
    <row r="5" spans="1:21">
      <c r="A5" s="76" t="s">
        <v>424</v>
      </c>
      <c r="B5" s="81" t="s">
        <v>425</v>
      </c>
      <c r="C5" s="81"/>
      <c r="D5" s="81"/>
      <c r="E5" s="81"/>
      <c r="F5" s="81"/>
      <c r="G5" s="81"/>
      <c r="H5" s="81"/>
      <c r="I5" s="81"/>
      <c r="J5" s="81"/>
      <c r="K5" s="81"/>
      <c r="L5" s="81"/>
      <c r="M5" s="81"/>
      <c r="N5" s="81"/>
      <c r="O5" s="81"/>
      <c r="P5" s="81"/>
      <c r="Q5" s="81"/>
      <c r="R5" s="81"/>
      <c r="S5" s="81"/>
      <c r="T5" s="81"/>
      <c r="U5" s="81"/>
    </row>
    <row r="6" spans="1:21">
      <c r="A6" s="76" t="s">
        <v>250</v>
      </c>
      <c r="B6" s="81" t="s">
        <v>426</v>
      </c>
      <c r="C6" s="81" t="s">
        <v>427</v>
      </c>
      <c r="D6" s="81" t="s">
        <v>428</v>
      </c>
      <c r="E6" s="81"/>
      <c r="F6" s="81"/>
      <c r="G6" s="81"/>
      <c r="H6" s="81"/>
      <c r="I6" s="81"/>
      <c r="J6" s="81"/>
      <c r="K6" s="81"/>
      <c r="L6" s="81"/>
      <c r="M6" s="81"/>
      <c r="N6" s="81"/>
      <c r="O6" s="81"/>
      <c r="P6" s="81"/>
      <c r="Q6" s="81"/>
      <c r="R6" s="81"/>
      <c r="S6" s="81"/>
      <c r="T6" s="81"/>
      <c r="U6" s="81"/>
    </row>
    <row r="7" spans="1:21">
      <c r="A7" s="76" t="s">
        <v>251</v>
      </c>
      <c r="B7" s="81"/>
      <c r="C7" s="81"/>
      <c r="D7" s="81"/>
      <c r="E7" s="81"/>
      <c r="F7" s="81"/>
      <c r="G7" s="81"/>
      <c r="H7" s="81"/>
      <c r="I7" s="81"/>
      <c r="J7" s="81"/>
      <c r="K7" s="81"/>
      <c r="L7" s="81"/>
      <c r="M7" s="81"/>
      <c r="N7" s="81"/>
      <c r="O7" s="81"/>
      <c r="P7" s="81"/>
      <c r="Q7" s="81"/>
      <c r="R7" s="81"/>
      <c r="S7" s="81"/>
      <c r="T7" s="81"/>
      <c r="U7" s="81"/>
    </row>
    <row r="8" spans="1:21">
      <c r="A8" s="76" t="s">
        <v>252</v>
      </c>
      <c r="B8" s="81"/>
      <c r="C8" s="81"/>
      <c r="D8" s="81"/>
      <c r="E8" s="81"/>
      <c r="F8" s="81"/>
      <c r="G8" s="81"/>
      <c r="H8" s="81"/>
      <c r="I8" s="81"/>
      <c r="J8" s="81"/>
      <c r="K8" s="81"/>
      <c r="L8" s="81"/>
      <c r="M8" s="81"/>
      <c r="N8" s="81"/>
      <c r="O8" s="81"/>
      <c r="P8" s="81"/>
      <c r="Q8" s="81"/>
      <c r="R8" s="81"/>
      <c r="S8" s="81"/>
      <c r="T8" s="81"/>
      <c r="U8" s="81"/>
    </row>
    <row r="9" spans="1:21">
      <c r="A9" s="76" t="s">
        <v>253</v>
      </c>
      <c r="B9" s="117" t="s">
        <v>429</v>
      </c>
      <c r="C9" s="117" t="s">
        <v>430</v>
      </c>
      <c r="D9" s="117" t="s">
        <v>431</v>
      </c>
      <c r="E9" s="117"/>
      <c r="F9" s="117"/>
      <c r="G9" s="117"/>
      <c r="H9" s="117"/>
      <c r="I9" s="117"/>
      <c r="J9" s="117"/>
      <c r="K9" s="117"/>
      <c r="L9" s="81"/>
      <c r="M9" s="81"/>
      <c r="N9" s="81"/>
      <c r="O9" s="81"/>
      <c r="P9" s="81"/>
      <c r="Q9" s="81"/>
      <c r="R9" s="81"/>
      <c r="S9" s="81"/>
      <c r="T9" s="81"/>
      <c r="U9" s="81"/>
    </row>
    <row r="10" spans="1:21">
      <c r="A10" s="76" t="s">
        <v>254</v>
      </c>
      <c r="B10" s="81" t="s">
        <v>432</v>
      </c>
      <c r="C10" s="81" t="s">
        <v>433</v>
      </c>
      <c r="D10" s="81" t="s">
        <v>434</v>
      </c>
      <c r="E10" s="81"/>
      <c r="F10" s="81"/>
      <c r="G10" s="81"/>
      <c r="H10" s="81"/>
      <c r="I10" s="81"/>
      <c r="J10" s="81"/>
      <c r="K10" s="81"/>
      <c r="L10" s="81"/>
      <c r="M10" s="81"/>
      <c r="N10" s="81"/>
      <c r="O10" s="81"/>
      <c r="P10" s="81"/>
      <c r="Q10" s="81"/>
      <c r="R10" s="81"/>
      <c r="S10" s="81"/>
      <c r="T10" s="81"/>
      <c r="U10" s="81"/>
    </row>
    <row r="11" spans="1:21">
      <c r="A11" s="76" t="s">
        <v>255</v>
      </c>
      <c r="B11" s="81"/>
      <c r="C11" s="81"/>
      <c r="D11" s="81"/>
      <c r="E11" s="81"/>
      <c r="F11" s="81"/>
      <c r="G11" s="81"/>
      <c r="H11" s="81"/>
      <c r="I11" s="81"/>
      <c r="J11" s="81"/>
      <c r="K11" s="81"/>
      <c r="L11" s="81"/>
      <c r="M11" s="81"/>
      <c r="N11" s="81"/>
      <c r="O11" s="81"/>
      <c r="P11" s="81"/>
      <c r="Q11" s="81"/>
      <c r="R11" s="81"/>
      <c r="S11" s="81"/>
      <c r="T11" s="81"/>
      <c r="U11" s="81"/>
    </row>
    <row r="12" spans="1:21">
      <c r="A12" s="76" t="s">
        <v>256</v>
      </c>
      <c r="B12" s="81"/>
      <c r="C12" s="81"/>
      <c r="D12" s="81"/>
      <c r="E12" s="81"/>
      <c r="F12" s="81"/>
      <c r="G12" s="81"/>
      <c r="H12" s="81"/>
      <c r="I12" s="81"/>
      <c r="J12" s="81"/>
      <c r="K12" s="81"/>
      <c r="L12" s="81"/>
      <c r="M12" s="81"/>
      <c r="N12" s="81"/>
      <c r="O12" s="81"/>
      <c r="P12" s="81"/>
      <c r="Q12" s="81"/>
      <c r="R12" s="81"/>
      <c r="S12" s="81"/>
      <c r="T12" s="81"/>
      <c r="U12" s="81"/>
    </row>
    <row r="13" spans="1:21">
      <c r="A13" s="76" t="s">
        <v>257</v>
      </c>
      <c r="B13" s="117" t="s">
        <v>435</v>
      </c>
      <c r="C13" s="117" t="s">
        <v>436</v>
      </c>
      <c r="D13" s="117" t="s">
        <v>437</v>
      </c>
      <c r="E13" s="117"/>
      <c r="F13" s="117"/>
      <c r="G13" s="117"/>
      <c r="H13" s="117"/>
      <c r="I13" s="117"/>
      <c r="J13" s="117"/>
      <c r="K13" s="117"/>
      <c r="L13" s="117"/>
      <c r="M13" s="117"/>
      <c r="N13" s="117"/>
      <c r="O13" s="117"/>
      <c r="P13" s="117"/>
      <c r="Q13" s="117"/>
      <c r="R13" s="117"/>
      <c r="S13" s="117"/>
      <c r="T13" s="117"/>
      <c r="U13" s="117"/>
    </row>
    <row r="14" spans="1:21">
      <c r="A14" s="76" t="s">
        <v>258</v>
      </c>
      <c r="B14" s="81" t="s">
        <v>438</v>
      </c>
      <c r="C14" s="81" t="s">
        <v>439</v>
      </c>
      <c r="D14" s="81" t="s">
        <v>440</v>
      </c>
      <c r="E14" s="81"/>
      <c r="F14" s="81"/>
      <c r="G14" s="81"/>
      <c r="H14" s="81"/>
      <c r="I14" s="81"/>
      <c r="J14" s="81"/>
      <c r="K14" s="81"/>
      <c r="L14" s="81"/>
      <c r="M14" s="81"/>
      <c r="N14" s="81"/>
      <c r="O14" s="81"/>
      <c r="P14" s="81"/>
      <c r="Q14" s="81"/>
      <c r="R14" s="81"/>
      <c r="S14" s="81"/>
      <c r="T14" s="81"/>
      <c r="U14" s="81"/>
    </row>
    <row r="15" spans="1:21">
      <c r="A15" s="76" t="s">
        <v>259</v>
      </c>
      <c r="B15" s="117" t="s">
        <v>441</v>
      </c>
      <c r="C15" s="117" t="s">
        <v>442</v>
      </c>
      <c r="D15" s="117" t="s">
        <v>443</v>
      </c>
      <c r="E15" s="117"/>
      <c r="F15" s="117"/>
      <c r="G15" s="117"/>
      <c r="H15" s="117"/>
      <c r="I15" s="117"/>
      <c r="J15" s="117"/>
      <c r="K15" s="117"/>
      <c r="L15" s="117"/>
      <c r="M15" s="117"/>
      <c r="N15" s="117"/>
      <c r="O15" s="117"/>
      <c r="P15" s="117"/>
      <c r="Q15" s="117"/>
      <c r="R15" s="117"/>
      <c r="S15" s="117"/>
      <c r="T15" s="117"/>
      <c r="U15" s="117"/>
    </row>
    <row r="16" spans="1:21">
      <c r="A16" s="76" t="s">
        <v>260</v>
      </c>
      <c r="B16" s="81"/>
      <c r="C16" s="81"/>
      <c r="D16" s="81"/>
      <c r="E16" s="81"/>
      <c r="F16" s="81"/>
      <c r="G16" s="81"/>
      <c r="H16" s="81"/>
      <c r="I16" s="81"/>
      <c r="J16" s="81"/>
      <c r="K16" s="81"/>
      <c r="L16" s="81"/>
      <c r="M16" s="81"/>
      <c r="N16" s="81"/>
      <c r="O16" s="81"/>
      <c r="P16" s="81"/>
      <c r="Q16" s="81"/>
      <c r="R16" s="81"/>
      <c r="S16" s="81"/>
      <c r="T16" s="81"/>
      <c r="U16" s="81"/>
    </row>
    <row r="17" spans="1:21">
      <c r="A17" s="76" t="s">
        <v>444</v>
      </c>
      <c r="B17" s="81"/>
      <c r="C17" s="81"/>
      <c r="D17" s="81"/>
      <c r="E17" s="81"/>
      <c r="F17" s="81"/>
      <c r="G17" s="81"/>
      <c r="H17" s="81"/>
      <c r="I17" s="81"/>
      <c r="J17" s="81"/>
      <c r="K17" s="81"/>
      <c r="L17" s="81"/>
      <c r="M17" s="81"/>
      <c r="N17" s="81"/>
      <c r="O17" s="81"/>
      <c r="P17" s="81"/>
      <c r="Q17" s="81"/>
      <c r="R17" s="81"/>
      <c r="S17" s="81"/>
      <c r="T17" s="81"/>
      <c r="U17" s="81"/>
    </row>
    <row r="18" spans="1:21">
      <c r="A18" s="76" t="s">
        <v>445</v>
      </c>
      <c r="B18" s="81"/>
      <c r="C18" s="81"/>
      <c r="D18" s="81"/>
      <c r="E18" s="81"/>
      <c r="F18" s="81"/>
      <c r="G18" s="81"/>
      <c r="H18" s="81"/>
      <c r="I18" s="81"/>
      <c r="J18" s="81"/>
      <c r="K18" s="81"/>
      <c r="L18" s="81"/>
      <c r="M18" s="81"/>
      <c r="N18" s="81"/>
      <c r="O18" s="81"/>
      <c r="P18" s="81"/>
      <c r="Q18" s="81"/>
      <c r="R18" s="81"/>
      <c r="S18" s="81"/>
      <c r="T18" s="81"/>
      <c r="U18" s="81"/>
    </row>
    <row r="19" spans="1:21">
      <c r="A19" s="76" t="s">
        <v>446</v>
      </c>
      <c r="B19" s="81"/>
      <c r="C19" s="81"/>
      <c r="D19" s="81"/>
      <c r="E19" s="81"/>
      <c r="F19" s="81"/>
      <c r="G19" s="81"/>
      <c r="H19" s="81"/>
      <c r="I19" s="81"/>
      <c r="J19" s="81"/>
      <c r="K19" s="81"/>
      <c r="L19" s="81"/>
      <c r="M19" s="81"/>
      <c r="N19" s="81"/>
      <c r="O19" s="81"/>
      <c r="P19" s="81"/>
      <c r="Q19" s="81"/>
      <c r="R19" s="81"/>
      <c r="S19" s="81"/>
      <c r="T19" s="81"/>
      <c r="U19" s="81"/>
    </row>
    <row r="20" spans="1:21">
      <c r="A20" s="76" t="s">
        <v>447</v>
      </c>
      <c r="B20" s="81"/>
      <c r="C20" s="81"/>
      <c r="D20" s="81"/>
      <c r="E20" s="81"/>
      <c r="F20" s="81"/>
      <c r="G20" s="81"/>
      <c r="H20" s="81"/>
      <c r="I20" s="81"/>
      <c r="J20" s="81"/>
      <c r="K20" s="81"/>
      <c r="L20" s="81"/>
      <c r="M20" s="81"/>
      <c r="N20" s="81"/>
      <c r="O20" s="81"/>
      <c r="P20" s="81"/>
      <c r="Q20" s="81"/>
      <c r="R20" s="81"/>
      <c r="S20" s="81"/>
      <c r="T20" s="81"/>
      <c r="U20" s="81"/>
    </row>
    <row r="21" spans="1:21" ht="15.75" customHeight="1">
      <c r="A21" s="76" t="s">
        <v>265</v>
      </c>
      <c r="B21" s="117" t="s">
        <v>448</v>
      </c>
      <c r="C21" s="117" t="s">
        <v>449</v>
      </c>
      <c r="D21" s="117" t="s">
        <v>450</v>
      </c>
      <c r="E21" s="117"/>
      <c r="F21" s="117"/>
      <c r="G21" s="117"/>
      <c r="H21" s="117"/>
      <c r="I21" s="117"/>
      <c r="J21" s="117"/>
      <c r="K21" s="117"/>
      <c r="L21" s="117"/>
      <c r="M21" s="117"/>
      <c r="N21" s="117"/>
      <c r="O21" s="117"/>
      <c r="P21" s="117"/>
      <c r="Q21" s="117"/>
      <c r="R21" s="117"/>
      <c r="S21" s="117"/>
      <c r="T21" s="117"/>
      <c r="U21" s="117"/>
    </row>
    <row r="22" spans="1:21" ht="15.75" customHeight="1">
      <c r="A22" s="76" t="s">
        <v>266</v>
      </c>
      <c r="B22" s="81" t="s">
        <v>451</v>
      </c>
      <c r="C22" s="81" t="s">
        <v>452</v>
      </c>
      <c r="D22" s="81" t="s">
        <v>453</v>
      </c>
      <c r="E22" s="81"/>
      <c r="F22" s="81"/>
      <c r="G22" s="81"/>
      <c r="H22" s="81"/>
      <c r="I22" s="81"/>
      <c r="J22" s="81"/>
      <c r="K22" s="81"/>
      <c r="L22" s="81"/>
      <c r="M22" s="81"/>
      <c r="N22" s="81"/>
      <c r="O22" s="81"/>
      <c r="P22" s="81"/>
      <c r="Q22" s="81"/>
      <c r="R22" s="81"/>
      <c r="S22" s="81"/>
      <c r="T22" s="81"/>
      <c r="U22" s="81"/>
    </row>
    <row r="23" spans="1:21" ht="15.75" customHeight="1">
      <c r="A23" s="76" t="s">
        <v>267</v>
      </c>
      <c r="B23" s="117" t="s">
        <v>454</v>
      </c>
      <c r="C23" s="117" t="s">
        <v>455</v>
      </c>
      <c r="D23" s="117" t="s">
        <v>456</v>
      </c>
      <c r="E23" s="117"/>
      <c r="F23" s="117"/>
      <c r="G23" s="117"/>
      <c r="H23" s="117"/>
      <c r="I23" s="117"/>
      <c r="J23" s="81"/>
      <c r="K23" s="81"/>
      <c r="L23" s="117"/>
      <c r="M23" s="117"/>
      <c r="N23" s="117"/>
      <c r="O23" s="117"/>
      <c r="P23" s="81"/>
      <c r="Q23" s="117"/>
      <c r="R23" s="117"/>
      <c r="S23" s="117"/>
      <c r="T23" s="81"/>
      <c r="U23" s="81"/>
    </row>
    <row r="24" spans="1:21" ht="15.75" customHeight="1">
      <c r="A24" s="76" t="s">
        <v>457</v>
      </c>
      <c r="B24" s="81">
        <v>-3</v>
      </c>
      <c r="C24" s="81">
        <v>-1</v>
      </c>
      <c r="D24" s="81">
        <v>-221</v>
      </c>
      <c r="E24" s="81"/>
      <c r="F24" s="81"/>
      <c r="G24" s="81"/>
      <c r="H24" s="81"/>
      <c r="I24" s="81"/>
      <c r="J24" s="81"/>
      <c r="K24" s="81"/>
      <c r="L24" s="81"/>
      <c r="M24" s="81"/>
      <c r="N24" s="81"/>
      <c r="O24" s="81"/>
      <c r="P24" s="81"/>
      <c r="Q24" s="81"/>
      <c r="R24" s="81"/>
      <c r="S24" s="81"/>
      <c r="T24" s="81"/>
      <c r="U24" s="81"/>
    </row>
    <row r="25" spans="1:21" ht="15.75" customHeight="1">
      <c r="A25" s="76" t="s">
        <v>458</v>
      </c>
      <c r="B25" s="81"/>
      <c r="C25" s="81"/>
      <c r="D25" s="81"/>
      <c r="E25" s="81"/>
      <c r="F25" s="81"/>
      <c r="G25" s="81"/>
      <c r="H25" s="81"/>
      <c r="I25" s="81"/>
      <c r="J25" s="81"/>
      <c r="K25" s="81"/>
      <c r="L25" s="81"/>
      <c r="M25" s="81"/>
      <c r="N25" s="81"/>
      <c r="O25" s="81"/>
      <c r="P25" s="81"/>
      <c r="Q25" s="81"/>
      <c r="R25" s="81"/>
      <c r="S25" s="81"/>
      <c r="T25" s="81"/>
      <c r="U25" s="81"/>
    </row>
    <row r="26" spans="1:21" ht="15.75" customHeight="1">
      <c r="A26" s="76" t="s">
        <v>459</v>
      </c>
      <c r="B26" s="81" t="s">
        <v>460</v>
      </c>
      <c r="C26" s="81" t="s">
        <v>461</v>
      </c>
      <c r="D26" s="81" t="s">
        <v>462</v>
      </c>
      <c r="E26" s="81"/>
      <c r="F26" s="81"/>
      <c r="G26" s="81"/>
      <c r="H26" s="81"/>
      <c r="I26" s="81"/>
      <c r="J26" s="81"/>
      <c r="K26" s="81"/>
      <c r="L26" s="81"/>
      <c r="M26" s="81"/>
      <c r="N26" s="81"/>
      <c r="O26" s="81"/>
      <c r="P26" s="81"/>
      <c r="Q26" s="81"/>
      <c r="R26" s="81"/>
      <c r="S26" s="81"/>
      <c r="T26" s="81"/>
      <c r="U26" s="81"/>
    </row>
    <row r="27" spans="1:21" ht="15.75" customHeight="1">
      <c r="A27" s="76" t="s">
        <v>463</v>
      </c>
      <c r="B27" s="81"/>
      <c r="C27" s="81"/>
      <c r="D27" s="81"/>
      <c r="E27" s="81"/>
      <c r="F27" s="81"/>
      <c r="G27" s="81"/>
      <c r="H27" s="81"/>
      <c r="I27" s="81"/>
      <c r="J27" s="81"/>
      <c r="K27" s="81"/>
      <c r="L27" s="81"/>
      <c r="M27" s="81"/>
      <c r="N27" s="81"/>
      <c r="O27" s="81"/>
      <c r="P27" s="81"/>
      <c r="Q27" s="81"/>
      <c r="R27" s="81"/>
      <c r="S27" s="81"/>
      <c r="T27" s="81"/>
      <c r="U27" s="81"/>
    </row>
    <row r="28" spans="1:21" ht="15.75" customHeight="1">
      <c r="A28" s="76" t="s">
        <v>272</v>
      </c>
      <c r="B28" s="117" t="s">
        <v>464</v>
      </c>
      <c r="C28" s="117" t="s">
        <v>465</v>
      </c>
      <c r="D28" s="117" t="s">
        <v>466</v>
      </c>
      <c r="E28" s="117"/>
      <c r="F28" s="117"/>
      <c r="G28" s="117"/>
      <c r="H28" s="117"/>
      <c r="I28" s="117"/>
      <c r="J28" s="117"/>
      <c r="K28" s="117"/>
      <c r="L28" s="117"/>
      <c r="M28" s="117"/>
      <c r="N28" s="117"/>
      <c r="O28" s="117"/>
      <c r="P28" s="117"/>
      <c r="Q28" s="117"/>
      <c r="R28" s="117"/>
      <c r="S28" s="117"/>
      <c r="T28" s="81"/>
      <c r="U28" s="81"/>
    </row>
    <row r="29" spans="1:21" ht="15.75" customHeight="1">
      <c r="A29" s="76" t="s">
        <v>273</v>
      </c>
      <c r="B29" s="117" t="s">
        <v>467</v>
      </c>
      <c r="C29" s="117" t="s">
        <v>468</v>
      </c>
      <c r="D29" s="117" t="s">
        <v>469</v>
      </c>
      <c r="E29" s="117"/>
      <c r="F29" s="117"/>
      <c r="G29" s="117"/>
      <c r="H29" s="117"/>
      <c r="I29" s="117"/>
      <c r="J29" s="117"/>
      <c r="K29" s="117"/>
      <c r="L29" s="117"/>
      <c r="M29" s="117"/>
      <c r="N29" s="117"/>
      <c r="O29" s="117"/>
      <c r="P29" s="117"/>
      <c r="Q29" s="117"/>
      <c r="R29" s="117"/>
      <c r="S29" s="117"/>
      <c r="T29" s="117"/>
      <c r="U29" s="117"/>
    </row>
    <row r="30" spans="1:21" ht="15.75" customHeight="1">
      <c r="A30" s="76" t="s">
        <v>274</v>
      </c>
      <c r="B30" s="81" t="s">
        <v>470</v>
      </c>
      <c r="C30" s="81" t="s">
        <v>471</v>
      </c>
      <c r="D30" s="81" t="s">
        <v>472</v>
      </c>
      <c r="E30" s="81"/>
      <c r="F30" s="81"/>
      <c r="G30" s="81"/>
      <c r="H30" s="81"/>
      <c r="I30" s="81"/>
      <c r="J30" s="81"/>
      <c r="K30" s="81"/>
      <c r="L30" s="81"/>
      <c r="M30" s="81"/>
      <c r="N30" s="81"/>
      <c r="O30" s="81"/>
      <c r="P30" s="81"/>
      <c r="Q30" s="81"/>
      <c r="R30" s="81"/>
      <c r="S30" s="81"/>
      <c r="T30" s="81"/>
      <c r="U30" s="81"/>
    </row>
    <row r="31" spans="1:21" ht="15.75" customHeight="1">
      <c r="A31" s="76" t="s">
        <v>275</v>
      </c>
      <c r="B31" s="117" t="s">
        <v>473</v>
      </c>
      <c r="C31" s="117" t="s">
        <v>474</v>
      </c>
      <c r="D31" s="117" t="s">
        <v>475</v>
      </c>
      <c r="E31" s="117"/>
      <c r="F31" s="117"/>
      <c r="G31" s="117"/>
      <c r="H31" s="117"/>
      <c r="I31" s="117"/>
      <c r="J31" s="117"/>
      <c r="K31" s="117"/>
      <c r="L31" s="117"/>
      <c r="M31" s="117"/>
      <c r="N31" s="117"/>
      <c r="O31" s="117"/>
      <c r="P31" s="117"/>
      <c r="Q31" s="117"/>
      <c r="R31" s="117"/>
      <c r="S31" s="117"/>
      <c r="T31" s="117"/>
      <c r="U31" s="117"/>
    </row>
    <row r="32" spans="1:21" ht="15.75" customHeight="1">
      <c r="A32" s="76" t="s">
        <v>276</v>
      </c>
      <c r="B32" s="81"/>
      <c r="C32" s="81"/>
      <c r="D32" s="81"/>
      <c r="E32" s="81"/>
      <c r="F32" s="81"/>
      <c r="G32" s="81"/>
      <c r="H32" s="81"/>
      <c r="I32" s="81"/>
      <c r="J32" s="81"/>
      <c r="K32" s="81"/>
      <c r="L32" s="81"/>
      <c r="M32" s="81"/>
      <c r="N32" s="81"/>
      <c r="O32" s="81"/>
      <c r="P32" s="81"/>
      <c r="Q32" s="81"/>
      <c r="R32" s="81"/>
      <c r="S32" s="81"/>
      <c r="T32" s="81"/>
      <c r="U32" s="81"/>
    </row>
    <row r="33" spans="1:21" ht="15.75" customHeight="1">
      <c r="A33" s="76" t="s">
        <v>277</v>
      </c>
      <c r="B33" s="81"/>
      <c r="C33" s="81"/>
      <c r="D33" s="81"/>
      <c r="E33" s="81"/>
      <c r="F33" s="81"/>
      <c r="G33" s="81"/>
      <c r="H33" s="81"/>
      <c r="I33" s="81"/>
      <c r="J33" s="81"/>
      <c r="K33" s="81"/>
      <c r="L33" s="81"/>
      <c r="M33" s="81"/>
      <c r="N33" s="81"/>
      <c r="O33" s="81"/>
      <c r="P33" s="81"/>
      <c r="Q33" s="81"/>
      <c r="R33" s="81"/>
      <c r="S33" s="81"/>
      <c r="T33" s="81"/>
      <c r="U33" s="81"/>
    </row>
    <row r="34" spans="1:21" ht="15.75" customHeight="1">
      <c r="A34" s="76" t="s">
        <v>278</v>
      </c>
      <c r="B34" s="117" t="s">
        <v>473</v>
      </c>
      <c r="C34" s="117" t="s">
        <v>474</v>
      </c>
      <c r="D34" s="117" t="s">
        <v>475</v>
      </c>
      <c r="E34" s="117"/>
      <c r="F34" s="117"/>
      <c r="G34" s="117"/>
      <c r="H34" s="117"/>
      <c r="I34" s="117"/>
      <c r="J34" s="117"/>
      <c r="K34" s="117"/>
      <c r="L34" s="117"/>
      <c r="M34" s="117"/>
      <c r="N34" s="117"/>
      <c r="O34" s="117"/>
      <c r="P34" s="117"/>
      <c r="Q34" s="117"/>
      <c r="R34" s="117"/>
      <c r="S34" s="117"/>
      <c r="T34" s="117"/>
      <c r="U34" s="117"/>
    </row>
    <row r="35" spans="1:21" ht="15.75" customHeight="1">
      <c r="A35" s="76" t="s">
        <v>279</v>
      </c>
      <c r="B35" s="81"/>
      <c r="C35" s="81"/>
      <c r="D35" s="81"/>
      <c r="E35" s="81"/>
      <c r="F35" s="81"/>
      <c r="G35" s="81"/>
      <c r="H35" s="81"/>
      <c r="I35" s="81"/>
      <c r="J35" s="81"/>
      <c r="K35" s="81"/>
      <c r="L35" s="81"/>
      <c r="M35" s="81"/>
      <c r="N35" s="81"/>
      <c r="O35" s="81"/>
      <c r="P35" s="81"/>
      <c r="Q35" s="81"/>
      <c r="R35" s="81"/>
      <c r="S35" s="81"/>
      <c r="T35" s="81"/>
      <c r="U35" s="81"/>
    </row>
    <row r="36" spans="1:21" ht="15.75" customHeight="1">
      <c r="A36" s="76" t="s">
        <v>280</v>
      </c>
      <c r="B36" s="117" t="s">
        <v>473</v>
      </c>
      <c r="C36" s="117" t="s">
        <v>474</v>
      </c>
      <c r="D36" s="117" t="s">
        <v>475</v>
      </c>
      <c r="E36" s="117"/>
      <c r="F36" s="117"/>
      <c r="G36" s="117"/>
      <c r="H36" s="117"/>
      <c r="I36" s="117"/>
      <c r="J36" s="117"/>
      <c r="K36" s="117"/>
      <c r="L36" s="117"/>
      <c r="M36" s="117"/>
      <c r="N36" s="117"/>
      <c r="O36" s="117"/>
      <c r="P36" s="117"/>
      <c r="Q36" s="117"/>
      <c r="R36" s="117"/>
      <c r="S36" s="117"/>
      <c r="T36" s="117"/>
      <c r="U36" s="117"/>
    </row>
    <row r="37" spans="1:21" ht="15.75" customHeight="1">
      <c r="A37" s="408"/>
      <c r="B37" s="393"/>
      <c r="C37" s="393"/>
      <c r="D37" s="393"/>
      <c r="E37" s="393"/>
      <c r="F37" s="393"/>
      <c r="G37" s="393"/>
      <c r="H37" s="393"/>
      <c r="I37" s="393"/>
      <c r="J37" s="393"/>
      <c r="K37" s="393"/>
      <c r="L37" s="393"/>
      <c r="M37" s="393"/>
      <c r="N37" s="393"/>
      <c r="O37" s="393"/>
      <c r="P37" s="393"/>
      <c r="Q37" s="393"/>
      <c r="R37" s="393"/>
      <c r="S37" s="393"/>
      <c r="T37" s="393"/>
      <c r="U37" s="393"/>
    </row>
    <row r="38" spans="1:21" ht="15.75" customHeight="1">
      <c r="A38" s="76" t="s">
        <v>281</v>
      </c>
      <c r="B38" s="117" t="s">
        <v>476</v>
      </c>
      <c r="C38" s="117" t="s">
        <v>477</v>
      </c>
      <c r="D38" s="117" t="s">
        <v>478</v>
      </c>
      <c r="E38" s="117"/>
      <c r="F38" s="117"/>
      <c r="G38" s="117"/>
      <c r="H38" s="117"/>
      <c r="I38" s="117"/>
      <c r="J38" s="117"/>
      <c r="K38" s="117"/>
      <c r="L38" s="117"/>
      <c r="M38" s="117"/>
      <c r="N38" s="117"/>
      <c r="O38" s="117"/>
      <c r="P38" s="117"/>
      <c r="Q38" s="117"/>
      <c r="R38" s="117"/>
      <c r="S38" s="117"/>
      <c r="T38" s="117"/>
      <c r="U38" s="117"/>
    </row>
    <row r="39" spans="1:21" ht="15.75" customHeight="1">
      <c r="A39" s="76" t="s">
        <v>479</v>
      </c>
      <c r="B39" s="81" t="s">
        <v>480</v>
      </c>
      <c r="C39" s="81" t="s">
        <v>481</v>
      </c>
      <c r="D39" s="81" t="s">
        <v>482</v>
      </c>
      <c r="E39" s="81"/>
      <c r="F39" s="81"/>
      <c r="G39" s="81"/>
      <c r="H39" s="81"/>
      <c r="I39" s="81"/>
      <c r="J39" s="81"/>
      <c r="K39" s="81"/>
      <c r="L39" s="81"/>
      <c r="M39" s="81"/>
      <c r="N39" s="81"/>
      <c r="O39" s="81"/>
      <c r="P39" s="81"/>
      <c r="Q39" s="81"/>
      <c r="R39" s="81"/>
      <c r="S39" s="81"/>
      <c r="T39" s="81"/>
      <c r="U39" s="81"/>
    </row>
    <row r="40" spans="1:21" ht="15.75" customHeight="1">
      <c r="A40" s="76" t="s">
        <v>483</v>
      </c>
      <c r="B40" s="81" t="s">
        <v>484</v>
      </c>
      <c r="C40" s="81" t="s">
        <v>485</v>
      </c>
      <c r="D40" s="81" t="s">
        <v>486</v>
      </c>
      <c r="E40" s="81"/>
      <c r="F40" s="81"/>
      <c r="G40" s="81"/>
      <c r="H40" s="81"/>
      <c r="I40" s="81"/>
      <c r="J40" s="81"/>
      <c r="K40" s="81"/>
      <c r="L40" s="81"/>
      <c r="M40" s="81"/>
      <c r="N40" s="81"/>
      <c r="O40" s="81"/>
      <c r="P40" s="81"/>
      <c r="Q40" s="81"/>
      <c r="R40" s="81"/>
      <c r="S40" s="81"/>
      <c r="T40" s="81"/>
      <c r="U40" s="81"/>
    </row>
    <row r="41" spans="1:21" ht="15.75" customHeight="1">
      <c r="A41" s="76" t="s">
        <v>487</v>
      </c>
      <c r="B41" s="81"/>
      <c r="C41" s="81"/>
      <c r="D41" s="81"/>
      <c r="E41" s="81"/>
      <c r="F41" s="81"/>
      <c r="G41" s="81"/>
      <c r="H41" s="81"/>
      <c r="I41" s="81"/>
      <c r="J41" s="81"/>
      <c r="K41" s="81"/>
      <c r="L41" s="81"/>
      <c r="M41" s="81"/>
      <c r="N41" s="81"/>
      <c r="O41" s="81"/>
      <c r="P41" s="81"/>
      <c r="Q41" s="81"/>
      <c r="R41" s="81"/>
      <c r="S41" s="81"/>
      <c r="T41" s="81"/>
      <c r="U41" s="81"/>
    </row>
    <row r="42" spans="1:21" ht="15.75" customHeight="1">
      <c r="A42" s="76" t="s">
        <v>285</v>
      </c>
      <c r="B42" s="81">
        <v>564</v>
      </c>
      <c r="C42" s="81">
        <v>570</v>
      </c>
      <c r="D42" s="81">
        <v>594</v>
      </c>
      <c r="E42" s="81"/>
      <c r="F42" s="81"/>
      <c r="G42" s="81"/>
      <c r="H42" s="81"/>
      <c r="I42" s="81"/>
      <c r="J42" s="81"/>
      <c r="K42" s="81"/>
      <c r="L42" s="81"/>
      <c r="M42" s="81"/>
      <c r="N42" s="81"/>
      <c r="O42" s="81"/>
      <c r="P42" s="81"/>
      <c r="Q42" s="81"/>
      <c r="R42" s="81"/>
      <c r="S42" s="81"/>
      <c r="T42" s="81"/>
      <c r="U42" s="81"/>
    </row>
    <row r="43" spans="1:21" ht="15.75" customHeight="1">
      <c r="A43" s="76" t="s">
        <v>286</v>
      </c>
      <c r="B43" s="117">
        <v>83</v>
      </c>
      <c r="C43" s="117">
        <v>90</v>
      </c>
      <c r="D43" s="117">
        <v>89</v>
      </c>
      <c r="E43" s="81"/>
      <c r="F43" s="81"/>
      <c r="G43" s="117"/>
      <c r="H43" s="81"/>
      <c r="I43" s="81"/>
      <c r="J43" s="81"/>
      <c r="K43" s="117"/>
      <c r="L43" s="117"/>
      <c r="M43" s="117"/>
      <c r="N43" s="117"/>
      <c r="O43" s="117"/>
      <c r="P43" s="117"/>
      <c r="Q43" s="117"/>
      <c r="R43" s="117"/>
      <c r="S43" s="117"/>
      <c r="T43" s="117"/>
      <c r="U43" s="117"/>
    </row>
    <row r="44" spans="1:21" ht="15.75" customHeight="1">
      <c r="A44" s="76" t="s">
        <v>488</v>
      </c>
      <c r="B44" s="81"/>
      <c r="C44" s="81"/>
      <c r="D44" s="81"/>
      <c r="E44" s="81"/>
      <c r="F44" s="81"/>
      <c r="G44" s="81"/>
      <c r="H44" s="81"/>
      <c r="I44" s="81"/>
      <c r="J44" s="81"/>
      <c r="K44" s="81"/>
      <c r="L44" s="81"/>
      <c r="M44" s="81"/>
      <c r="N44" s="81"/>
      <c r="O44" s="81"/>
      <c r="P44" s="81"/>
      <c r="Q44" s="81"/>
      <c r="R44" s="81"/>
      <c r="S44" s="81"/>
      <c r="T44" s="81"/>
      <c r="U44" s="81"/>
    </row>
    <row r="45" spans="1:21" ht="15.75" customHeight="1">
      <c r="A45" s="76" t="s">
        <v>489</v>
      </c>
      <c r="B45" s="81">
        <v>83</v>
      </c>
      <c r="C45" s="81">
        <v>90</v>
      </c>
      <c r="D45" s="81">
        <v>89</v>
      </c>
      <c r="E45" s="81"/>
      <c r="F45" s="81"/>
      <c r="G45" s="81"/>
      <c r="H45" s="81"/>
      <c r="I45" s="81"/>
      <c r="J45" s="81"/>
      <c r="K45" s="81"/>
      <c r="L45" s="81"/>
      <c r="M45" s="81"/>
      <c r="N45" s="81"/>
      <c r="O45" s="81"/>
      <c r="P45" s="81"/>
      <c r="Q45" s="81"/>
      <c r="R45" s="81"/>
      <c r="S45" s="81"/>
      <c r="T45" s="81"/>
      <c r="U45" s="81"/>
    </row>
    <row r="46" spans="1:21" ht="15.75" customHeight="1">
      <c r="A46" s="76" t="s">
        <v>490</v>
      </c>
      <c r="B46" s="81"/>
      <c r="C46" s="81"/>
      <c r="D46" s="81"/>
      <c r="E46" s="81"/>
      <c r="F46" s="81"/>
      <c r="G46" s="81"/>
      <c r="H46" s="81"/>
      <c r="I46" s="81"/>
      <c r="J46" s="81"/>
      <c r="K46" s="81"/>
      <c r="L46" s="81"/>
      <c r="M46" s="81"/>
      <c r="N46" s="81"/>
      <c r="O46" s="81"/>
      <c r="P46" s="81"/>
      <c r="Q46" s="81"/>
      <c r="R46" s="81"/>
      <c r="S46" s="81"/>
      <c r="T46" s="81"/>
      <c r="U46" s="81"/>
    </row>
    <row r="47" spans="1:21" ht="15.75" customHeight="1">
      <c r="A47" s="76" t="s">
        <v>491</v>
      </c>
      <c r="B47" s="81"/>
      <c r="C47" s="81"/>
      <c r="D47" s="81"/>
      <c r="E47" s="81"/>
      <c r="F47" s="81"/>
      <c r="G47" s="81"/>
      <c r="H47" s="81"/>
      <c r="I47" s="81"/>
      <c r="J47" s="81"/>
      <c r="K47" s="81"/>
      <c r="L47" s="81"/>
      <c r="M47" s="81"/>
      <c r="N47" s="81"/>
      <c r="O47" s="81"/>
      <c r="P47" s="81"/>
      <c r="Q47" s="81"/>
      <c r="R47" s="81"/>
      <c r="S47" s="81"/>
      <c r="T47" s="81"/>
      <c r="U47" s="81"/>
    </row>
    <row r="48" spans="1:21" ht="15.75" customHeight="1">
      <c r="A48" s="76" t="s">
        <v>291</v>
      </c>
      <c r="B48" s="117" t="s">
        <v>492</v>
      </c>
      <c r="C48" s="117" t="s">
        <v>493</v>
      </c>
      <c r="D48" s="117" t="s">
        <v>494</v>
      </c>
      <c r="E48" s="117"/>
      <c r="F48" s="117"/>
      <c r="G48" s="117"/>
      <c r="H48" s="117"/>
      <c r="I48" s="81"/>
      <c r="J48" s="81"/>
      <c r="K48" s="81"/>
      <c r="L48" s="81"/>
      <c r="M48" s="81"/>
      <c r="N48" s="81"/>
      <c r="O48" s="81"/>
      <c r="P48" s="81"/>
      <c r="Q48" s="81"/>
      <c r="R48" s="81"/>
      <c r="S48" s="81"/>
      <c r="T48" s="81"/>
      <c r="U48" s="81"/>
    </row>
    <row r="49" spans="1:21" ht="15.75" customHeight="1">
      <c r="A49" s="76" t="s">
        <v>495</v>
      </c>
      <c r="B49" s="81" t="s">
        <v>492</v>
      </c>
      <c r="C49" s="81" t="s">
        <v>493</v>
      </c>
      <c r="D49" s="81" t="s">
        <v>494</v>
      </c>
      <c r="E49" s="81"/>
      <c r="F49" s="81"/>
      <c r="G49" s="81"/>
      <c r="H49" s="81"/>
      <c r="I49" s="81"/>
      <c r="J49" s="81"/>
      <c r="K49" s="81"/>
      <c r="L49" s="81"/>
      <c r="M49" s="81"/>
      <c r="N49" s="81"/>
      <c r="O49" s="81"/>
      <c r="P49" s="81"/>
      <c r="Q49" s="81"/>
      <c r="R49" s="81"/>
      <c r="S49" s="81"/>
      <c r="T49" s="81"/>
      <c r="U49" s="81"/>
    </row>
    <row r="50" spans="1:21" ht="15.75" customHeight="1">
      <c r="A50" s="76" t="s">
        <v>496</v>
      </c>
      <c r="B50" s="81"/>
      <c r="C50" s="81"/>
      <c r="D50" s="81"/>
      <c r="E50" s="81"/>
      <c r="F50" s="81"/>
      <c r="G50" s="81"/>
      <c r="H50" s="81"/>
      <c r="I50" s="81"/>
      <c r="J50" s="81"/>
      <c r="K50" s="81"/>
      <c r="L50" s="81"/>
      <c r="M50" s="81"/>
      <c r="N50" s="81"/>
      <c r="O50" s="81"/>
      <c r="P50" s="81"/>
      <c r="Q50" s="81"/>
      <c r="R50" s="81"/>
      <c r="S50" s="81"/>
      <c r="T50" s="81"/>
      <c r="U50" s="81"/>
    </row>
    <row r="51" spans="1:21" ht="15.75" customHeight="1">
      <c r="A51" s="76" t="s">
        <v>294</v>
      </c>
      <c r="B51" s="117">
        <v>971</v>
      </c>
      <c r="C51" s="117">
        <v>928</v>
      </c>
      <c r="D51" s="117">
        <v>602</v>
      </c>
      <c r="E51" s="117"/>
      <c r="F51" s="81"/>
      <c r="G51" s="81"/>
      <c r="H51" s="117"/>
      <c r="I51" s="117"/>
      <c r="J51" s="117"/>
      <c r="K51" s="117"/>
      <c r="L51" s="117"/>
      <c r="M51" s="117"/>
      <c r="N51" s="117"/>
      <c r="O51" s="117"/>
      <c r="P51" s="117"/>
      <c r="Q51" s="81"/>
      <c r="R51" s="81"/>
      <c r="S51" s="81"/>
      <c r="T51" s="81"/>
      <c r="U51" s="81"/>
    </row>
    <row r="52" spans="1:21" ht="15.75" customHeight="1">
      <c r="A52" s="76" t="s">
        <v>497</v>
      </c>
      <c r="B52" s="81"/>
      <c r="C52" s="81"/>
      <c r="D52" s="81">
        <v>602</v>
      </c>
      <c r="E52" s="81"/>
      <c r="F52" s="81"/>
      <c r="G52" s="81"/>
      <c r="H52" s="81"/>
      <c r="I52" s="81"/>
      <c r="J52" s="81"/>
      <c r="K52" s="81"/>
      <c r="L52" s="81"/>
      <c r="M52" s="81"/>
      <c r="N52" s="81"/>
      <c r="O52" s="81"/>
      <c r="P52" s="81"/>
      <c r="Q52" s="81"/>
      <c r="R52" s="81"/>
      <c r="S52" s="81"/>
      <c r="T52" s="81"/>
      <c r="U52" s="81"/>
    </row>
    <row r="53" spans="1:21" ht="15.75" customHeight="1">
      <c r="A53" s="76" t="s">
        <v>498</v>
      </c>
      <c r="B53" s="81"/>
      <c r="C53" s="81"/>
      <c r="D53" s="81"/>
      <c r="E53" s="81"/>
      <c r="F53" s="81"/>
      <c r="G53" s="81"/>
      <c r="H53" s="81"/>
      <c r="I53" s="81"/>
      <c r="J53" s="81"/>
      <c r="K53" s="81"/>
      <c r="L53" s="81"/>
      <c r="M53" s="81"/>
      <c r="N53" s="81"/>
      <c r="O53" s="81"/>
      <c r="P53" s="81"/>
      <c r="Q53" s="81"/>
      <c r="R53" s="81"/>
      <c r="S53" s="81"/>
      <c r="T53" s="81"/>
      <c r="U53" s="81"/>
    </row>
    <row r="54" spans="1:21" ht="15.75" customHeight="1">
      <c r="A54" s="76" t="s">
        <v>297</v>
      </c>
      <c r="B54" s="81" t="s">
        <v>499</v>
      </c>
      <c r="C54" s="81" t="s">
        <v>500</v>
      </c>
      <c r="D54" s="81"/>
      <c r="E54" s="81"/>
      <c r="F54" s="81"/>
      <c r="G54" s="81"/>
      <c r="H54" s="81"/>
      <c r="I54" s="81"/>
      <c r="J54" s="81"/>
      <c r="K54" s="81"/>
      <c r="L54" s="81"/>
      <c r="M54" s="81"/>
      <c r="N54" s="81"/>
      <c r="O54" s="81"/>
      <c r="P54" s="81"/>
      <c r="Q54" s="81"/>
      <c r="R54" s="81"/>
      <c r="S54" s="81"/>
      <c r="T54" s="81"/>
      <c r="U54" s="81"/>
    </row>
    <row r="55" spans="1:21" ht="15.75" customHeight="1">
      <c r="A55" s="76" t="s">
        <v>298</v>
      </c>
      <c r="B55" s="81">
        <v>504</v>
      </c>
      <c r="C55" s="81" t="s">
        <v>501</v>
      </c>
      <c r="D55" s="81" t="s">
        <v>502</v>
      </c>
      <c r="E55" s="81"/>
      <c r="F55" s="81"/>
      <c r="G55" s="81"/>
      <c r="H55" s="81"/>
      <c r="I55" s="81"/>
      <c r="J55" s="81"/>
      <c r="K55" s="81"/>
      <c r="L55" s="81"/>
      <c r="M55" s="81"/>
      <c r="N55" s="81"/>
      <c r="O55" s="81"/>
      <c r="P55" s="81"/>
      <c r="Q55" s="81"/>
      <c r="R55" s="81"/>
      <c r="S55" s="81"/>
      <c r="T55" s="81"/>
      <c r="U55" s="81"/>
    </row>
    <row r="56" spans="1:21" ht="15.75" customHeight="1">
      <c r="A56" s="76" t="s">
        <v>299</v>
      </c>
      <c r="B56" s="117" t="s">
        <v>503</v>
      </c>
      <c r="C56" s="117" t="s">
        <v>504</v>
      </c>
      <c r="D56" s="117" t="s">
        <v>505</v>
      </c>
      <c r="E56" s="117"/>
      <c r="F56" s="117"/>
      <c r="G56" s="117"/>
      <c r="H56" s="117"/>
      <c r="I56" s="117"/>
      <c r="J56" s="117"/>
      <c r="K56" s="117"/>
      <c r="L56" s="117"/>
      <c r="M56" s="117"/>
      <c r="N56" s="117"/>
      <c r="O56" s="117"/>
      <c r="P56" s="117"/>
      <c r="Q56" s="117"/>
      <c r="R56" s="117"/>
      <c r="S56" s="117"/>
      <c r="T56" s="117"/>
      <c r="U56" s="117"/>
    </row>
    <row r="57" spans="1:21" ht="15.75" customHeight="1">
      <c r="A57" s="76" t="s">
        <v>506</v>
      </c>
      <c r="B57" s="81" t="s">
        <v>507</v>
      </c>
      <c r="C57" s="81" t="s">
        <v>508</v>
      </c>
      <c r="D57" s="81" t="s">
        <v>509</v>
      </c>
      <c r="E57" s="81"/>
      <c r="F57" s="81"/>
      <c r="G57" s="81"/>
      <c r="H57" s="81"/>
      <c r="I57" s="81"/>
      <c r="J57" s="81"/>
      <c r="K57" s="81"/>
      <c r="L57" s="81"/>
      <c r="M57" s="81"/>
      <c r="N57" s="81"/>
      <c r="O57" s="81"/>
      <c r="P57" s="81"/>
      <c r="Q57" s="81"/>
      <c r="R57" s="81"/>
      <c r="S57" s="81"/>
      <c r="T57" s="81"/>
      <c r="U57" s="81"/>
    </row>
    <row r="58" spans="1:21" ht="15.75" customHeight="1">
      <c r="A58" s="76" t="s">
        <v>510</v>
      </c>
      <c r="B58" s="81" t="s">
        <v>511</v>
      </c>
      <c r="C58" s="81" t="s">
        <v>512</v>
      </c>
      <c r="D58" s="81" t="s">
        <v>513</v>
      </c>
      <c r="E58" s="81"/>
      <c r="F58" s="81"/>
      <c r="G58" s="81"/>
      <c r="H58" s="81"/>
      <c r="I58" s="81"/>
      <c r="J58" s="81"/>
      <c r="K58" s="81"/>
      <c r="L58" s="81"/>
      <c r="M58" s="81"/>
      <c r="N58" s="81"/>
      <c r="O58" s="81"/>
      <c r="P58" s="81"/>
      <c r="Q58" s="81"/>
      <c r="R58" s="81"/>
      <c r="S58" s="81"/>
      <c r="T58" s="81"/>
      <c r="U58" s="81"/>
    </row>
    <row r="59" spans="1:21" ht="15.75" customHeight="1">
      <c r="A59" s="76" t="s">
        <v>514</v>
      </c>
      <c r="B59" s="81" t="s">
        <v>515</v>
      </c>
      <c r="C59" s="81" t="s">
        <v>516</v>
      </c>
      <c r="D59" s="81" t="s">
        <v>517</v>
      </c>
      <c r="E59" s="81"/>
      <c r="F59" s="81"/>
      <c r="G59" s="81"/>
      <c r="H59" s="81"/>
      <c r="I59" s="81"/>
      <c r="J59" s="81"/>
      <c r="K59" s="81"/>
      <c r="L59" s="81"/>
      <c r="M59" s="81"/>
      <c r="N59" s="81"/>
      <c r="O59" s="81"/>
      <c r="P59" s="81"/>
      <c r="Q59" s="81"/>
      <c r="R59" s="81"/>
      <c r="S59" s="81"/>
      <c r="T59" s="81"/>
      <c r="U59" s="81"/>
    </row>
    <row r="60" spans="1:21" ht="15.75" customHeight="1">
      <c r="A60" s="76" t="s">
        <v>518</v>
      </c>
      <c r="B60" s="81" t="s">
        <v>519</v>
      </c>
      <c r="C60" s="81" t="s">
        <v>520</v>
      </c>
      <c r="D60" s="81" t="s">
        <v>521</v>
      </c>
      <c r="E60" s="81"/>
      <c r="F60" s="81"/>
      <c r="G60" s="81"/>
      <c r="H60" s="81"/>
      <c r="I60" s="81"/>
      <c r="J60" s="81"/>
      <c r="K60" s="81"/>
      <c r="L60" s="81"/>
      <c r="M60" s="81"/>
      <c r="N60" s="81"/>
      <c r="O60" s="81"/>
      <c r="P60" s="81"/>
      <c r="Q60" s="81"/>
      <c r="R60" s="81"/>
      <c r="S60" s="81"/>
      <c r="T60" s="81"/>
      <c r="U60" s="81"/>
    </row>
    <row r="61" spans="1:21" ht="15.75" customHeight="1">
      <c r="A61" s="76" t="s">
        <v>304</v>
      </c>
      <c r="B61" s="117" t="s">
        <v>522</v>
      </c>
      <c r="C61" s="117" t="s">
        <v>523</v>
      </c>
      <c r="D61" s="117" t="s">
        <v>524</v>
      </c>
      <c r="E61" s="117"/>
      <c r="F61" s="117"/>
      <c r="G61" s="117"/>
      <c r="H61" s="117"/>
      <c r="I61" s="117"/>
      <c r="J61" s="117"/>
      <c r="K61" s="117"/>
      <c r="L61" s="117"/>
      <c r="M61" s="117"/>
      <c r="N61" s="117"/>
      <c r="O61" s="117"/>
      <c r="P61" s="117"/>
      <c r="Q61" s="117"/>
      <c r="R61" s="117"/>
      <c r="S61" s="117"/>
      <c r="T61" s="117"/>
      <c r="U61" s="117"/>
    </row>
    <row r="62" spans="1:21" ht="15.75" customHeight="1">
      <c r="A62" s="76" t="s">
        <v>525</v>
      </c>
      <c r="B62" s="81" t="s">
        <v>526</v>
      </c>
      <c r="C62" s="81" t="s">
        <v>527</v>
      </c>
      <c r="D62" s="81" t="s">
        <v>528</v>
      </c>
      <c r="E62" s="81"/>
      <c r="F62" s="81"/>
      <c r="G62" s="81"/>
      <c r="H62" s="81"/>
      <c r="I62" s="81"/>
      <c r="J62" s="81"/>
      <c r="K62" s="81"/>
      <c r="L62" s="81"/>
      <c r="M62" s="81"/>
      <c r="N62" s="81"/>
      <c r="O62" s="81"/>
      <c r="P62" s="81"/>
      <c r="Q62" s="81"/>
      <c r="R62" s="81"/>
      <c r="S62" s="81"/>
      <c r="T62" s="81"/>
      <c r="U62" s="81"/>
    </row>
    <row r="63" spans="1:21" ht="15.75" customHeight="1">
      <c r="A63" s="76" t="s">
        <v>529</v>
      </c>
      <c r="B63" s="81">
        <v>102</v>
      </c>
      <c r="C63" s="81">
        <v>135</v>
      </c>
      <c r="D63" s="81">
        <v>128</v>
      </c>
      <c r="E63" s="81"/>
      <c r="F63" s="81"/>
      <c r="G63" s="81"/>
      <c r="H63" s="81"/>
      <c r="I63" s="81"/>
      <c r="J63" s="81"/>
      <c r="K63" s="81"/>
      <c r="L63" s="81"/>
      <c r="M63" s="81"/>
      <c r="N63" s="81"/>
      <c r="O63" s="81"/>
      <c r="P63" s="81"/>
      <c r="Q63" s="81"/>
      <c r="R63" s="81"/>
      <c r="S63" s="81"/>
      <c r="T63" s="81"/>
      <c r="U63" s="81"/>
    </row>
    <row r="64" spans="1:21" ht="15.75" customHeight="1">
      <c r="A64" s="76" t="s">
        <v>530</v>
      </c>
      <c r="B64" s="81" t="s">
        <v>531</v>
      </c>
      <c r="C64" s="81" t="s">
        <v>532</v>
      </c>
      <c r="D64" s="81" t="s">
        <v>533</v>
      </c>
      <c r="E64" s="81"/>
      <c r="F64" s="81"/>
      <c r="G64" s="81"/>
      <c r="H64" s="81"/>
      <c r="I64" s="81"/>
      <c r="J64" s="81"/>
      <c r="K64" s="81"/>
      <c r="L64" s="81"/>
      <c r="M64" s="81"/>
      <c r="N64" s="81"/>
      <c r="O64" s="81"/>
      <c r="P64" s="81"/>
      <c r="Q64" s="81"/>
      <c r="R64" s="81"/>
      <c r="S64" s="81"/>
      <c r="T64" s="81"/>
      <c r="U64" s="81"/>
    </row>
    <row r="65" spans="1:21" ht="15.75" customHeight="1">
      <c r="A65" s="76" t="s">
        <v>308</v>
      </c>
      <c r="B65" s="81" t="s">
        <v>534</v>
      </c>
      <c r="C65" s="81" t="s">
        <v>535</v>
      </c>
      <c r="D65" s="81" t="s">
        <v>536</v>
      </c>
      <c r="E65" s="81"/>
      <c r="F65" s="81"/>
      <c r="G65" s="81"/>
      <c r="H65" s="81"/>
      <c r="I65" s="81"/>
      <c r="J65" s="81"/>
      <c r="K65" s="81"/>
      <c r="L65" s="81"/>
      <c r="M65" s="81"/>
      <c r="N65" s="81"/>
      <c r="O65" s="81"/>
      <c r="P65" s="81"/>
      <c r="Q65" s="81"/>
      <c r="R65" s="81"/>
      <c r="S65" s="81"/>
      <c r="T65" s="81"/>
      <c r="U65" s="81"/>
    </row>
    <row r="66" spans="1:21" ht="15.75" customHeight="1">
      <c r="A66" s="76" t="s">
        <v>309</v>
      </c>
      <c r="B66" s="81" t="s">
        <v>537</v>
      </c>
      <c r="C66" s="81" t="s">
        <v>538</v>
      </c>
      <c r="D66" s="81" t="s">
        <v>539</v>
      </c>
      <c r="E66" s="81"/>
      <c r="F66" s="81"/>
      <c r="G66" s="81"/>
      <c r="H66" s="81"/>
      <c r="I66" s="81"/>
      <c r="J66" s="81"/>
      <c r="K66" s="81"/>
      <c r="L66" s="81"/>
      <c r="M66" s="81"/>
      <c r="N66" s="81"/>
      <c r="O66" s="81"/>
      <c r="P66" s="81"/>
      <c r="Q66" s="81"/>
      <c r="R66" s="81"/>
      <c r="S66" s="81"/>
      <c r="T66" s="81"/>
      <c r="U66" s="81"/>
    </row>
    <row r="67" spans="1:21" ht="15.75" customHeight="1">
      <c r="A67" s="76" t="s">
        <v>310</v>
      </c>
      <c r="B67" s="81">
        <v>1.3149999999999999</v>
      </c>
      <c r="C67" s="81">
        <v>1.133</v>
      </c>
      <c r="D67" s="81">
        <v>922</v>
      </c>
      <c r="E67" s="81"/>
      <c r="F67" s="81"/>
      <c r="G67" s="81"/>
      <c r="H67" s="81"/>
      <c r="I67" s="81"/>
      <c r="J67" s="81"/>
      <c r="K67" s="81"/>
      <c r="L67" s="81"/>
      <c r="M67" s="81"/>
      <c r="N67" s="81"/>
      <c r="O67" s="81"/>
      <c r="P67" s="81"/>
      <c r="Q67" s="81"/>
      <c r="R67" s="81"/>
      <c r="S67" s="81"/>
      <c r="T67" s="81"/>
      <c r="U67" s="81"/>
    </row>
    <row r="68" spans="1:21" ht="15.75" customHeight="1">
      <c r="A68" s="408"/>
      <c r="B68" s="393"/>
      <c r="C68" s="393"/>
      <c r="D68" s="393"/>
      <c r="E68" s="393"/>
      <c r="F68" s="393"/>
      <c r="G68" s="393"/>
      <c r="H68" s="393"/>
      <c r="I68" s="393"/>
      <c r="J68" s="393"/>
      <c r="K68" s="393"/>
      <c r="L68" s="393"/>
      <c r="M68" s="393"/>
      <c r="N68" s="393"/>
      <c r="O68" s="393"/>
      <c r="P68" s="393"/>
      <c r="Q68" s="393"/>
      <c r="R68" s="393"/>
      <c r="S68" s="393"/>
      <c r="T68" s="393"/>
      <c r="U68" s="393"/>
    </row>
    <row r="69" spans="1:21" ht="15.75" customHeight="1">
      <c r="A69" s="74"/>
      <c r="B69" s="83" t="s">
        <v>241</v>
      </c>
      <c r="C69" s="83" t="s">
        <v>242</v>
      </c>
      <c r="D69" s="83" t="s">
        <v>243</v>
      </c>
      <c r="E69" s="83"/>
      <c r="F69" s="83"/>
      <c r="G69" s="83"/>
      <c r="H69" s="83"/>
      <c r="I69" s="83"/>
      <c r="J69" s="83"/>
      <c r="K69" s="83"/>
      <c r="L69" s="83"/>
      <c r="M69" s="83"/>
      <c r="N69" s="83"/>
      <c r="O69" s="83"/>
      <c r="P69" s="83"/>
      <c r="Q69" s="83"/>
      <c r="R69" s="83"/>
      <c r="S69" s="83"/>
      <c r="T69" s="83"/>
      <c r="U69" s="83"/>
    </row>
    <row r="70" spans="1:21" ht="15.75" customHeight="1">
      <c r="A70" s="84" t="s">
        <v>415</v>
      </c>
      <c r="B70" s="115" t="s">
        <v>540</v>
      </c>
      <c r="C70" s="115" t="s">
        <v>541</v>
      </c>
      <c r="D70" s="115" t="s">
        <v>542</v>
      </c>
      <c r="E70" s="116"/>
      <c r="F70" s="116"/>
      <c r="G70" s="116"/>
      <c r="H70" s="116"/>
      <c r="I70" s="116"/>
      <c r="J70" s="116"/>
      <c r="K70" s="116"/>
      <c r="L70" s="116"/>
      <c r="M70" s="116"/>
      <c r="N70" s="116"/>
      <c r="O70" s="116"/>
      <c r="P70" s="116"/>
      <c r="Q70" s="116"/>
      <c r="R70" s="116"/>
      <c r="S70" s="116"/>
      <c r="T70" s="116"/>
      <c r="U70" s="116"/>
    </row>
    <row r="71" spans="1:21" ht="15.75" customHeight="1">
      <c r="A71" s="86" t="s">
        <v>543</v>
      </c>
    </row>
    <row r="72" spans="1:21" ht="15.75" customHeight="1"/>
    <row r="73" spans="1:21" ht="15.75" customHeight="1"/>
    <row r="74" spans="1:21" ht="15.75" customHeight="1"/>
    <row r="75" spans="1:21" ht="15.75" customHeight="1"/>
    <row r="76" spans="1:21" ht="15.75" customHeight="1"/>
    <row r="77" spans="1:21" ht="15.75" customHeight="1"/>
    <row r="78" spans="1:21" ht="15.75" customHeight="1"/>
    <row r="79" spans="1:21" ht="15.75" customHeight="1"/>
    <row r="80" spans="1:2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7:U37"/>
    <mergeCell ref="A68:U68"/>
  </mergeCells>
  <hyperlinks>
    <hyperlink ref="B2" r:id="rId1" xr:uid="{00000000-0004-0000-0D00-000000000000}"/>
    <hyperlink ref="C2" r:id="rId2" xr:uid="{00000000-0004-0000-0D00-000001000000}"/>
    <hyperlink ref="D2" r:id="rId3" xr:uid="{00000000-0004-0000-0D00-000002000000}"/>
    <hyperlink ref="B70" r:id="rId4" xr:uid="{00000000-0004-0000-0D00-000003000000}"/>
    <hyperlink ref="C70" r:id="rId5" xr:uid="{00000000-0004-0000-0D00-000004000000}"/>
    <hyperlink ref="D70" r:id="rId6" xr:uid="{00000000-0004-0000-0D00-000005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000"/>
  <sheetViews>
    <sheetView workbookViewId="0"/>
  </sheetViews>
  <sheetFormatPr defaultColWidth="12.5703125" defaultRowHeight="15" customHeight="1"/>
  <cols>
    <col min="1" max="1" width="39.140625" customWidth="1"/>
    <col min="2" max="2" width="23.140625" customWidth="1"/>
    <col min="3" max="3" width="32.42578125" customWidth="1"/>
    <col min="4" max="4" width="21.5703125" customWidth="1"/>
    <col min="5" max="26" width="8.5703125" customWidth="1"/>
  </cols>
  <sheetData>
    <row r="1" spans="1:21">
      <c r="A1" s="74"/>
      <c r="B1" s="83" t="s">
        <v>241</v>
      </c>
      <c r="C1" s="83" t="s">
        <v>242</v>
      </c>
      <c r="D1" s="83" t="s">
        <v>243</v>
      </c>
      <c r="E1" s="83"/>
      <c r="F1" s="83"/>
      <c r="G1" s="83"/>
      <c r="H1" s="83"/>
      <c r="I1" s="83"/>
      <c r="J1" s="83"/>
      <c r="K1" s="83"/>
      <c r="L1" s="83"/>
      <c r="M1" s="83"/>
      <c r="N1" s="83"/>
      <c r="O1" s="83"/>
      <c r="P1" s="83"/>
      <c r="Q1" s="83"/>
      <c r="R1" s="83"/>
      <c r="S1" s="83"/>
      <c r="T1" s="83"/>
      <c r="U1" s="83"/>
    </row>
    <row r="2" spans="1:21">
      <c r="A2" s="84" t="s">
        <v>415</v>
      </c>
      <c r="B2" s="115" t="s">
        <v>544</v>
      </c>
      <c r="C2" s="115" t="s">
        <v>545</v>
      </c>
      <c r="D2" s="115" t="s">
        <v>546</v>
      </c>
      <c r="E2" s="116"/>
      <c r="F2" s="116"/>
      <c r="G2" s="116"/>
      <c r="H2" s="116"/>
      <c r="I2" s="116"/>
      <c r="J2" s="116"/>
      <c r="K2" s="116"/>
      <c r="L2" s="116"/>
      <c r="M2" s="116"/>
      <c r="N2" s="116"/>
      <c r="O2" s="116"/>
      <c r="P2" s="116"/>
      <c r="Q2" s="116"/>
      <c r="R2" s="116"/>
      <c r="S2" s="116"/>
      <c r="T2" s="116"/>
      <c r="U2" s="116"/>
    </row>
    <row r="3" spans="1:21">
      <c r="A3" s="409" t="s">
        <v>311</v>
      </c>
      <c r="B3" s="393"/>
      <c r="C3" s="393"/>
      <c r="D3" s="393"/>
      <c r="E3" s="393"/>
      <c r="F3" s="393"/>
      <c r="G3" s="393"/>
      <c r="H3" s="393"/>
      <c r="I3" s="393"/>
      <c r="J3" s="393"/>
      <c r="K3" s="393"/>
      <c r="L3" s="393"/>
      <c r="M3" s="393"/>
      <c r="N3" s="393"/>
      <c r="O3" s="393"/>
      <c r="P3" s="393"/>
      <c r="Q3" s="393"/>
      <c r="R3" s="393"/>
      <c r="S3" s="393"/>
      <c r="T3" s="393"/>
      <c r="U3" s="393"/>
    </row>
    <row r="4" spans="1:21">
      <c r="A4" s="76" t="s">
        <v>312</v>
      </c>
      <c r="B4" s="117" t="s">
        <v>547</v>
      </c>
      <c r="C4" s="117" t="s">
        <v>548</v>
      </c>
      <c r="D4" s="117" t="s">
        <v>549</v>
      </c>
      <c r="E4" s="117"/>
      <c r="F4" s="117"/>
      <c r="G4" s="117"/>
      <c r="H4" s="117"/>
      <c r="I4" s="117"/>
      <c r="J4" s="117"/>
      <c r="K4" s="117"/>
      <c r="L4" s="117"/>
      <c r="M4" s="117"/>
      <c r="N4" s="117"/>
      <c r="O4" s="117"/>
      <c r="P4" s="117"/>
      <c r="Q4" s="117"/>
      <c r="R4" s="117"/>
      <c r="S4" s="117"/>
      <c r="T4" s="117"/>
      <c r="U4" s="117"/>
    </row>
    <row r="5" spans="1:21">
      <c r="A5" s="76" t="s">
        <v>313</v>
      </c>
      <c r="B5" s="117" t="s">
        <v>550</v>
      </c>
      <c r="C5" s="117" t="s">
        <v>551</v>
      </c>
      <c r="D5" s="117" t="s">
        <v>552</v>
      </c>
      <c r="E5" s="117"/>
      <c r="F5" s="117"/>
      <c r="G5" s="117"/>
      <c r="H5" s="117"/>
      <c r="I5" s="117"/>
      <c r="J5" s="117"/>
      <c r="K5" s="117"/>
      <c r="L5" s="117"/>
      <c r="M5" s="117"/>
      <c r="N5" s="117"/>
      <c r="O5" s="117"/>
      <c r="P5" s="117"/>
      <c r="Q5" s="117"/>
      <c r="R5" s="81"/>
      <c r="S5" s="117"/>
      <c r="T5" s="117"/>
      <c r="U5" s="81"/>
    </row>
    <row r="6" spans="1:21">
      <c r="A6" s="76" t="s">
        <v>553</v>
      </c>
      <c r="B6" s="81"/>
      <c r="C6" s="81"/>
      <c r="D6" s="81"/>
      <c r="E6" s="81"/>
      <c r="F6" s="81"/>
      <c r="G6" s="81"/>
      <c r="H6" s="81"/>
      <c r="I6" s="81"/>
      <c r="J6" s="81"/>
      <c r="K6" s="81"/>
      <c r="L6" s="81"/>
      <c r="M6" s="81"/>
      <c r="N6" s="81"/>
      <c r="O6" s="81"/>
      <c r="P6" s="81"/>
      <c r="Q6" s="81"/>
      <c r="R6" s="81"/>
      <c r="S6" s="81"/>
      <c r="T6" s="81"/>
      <c r="U6" s="81"/>
    </row>
    <row r="7" spans="1:21">
      <c r="A7" s="76" t="s">
        <v>554</v>
      </c>
      <c r="B7" s="81" t="s">
        <v>550</v>
      </c>
      <c r="C7" s="81" t="s">
        <v>551</v>
      </c>
      <c r="D7" s="81" t="s">
        <v>552</v>
      </c>
      <c r="E7" s="81"/>
      <c r="F7" s="81"/>
      <c r="G7" s="81"/>
      <c r="H7" s="81"/>
      <c r="I7" s="81"/>
      <c r="J7" s="81"/>
      <c r="K7" s="81"/>
      <c r="L7" s="81"/>
      <c r="M7" s="81"/>
      <c r="N7" s="81"/>
      <c r="O7" s="81"/>
      <c r="P7" s="81"/>
      <c r="Q7" s="81"/>
      <c r="R7" s="81"/>
      <c r="S7" s="81"/>
      <c r="T7" s="81"/>
      <c r="U7" s="81"/>
    </row>
    <row r="8" spans="1:21">
      <c r="A8" s="76" t="s">
        <v>316</v>
      </c>
      <c r="B8" s="81"/>
      <c r="C8" s="81"/>
      <c r="D8" s="81"/>
      <c r="E8" s="81"/>
      <c r="F8" s="81"/>
      <c r="G8" s="81"/>
      <c r="H8" s="81"/>
      <c r="I8" s="81"/>
      <c r="J8" s="81"/>
      <c r="K8" s="81"/>
      <c r="L8" s="81"/>
      <c r="M8" s="81"/>
      <c r="N8" s="81"/>
      <c r="O8" s="81"/>
      <c r="P8" s="81"/>
      <c r="Q8" s="81"/>
      <c r="R8" s="81"/>
      <c r="S8" s="81"/>
      <c r="T8" s="81"/>
      <c r="U8" s="81"/>
    </row>
    <row r="9" spans="1:21">
      <c r="A9" s="76" t="s">
        <v>317</v>
      </c>
      <c r="B9" s="117" t="s">
        <v>555</v>
      </c>
      <c r="C9" s="117" t="s">
        <v>556</v>
      </c>
      <c r="D9" s="117" t="s">
        <v>557</v>
      </c>
      <c r="E9" s="117"/>
      <c r="F9" s="117"/>
      <c r="G9" s="117"/>
      <c r="H9" s="117"/>
      <c r="I9" s="117"/>
      <c r="J9" s="117"/>
      <c r="K9" s="117"/>
      <c r="L9" s="117"/>
      <c r="M9" s="117"/>
      <c r="N9" s="117"/>
      <c r="O9" s="117"/>
      <c r="P9" s="117"/>
      <c r="Q9" s="117"/>
      <c r="R9" s="81"/>
      <c r="S9" s="117"/>
      <c r="T9" s="117"/>
      <c r="U9" s="117"/>
    </row>
    <row r="10" spans="1:21">
      <c r="A10" s="76" t="s">
        <v>558</v>
      </c>
      <c r="B10" s="81" t="s">
        <v>555</v>
      </c>
      <c r="C10" s="81" t="s">
        <v>556</v>
      </c>
      <c r="D10" s="81" t="s">
        <v>557</v>
      </c>
      <c r="E10" s="81"/>
      <c r="F10" s="81"/>
      <c r="G10" s="81"/>
      <c r="H10" s="81"/>
      <c r="I10" s="81"/>
      <c r="J10" s="81"/>
      <c r="K10" s="81"/>
      <c r="L10" s="81"/>
      <c r="M10" s="81"/>
      <c r="N10" s="81"/>
      <c r="O10" s="81"/>
      <c r="P10" s="81"/>
      <c r="Q10" s="81"/>
      <c r="R10" s="81"/>
      <c r="S10" s="81"/>
      <c r="T10" s="81"/>
      <c r="U10" s="81"/>
    </row>
    <row r="11" spans="1:21">
      <c r="A11" s="76" t="s">
        <v>559</v>
      </c>
      <c r="B11" s="81"/>
      <c r="C11" s="81"/>
      <c r="D11" s="81"/>
      <c r="E11" s="81"/>
      <c r="F11" s="81"/>
      <c r="G11" s="81"/>
      <c r="H11" s="81"/>
      <c r="I11" s="81"/>
      <c r="J11" s="81"/>
      <c r="K11" s="81"/>
      <c r="L11" s="81"/>
      <c r="M11" s="81"/>
      <c r="N11" s="81"/>
      <c r="O11" s="81"/>
      <c r="P11" s="81"/>
      <c r="Q11" s="81"/>
      <c r="R11" s="81"/>
      <c r="S11" s="81"/>
      <c r="T11" s="81"/>
      <c r="U11" s="81"/>
    </row>
    <row r="12" spans="1:21">
      <c r="A12" s="76" t="s">
        <v>320</v>
      </c>
      <c r="B12" s="81" t="s">
        <v>560</v>
      </c>
      <c r="C12" s="81" t="s">
        <v>561</v>
      </c>
      <c r="D12" s="81" t="s">
        <v>562</v>
      </c>
      <c r="E12" s="81"/>
      <c r="F12" s="81"/>
      <c r="G12" s="81"/>
      <c r="H12" s="81"/>
      <c r="I12" s="81"/>
      <c r="J12" s="81"/>
      <c r="K12" s="81"/>
      <c r="L12" s="81"/>
      <c r="M12" s="81"/>
      <c r="N12" s="81"/>
      <c r="O12" s="81"/>
      <c r="P12" s="81"/>
      <c r="Q12" s="81"/>
      <c r="R12" s="81"/>
      <c r="S12" s="81"/>
      <c r="T12" s="81"/>
      <c r="U12" s="81"/>
    </row>
    <row r="13" spans="1:21">
      <c r="A13" s="76" t="s">
        <v>321</v>
      </c>
      <c r="B13" s="81" t="s">
        <v>563</v>
      </c>
      <c r="C13" s="81" t="s">
        <v>564</v>
      </c>
      <c r="D13" s="81" t="s">
        <v>565</v>
      </c>
      <c r="E13" s="81"/>
      <c r="F13" s="81"/>
      <c r="G13" s="81"/>
      <c r="H13" s="81"/>
      <c r="I13" s="81"/>
      <c r="J13" s="81"/>
      <c r="K13" s="81"/>
      <c r="L13" s="81"/>
      <c r="M13" s="81"/>
      <c r="N13" s="81"/>
      <c r="O13" s="81"/>
      <c r="P13" s="81"/>
      <c r="Q13" s="81"/>
      <c r="R13" s="81"/>
      <c r="S13" s="81"/>
      <c r="T13" s="81"/>
      <c r="U13" s="81"/>
    </row>
    <row r="14" spans="1:21">
      <c r="A14" s="76" t="s">
        <v>322</v>
      </c>
      <c r="B14" s="81" t="s">
        <v>566</v>
      </c>
      <c r="C14" s="81" t="s">
        <v>567</v>
      </c>
      <c r="D14" s="81" t="s">
        <v>568</v>
      </c>
      <c r="E14" s="81"/>
      <c r="F14" s="81"/>
      <c r="G14" s="81"/>
      <c r="H14" s="81"/>
      <c r="I14" s="81"/>
      <c r="J14" s="81"/>
      <c r="K14" s="81"/>
      <c r="L14" s="81"/>
      <c r="M14" s="81"/>
      <c r="N14" s="81"/>
      <c r="O14" s="81"/>
      <c r="P14" s="81"/>
      <c r="Q14" s="81"/>
      <c r="R14" s="81"/>
      <c r="S14" s="81"/>
      <c r="T14" s="81"/>
      <c r="U14" s="81"/>
    </row>
    <row r="15" spans="1:21">
      <c r="A15" s="89" t="s">
        <v>323</v>
      </c>
      <c r="B15" s="118" t="s">
        <v>569</v>
      </c>
      <c r="C15" s="118" t="s">
        <v>570</v>
      </c>
      <c r="D15" s="118" t="s">
        <v>571</v>
      </c>
      <c r="E15" s="118"/>
      <c r="F15" s="118"/>
      <c r="G15" s="118"/>
      <c r="H15" s="118"/>
      <c r="I15" s="118"/>
      <c r="J15" s="118"/>
      <c r="K15" s="118"/>
      <c r="L15" s="118"/>
      <c r="M15" s="118"/>
      <c r="N15" s="118"/>
      <c r="O15" s="118"/>
      <c r="P15" s="118"/>
      <c r="Q15" s="118"/>
      <c r="R15" s="118"/>
      <c r="S15" s="118"/>
      <c r="T15" s="118"/>
      <c r="U15" s="118"/>
    </row>
    <row r="16" spans="1:21">
      <c r="A16" s="408"/>
      <c r="B16" s="393"/>
      <c r="C16" s="393"/>
      <c r="D16" s="393"/>
      <c r="E16" s="393"/>
      <c r="F16" s="393"/>
      <c r="G16" s="393"/>
      <c r="H16" s="393"/>
      <c r="I16" s="393"/>
      <c r="J16" s="393"/>
      <c r="K16" s="393"/>
      <c r="L16" s="393"/>
      <c r="M16" s="393"/>
      <c r="N16" s="393"/>
      <c r="O16" s="393"/>
      <c r="P16" s="393"/>
      <c r="Q16" s="393"/>
      <c r="R16" s="393"/>
      <c r="S16" s="393"/>
      <c r="T16" s="393"/>
      <c r="U16" s="393"/>
    </row>
    <row r="17" spans="1:21">
      <c r="A17" s="409" t="s">
        <v>324</v>
      </c>
      <c r="B17" s="393"/>
      <c r="C17" s="393"/>
      <c r="D17" s="393"/>
      <c r="E17" s="393"/>
      <c r="F17" s="393"/>
      <c r="G17" s="393"/>
      <c r="H17" s="393"/>
      <c r="I17" s="393"/>
      <c r="J17" s="393"/>
      <c r="K17" s="393"/>
      <c r="L17" s="393"/>
      <c r="M17" s="393"/>
      <c r="N17" s="393"/>
      <c r="O17" s="393"/>
      <c r="P17" s="393"/>
      <c r="Q17" s="393"/>
      <c r="R17" s="393"/>
      <c r="S17" s="393"/>
      <c r="T17" s="393"/>
      <c r="U17" s="393"/>
    </row>
    <row r="18" spans="1:21">
      <c r="A18" s="76" t="s">
        <v>325</v>
      </c>
      <c r="B18" s="117" t="s">
        <v>572</v>
      </c>
      <c r="C18" s="117" t="s">
        <v>573</v>
      </c>
      <c r="D18" s="117" t="s">
        <v>574</v>
      </c>
      <c r="E18" s="117"/>
      <c r="F18" s="117"/>
      <c r="G18" s="117"/>
      <c r="H18" s="117"/>
      <c r="I18" s="117"/>
      <c r="J18" s="117"/>
      <c r="K18" s="117"/>
      <c r="L18" s="81"/>
      <c r="M18" s="81"/>
      <c r="N18" s="81"/>
      <c r="O18" s="81"/>
      <c r="P18" s="81"/>
      <c r="Q18" s="81"/>
      <c r="R18" s="81"/>
      <c r="S18" s="81"/>
      <c r="T18" s="81"/>
      <c r="U18" s="81"/>
    </row>
    <row r="19" spans="1:21">
      <c r="A19" s="76" t="s">
        <v>326</v>
      </c>
      <c r="B19" s="81" t="s">
        <v>575</v>
      </c>
      <c r="C19" s="81" t="s">
        <v>576</v>
      </c>
      <c r="D19" s="81" t="s">
        <v>577</v>
      </c>
      <c r="E19" s="81"/>
      <c r="F19" s="81"/>
      <c r="G19" s="81"/>
      <c r="H19" s="81"/>
      <c r="I19" s="81"/>
      <c r="J19" s="81"/>
      <c r="K19" s="81"/>
      <c r="L19" s="81"/>
      <c r="M19" s="81"/>
      <c r="N19" s="81"/>
      <c r="O19" s="81"/>
      <c r="P19" s="81"/>
      <c r="Q19" s="81"/>
      <c r="R19" s="81"/>
      <c r="S19" s="81"/>
      <c r="T19" s="81"/>
      <c r="U19" s="81"/>
    </row>
    <row r="20" spans="1:21">
      <c r="A20" s="76" t="s">
        <v>327</v>
      </c>
      <c r="B20" s="81" t="s">
        <v>578</v>
      </c>
      <c r="C20" s="81" t="s">
        <v>579</v>
      </c>
      <c r="D20" s="81" t="s">
        <v>580</v>
      </c>
      <c r="E20" s="81"/>
      <c r="F20" s="81"/>
      <c r="G20" s="81"/>
      <c r="H20" s="81"/>
      <c r="I20" s="81"/>
      <c r="J20" s="81"/>
      <c r="K20" s="81"/>
      <c r="L20" s="81"/>
      <c r="M20" s="81"/>
      <c r="N20" s="81"/>
      <c r="O20" s="81"/>
      <c r="P20" s="81"/>
      <c r="Q20" s="81"/>
      <c r="R20" s="81"/>
      <c r="S20" s="81"/>
      <c r="T20" s="81"/>
      <c r="U20" s="81"/>
    </row>
    <row r="21" spans="1:21" ht="15.75" customHeight="1">
      <c r="A21" s="76" t="s">
        <v>328</v>
      </c>
      <c r="B21" s="81" t="s">
        <v>581</v>
      </c>
      <c r="C21" s="81" t="s">
        <v>582</v>
      </c>
      <c r="D21" s="81" t="s">
        <v>583</v>
      </c>
      <c r="E21" s="81"/>
      <c r="F21" s="81"/>
      <c r="G21" s="81"/>
      <c r="H21" s="81"/>
      <c r="I21" s="81"/>
      <c r="J21" s="81"/>
      <c r="K21" s="81"/>
      <c r="L21" s="81"/>
      <c r="M21" s="81"/>
      <c r="N21" s="81"/>
      <c r="O21" s="81"/>
      <c r="P21" s="81"/>
      <c r="Q21" s="81"/>
      <c r="R21" s="81"/>
      <c r="S21" s="81"/>
      <c r="T21" s="81"/>
      <c r="U21" s="81"/>
    </row>
    <row r="22" spans="1:21" ht="15.75" customHeight="1">
      <c r="A22" s="76" t="s">
        <v>329</v>
      </c>
      <c r="B22" s="81" t="s">
        <v>584</v>
      </c>
      <c r="C22" s="81" t="s">
        <v>585</v>
      </c>
      <c r="D22" s="81" t="s">
        <v>586</v>
      </c>
      <c r="E22" s="81"/>
      <c r="F22" s="81"/>
      <c r="G22" s="81"/>
      <c r="H22" s="81"/>
      <c r="I22" s="81"/>
      <c r="J22" s="81"/>
      <c r="K22" s="81"/>
      <c r="L22" s="81"/>
      <c r="M22" s="81"/>
      <c r="N22" s="81"/>
      <c r="O22" s="81"/>
      <c r="P22" s="81"/>
      <c r="Q22" s="81"/>
      <c r="R22" s="81"/>
      <c r="S22" s="81"/>
      <c r="T22" s="81"/>
      <c r="U22" s="81"/>
    </row>
    <row r="23" spans="1:21" ht="15.75" customHeight="1">
      <c r="A23" s="76" t="s">
        <v>330</v>
      </c>
      <c r="B23" s="81" t="s">
        <v>587</v>
      </c>
      <c r="C23" s="81" t="s">
        <v>588</v>
      </c>
      <c r="D23" s="81" t="s">
        <v>589</v>
      </c>
      <c r="E23" s="81"/>
      <c r="F23" s="81"/>
      <c r="G23" s="81"/>
      <c r="H23" s="81"/>
      <c r="I23" s="81"/>
      <c r="J23" s="81"/>
      <c r="K23" s="81"/>
      <c r="L23" s="81"/>
      <c r="M23" s="81"/>
      <c r="N23" s="81"/>
      <c r="O23" s="81"/>
      <c r="P23" s="81"/>
      <c r="Q23" s="81"/>
      <c r="R23" s="81"/>
      <c r="S23" s="81"/>
      <c r="T23" s="81"/>
      <c r="U23" s="81"/>
    </row>
    <row r="24" spans="1:21" ht="15.75" customHeight="1">
      <c r="A24" s="76" t="s">
        <v>331</v>
      </c>
      <c r="B24" s="117" t="s">
        <v>590</v>
      </c>
      <c r="C24" s="117" t="s">
        <v>591</v>
      </c>
      <c r="D24" s="117" t="s">
        <v>592</v>
      </c>
      <c r="E24" s="117"/>
      <c r="F24" s="117"/>
      <c r="G24" s="117"/>
      <c r="H24" s="117"/>
      <c r="I24" s="117"/>
      <c r="J24" s="117"/>
      <c r="K24" s="117"/>
      <c r="L24" s="117"/>
      <c r="M24" s="117"/>
      <c r="N24" s="117"/>
      <c r="O24" s="117"/>
      <c r="P24" s="117"/>
      <c r="Q24" s="117"/>
      <c r="R24" s="117"/>
      <c r="S24" s="117"/>
      <c r="T24" s="117"/>
      <c r="U24" s="117"/>
    </row>
    <row r="25" spans="1:21" ht="15.75" customHeight="1">
      <c r="A25" s="76" t="s">
        <v>332</v>
      </c>
      <c r="B25" s="81"/>
      <c r="C25" s="81"/>
      <c r="D25" s="81"/>
      <c r="E25" s="81"/>
      <c r="F25" s="81"/>
      <c r="G25" s="81"/>
      <c r="H25" s="81"/>
      <c r="I25" s="81"/>
      <c r="J25" s="81"/>
      <c r="K25" s="81"/>
      <c r="L25" s="81"/>
      <c r="M25" s="81"/>
      <c r="N25" s="81"/>
      <c r="O25" s="81"/>
      <c r="P25" s="81"/>
      <c r="Q25" s="81"/>
      <c r="R25" s="81"/>
      <c r="S25" s="81"/>
      <c r="T25" s="81"/>
      <c r="U25" s="81"/>
    </row>
    <row r="26" spans="1:21" ht="15.75" customHeight="1">
      <c r="A26" s="76" t="s">
        <v>333</v>
      </c>
      <c r="B26" s="81"/>
      <c r="C26" s="81"/>
      <c r="D26" s="81"/>
      <c r="E26" s="81"/>
      <c r="F26" s="81"/>
      <c r="G26" s="81"/>
      <c r="H26" s="81"/>
      <c r="I26" s="81"/>
      <c r="J26" s="81"/>
      <c r="K26" s="81"/>
      <c r="L26" s="81"/>
      <c r="M26" s="81"/>
      <c r="N26" s="81"/>
      <c r="O26" s="81"/>
      <c r="P26" s="81"/>
      <c r="Q26" s="81"/>
      <c r="R26" s="81"/>
      <c r="S26" s="81"/>
      <c r="T26" s="81"/>
      <c r="U26" s="81"/>
    </row>
    <row r="27" spans="1:21" ht="15.75" customHeight="1">
      <c r="A27" s="76" t="s">
        <v>334</v>
      </c>
      <c r="B27" s="81" t="s">
        <v>593</v>
      </c>
      <c r="C27" s="81" t="s">
        <v>594</v>
      </c>
      <c r="D27" s="81" t="s">
        <v>595</v>
      </c>
      <c r="E27" s="81"/>
      <c r="F27" s="81"/>
      <c r="G27" s="81"/>
      <c r="H27" s="81"/>
      <c r="I27" s="81"/>
      <c r="J27" s="81"/>
      <c r="K27" s="81"/>
      <c r="L27" s="81"/>
      <c r="M27" s="81"/>
      <c r="N27" s="81"/>
      <c r="O27" s="81"/>
      <c r="P27" s="81"/>
      <c r="Q27" s="81"/>
      <c r="R27" s="81"/>
      <c r="S27" s="81"/>
      <c r="T27" s="81"/>
      <c r="U27" s="81"/>
    </row>
    <row r="28" spans="1:21" ht="15.75" customHeight="1">
      <c r="A28" s="76" t="s">
        <v>335</v>
      </c>
      <c r="B28" s="81" t="s">
        <v>596</v>
      </c>
      <c r="C28" s="81" t="s">
        <v>597</v>
      </c>
      <c r="D28" s="81" t="s">
        <v>598</v>
      </c>
      <c r="E28" s="81"/>
      <c r="F28" s="81"/>
      <c r="G28" s="81"/>
      <c r="H28" s="81"/>
      <c r="I28" s="81"/>
      <c r="J28" s="81"/>
      <c r="K28" s="81"/>
      <c r="L28" s="81"/>
      <c r="M28" s="81"/>
      <c r="N28" s="81"/>
      <c r="O28" s="81"/>
      <c r="P28" s="81"/>
      <c r="Q28" s="81"/>
      <c r="R28" s="81"/>
      <c r="S28" s="81"/>
      <c r="T28" s="81"/>
      <c r="U28" s="81"/>
    </row>
    <row r="29" spans="1:21" ht="15.75" customHeight="1">
      <c r="A29" s="76" t="s">
        <v>336</v>
      </c>
      <c r="B29" s="81" t="s">
        <v>599</v>
      </c>
      <c r="C29" s="81" t="s">
        <v>600</v>
      </c>
      <c r="D29" s="81" t="s">
        <v>601</v>
      </c>
      <c r="E29" s="81"/>
      <c r="F29" s="81"/>
      <c r="G29" s="81"/>
      <c r="H29" s="81"/>
      <c r="I29" s="81"/>
      <c r="J29" s="81"/>
      <c r="K29" s="81"/>
      <c r="L29" s="81"/>
      <c r="M29" s="81"/>
      <c r="N29" s="81"/>
      <c r="O29" s="81"/>
      <c r="P29" s="81"/>
      <c r="Q29" s="81"/>
      <c r="R29" s="81"/>
      <c r="S29" s="81"/>
      <c r="T29" s="81"/>
      <c r="U29" s="81"/>
    </row>
    <row r="30" spans="1:21" ht="15.75" customHeight="1">
      <c r="A30" s="76" t="s">
        <v>337</v>
      </c>
      <c r="B30" s="81" t="s">
        <v>602</v>
      </c>
      <c r="C30" s="81" t="s">
        <v>603</v>
      </c>
      <c r="D30" s="81" t="s">
        <v>604</v>
      </c>
      <c r="E30" s="81"/>
      <c r="F30" s="81"/>
      <c r="G30" s="81"/>
      <c r="H30" s="81"/>
      <c r="I30" s="81"/>
      <c r="J30" s="81"/>
      <c r="K30" s="81"/>
      <c r="L30" s="81"/>
      <c r="M30" s="81"/>
      <c r="N30" s="81"/>
      <c r="O30" s="81"/>
      <c r="P30" s="81"/>
      <c r="Q30" s="81"/>
      <c r="R30" s="81"/>
      <c r="S30" s="81"/>
      <c r="T30" s="81"/>
      <c r="U30" s="81"/>
    </row>
    <row r="31" spans="1:21" ht="15.75" customHeight="1">
      <c r="A31" s="89" t="s">
        <v>338</v>
      </c>
      <c r="B31" s="118" t="s">
        <v>605</v>
      </c>
      <c r="C31" s="118" t="s">
        <v>606</v>
      </c>
      <c r="D31" s="118" t="s">
        <v>607</v>
      </c>
      <c r="E31" s="118"/>
      <c r="F31" s="118"/>
      <c r="G31" s="118"/>
      <c r="H31" s="118"/>
      <c r="I31" s="118"/>
      <c r="J31" s="118"/>
      <c r="K31" s="118"/>
      <c r="L31" s="118"/>
      <c r="M31" s="118"/>
      <c r="N31" s="118"/>
      <c r="O31" s="118"/>
      <c r="P31" s="118"/>
      <c r="Q31" s="118"/>
      <c r="R31" s="118"/>
      <c r="S31" s="118"/>
      <c r="T31" s="118"/>
      <c r="U31" s="118"/>
    </row>
    <row r="32" spans="1:21" ht="15.75" customHeight="1">
      <c r="A32" s="408"/>
      <c r="B32" s="393"/>
      <c r="C32" s="393"/>
      <c r="D32" s="393"/>
      <c r="E32" s="393"/>
      <c r="F32" s="393"/>
      <c r="G32" s="393"/>
      <c r="H32" s="393"/>
      <c r="I32" s="393"/>
      <c r="J32" s="393"/>
      <c r="K32" s="393"/>
      <c r="L32" s="393"/>
      <c r="M32" s="393"/>
      <c r="N32" s="393"/>
      <c r="O32" s="393"/>
      <c r="P32" s="393"/>
      <c r="Q32" s="393"/>
      <c r="R32" s="393"/>
      <c r="S32" s="393"/>
      <c r="T32" s="393"/>
      <c r="U32" s="393"/>
    </row>
    <row r="33" spans="1:21" ht="15.75" customHeight="1">
      <c r="A33" s="409" t="s">
        <v>339</v>
      </c>
      <c r="B33" s="393"/>
      <c r="C33" s="393"/>
      <c r="D33" s="393"/>
      <c r="E33" s="393"/>
      <c r="F33" s="393"/>
      <c r="G33" s="393"/>
      <c r="H33" s="393"/>
      <c r="I33" s="393"/>
      <c r="J33" s="393"/>
      <c r="K33" s="393"/>
      <c r="L33" s="393"/>
      <c r="M33" s="393"/>
      <c r="N33" s="393"/>
      <c r="O33" s="393"/>
      <c r="P33" s="393"/>
      <c r="Q33" s="393"/>
      <c r="R33" s="393"/>
      <c r="S33" s="393"/>
      <c r="T33" s="393"/>
      <c r="U33" s="393"/>
    </row>
    <row r="34" spans="1:21" ht="15.75" customHeight="1">
      <c r="A34" s="76" t="s">
        <v>340</v>
      </c>
      <c r="B34" s="81" t="s">
        <v>608</v>
      </c>
      <c r="C34" s="81" t="s">
        <v>609</v>
      </c>
      <c r="D34" s="81" t="s">
        <v>610</v>
      </c>
      <c r="E34" s="81"/>
      <c r="F34" s="81"/>
      <c r="G34" s="81"/>
      <c r="H34" s="81"/>
      <c r="I34" s="81"/>
      <c r="J34" s="81"/>
      <c r="K34" s="81"/>
      <c r="L34" s="81"/>
      <c r="M34" s="81"/>
      <c r="N34" s="81"/>
      <c r="O34" s="81"/>
      <c r="P34" s="81"/>
      <c r="Q34" s="81"/>
      <c r="R34" s="81"/>
      <c r="S34" s="81"/>
      <c r="T34" s="81"/>
      <c r="U34" s="81"/>
    </row>
    <row r="35" spans="1:21" ht="15.75" customHeight="1">
      <c r="A35" s="76" t="s">
        <v>341</v>
      </c>
      <c r="B35" s="81"/>
      <c r="C35" s="81"/>
      <c r="D35" s="117" t="s">
        <v>611</v>
      </c>
      <c r="E35" s="117"/>
      <c r="F35" s="117"/>
      <c r="G35" s="117"/>
      <c r="H35" s="81"/>
      <c r="I35" s="81"/>
      <c r="J35" s="81"/>
      <c r="K35" s="81"/>
      <c r="L35" s="81"/>
      <c r="M35" s="81"/>
      <c r="N35" s="81"/>
      <c r="O35" s="81"/>
      <c r="P35" s="81"/>
      <c r="Q35" s="81"/>
      <c r="R35" s="81"/>
      <c r="S35" s="81"/>
      <c r="T35" s="81"/>
      <c r="U35" s="81"/>
    </row>
    <row r="36" spans="1:21" ht="15.75" customHeight="1">
      <c r="A36" s="76" t="s">
        <v>342</v>
      </c>
      <c r="B36" s="81"/>
      <c r="C36" s="81"/>
      <c r="D36" s="81"/>
      <c r="E36" s="81"/>
      <c r="F36" s="81"/>
      <c r="G36" s="81"/>
      <c r="H36" s="81"/>
      <c r="I36" s="81"/>
      <c r="J36" s="81"/>
      <c r="K36" s="81"/>
      <c r="L36" s="81"/>
      <c r="M36" s="81"/>
      <c r="N36" s="81"/>
      <c r="O36" s="81"/>
      <c r="P36" s="81"/>
      <c r="Q36" s="81"/>
      <c r="R36" s="81"/>
      <c r="S36" s="81"/>
      <c r="T36" s="81"/>
      <c r="U36" s="81"/>
    </row>
    <row r="37" spans="1:21" ht="15.75" customHeight="1">
      <c r="A37" s="76" t="s">
        <v>343</v>
      </c>
      <c r="B37" s="81"/>
      <c r="C37" s="81"/>
      <c r="D37" s="81"/>
      <c r="E37" s="81"/>
      <c r="F37" s="81"/>
      <c r="G37" s="81"/>
      <c r="H37" s="81"/>
      <c r="I37" s="81"/>
      <c r="J37" s="81"/>
      <c r="K37" s="81"/>
      <c r="L37" s="81"/>
      <c r="M37" s="81"/>
      <c r="N37" s="81"/>
      <c r="O37" s="81"/>
      <c r="P37" s="81"/>
      <c r="Q37" s="81"/>
      <c r="R37" s="81"/>
      <c r="S37" s="81"/>
      <c r="T37" s="81"/>
      <c r="U37" s="81"/>
    </row>
    <row r="38" spans="1:21" ht="15.75" customHeight="1">
      <c r="A38" s="76" t="s">
        <v>344</v>
      </c>
      <c r="B38" s="81"/>
      <c r="C38" s="81"/>
      <c r="D38" s="81"/>
      <c r="E38" s="81"/>
      <c r="F38" s="81"/>
      <c r="G38" s="81"/>
      <c r="H38" s="81"/>
      <c r="I38" s="81"/>
      <c r="J38" s="81"/>
      <c r="K38" s="81"/>
      <c r="L38" s="81"/>
      <c r="M38" s="81"/>
      <c r="N38" s="81"/>
      <c r="O38" s="81"/>
      <c r="P38" s="81"/>
      <c r="Q38" s="81"/>
      <c r="R38" s="81"/>
      <c r="S38" s="81"/>
      <c r="T38" s="81"/>
      <c r="U38" s="81"/>
    </row>
    <row r="39" spans="1:21" ht="15.75" customHeight="1">
      <c r="A39" s="76" t="s">
        <v>345</v>
      </c>
      <c r="B39" s="81"/>
      <c r="C39" s="81"/>
      <c r="D39" s="117" t="s">
        <v>612</v>
      </c>
      <c r="E39" s="117"/>
      <c r="F39" s="117"/>
      <c r="G39" s="117"/>
      <c r="H39" s="81"/>
      <c r="I39" s="81"/>
      <c r="J39" s="81"/>
      <c r="K39" s="81"/>
      <c r="L39" s="81"/>
      <c r="M39" s="81"/>
      <c r="N39" s="81"/>
      <c r="O39" s="81"/>
      <c r="P39" s="81"/>
      <c r="Q39" s="81"/>
      <c r="R39" s="81"/>
      <c r="S39" s="81"/>
      <c r="T39" s="81"/>
      <c r="U39" s="81"/>
    </row>
    <row r="40" spans="1:21" ht="15.75" customHeight="1">
      <c r="A40" s="76" t="s">
        <v>613</v>
      </c>
      <c r="B40" s="81"/>
      <c r="C40" s="81"/>
      <c r="D40" s="81"/>
      <c r="E40" s="81"/>
      <c r="F40" s="81"/>
      <c r="G40" s="81"/>
      <c r="H40" s="81"/>
      <c r="I40" s="81"/>
      <c r="J40" s="81"/>
      <c r="K40" s="81"/>
      <c r="L40" s="81"/>
      <c r="M40" s="81"/>
      <c r="N40" s="81"/>
      <c r="O40" s="81"/>
      <c r="P40" s="81"/>
      <c r="Q40" s="81"/>
      <c r="R40" s="81"/>
      <c r="S40" s="81"/>
      <c r="T40" s="81"/>
      <c r="U40" s="81"/>
    </row>
    <row r="41" spans="1:21" ht="15.75" customHeight="1">
      <c r="A41" s="76" t="s">
        <v>614</v>
      </c>
      <c r="B41" s="81"/>
      <c r="C41" s="81"/>
      <c r="D41" s="81" t="s">
        <v>612</v>
      </c>
      <c r="E41" s="81"/>
      <c r="F41" s="81"/>
      <c r="G41" s="81"/>
      <c r="H41" s="81"/>
      <c r="I41" s="81"/>
      <c r="J41" s="81"/>
      <c r="K41" s="81"/>
      <c r="L41" s="81"/>
      <c r="M41" s="81"/>
      <c r="N41" s="81"/>
      <c r="O41" s="81"/>
      <c r="P41" s="81"/>
      <c r="Q41" s="81"/>
      <c r="R41" s="81"/>
      <c r="S41" s="81"/>
      <c r="T41" s="81"/>
      <c r="U41" s="81"/>
    </row>
    <row r="42" spans="1:21" ht="15.75" customHeight="1">
      <c r="A42" s="76" t="s">
        <v>348</v>
      </c>
      <c r="B42" s="81"/>
      <c r="C42" s="81"/>
      <c r="D42" s="81">
        <v>-962</v>
      </c>
      <c r="E42" s="81"/>
      <c r="F42" s="81"/>
      <c r="G42" s="81"/>
      <c r="H42" s="81"/>
      <c r="I42" s="81"/>
      <c r="J42" s="81"/>
      <c r="K42" s="81"/>
      <c r="L42" s="81"/>
      <c r="M42" s="81"/>
      <c r="N42" s="81"/>
      <c r="O42" s="81"/>
      <c r="P42" s="81"/>
      <c r="Q42" s="81"/>
      <c r="R42" s="81"/>
      <c r="S42" s="81"/>
      <c r="T42" s="81"/>
      <c r="U42" s="81"/>
    </row>
    <row r="43" spans="1:21" ht="15.75" customHeight="1">
      <c r="A43" s="76" t="s">
        <v>349</v>
      </c>
      <c r="B43" s="117" t="s">
        <v>615</v>
      </c>
      <c r="C43" s="117" t="s">
        <v>616</v>
      </c>
      <c r="D43" s="117" t="s">
        <v>617</v>
      </c>
      <c r="E43" s="117"/>
      <c r="F43" s="117"/>
      <c r="G43" s="117"/>
      <c r="H43" s="117"/>
      <c r="I43" s="117"/>
      <c r="J43" s="117"/>
      <c r="K43" s="117"/>
      <c r="L43" s="117"/>
      <c r="M43" s="117"/>
      <c r="N43" s="117"/>
      <c r="O43" s="117"/>
      <c r="P43" s="117"/>
      <c r="Q43" s="117"/>
      <c r="R43" s="117"/>
      <c r="S43" s="117"/>
      <c r="T43" s="117"/>
      <c r="U43" s="117"/>
    </row>
    <row r="44" spans="1:21" ht="15.75" customHeight="1">
      <c r="A44" s="76" t="s">
        <v>350</v>
      </c>
      <c r="B44" s="81"/>
      <c r="C44" s="81"/>
      <c r="D44" s="81" t="s">
        <v>618</v>
      </c>
      <c r="E44" s="81"/>
      <c r="F44" s="81"/>
      <c r="G44" s="81"/>
      <c r="H44" s="81"/>
      <c r="I44" s="81"/>
      <c r="J44" s="81"/>
      <c r="K44" s="81"/>
      <c r="L44" s="81"/>
      <c r="M44" s="81"/>
      <c r="N44" s="81"/>
      <c r="O44" s="81"/>
      <c r="P44" s="81"/>
      <c r="Q44" s="81"/>
      <c r="R44" s="81"/>
      <c r="S44" s="81"/>
      <c r="T44" s="81"/>
      <c r="U44" s="81"/>
    </row>
    <row r="45" spans="1:21" ht="15.75" customHeight="1">
      <c r="A45" s="76" t="s">
        <v>351</v>
      </c>
      <c r="B45" s="81"/>
      <c r="C45" s="81"/>
      <c r="D45" s="81"/>
      <c r="E45" s="81"/>
      <c r="F45" s="81"/>
      <c r="G45" s="81"/>
      <c r="H45" s="81"/>
      <c r="I45" s="81"/>
      <c r="J45" s="81"/>
      <c r="K45" s="81"/>
      <c r="L45" s="81"/>
      <c r="M45" s="81"/>
      <c r="N45" s="81"/>
      <c r="O45" s="81"/>
      <c r="P45" s="81"/>
      <c r="Q45" s="81"/>
      <c r="R45" s="81"/>
      <c r="S45" s="81"/>
      <c r="T45" s="81"/>
      <c r="U45" s="81"/>
    </row>
    <row r="46" spans="1:21" ht="15.75" customHeight="1">
      <c r="A46" s="76" t="s">
        <v>352</v>
      </c>
      <c r="B46" s="81" t="s">
        <v>619</v>
      </c>
      <c r="C46" s="81" t="s">
        <v>620</v>
      </c>
      <c r="D46" s="81" t="s">
        <v>621</v>
      </c>
      <c r="E46" s="81"/>
      <c r="F46" s="81"/>
      <c r="G46" s="81"/>
      <c r="H46" s="81"/>
      <c r="I46" s="81"/>
      <c r="J46" s="81"/>
      <c r="K46" s="81"/>
      <c r="L46" s="81"/>
      <c r="M46" s="81"/>
      <c r="N46" s="81"/>
      <c r="O46" s="81"/>
      <c r="P46" s="81"/>
      <c r="Q46" s="81"/>
      <c r="R46" s="81"/>
      <c r="S46" s="81"/>
      <c r="T46" s="81"/>
      <c r="U46" s="81"/>
    </row>
    <row r="47" spans="1:21" ht="15.75" customHeight="1">
      <c r="A47" s="76" t="s">
        <v>353</v>
      </c>
      <c r="B47" s="81" t="s">
        <v>622</v>
      </c>
      <c r="C47" s="81" t="s">
        <v>623</v>
      </c>
      <c r="D47" s="81" t="s">
        <v>624</v>
      </c>
      <c r="E47" s="81"/>
      <c r="F47" s="81"/>
      <c r="G47" s="81"/>
      <c r="H47" s="81"/>
      <c r="I47" s="81"/>
      <c r="J47" s="81"/>
      <c r="K47" s="81"/>
      <c r="L47" s="81"/>
      <c r="M47" s="81"/>
      <c r="N47" s="81"/>
      <c r="O47" s="81"/>
      <c r="P47" s="81"/>
      <c r="Q47" s="81"/>
      <c r="R47" s="81"/>
      <c r="S47" s="81"/>
      <c r="T47" s="81"/>
      <c r="U47" s="81"/>
    </row>
    <row r="48" spans="1:21" ht="15.75" customHeight="1">
      <c r="A48" s="76" t="s">
        <v>354</v>
      </c>
      <c r="B48" s="81" t="s">
        <v>625</v>
      </c>
      <c r="C48" s="81" t="s">
        <v>626</v>
      </c>
      <c r="D48" s="81" t="s">
        <v>627</v>
      </c>
      <c r="E48" s="81"/>
      <c r="F48" s="81"/>
      <c r="G48" s="81"/>
      <c r="H48" s="81"/>
      <c r="I48" s="81"/>
      <c r="J48" s="81"/>
      <c r="K48" s="81"/>
      <c r="L48" s="81"/>
      <c r="M48" s="81"/>
      <c r="N48" s="81"/>
      <c r="O48" s="81"/>
      <c r="P48" s="81"/>
      <c r="Q48" s="81"/>
      <c r="R48" s="81"/>
      <c r="S48" s="81"/>
      <c r="T48" s="81"/>
      <c r="U48" s="81"/>
    </row>
    <row r="49" spans="1:21" ht="15.75" customHeight="1">
      <c r="A49" s="89" t="s">
        <v>355</v>
      </c>
      <c r="B49" s="118" t="s">
        <v>628</v>
      </c>
      <c r="C49" s="118" t="s">
        <v>629</v>
      </c>
      <c r="D49" s="118" t="s">
        <v>630</v>
      </c>
      <c r="E49" s="118"/>
      <c r="F49" s="118"/>
      <c r="G49" s="118"/>
      <c r="H49" s="118"/>
      <c r="I49" s="118"/>
      <c r="J49" s="118"/>
      <c r="K49" s="118"/>
      <c r="L49" s="118"/>
      <c r="M49" s="118"/>
      <c r="N49" s="118"/>
      <c r="O49" s="118"/>
      <c r="P49" s="118"/>
      <c r="Q49" s="118"/>
      <c r="R49" s="118"/>
      <c r="S49" s="118"/>
      <c r="T49" s="118"/>
      <c r="U49" s="118"/>
    </row>
    <row r="50" spans="1:21" ht="15.75" customHeight="1">
      <c r="A50" s="408"/>
      <c r="B50" s="393"/>
      <c r="C50" s="393"/>
      <c r="D50" s="393"/>
      <c r="E50" s="393"/>
      <c r="F50" s="393"/>
      <c r="G50" s="393"/>
      <c r="H50" s="393"/>
      <c r="I50" s="393"/>
      <c r="J50" s="393"/>
      <c r="K50" s="393"/>
      <c r="L50" s="393"/>
      <c r="M50" s="393"/>
      <c r="N50" s="393"/>
      <c r="O50" s="393"/>
      <c r="P50" s="393"/>
      <c r="Q50" s="393"/>
      <c r="R50" s="393"/>
      <c r="S50" s="393"/>
      <c r="T50" s="393"/>
      <c r="U50" s="393"/>
    </row>
    <row r="51" spans="1:21" ht="15.75" customHeight="1">
      <c r="A51" s="91" t="s">
        <v>356</v>
      </c>
      <c r="B51" s="119" t="s">
        <v>631</v>
      </c>
      <c r="C51" s="119" t="s">
        <v>632</v>
      </c>
      <c r="D51" s="119" t="s">
        <v>633</v>
      </c>
      <c r="E51" s="119"/>
      <c r="F51" s="119"/>
      <c r="G51" s="119"/>
      <c r="H51" s="119"/>
      <c r="I51" s="119"/>
      <c r="J51" s="119"/>
      <c r="K51" s="119"/>
      <c r="L51" s="119"/>
      <c r="M51" s="119"/>
      <c r="N51" s="119"/>
      <c r="O51" s="119"/>
      <c r="P51" s="119"/>
      <c r="Q51" s="119"/>
      <c r="R51" s="119"/>
      <c r="S51" s="119"/>
      <c r="T51" s="119"/>
      <c r="U51" s="119"/>
    </row>
    <row r="52" spans="1:21" ht="15.75" customHeight="1">
      <c r="A52" s="91" t="s">
        <v>357</v>
      </c>
      <c r="B52" s="119" t="s">
        <v>634</v>
      </c>
      <c r="C52" s="119" t="s">
        <v>635</v>
      </c>
      <c r="D52" s="119" t="s">
        <v>636</v>
      </c>
      <c r="E52" s="119"/>
      <c r="F52" s="119"/>
      <c r="G52" s="119"/>
      <c r="H52" s="119"/>
      <c r="I52" s="119"/>
      <c r="J52" s="119"/>
      <c r="K52" s="119"/>
      <c r="L52" s="119"/>
      <c r="M52" s="119"/>
      <c r="N52" s="119"/>
      <c r="O52" s="119"/>
      <c r="P52" s="119"/>
      <c r="Q52" s="119"/>
      <c r="R52" s="119"/>
      <c r="S52" s="119"/>
      <c r="T52" s="119"/>
      <c r="U52" s="119"/>
    </row>
    <row r="53" spans="1:21" ht="15.75" customHeight="1">
      <c r="A53" s="91" t="s">
        <v>358</v>
      </c>
      <c r="B53" s="119" t="s">
        <v>637</v>
      </c>
      <c r="C53" s="119" t="s">
        <v>638</v>
      </c>
      <c r="D53" s="119" t="s">
        <v>639</v>
      </c>
      <c r="E53" s="119"/>
      <c r="F53" s="119"/>
      <c r="G53" s="119"/>
      <c r="H53" s="119"/>
      <c r="I53" s="119"/>
      <c r="J53" s="119"/>
      <c r="K53" s="119"/>
      <c r="L53" s="119"/>
      <c r="M53" s="119"/>
      <c r="N53" s="119"/>
      <c r="O53" s="119"/>
      <c r="P53" s="119"/>
      <c r="Q53" s="119"/>
      <c r="R53" s="119"/>
      <c r="S53" s="119"/>
      <c r="T53" s="119"/>
      <c r="U53" s="119"/>
    </row>
    <row r="54" spans="1:21" ht="15.75" customHeight="1">
      <c r="A54" s="91" t="s">
        <v>359</v>
      </c>
      <c r="B54" s="119" t="s">
        <v>640</v>
      </c>
      <c r="C54" s="119" t="s">
        <v>641</v>
      </c>
      <c r="D54" s="119" t="s">
        <v>642</v>
      </c>
      <c r="E54" s="119"/>
      <c r="F54" s="119"/>
      <c r="G54" s="119"/>
      <c r="H54" s="119"/>
      <c r="I54" s="119"/>
      <c r="J54" s="119"/>
      <c r="K54" s="119"/>
      <c r="L54" s="119"/>
      <c r="M54" s="119"/>
      <c r="N54" s="119"/>
      <c r="O54" s="119"/>
      <c r="P54" s="119"/>
      <c r="Q54" s="119"/>
      <c r="R54" s="119"/>
      <c r="S54" s="119"/>
      <c r="T54" s="119"/>
      <c r="U54" s="119"/>
    </row>
    <row r="55" spans="1:21" ht="15.75" customHeight="1">
      <c r="A55" s="91" t="s">
        <v>360</v>
      </c>
      <c r="B55" s="119" t="s">
        <v>643</v>
      </c>
      <c r="C55" s="119" t="s">
        <v>644</v>
      </c>
      <c r="D55" s="119" t="s">
        <v>645</v>
      </c>
      <c r="E55" s="119"/>
      <c r="F55" s="119"/>
      <c r="G55" s="119"/>
      <c r="H55" s="119"/>
      <c r="I55" s="119"/>
      <c r="J55" s="119"/>
      <c r="K55" s="119"/>
      <c r="L55" s="119"/>
      <c r="M55" s="119"/>
      <c r="N55" s="119"/>
      <c r="O55" s="119"/>
      <c r="P55" s="119"/>
      <c r="Q55" s="119"/>
      <c r="R55" s="119"/>
      <c r="S55" s="119"/>
      <c r="T55" s="119"/>
      <c r="U55" s="119"/>
    </row>
    <row r="56" spans="1:21" ht="15.75" customHeight="1">
      <c r="A56" s="408"/>
      <c r="B56" s="393"/>
      <c r="C56" s="393"/>
      <c r="D56" s="393"/>
      <c r="E56" s="393"/>
      <c r="F56" s="393"/>
      <c r="G56" s="393"/>
      <c r="H56" s="393"/>
      <c r="I56" s="393"/>
      <c r="J56" s="393"/>
      <c r="K56" s="393"/>
      <c r="L56" s="393"/>
      <c r="M56" s="393"/>
      <c r="N56" s="393"/>
      <c r="O56" s="393"/>
      <c r="P56" s="393"/>
      <c r="Q56" s="393"/>
      <c r="R56" s="393"/>
      <c r="S56" s="393"/>
      <c r="T56" s="393"/>
      <c r="U56" s="393"/>
    </row>
    <row r="57" spans="1:21" ht="15.75" customHeight="1">
      <c r="A57" s="409" t="s">
        <v>361</v>
      </c>
      <c r="B57" s="393"/>
      <c r="C57" s="393"/>
      <c r="D57" s="393"/>
      <c r="E57" s="393"/>
      <c r="F57" s="393"/>
      <c r="G57" s="393"/>
      <c r="H57" s="393"/>
      <c r="I57" s="393"/>
      <c r="J57" s="393"/>
      <c r="K57" s="393"/>
      <c r="L57" s="393"/>
      <c r="M57" s="393"/>
      <c r="N57" s="393"/>
      <c r="O57" s="393"/>
      <c r="P57" s="393"/>
      <c r="Q57" s="393"/>
      <c r="R57" s="393"/>
      <c r="S57" s="393"/>
      <c r="T57" s="393"/>
      <c r="U57" s="393"/>
    </row>
    <row r="58" spans="1:21" ht="15.75" customHeight="1">
      <c r="A58" s="76" t="s">
        <v>362</v>
      </c>
      <c r="B58" s="81"/>
      <c r="C58" s="81"/>
      <c r="D58" s="117" t="s">
        <v>646</v>
      </c>
      <c r="E58" s="117"/>
      <c r="F58" s="117"/>
      <c r="G58" s="117"/>
      <c r="H58" s="117"/>
      <c r="I58" s="117"/>
      <c r="J58" s="81"/>
      <c r="K58" s="81"/>
      <c r="L58" s="81"/>
      <c r="M58" s="81"/>
      <c r="N58" s="81"/>
      <c r="O58" s="81"/>
      <c r="P58" s="81"/>
      <c r="Q58" s="81"/>
      <c r="R58" s="81"/>
      <c r="S58" s="81"/>
      <c r="T58" s="81"/>
      <c r="U58" s="81"/>
    </row>
    <row r="59" spans="1:21" ht="15.75" customHeight="1">
      <c r="A59" s="76" t="s">
        <v>363</v>
      </c>
      <c r="B59" s="81"/>
      <c r="C59" s="81"/>
      <c r="D59" s="81"/>
      <c r="E59" s="81"/>
      <c r="F59" s="81"/>
      <c r="G59" s="81"/>
      <c r="H59" s="81"/>
      <c r="I59" s="81"/>
      <c r="J59" s="81"/>
      <c r="K59" s="81"/>
      <c r="L59" s="81"/>
      <c r="M59" s="81"/>
      <c r="N59" s="81"/>
      <c r="O59" s="81"/>
      <c r="P59" s="81"/>
      <c r="Q59" s="81"/>
      <c r="R59" s="81"/>
      <c r="S59" s="81"/>
      <c r="T59" s="81"/>
      <c r="U59" s="81"/>
    </row>
    <row r="60" spans="1:21" ht="15.75" customHeight="1">
      <c r="A60" s="76" t="s">
        <v>364</v>
      </c>
      <c r="B60" s="81"/>
      <c r="C60" s="81"/>
      <c r="D60" s="81"/>
      <c r="E60" s="81"/>
      <c r="F60" s="81"/>
      <c r="G60" s="81"/>
      <c r="H60" s="81"/>
      <c r="I60" s="81"/>
      <c r="J60" s="81"/>
      <c r="K60" s="81"/>
      <c r="L60" s="81"/>
      <c r="M60" s="81"/>
      <c r="N60" s="81"/>
      <c r="O60" s="81"/>
      <c r="P60" s="81"/>
      <c r="Q60" s="81"/>
      <c r="R60" s="81"/>
      <c r="S60" s="81"/>
      <c r="T60" s="81"/>
      <c r="U60" s="81"/>
    </row>
    <row r="61" spans="1:21" ht="15.75" customHeight="1">
      <c r="A61" s="76" t="s">
        <v>365</v>
      </c>
      <c r="B61" s="81"/>
      <c r="C61" s="81"/>
      <c r="D61" s="117" t="s">
        <v>646</v>
      </c>
      <c r="E61" s="117"/>
      <c r="F61" s="117"/>
      <c r="G61" s="117"/>
      <c r="H61" s="81"/>
      <c r="I61" s="81"/>
      <c r="J61" s="81"/>
      <c r="K61" s="81"/>
      <c r="L61" s="81"/>
      <c r="M61" s="81"/>
      <c r="N61" s="81"/>
      <c r="O61" s="81"/>
      <c r="P61" s="81"/>
      <c r="Q61" s="81"/>
      <c r="R61" s="81"/>
      <c r="S61" s="81"/>
      <c r="T61" s="81"/>
      <c r="U61" s="81"/>
    </row>
    <row r="62" spans="1:21" ht="15.75" customHeight="1">
      <c r="A62" s="76" t="s">
        <v>647</v>
      </c>
      <c r="B62" s="81"/>
      <c r="C62" s="81"/>
      <c r="D62" s="81"/>
      <c r="E62" s="81"/>
      <c r="F62" s="81"/>
      <c r="G62" s="81"/>
      <c r="H62" s="81"/>
      <c r="I62" s="81"/>
      <c r="J62" s="81"/>
      <c r="K62" s="81"/>
      <c r="L62" s="81"/>
      <c r="M62" s="81"/>
      <c r="N62" s="81"/>
      <c r="O62" s="81"/>
      <c r="P62" s="81"/>
      <c r="Q62" s="81"/>
      <c r="R62" s="81"/>
      <c r="S62" s="81"/>
      <c r="T62" s="81"/>
      <c r="U62" s="81"/>
    </row>
    <row r="63" spans="1:21" ht="15.75" customHeight="1">
      <c r="A63" s="76" t="s">
        <v>648</v>
      </c>
      <c r="B63" s="81"/>
      <c r="C63" s="81"/>
      <c r="D63" s="81" t="s">
        <v>646</v>
      </c>
      <c r="E63" s="81"/>
      <c r="F63" s="81"/>
      <c r="G63" s="81"/>
      <c r="H63" s="81"/>
      <c r="I63" s="81"/>
      <c r="J63" s="81"/>
      <c r="K63" s="81"/>
      <c r="L63" s="81"/>
      <c r="M63" s="81"/>
      <c r="N63" s="81"/>
      <c r="O63" s="81"/>
      <c r="P63" s="81"/>
      <c r="Q63" s="81"/>
      <c r="R63" s="81"/>
      <c r="S63" s="81"/>
      <c r="T63" s="81"/>
      <c r="U63" s="81"/>
    </row>
    <row r="64" spans="1:21" ht="15.75" customHeight="1">
      <c r="A64" s="76" t="s">
        <v>368</v>
      </c>
      <c r="B64" s="81"/>
      <c r="C64" s="81"/>
      <c r="D64" s="81"/>
      <c r="E64" s="81"/>
      <c r="F64" s="81"/>
      <c r="G64" s="81"/>
      <c r="H64" s="81"/>
      <c r="I64" s="81"/>
      <c r="J64" s="81"/>
      <c r="K64" s="81"/>
      <c r="L64" s="81"/>
      <c r="M64" s="81"/>
      <c r="N64" s="81"/>
      <c r="O64" s="81"/>
      <c r="P64" s="81"/>
      <c r="Q64" s="81"/>
      <c r="R64" s="81"/>
      <c r="S64" s="81"/>
      <c r="T64" s="81"/>
      <c r="U64" s="81"/>
    </row>
    <row r="65" spans="1:21" ht="15.75" customHeight="1">
      <c r="A65" s="76" t="s">
        <v>369</v>
      </c>
      <c r="B65" s="81"/>
      <c r="C65" s="81"/>
      <c r="D65" s="81"/>
      <c r="E65" s="81"/>
      <c r="F65" s="81"/>
      <c r="G65" s="81"/>
      <c r="H65" s="81"/>
      <c r="I65" s="81"/>
      <c r="J65" s="81"/>
      <c r="K65" s="81"/>
      <c r="L65" s="81"/>
      <c r="M65" s="81"/>
      <c r="N65" s="81"/>
      <c r="O65" s="81"/>
      <c r="P65" s="81"/>
      <c r="Q65" s="81"/>
      <c r="R65" s="81"/>
      <c r="S65" s="81"/>
      <c r="T65" s="81"/>
      <c r="U65" s="81"/>
    </row>
    <row r="66" spans="1:21" ht="15.75" customHeight="1">
      <c r="A66" s="76" t="s">
        <v>370</v>
      </c>
      <c r="B66" s="117" t="s">
        <v>649</v>
      </c>
      <c r="C66" s="117" t="s">
        <v>650</v>
      </c>
      <c r="D66" s="117">
        <v>-108</v>
      </c>
      <c r="E66" s="117"/>
      <c r="F66" s="81"/>
      <c r="G66" s="81"/>
      <c r="H66" s="81"/>
      <c r="I66" s="81"/>
      <c r="J66" s="81"/>
      <c r="K66" s="81"/>
      <c r="L66" s="81"/>
      <c r="M66" s="81"/>
      <c r="N66" s="81"/>
      <c r="O66" s="81"/>
      <c r="P66" s="81"/>
      <c r="Q66" s="81"/>
      <c r="R66" s="81"/>
      <c r="S66" s="81"/>
      <c r="T66" s="81"/>
      <c r="U66" s="81"/>
    </row>
    <row r="67" spans="1:21" ht="15.75" customHeight="1">
      <c r="A67" s="76" t="s">
        <v>371</v>
      </c>
      <c r="B67" s="81"/>
      <c r="C67" s="81"/>
      <c r="D67" s="81"/>
      <c r="E67" s="81"/>
      <c r="F67" s="81"/>
      <c r="G67" s="81"/>
      <c r="H67" s="81"/>
      <c r="I67" s="81"/>
      <c r="J67" s="81"/>
      <c r="K67" s="81"/>
      <c r="L67" s="81"/>
      <c r="M67" s="81"/>
      <c r="N67" s="81"/>
      <c r="O67" s="81"/>
      <c r="P67" s="81"/>
      <c r="Q67" s="81"/>
      <c r="R67" s="81"/>
      <c r="S67" s="81"/>
      <c r="T67" s="81"/>
      <c r="U67" s="81"/>
    </row>
    <row r="68" spans="1:21" ht="15.75" customHeight="1">
      <c r="A68" s="76" t="s">
        <v>372</v>
      </c>
      <c r="B68" s="81" t="s">
        <v>649</v>
      </c>
      <c r="C68" s="81" t="s">
        <v>650</v>
      </c>
      <c r="D68" s="81">
        <v>-108</v>
      </c>
      <c r="E68" s="81"/>
      <c r="F68" s="81"/>
      <c r="G68" s="81"/>
      <c r="H68" s="81"/>
      <c r="I68" s="81"/>
      <c r="J68" s="81"/>
      <c r="K68" s="81"/>
      <c r="L68" s="81"/>
      <c r="M68" s="81"/>
      <c r="N68" s="81"/>
      <c r="O68" s="81"/>
      <c r="P68" s="81"/>
      <c r="Q68" s="81"/>
      <c r="R68" s="81"/>
      <c r="S68" s="81"/>
      <c r="T68" s="81"/>
      <c r="U68" s="81"/>
    </row>
    <row r="69" spans="1:21" ht="15.75" customHeight="1">
      <c r="A69" s="76" t="s">
        <v>373</v>
      </c>
      <c r="B69" s="117" t="s">
        <v>651</v>
      </c>
      <c r="C69" s="117" t="s">
        <v>652</v>
      </c>
      <c r="D69" s="117" t="s">
        <v>653</v>
      </c>
      <c r="E69" s="117"/>
      <c r="F69" s="117"/>
      <c r="G69" s="117"/>
      <c r="H69" s="117"/>
      <c r="I69" s="117"/>
      <c r="J69" s="117"/>
      <c r="K69" s="117"/>
      <c r="L69" s="117"/>
      <c r="M69" s="117"/>
      <c r="N69" s="81"/>
      <c r="O69" s="81"/>
      <c r="P69" s="81"/>
      <c r="Q69" s="81"/>
      <c r="R69" s="81"/>
      <c r="S69" s="81"/>
      <c r="T69" s="81"/>
      <c r="U69" s="81"/>
    </row>
    <row r="70" spans="1:21" ht="15.75" customHeight="1">
      <c r="A70" s="76" t="s">
        <v>374</v>
      </c>
      <c r="B70" s="81"/>
      <c r="C70" s="81"/>
      <c r="D70" s="81"/>
      <c r="E70" s="81"/>
      <c r="F70" s="81"/>
      <c r="G70" s="81"/>
      <c r="H70" s="81"/>
      <c r="I70" s="81"/>
      <c r="J70" s="81"/>
      <c r="K70" s="81"/>
      <c r="L70" s="81"/>
      <c r="M70" s="81"/>
      <c r="N70" s="81"/>
      <c r="O70" s="81"/>
      <c r="P70" s="81"/>
      <c r="Q70" s="81"/>
      <c r="R70" s="81"/>
      <c r="S70" s="81"/>
      <c r="T70" s="81"/>
      <c r="U70" s="81"/>
    </row>
    <row r="71" spans="1:21" ht="15.75" customHeight="1">
      <c r="A71" s="76" t="s">
        <v>375</v>
      </c>
      <c r="B71" s="81" t="s">
        <v>651</v>
      </c>
      <c r="C71" s="81" t="s">
        <v>652</v>
      </c>
      <c r="D71" s="81" t="s">
        <v>653</v>
      </c>
      <c r="E71" s="81"/>
      <c r="F71" s="81"/>
      <c r="G71" s="81"/>
      <c r="H71" s="81"/>
      <c r="I71" s="81"/>
      <c r="J71" s="81"/>
      <c r="K71" s="81"/>
      <c r="L71" s="81"/>
      <c r="M71" s="81"/>
      <c r="N71" s="81"/>
      <c r="O71" s="81"/>
      <c r="P71" s="81"/>
      <c r="Q71" s="81"/>
      <c r="R71" s="81"/>
      <c r="S71" s="81"/>
      <c r="T71" s="81"/>
      <c r="U71" s="81"/>
    </row>
    <row r="72" spans="1:21" ht="15.75" customHeight="1">
      <c r="A72" s="76" t="s">
        <v>376</v>
      </c>
      <c r="B72" s="81"/>
      <c r="C72" s="81"/>
      <c r="D72" s="81"/>
      <c r="E72" s="81"/>
      <c r="F72" s="81"/>
      <c r="G72" s="81"/>
      <c r="H72" s="81"/>
      <c r="I72" s="81"/>
      <c r="J72" s="81"/>
      <c r="K72" s="81"/>
      <c r="L72" s="81"/>
      <c r="M72" s="81"/>
      <c r="N72" s="81"/>
      <c r="O72" s="81"/>
      <c r="P72" s="81"/>
      <c r="Q72" s="81"/>
      <c r="R72" s="81"/>
      <c r="S72" s="81"/>
      <c r="T72" s="81"/>
      <c r="U72" s="81"/>
    </row>
    <row r="73" spans="1:21" ht="15.75" customHeight="1">
      <c r="A73" s="89" t="s">
        <v>377</v>
      </c>
      <c r="B73" s="118" t="s">
        <v>654</v>
      </c>
      <c r="C73" s="118" t="s">
        <v>655</v>
      </c>
      <c r="D73" s="118" t="s">
        <v>656</v>
      </c>
      <c r="E73" s="118"/>
      <c r="F73" s="118"/>
      <c r="G73" s="118"/>
      <c r="H73" s="118"/>
      <c r="I73" s="118"/>
      <c r="J73" s="118"/>
      <c r="K73" s="118"/>
      <c r="L73" s="118"/>
      <c r="M73" s="118"/>
      <c r="N73" s="120"/>
      <c r="O73" s="120"/>
      <c r="P73" s="120"/>
      <c r="Q73" s="120"/>
      <c r="R73" s="120"/>
      <c r="S73" s="120"/>
      <c r="T73" s="120"/>
      <c r="U73" s="120"/>
    </row>
    <row r="74" spans="1:21" ht="15.75" customHeight="1">
      <c r="A74" s="408"/>
      <c r="B74" s="393"/>
      <c r="C74" s="393"/>
      <c r="D74" s="393"/>
      <c r="E74" s="393"/>
      <c r="F74" s="393"/>
      <c r="G74" s="393"/>
      <c r="H74" s="393"/>
      <c r="I74" s="393"/>
      <c r="J74" s="393"/>
      <c r="K74" s="393"/>
      <c r="L74" s="393"/>
      <c r="M74" s="393"/>
      <c r="N74" s="393"/>
      <c r="O74" s="393"/>
      <c r="P74" s="393"/>
      <c r="Q74" s="393"/>
      <c r="R74" s="393"/>
      <c r="S74" s="393"/>
      <c r="T74" s="393"/>
      <c r="U74" s="393"/>
    </row>
    <row r="75" spans="1:21" ht="15.75" customHeight="1">
      <c r="A75" s="91" t="s">
        <v>378</v>
      </c>
      <c r="B75" s="119" t="s">
        <v>657</v>
      </c>
      <c r="C75" s="119" t="s">
        <v>658</v>
      </c>
      <c r="D75" s="119" t="s">
        <v>659</v>
      </c>
      <c r="E75" s="119"/>
      <c r="F75" s="119"/>
      <c r="G75" s="119"/>
      <c r="H75" s="119"/>
      <c r="I75" s="119"/>
      <c r="J75" s="119"/>
      <c r="K75" s="119"/>
      <c r="L75" s="119"/>
      <c r="M75" s="119"/>
      <c r="N75" s="119"/>
      <c r="O75" s="119"/>
      <c r="P75" s="119"/>
      <c r="Q75" s="119"/>
      <c r="R75" s="119"/>
      <c r="S75" s="119"/>
      <c r="T75" s="119"/>
      <c r="U75" s="119"/>
    </row>
    <row r="76" spans="1:21" ht="15.75" customHeight="1">
      <c r="A76" s="408"/>
      <c r="B76" s="393"/>
      <c r="C76" s="393"/>
      <c r="D76" s="393"/>
      <c r="E76" s="393"/>
      <c r="F76" s="393"/>
      <c r="G76" s="393"/>
      <c r="H76" s="393"/>
      <c r="I76" s="393"/>
      <c r="J76" s="393"/>
      <c r="K76" s="393"/>
      <c r="L76" s="393"/>
      <c r="M76" s="393"/>
      <c r="N76" s="393"/>
      <c r="O76" s="393"/>
      <c r="P76" s="393"/>
      <c r="Q76" s="393"/>
      <c r="R76" s="393"/>
      <c r="S76" s="393"/>
      <c r="T76" s="393"/>
      <c r="U76" s="393"/>
    </row>
    <row r="77" spans="1:21" ht="15.75" customHeight="1">
      <c r="A77" s="409" t="s">
        <v>379</v>
      </c>
      <c r="B77" s="393"/>
      <c r="C77" s="393"/>
      <c r="D77" s="393"/>
      <c r="E77" s="393"/>
      <c r="F77" s="393"/>
      <c r="G77" s="393"/>
      <c r="H77" s="393"/>
      <c r="I77" s="393"/>
      <c r="J77" s="393"/>
      <c r="K77" s="393"/>
      <c r="L77" s="393"/>
      <c r="M77" s="393"/>
      <c r="N77" s="393"/>
      <c r="O77" s="393"/>
      <c r="P77" s="393"/>
      <c r="Q77" s="393"/>
      <c r="R77" s="393"/>
      <c r="S77" s="393"/>
      <c r="T77" s="393"/>
      <c r="U77" s="393"/>
    </row>
    <row r="78" spans="1:21" ht="15.75" customHeight="1">
      <c r="A78" s="76" t="s">
        <v>380</v>
      </c>
      <c r="B78" s="117">
        <v>96</v>
      </c>
      <c r="C78" s="117">
        <v>86</v>
      </c>
      <c r="D78" s="117">
        <v>83</v>
      </c>
      <c r="E78" s="117"/>
      <c r="F78" s="117"/>
      <c r="G78" s="117"/>
      <c r="H78" s="117"/>
      <c r="I78" s="117"/>
      <c r="J78" s="117"/>
      <c r="K78" s="117"/>
      <c r="L78" s="117"/>
      <c r="M78" s="117"/>
      <c r="N78" s="117"/>
      <c r="O78" s="117"/>
      <c r="P78" s="117"/>
      <c r="Q78" s="117"/>
      <c r="R78" s="117"/>
      <c r="S78" s="117"/>
      <c r="T78" s="117"/>
      <c r="U78" s="117"/>
    </row>
    <row r="79" spans="1:21" ht="15.75" customHeight="1">
      <c r="A79" s="76" t="s">
        <v>381</v>
      </c>
      <c r="B79" s="81"/>
      <c r="C79" s="81"/>
      <c r="D79" s="81"/>
      <c r="E79" s="81"/>
      <c r="F79" s="81"/>
      <c r="G79" s="81"/>
      <c r="H79" s="81"/>
      <c r="I79" s="81"/>
      <c r="J79" s="81"/>
      <c r="K79" s="81"/>
      <c r="L79" s="81"/>
      <c r="M79" s="81"/>
      <c r="N79" s="81"/>
      <c r="O79" s="81"/>
      <c r="P79" s="81"/>
      <c r="Q79" s="81"/>
      <c r="R79" s="81"/>
      <c r="S79" s="81"/>
      <c r="T79" s="81"/>
      <c r="U79" s="81"/>
    </row>
    <row r="80" spans="1:21" ht="15.75" customHeight="1">
      <c r="A80" s="76" t="s">
        <v>382</v>
      </c>
      <c r="B80" s="81"/>
      <c r="C80" s="81"/>
      <c r="D80" s="81"/>
      <c r="E80" s="81"/>
      <c r="F80" s="81"/>
      <c r="G80" s="81"/>
      <c r="H80" s="81"/>
      <c r="I80" s="81"/>
      <c r="J80" s="81"/>
      <c r="K80" s="81"/>
      <c r="L80" s="81"/>
      <c r="M80" s="81"/>
      <c r="N80" s="81"/>
      <c r="O80" s="81"/>
      <c r="P80" s="81"/>
      <c r="Q80" s="81"/>
      <c r="R80" s="81"/>
      <c r="S80" s="81"/>
      <c r="T80" s="81"/>
      <c r="U80" s="81"/>
    </row>
    <row r="81" spans="1:21" ht="15.75" customHeight="1">
      <c r="A81" s="76" t="s">
        <v>383</v>
      </c>
      <c r="B81" s="81"/>
      <c r="C81" s="81"/>
      <c r="D81" s="81"/>
      <c r="E81" s="81"/>
      <c r="F81" s="81"/>
      <c r="G81" s="81"/>
      <c r="H81" s="81"/>
      <c r="I81" s="81"/>
      <c r="J81" s="81"/>
      <c r="K81" s="81"/>
      <c r="L81" s="81"/>
      <c r="M81" s="81"/>
      <c r="N81" s="81"/>
      <c r="O81" s="81"/>
      <c r="P81" s="81"/>
      <c r="Q81" s="81"/>
      <c r="R81" s="81"/>
      <c r="S81" s="81"/>
      <c r="T81" s="81"/>
      <c r="U81" s="81"/>
    </row>
    <row r="82" spans="1:21" ht="15.75" customHeight="1">
      <c r="A82" s="76" t="s">
        <v>384</v>
      </c>
      <c r="B82" s="117" t="s">
        <v>660</v>
      </c>
      <c r="C82" s="117" t="s">
        <v>661</v>
      </c>
      <c r="D82" s="117" t="s">
        <v>662</v>
      </c>
      <c r="E82" s="117"/>
      <c r="F82" s="117"/>
      <c r="G82" s="117"/>
      <c r="H82" s="117"/>
      <c r="I82" s="117"/>
      <c r="J82" s="117"/>
      <c r="K82" s="117"/>
      <c r="L82" s="117"/>
      <c r="M82" s="117"/>
      <c r="N82" s="117"/>
      <c r="O82" s="117"/>
      <c r="P82" s="117"/>
      <c r="Q82" s="117"/>
      <c r="R82" s="117"/>
      <c r="S82" s="117"/>
      <c r="T82" s="117"/>
      <c r="U82" s="117"/>
    </row>
    <row r="83" spans="1:21" ht="15.75" customHeight="1">
      <c r="A83" s="76" t="s">
        <v>385</v>
      </c>
      <c r="B83" s="81" t="s">
        <v>663</v>
      </c>
      <c r="C83" s="81" t="s">
        <v>664</v>
      </c>
      <c r="D83" s="81" t="s">
        <v>665</v>
      </c>
      <c r="E83" s="81"/>
      <c r="F83" s="81"/>
      <c r="G83" s="81"/>
      <c r="H83" s="81"/>
      <c r="I83" s="81"/>
      <c r="J83" s="81"/>
      <c r="K83" s="81"/>
      <c r="L83" s="81"/>
      <c r="M83" s="81"/>
      <c r="N83" s="81"/>
      <c r="O83" s="81"/>
      <c r="P83" s="81"/>
      <c r="Q83" s="81"/>
      <c r="R83" s="81"/>
      <c r="S83" s="81"/>
      <c r="T83" s="81"/>
      <c r="U83" s="81"/>
    </row>
    <row r="84" spans="1:21" ht="15.75" customHeight="1">
      <c r="A84" s="76" t="s">
        <v>386</v>
      </c>
      <c r="B84" s="81"/>
      <c r="C84" s="81"/>
      <c r="D84" s="81"/>
      <c r="E84" s="81"/>
      <c r="F84" s="81"/>
      <c r="G84" s="81"/>
      <c r="H84" s="81"/>
      <c r="I84" s="81"/>
      <c r="J84" s="81"/>
      <c r="K84" s="81"/>
      <c r="L84" s="81"/>
      <c r="M84" s="81"/>
      <c r="N84" s="81"/>
      <c r="O84" s="81"/>
      <c r="P84" s="81"/>
      <c r="Q84" s="81"/>
      <c r="R84" s="81"/>
      <c r="S84" s="81"/>
      <c r="T84" s="81"/>
      <c r="U84" s="81"/>
    </row>
    <row r="85" spans="1:21" ht="15.75" customHeight="1">
      <c r="A85" s="76" t="s">
        <v>387</v>
      </c>
      <c r="B85" s="81" t="s">
        <v>666</v>
      </c>
      <c r="C85" s="81" t="s">
        <v>667</v>
      </c>
      <c r="D85" s="81" t="s">
        <v>668</v>
      </c>
      <c r="E85" s="81"/>
      <c r="F85" s="81"/>
      <c r="G85" s="81"/>
      <c r="H85" s="81"/>
      <c r="I85" s="81"/>
      <c r="J85" s="81"/>
      <c r="K85" s="81"/>
      <c r="L85" s="81"/>
      <c r="M85" s="81"/>
      <c r="N85" s="81"/>
      <c r="O85" s="81"/>
      <c r="P85" s="81"/>
      <c r="Q85" s="81"/>
      <c r="R85" s="81"/>
      <c r="S85" s="81"/>
      <c r="T85" s="81"/>
      <c r="U85" s="81"/>
    </row>
    <row r="86" spans="1:21" ht="15.75" customHeight="1">
      <c r="A86" s="76" t="s">
        <v>388</v>
      </c>
      <c r="B86" s="81" t="s">
        <v>669</v>
      </c>
      <c r="C86" s="81" t="s">
        <v>670</v>
      </c>
      <c r="D86" s="81" t="s">
        <v>671</v>
      </c>
      <c r="E86" s="81"/>
      <c r="F86" s="81"/>
      <c r="G86" s="81"/>
      <c r="H86" s="81"/>
      <c r="I86" s="81"/>
      <c r="J86" s="81"/>
      <c r="K86" s="81"/>
      <c r="L86" s="81"/>
      <c r="M86" s="81"/>
      <c r="N86" s="81"/>
      <c r="O86" s="81"/>
      <c r="P86" s="81"/>
      <c r="Q86" s="81"/>
      <c r="R86" s="81"/>
      <c r="S86" s="81"/>
      <c r="T86" s="81"/>
      <c r="U86" s="81"/>
    </row>
    <row r="87" spans="1:21" ht="15.75" customHeight="1">
      <c r="A87" s="76" t="s">
        <v>389</v>
      </c>
      <c r="B87" s="81" t="s">
        <v>390</v>
      </c>
      <c r="C87" s="81" t="s">
        <v>390</v>
      </c>
      <c r="D87" s="81" t="s">
        <v>390</v>
      </c>
      <c r="E87" s="81"/>
      <c r="F87" s="81"/>
      <c r="G87" s="81"/>
      <c r="H87" s="81"/>
      <c r="I87" s="81"/>
      <c r="J87" s="81"/>
      <c r="K87" s="81"/>
      <c r="L87" s="81"/>
      <c r="M87" s="81"/>
      <c r="N87" s="81"/>
      <c r="O87" s="81"/>
      <c r="P87" s="81"/>
      <c r="Q87" s="81"/>
      <c r="R87" s="81"/>
      <c r="S87" s="81"/>
      <c r="T87" s="81"/>
      <c r="U87" s="81"/>
    </row>
    <row r="88" spans="1:21" ht="15.75" customHeight="1">
      <c r="A88" s="89" t="s">
        <v>391</v>
      </c>
      <c r="B88" s="118" t="s">
        <v>657</v>
      </c>
      <c r="C88" s="118" t="s">
        <v>658</v>
      </c>
      <c r="D88" s="118" t="s">
        <v>659</v>
      </c>
      <c r="E88" s="118"/>
      <c r="F88" s="118"/>
      <c r="G88" s="118"/>
      <c r="H88" s="118"/>
      <c r="I88" s="118"/>
      <c r="J88" s="118"/>
      <c r="K88" s="118"/>
      <c r="L88" s="118"/>
      <c r="M88" s="118"/>
      <c r="N88" s="118"/>
      <c r="O88" s="118"/>
      <c r="P88" s="118"/>
      <c r="Q88" s="118"/>
      <c r="R88" s="118"/>
      <c r="S88" s="118"/>
      <c r="T88" s="118"/>
      <c r="U88" s="118"/>
    </row>
    <row r="89" spans="1:21" ht="15.75" customHeight="1">
      <c r="A89" s="408"/>
      <c r="B89" s="393"/>
      <c r="C89" s="393"/>
      <c r="D89" s="393"/>
      <c r="E89" s="393"/>
      <c r="F89" s="393"/>
      <c r="G89" s="393"/>
      <c r="H89" s="393"/>
      <c r="I89" s="393"/>
      <c r="J89" s="393"/>
      <c r="K89" s="393"/>
      <c r="L89" s="393"/>
      <c r="M89" s="393"/>
      <c r="N89" s="393"/>
      <c r="O89" s="393"/>
      <c r="P89" s="393"/>
      <c r="Q89" s="393"/>
      <c r="R89" s="393"/>
      <c r="S89" s="393"/>
      <c r="T89" s="393"/>
      <c r="U89" s="393"/>
    </row>
    <row r="90" spans="1:21" ht="15.75" customHeight="1">
      <c r="A90" s="121" t="s">
        <v>672</v>
      </c>
    </row>
    <row r="91" spans="1:21" ht="15.75" customHeight="1">
      <c r="A91" s="74"/>
      <c r="B91" s="83" t="s">
        <v>241</v>
      </c>
      <c r="C91" s="83" t="s">
        <v>242</v>
      </c>
      <c r="D91" s="83" t="s">
        <v>243</v>
      </c>
      <c r="E91" s="83"/>
      <c r="F91" s="83"/>
      <c r="G91" s="83"/>
      <c r="H91" s="83"/>
      <c r="I91" s="83"/>
      <c r="J91" s="83"/>
      <c r="K91" s="83"/>
      <c r="L91" s="83"/>
      <c r="M91" s="83"/>
      <c r="N91" s="83"/>
      <c r="O91" s="83"/>
      <c r="P91" s="83"/>
      <c r="Q91" s="83"/>
      <c r="R91" s="83"/>
      <c r="S91" s="83"/>
      <c r="T91" s="83"/>
      <c r="U91" s="83"/>
    </row>
    <row r="92" spans="1:21" ht="15.75" customHeight="1">
      <c r="A92" s="84" t="s">
        <v>415</v>
      </c>
      <c r="B92" s="115" t="s">
        <v>673</v>
      </c>
      <c r="C92" s="115" t="s">
        <v>674</v>
      </c>
      <c r="D92" s="115" t="s">
        <v>675</v>
      </c>
      <c r="E92" s="116"/>
      <c r="F92" s="116"/>
      <c r="G92" s="116"/>
      <c r="H92" s="116"/>
      <c r="I92" s="116"/>
      <c r="J92" s="116"/>
      <c r="K92" s="116"/>
      <c r="L92" s="116"/>
      <c r="M92" s="116"/>
      <c r="N92" s="116"/>
      <c r="O92" s="116"/>
      <c r="P92" s="116"/>
      <c r="Q92" s="116"/>
      <c r="R92" s="116"/>
      <c r="S92" s="116"/>
      <c r="T92" s="116"/>
      <c r="U92" s="116"/>
    </row>
    <row r="93" spans="1:21" ht="15.75" customHeight="1">
      <c r="A93" s="86" t="s">
        <v>543</v>
      </c>
    </row>
    <row r="94" spans="1:21" ht="15.75" customHeight="1"/>
    <row r="95" spans="1:21" ht="15.75" customHeight="1"/>
    <row r="96" spans="1:2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57:U57"/>
    <mergeCell ref="A74:U74"/>
    <mergeCell ref="A76:U76"/>
    <mergeCell ref="A77:U77"/>
    <mergeCell ref="A89:U89"/>
    <mergeCell ref="A50:U50"/>
    <mergeCell ref="A56:U56"/>
    <mergeCell ref="A3:U3"/>
    <mergeCell ref="A16:U16"/>
    <mergeCell ref="A17:U17"/>
    <mergeCell ref="A32:U32"/>
    <mergeCell ref="A33:U33"/>
  </mergeCells>
  <hyperlinks>
    <hyperlink ref="B2" r:id="rId1" xr:uid="{00000000-0004-0000-0E00-000000000000}"/>
    <hyperlink ref="C2" r:id="rId2" xr:uid="{00000000-0004-0000-0E00-000001000000}"/>
    <hyperlink ref="D2" r:id="rId3" xr:uid="{00000000-0004-0000-0E00-000002000000}"/>
    <hyperlink ref="A90" r:id="rId4" xr:uid="{00000000-0004-0000-0E00-000003000000}"/>
    <hyperlink ref="B92" r:id="rId5" xr:uid="{00000000-0004-0000-0E00-000004000000}"/>
    <hyperlink ref="C92" r:id="rId6" xr:uid="{00000000-0004-0000-0E00-000005000000}"/>
    <hyperlink ref="D92" r:id="rId7" xr:uid="{00000000-0004-0000-0E00-000006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0"/>
  <sheetViews>
    <sheetView workbookViewId="0"/>
  </sheetViews>
  <sheetFormatPr defaultColWidth="12.5703125" defaultRowHeight="15" customHeight="1"/>
  <cols>
    <col min="1" max="1" width="12.42578125" customWidth="1"/>
    <col min="2" max="2" width="11.85546875" customWidth="1"/>
    <col min="3" max="26" width="8.5703125" customWidth="1"/>
  </cols>
  <sheetData>
    <row r="1" spans="1:5">
      <c r="A1" s="122">
        <v>45657</v>
      </c>
      <c r="B1" s="123" t="s">
        <v>676</v>
      </c>
      <c r="E1" s="123" t="s">
        <v>676</v>
      </c>
    </row>
    <row r="2" spans="1:5">
      <c r="A2" s="122">
        <v>45656</v>
      </c>
      <c r="B2" s="123" t="s">
        <v>677</v>
      </c>
      <c r="E2" s="123" t="s">
        <v>677</v>
      </c>
    </row>
    <row r="3" spans="1:5">
      <c r="A3" s="122">
        <v>45653</v>
      </c>
      <c r="B3" s="123" t="s">
        <v>678</v>
      </c>
      <c r="E3" s="123" t="s">
        <v>678</v>
      </c>
    </row>
    <row r="4" spans="1:5">
      <c r="A4" s="122">
        <v>45650</v>
      </c>
      <c r="B4" s="123" t="s">
        <v>679</v>
      </c>
      <c r="E4" s="123" t="s">
        <v>679</v>
      </c>
    </row>
    <row r="5" spans="1:5">
      <c r="A5" s="122">
        <v>45649</v>
      </c>
      <c r="B5" s="123" t="s">
        <v>676</v>
      </c>
      <c r="E5" s="123" t="s">
        <v>676</v>
      </c>
    </row>
    <row r="6" spans="1:5">
      <c r="A6" s="122">
        <v>45646</v>
      </c>
      <c r="B6" s="123" t="s">
        <v>680</v>
      </c>
      <c r="E6" s="123" t="s">
        <v>680</v>
      </c>
    </row>
    <row r="7" spans="1:5">
      <c r="A7" s="122">
        <v>45645</v>
      </c>
      <c r="B7" s="123" t="s">
        <v>681</v>
      </c>
      <c r="E7" s="123" t="s">
        <v>681</v>
      </c>
    </row>
    <row r="8" spans="1:5">
      <c r="A8" s="122">
        <v>45644</v>
      </c>
      <c r="B8" s="123" t="s">
        <v>680</v>
      </c>
      <c r="E8" s="123" t="s">
        <v>680</v>
      </c>
    </row>
    <row r="9" spans="1:5">
      <c r="A9" s="122">
        <v>45643</v>
      </c>
      <c r="B9" s="123" t="s">
        <v>682</v>
      </c>
      <c r="E9" s="123" t="s">
        <v>682</v>
      </c>
    </row>
    <row r="10" spans="1:5">
      <c r="A10" s="122">
        <v>45642</v>
      </c>
      <c r="B10" s="123" t="s">
        <v>683</v>
      </c>
      <c r="E10" s="123" t="s">
        <v>683</v>
      </c>
    </row>
    <row r="11" spans="1:5">
      <c r="A11" s="122">
        <v>45639</v>
      </c>
      <c r="B11" s="123" t="s">
        <v>684</v>
      </c>
      <c r="E11" s="123" t="s">
        <v>684</v>
      </c>
    </row>
    <row r="12" spans="1:5">
      <c r="A12" s="122">
        <v>45638</v>
      </c>
      <c r="B12" s="123" t="s">
        <v>684</v>
      </c>
      <c r="E12" s="123" t="s">
        <v>684</v>
      </c>
    </row>
    <row r="13" spans="1:5">
      <c r="A13" s="122">
        <v>45637</v>
      </c>
      <c r="B13" s="123" t="s">
        <v>685</v>
      </c>
      <c r="E13" s="123" t="s">
        <v>685</v>
      </c>
    </row>
    <row r="14" spans="1:5">
      <c r="A14" s="122">
        <v>45636</v>
      </c>
      <c r="B14" s="123" t="s">
        <v>686</v>
      </c>
      <c r="E14" s="123" t="s">
        <v>686</v>
      </c>
    </row>
    <row r="15" spans="1:5">
      <c r="A15" s="122">
        <v>45635</v>
      </c>
      <c r="B15" s="123" t="s">
        <v>680</v>
      </c>
      <c r="E15" s="123" t="s">
        <v>680</v>
      </c>
    </row>
    <row r="16" spans="1:5">
      <c r="A16" s="122">
        <v>45632</v>
      </c>
      <c r="B16" s="123" t="s">
        <v>687</v>
      </c>
      <c r="E16" s="123" t="s">
        <v>687</v>
      </c>
    </row>
    <row r="17" spans="1:5">
      <c r="A17" s="122">
        <v>45631</v>
      </c>
      <c r="B17" s="123" t="s">
        <v>684</v>
      </c>
      <c r="E17" s="123" t="s">
        <v>684</v>
      </c>
    </row>
    <row r="18" spans="1:5">
      <c r="A18" s="122">
        <v>45630</v>
      </c>
      <c r="B18" s="123" t="s">
        <v>685</v>
      </c>
      <c r="E18" s="123" t="s">
        <v>685</v>
      </c>
    </row>
    <row r="19" spans="1:5">
      <c r="A19" s="122">
        <v>45629</v>
      </c>
      <c r="B19" s="123" t="s">
        <v>684</v>
      </c>
      <c r="E19" s="123" t="s">
        <v>684</v>
      </c>
    </row>
    <row r="20" spans="1:5">
      <c r="A20" s="122">
        <v>45628</v>
      </c>
      <c r="B20" s="123" t="s">
        <v>688</v>
      </c>
      <c r="E20" s="123" t="s">
        <v>688</v>
      </c>
    </row>
    <row r="21" spans="1:5" ht="15.75" customHeight="1">
      <c r="A21" s="122">
        <v>45625</v>
      </c>
      <c r="B21" s="123" t="s">
        <v>689</v>
      </c>
      <c r="E21" s="123" t="s">
        <v>689</v>
      </c>
    </row>
    <row r="22" spans="1:5" ht="15.75" customHeight="1">
      <c r="A22" s="122">
        <v>45624</v>
      </c>
      <c r="B22" s="123" t="s">
        <v>686</v>
      </c>
      <c r="E22" s="123" t="s">
        <v>686</v>
      </c>
    </row>
    <row r="23" spans="1:5" ht="15.75" customHeight="1">
      <c r="A23" s="122">
        <v>45623</v>
      </c>
      <c r="B23" s="123" t="s">
        <v>690</v>
      </c>
      <c r="E23" s="123" t="s">
        <v>690</v>
      </c>
    </row>
    <row r="24" spans="1:5" ht="15.75" customHeight="1">
      <c r="A24" s="122">
        <v>45622</v>
      </c>
      <c r="B24" s="123" t="s">
        <v>691</v>
      </c>
      <c r="E24" s="123" t="s">
        <v>691</v>
      </c>
    </row>
    <row r="25" spans="1:5" ht="15.75" customHeight="1">
      <c r="A25" s="122">
        <v>45621</v>
      </c>
      <c r="B25" s="123" t="s">
        <v>691</v>
      </c>
      <c r="E25" s="123" t="s">
        <v>691</v>
      </c>
    </row>
    <row r="26" spans="1:5" ht="15.75" customHeight="1">
      <c r="A26" s="122">
        <v>45618</v>
      </c>
      <c r="B26" s="123" t="s">
        <v>676</v>
      </c>
      <c r="E26" s="123" t="s">
        <v>676</v>
      </c>
    </row>
    <row r="27" spans="1:5" ht="15.75" customHeight="1">
      <c r="A27" s="122">
        <v>45617</v>
      </c>
      <c r="B27" s="123" t="s">
        <v>692</v>
      </c>
      <c r="E27" s="123" t="s">
        <v>692</v>
      </c>
    </row>
    <row r="28" spans="1:5" ht="15.75" customHeight="1">
      <c r="A28" s="122">
        <v>45616</v>
      </c>
      <c r="B28" s="123" t="s">
        <v>693</v>
      </c>
      <c r="E28" s="123" t="s">
        <v>693</v>
      </c>
    </row>
    <row r="29" spans="1:5" ht="15.75" customHeight="1">
      <c r="A29" s="122">
        <v>45615</v>
      </c>
      <c r="B29" s="123" t="s">
        <v>694</v>
      </c>
      <c r="E29" s="123" t="s">
        <v>694</v>
      </c>
    </row>
    <row r="30" spans="1:5" ht="15.75" customHeight="1">
      <c r="A30" s="122">
        <v>45614</v>
      </c>
      <c r="B30" s="123" t="s">
        <v>694</v>
      </c>
      <c r="E30" s="123" t="s">
        <v>694</v>
      </c>
    </row>
    <row r="31" spans="1:5" ht="15.75" customHeight="1">
      <c r="A31" s="122">
        <v>45611</v>
      </c>
      <c r="B31" s="123" t="s">
        <v>695</v>
      </c>
      <c r="E31" s="123" t="s">
        <v>695</v>
      </c>
    </row>
    <row r="32" spans="1:5" ht="15.75" customHeight="1">
      <c r="A32" s="122">
        <v>45610</v>
      </c>
      <c r="B32" s="123" t="s">
        <v>696</v>
      </c>
      <c r="E32" s="123" t="s">
        <v>696</v>
      </c>
    </row>
    <row r="33" spans="1:5" ht="15.75" customHeight="1">
      <c r="A33" s="122">
        <v>45609</v>
      </c>
      <c r="B33" s="123" t="s">
        <v>697</v>
      </c>
      <c r="E33" s="123" t="s">
        <v>697</v>
      </c>
    </row>
    <row r="34" spans="1:5" ht="15.75" customHeight="1">
      <c r="A34" s="122">
        <v>45608</v>
      </c>
      <c r="B34" s="123" t="s">
        <v>681</v>
      </c>
      <c r="E34" s="123" t="s">
        <v>681</v>
      </c>
    </row>
    <row r="35" spans="1:5" ht="15.75" customHeight="1">
      <c r="A35" s="122">
        <v>45607</v>
      </c>
      <c r="B35" s="123" t="s">
        <v>681</v>
      </c>
      <c r="E35" s="123" t="s">
        <v>681</v>
      </c>
    </row>
    <row r="36" spans="1:5" ht="15.75" customHeight="1">
      <c r="A36" s="122">
        <v>45604</v>
      </c>
      <c r="B36" s="123" t="s">
        <v>698</v>
      </c>
      <c r="E36" s="123" t="s">
        <v>698</v>
      </c>
    </row>
    <row r="37" spans="1:5" ht="15.75" customHeight="1">
      <c r="A37" s="122">
        <v>45603</v>
      </c>
      <c r="B37" s="123" t="s">
        <v>699</v>
      </c>
      <c r="E37" s="123" t="s">
        <v>699</v>
      </c>
    </row>
    <row r="38" spans="1:5" ht="15.75" customHeight="1">
      <c r="A38" s="122">
        <v>45602</v>
      </c>
      <c r="B38" s="123" t="s">
        <v>695</v>
      </c>
      <c r="E38" s="123" t="s">
        <v>695</v>
      </c>
    </row>
    <row r="39" spans="1:5" ht="15.75" customHeight="1">
      <c r="A39" s="122">
        <v>45601</v>
      </c>
      <c r="B39" s="123" t="s">
        <v>696</v>
      </c>
      <c r="E39" s="123" t="s">
        <v>696</v>
      </c>
    </row>
    <row r="40" spans="1:5" ht="15.75" customHeight="1">
      <c r="A40" s="122">
        <v>45600</v>
      </c>
      <c r="B40" s="123" t="s">
        <v>681</v>
      </c>
      <c r="E40" s="123" t="s">
        <v>681</v>
      </c>
    </row>
    <row r="41" spans="1:5" ht="15.75" customHeight="1">
      <c r="A41" s="122">
        <v>45597</v>
      </c>
      <c r="B41" s="123" t="s">
        <v>679</v>
      </c>
      <c r="E41" s="123" t="s">
        <v>679</v>
      </c>
    </row>
    <row r="42" spans="1:5" ht="15.75" customHeight="1">
      <c r="A42" s="122">
        <v>45596</v>
      </c>
      <c r="B42" s="123" t="s">
        <v>679</v>
      </c>
      <c r="E42" s="123" t="s">
        <v>679</v>
      </c>
    </row>
    <row r="43" spans="1:5" ht="15.75" customHeight="1">
      <c r="A43" s="122">
        <v>45595</v>
      </c>
      <c r="B43" s="123" t="s">
        <v>700</v>
      </c>
      <c r="E43" s="123" t="s">
        <v>700</v>
      </c>
    </row>
    <row r="44" spans="1:5" ht="15.75" customHeight="1">
      <c r="A44" s="122">
        <v>45594</v>
      </c>
      <c r="B44" s="123" t="s">
        <v>701</v>
      </c>
      <c r="E44" s="123" t="s">
        <v>701</v>
      </c>
    </row>
    <row r="45" spans="1:5" ht="15.75" customHeight="1">
      <c r="A45" s="122">
        <v>45593</v>
      </c>
      <c r="B45" s="123" t="s">
        <v>690</v>
      </c>
      <c r="E45" s="123" t="s">
        <v>690</v>
      </c>
    </row>
    <row r="46" spans="1:5" ht="15.75" customHeight="1">
      <c r="A46" s="122">
        <v>45590</v>
      </c>
      <c r="B46" s="123" t="s">
        <v>697</v>
      </c>
      <c r="E46" s="123" t="s">
        <v>697</v>
      </c>
    </row>
    <row r="47" spans="1:5" ht="15.75" customHeight="1">
      <c r="A47" s="122">
        <v>45589</v>
      </c>
      <c r="B47" s="123" t="s">
        <v>700</v>
      </c>
      <c r="E47" s="123" t="s">
        <v>700</v>
      </c>
    </row>
    <row r="48" spans="1:5" ht="15.75" customHeight="1">
      <c r="A48" s="122">
        <v>45588</v>
      </c>
      <c r="B48" s="123" t="s">
        <v>702</v>
      </c>
      <c r="E48" s="123" t="s">
        <v>702</v>
      </c>
    </row>
    <row r="49" spans="1:5" ht="15.75" customHeight="1">
      <c r="A49" s="122">
        <v>45587</v>
      </c>
      <c r="B49" s="123" t="s">
        <v>703</v>
      </c>
      <c r="E49" s="123" t="s">
        <v>703</v>
      </c>
    </row>
    <row r="50" spans="1:5" ht="15.75" customHeight="1">
      <c r="A50" s="122">
        <v>45586</v>
      </c>
      <c r="B50" s="123" t="s">
        <v>697</v>
      </c>
      <c r="E50" s="123" t="s">
        <v>697</v>
      </c>
    </row>
    <row r="51" spans="1:5" ht="15.75" customHeight="1">
      <c r="A51" s="122">
        <v>45583</v>
      </c>
      <c r="B51" s="123" t="s">
        <v>680</v>
      </c>
      <c r="E51" s="123" t="s">
        <v>680</v>
      </c>
    </row>
    <row r="52" spans="1:5" ht="15.75" customHeight="1">
      <c r="A52" s="122">
        <v>45582</v>
      </c>
      <c r="B52" s="123" t="s">
        <v>697</v>
      </c>
      <c r="E52" s="123" t="s">
        <v>697</v>
      </c>
    </row>
    <row r="53" spans="1:5" ht="15.75" customHeight="1">
      <c r="A53" s="122">
        <v>45581</v>
      </c>
      <c r="B53" s="123" t="s">
        <v>680</v>
      </c>
      <c r="E53" s="123" t="s">
        <v>680</v>
      </c>
    </row>
    <row r="54" spans="1:5" ht="15.75" customHeight="1">
      <c r="A54" s="122">
        <v>45580</v>
      </c>
      <c r="B54" s="123" t="s">
        <v>704</v>
      </c>
      <c r="E54" s="123" t="s">
        <v>704</v>
      </c>
    </row>
    <row r="55" spans="1:5" ht="15.75" customHeight="1">
      <c r="A55" s="122">
        <v>45579</v>
      </c>
      <c r="B55" s="123" t="s">
        <v>690</v>
      </c>
      <c r="E55" s="123" t="s">
        <v>690</v>
      </c>
    </row>
    <row r="56" spans="1:5" ht="15.75" customHeight="1">
      <c r="A56" s="122">
        <v>45576</v>
      </c>
      <c r="B56" s="123" t="s">
        <v>702</v>
      </c>
      <c r="E56" s="123" t="s">
        <v>702</v>
      </c>
    </row>
    <row r="57" spans="1:5" ht="15.75" customHeight="1">
      <c r="A57" s="122">
        <v>45575</v>
      </c>
      <c r="B57" s="123" t="s">
        <v>697</v>
      </c>
      <c r="E57" s="123" t="s">
        <v>697</v>
      </c>
    </row>
    <row r="58" spans="1:5" ht="15.75" customHeight="1">
      <c r="A58" s="122">
        <v>45574</v>
      </c>
      <c r="B58" s="123" t="s">
        <v>705</v>
      </c>
      <c r="E58" s="123" t="s">
        <v>705</v>
      </c>
    </row>
    <row r="59" spans="1:5" ht="15.75" customHeight="1">
      <c r="A59" s="122">
        <v>45573</v>
      </c>
      <c r="B59" s="123" t="s">
        <v>682</v>
      </c>
      <c r="E59" s="123" t="s">
        <v>682</v>
      </c>
    </row>
    <row r="60" spans="1:5" ht="15.75" customHeight="1">
      <c r="A60" s="122">
        <v>45572</v>
      </c>
      <c r="B60" s="123" t="s">
        <v>687</v>
      </c>
      <c r="E60" s="123" t="s">
        <v>687</v>
      </c>
    </row>
    <row r="61" spans="1:5" ht="15.75" customHeight="1">
      <c r="A61" s="122">
        <v>45569</v>
      </c>
      <c r="B61" s="123" t="s">
        <v>706</v>
      </c>
      <c r="E61" s="123" t="s">
        <v>706</v>
      </c>
    </row>
    <row r="62" spans="1:5" ht="15.75" customHeight="1">
      <c r="A62" s="122">
        <v>45568</v>
      </c>
      <c r="B62" s="123" t="s">
        <v>682</v>
      </c>
      <c r="E62" s="123" t="s">
        <v>682</v>
      </c>
    </row>
    <row r="63" spans="1:5" ht="15.75" customHeight="1">
      <c r="A63" s="122">
        <v>45567</v>
      </c>
      <c r="B63" s="123" t="s">
        <v>688</v>
      </c>
      <c r="E63" s="123" t="s">
        <v>688</v>
      </c>
    </row>
    <row r="64" spans="1:5" ht="15.75" customHeight="1">
      <c r="A64" s="122">
        <v>45566</v>
      </c>
      <c r="B64" s="123" t="s">
        <v>689</v>
      </c>
      <c r="E64" s="123" t="s">
        <v>689</v>
      </c>
    </row>
    <row r="65" spans="1:5" ht="15.75" customHeight="1">
      <c r="A65" s="122">
        <v>45565</v>
      </c>
      <c r="B65" s="123" t="s">
        <v>689</v>
      </c>
      <c r="E65" s="123" t="s">
        <v>689</v>
      </c>
    </row>
    <row r="66" spans="1:5" ht="15.75" customHeight="1">
      <c r="A66" s="122">
        <v>45562</v>
      </c>
      <c r="B66" s="123" t="s">
        <v>707</v>
      </c>
      <c r="E66" s="123" t="s">
        <v>707</v>
      </c>
    </row>
    <row r="67" spans="1:5" ht="15.75" customHeight="1">
      <c r="A67" s="122">
        <v>45561</v>
      </c>
      <c r="B67" s="123" t="s">
        <v>683</v>
      </c>
      <c r="E67" s="123" t="s">
        <v>683</v>
      </c>
    </row>
    <row r="68" spans="1:5" ht="15.75" customHeight="1">
      <c r="A68" s="122">
        <v>45560</v>
      </c>
      <c r="B68" s="123" t="s">
        <v>683</v>
      </c>
      <c r="E68" s="123" t="s">
        <v>683</v>
      </c>
    </row>
    <row r="69" spans="1:5" ht="15.75" customHeight="1">
      <c r="A69" s="122">
        <v>45559</v>
      </c>
      <c r="B69" s="123" t="s">
        <v>685</v>
      </c>
      <c r="E69" s="123" t="s">
        <v>685</v>
      </c>
    </row>
    <row r="70" spans="1:5" ht="15.75" customHeight="1">
      <c r="A70" s="122">
        <v>45558</v>
      </c>
      <c r="B70" s="123" t="s">
        <v>689</v>
      </c>
      <c r="E70" s="123" t="s">
        <v>689</v>
      </c>
    </row>
    <row r="71" spans="1:5" ht="15.75" customHeight="1">
      <c r="A71" s="122">
        <v>45555</v>
      </c>
      <c r="B71" s="123" t="s">
        <v>708</v>
      </c>
      <c r="E71" s="123" t="s">
        <v>708</v>
      </c>
    </row>
    <row r="72" spans="1:5" ht="15.75" customHeight="1">
      <c r="A72" s="122">
        <v>45554</v>
      </c>
      <c r="B72" s="123" t="s">
        <v>707</v>
      </c>
      <c r="E72" s="123" t="s">
        <v>707</v>
      </c>
    </row>
    <row r="73" spans="1:5" ht="15.75" customHeight="1">
      <c r="A73" s="122">
        <v>45553</v>
      </c>
      <c r="B73" s="123" t="s">
        <v>709</v>
      </c>
      <c r="E73" s="123" t="s">
        <v>709</v>
      </c>
    </row>
    <row r="74" spans="1:5" ht="15.75" customHeight="1">
      <c r="A74" s="122">
        <v>45552</v>
      </c>
      <c r="B74" s="123" t="s">
        <v>710</v>
      </c>
      <c r="E74" s="123" t="s">
        <v>710</v>
      </c>
    </row>
    <row r="75" spans="1:5" ht="15.75" customHeight="1">
      <c r="A75" s="122">
        <v>45551</v>
      </c>
      <c r="B75" s="123" t="s">
        <v>703</v>
      </c>
      <c r="E75" s="123" t="s">
        <v>703</v>
      </c>
    </row>
    <row r="76" spans="1:5" ht="15.75" customHeight="1">
      <c r="A76" s="122">
        <v>45548</v>
      </c>
      <c r="B76" s="123" t="s">
        <v>702</v>
      </c>
      <c r="E76" s="123" t="s">
        <v>702</v>
      </c>
    </row>
    <row r="77" spans="1:5" ht="15.75" customHeight="1">
      <c r="A77" s="122">
        <v>45547</v>
      </c>
      <c r="B77" s="123" t="s">
        <v>704</v>
      </c>
      <c r="E77" s="123" t="s">
        <v>704</v>
      </c>
    </row>
    <row r="78" spans="1:5" ht="15.75" customHeight="1">
      <c r="A78" s="122">
        <v>45546</v>
      </c>
      <c r="B78" s="123" t="s">
        <v>696</v>
      </c>
      <c r="E78" s="123" t="s">
        <v>696</v>
      </c>
    </row>
    <row r="79" spans="1:5" ht="15.75" customHeight="1">
      <c r="A79" s="122">
        <v>45545</v>
      </c>
      <c r="B79" s="123" t="s">
        <v>696</v>
      </c>
      <c r="E79" s="123" t="s">
        <v>696</v>
      </c>
    </row>
    <row r="80" spans="1:5" ht="15.75" customHeight="1">
      <c r="A80" s="122">
        <v>45544</v>
      </c>
      <c r="B80" s="123" t="s">
        <v>697</v>
      </c>
      <c r="E80" s="123" t="s">
        <v>697</v>
      </c>
    </row>
    <row r="81" spans="1:5" ht="15.75" customHeight="1">
      <c r="A81" s="122">
        <v>45541</v>
      </c>
      <c r="B81" s="123" t="s">
        <v>690</v>
      </c>
      <c r="E81" s="123" t="s">
        <v>690</v>
      </c>
    </row>
    <row r="82" spans="1:5" ht="15.75" customHeight="1">
      <c r="A82" s="122">
        <v>45540</v>
      </c>
      <c r="B82" s="123" t="s">
        <v>696</v>
      </c>
      <c r="E82" s="123" t="s">
        <v>696</v>
      </c>
    </row>
    <row r="83" spans="1:5" ht="15.75" customHeight="1">
      <c r="A83" s="122">
        <v>45539</v>
      </c>
      <c r="B83" s="123" t="s">
        <v>696</v>
      </c>
      <c r="E83" s="123" t="s">
        <v>696</v>
      </c>
    </row>
    <row r="84" spans="1:5" ht="15.75" customHeight="1">
      <c r="A84" s="122">
        <v>45538</v>
      </c>
      <c r="B84" s="123" t="s">
        <v>711</v>
      </c>
      <c r="E84" s="123" t="s">
        <v>711</v>
      </c>
    </row>
    <row r="85" spans="1:5" ht="15.75" customHeight="1">
      <c r="A85" s="122">
        <v>45537</v>
      </c>
      <c r="B85" s="123" t="s">
        <v>693</v>
      </c>
      <c r="E85" s="123" t="s">
        <v>693</v>
      </c>
    </row>
    <row r="86" spans="1:5" ht="15.75" customHeight="1">
      <c r="A86" s="122">
        <v>45534</v>
      </c>
      <c r="B86" s="123" t="s">
        <v>712</v>
      </c>
      <c r="E86" s="123" t="s">
        <v>712</v>
      </c>
    </row>
    <row r="87" spans="1:5" ht="15.75" customHeight="1">
      <c r="A87" s="122">
        <v>45533</v>
      </c>
      <c r="B87" s="123" t="s">
        <v>713</v>
      </c>
      <c r="E87" s="123" t="s">
        <v>713</v>
      </c>
    </row>
    <row r="88" spans="1:5" ht="15.75" customHeight="1">
      <c r="A88" s="122">
        <v>45532</v>
      </c>
      <c r="B88" s="123" t="s">
        <v>713</v>
      </c>
      <c r="E88" s="123" t="s">
        <v>713</v>
      </c>
    </row>
    <row r="89" spans="1:5" ht="15.75" customHeight="1">
      <c r="A89" s="122">
        <v>45531</v>
      </c>
      <c r="B89" s="123" t="s">
        <v>693</v>
      </c>
      <c r="E89" s="123" t="s">
        <v>693</v>
      </c>
    </row>
    <row r="90" spans="1:5" ht="15.75" customHeight="1">
      <c r="A90" s="122">
        <v>45527</v>
      </c>
      <c r="B90" s="123" t="s">
        <v>693</v>
      </c>
      <c r="E90" s="123" t="s">
        <v>693</v>
      </c>
    </row>
    <row r="91" spans="1:5" ht="15.75" customHeight="1">
      <c r="A91" s="122">
        <v>45526</v>
      </c>
      <c r="B91" s="123" t="s">
        <v>714</v>
      </c>
      <c r="E91" s="123" t="s">
        <v>714</v>
      </c>
    </row>
    <row r="92" spans="1:5" ht="15.75" customHeight="1">
      <c r="A92" s="122">
        <v>45525</v>
      </c>
      <c r="B92" s="123" t="s">
        <v>715</v>
      </c>
      <c r="E92" s="123" t="s">
        <v>715</v>
      </c>
    </row>
    <row r="93" spans="1:5" ht="15.75" customHeight="1">
      <c r="A93" s="122">
        <v>45524</v>
      </c>
      <c r="B93" s="123" t="s">
        <v>692</v>
      </c>
      <c r="E93" s="123" t="s">
        <v>692</v>
      </c>
    </row>
    <row r="94" spans="1:5" ht="15.75" customHeight="1">
      <c r="A94" s="122">
        <v>45523</v>
      </c>
      <c r="B94" s="123" t="s">
        <v>711</v>
      </c>
      <c r="E94" s="123" t="s">
        <v>711</v>
      </c>
    </row>
    <row r="95" spans="1:5" ht="15.75" customHeight="1">
      <c r="A95" s="122">
        <v>45520</v>
      </c>
      <c r="B95" s="123" t="s">
        <v>678</v>
      </c>
      <c r="E95" s="123" t="s">
        <v>678</v>
      </c>
    </row>
    <row r="96" spans="1:5" ht="15.75" customHeight="1">
      <c r="A96" s="122">
        <v>45519</v>
      </c>
      <c r="B96" s="123" t="s">
        <v>694</v>
      </c>
      <c r="E96" s="123" t="s">
        <v>694</v>
      </c>
    </row>
    <row r="97" spans="1:5" ht="15.75" customHeight="1">
      <c r="A97" s="122">
        <v>45518</v>
      </c>
      <c r="B97" s="123" t="s">
        <v>716</v>
      </c>
      <c r="E97" s="123" t="s">
        <v>716</v>
      </c>
    </row>
    <row r="98" spans="1:5" ht="15.75" customHeight="1">
      <c r="A98" s="122">
        <v>45517</v>
      </c>
      <c r="B98" s="123" t="s">
        <v>692</v>
      </c>
      <c r="E98" s="123" t="s">
        <v>692</v>
      </c>
    </row>
    <row r="99" spans="1:5" ht="15.75" customHeight="1">
      <c r="A99" s="122">
        <v>45516</v>
      </c>
      <c r="B99" s="123" t="s">
        <v>693</v>
      </c>
      <c r="E99" s="123" t="s">
        <v>693</v>
      </c>
    </row>
    <row r="100" spans="1:5" ht="15.75" customHeight="1">
      <c r="A100" s="122">
        <v>45513</v>
      </c>
      <c r="B100" s="123" t="s">
        <v>715</v>
      </c>
      <c r="E100" s="123" t="s">
        <v>715</v>
      </c>
    </row>
    <row r="101" spans="1:5" ht="15.75" customHeight="1">
      <c r="A101" s="122">
        <v>45512</v>
      </c>
      <c r="B101" s="123" t="s">
        <v>714</v>
      </c>
      <c r="E101" s="123" t="s">
        <v>714</v>
      </c>
    </row>
    <row r="102" spans="1:5" ht="15.75" customHeight="1">
      <c r="A102" s="122">
        <v>45511</v>
      </c>
      <c r="B102" s="123" t="s">
        <v>716</v>
      </c>
      <c r="E102" s="123" t="s">
        <v>716</v>
      </c>
    </row>
    <row r="103" spans="1:5" ht="15.75" customHeight="1">
      <c r="A103" s="122">
        <v>45510</v>
      </c>
      <c r="B103" s="123" t="s">
        <v>692</v>
      </c>
      <c r="E103" s="123" t="s">
        <v>692</v>
      </c>
    </row>
    <row r="104" spans="1:5" ht="15.75" customHeight="1">
      <c r="A104" s="122">
        <v>45509</v>
      </c>
      <c r="B104" s="123" t="s">
        <v>717</v>
      </c>
      <c r="E104" s="123" t="s">
        <v>717</v>
      </c>
    </row>
    <row r="105" spans="1:5" ht="15.75" customHeight="1">
      <c r="A105" s="122">
        <v>45506</v>
      </c>
      <c r="B105" s="123" t="s">
        <v>715</v>
      </c>
      <c r="E105" s="123" t="s">
        <v>715</v>
      </c>
    </row>
    <row r="106" spans="1:5" ht="15.75" customHeight="1">
      <c r="A106" s="122">
        <v>45505</v>
      </c>
      <c r="B106" s="123" t="s">
        <v>718</v>
      </c>
      <c r="E106" s="123" t="s">
        <v>718</v>
      </c>
    </row>
    <row r="107" spans="1:5" ht="15.75" customHeight="1">
      <c r="A107" s="122">
        <v>45504</v>
      </c>
      <c r="B107" s="123" t="s">
        <v>714</v>
      </c>
      <c r="E107" s="123" t="s">
        <v>714</v>
      </c>
    </row>
    <row r="108" spans="1:5" ht="15.75" customHeight="1">
      <c r="A108" s="122">
        <v>45503</v>
      </c>
      <c r="B108" s="123" t="s">
        <v>713</v>
      </c>
      <c r="E108" s="123" t="s">
        <v>713</v>
      </c>
    </row>
    <row r="109" spans="1:5" ht="15.75" customHeight="1">
      <c r="A109" s="122">
        <v>45502</v>
      </c>
      <c r="B109" s="123" t="s">
        <v>678</v>
      </c>
      <c r="E109" s="123" t="s">
        <v>678</v>
      </c>
    </row>
    <row r="110" spans="1:5" ht="15.75" customHeight="1">
      <c r="A110" s="122">
        <v>45499</v>
      </c>
      <c r="B110" s="123" t="s">
        <v>718</v>
      </c>
      <c r="E110" s="123" t="s">
        <v>718</v>
      </c>
    </row>
    <row r="111" spans="1:5" ht="15.75" customHeight="1">
      <c r="A111" s="122">
        <v>45498</v>
      </c>
      <c r="B111" s="123" t="s">
        <v>698</v>
      </c>
      <c r="E111" s="123" t="s">
        <v>698</v>
      </c>
    </row>
    <row r="112" spans="1:5" ht="15.75" customHeight="1">
      <c r="A112" s="122">
        <v>45497</v>
      </c>
      <c r="B112" s="123" t="s">
        <v>719</v>
      </c>
      <c r="E112" s="123" t="s">
        <v>719</v>
      </c>
    </row>
    <row r="113" spans="1:5" ht="15.75" customHeight="1">
      <c r="A113" s="122">
        <v>45496</v>
      </c>
      <c r="B113" s="123" t="s">
        <v>715</v>
      </c>
      <c r="E113" s="123" t="s">
        <v>715</v>
      </c>
    </row>
    <row r="114" spans="1:5" ht="15.75" customHeight="1">
      <c r="A114" s="122">
        <v>45495</v>
      </c>
      <c r="B114" s="123" t="s">
        <v>715</v>
      </c>
      <c r="E114" s="123" t="s">
        <v>715</v>
      </c>
    </row>
    <row r="115" spans="1:5" ht="15.75" customHeight="1">
      <c r="A115" s="122">
        <v>45492</v>
      </c>
      <c r="B115" s="124">
        <v>45839</v>
      </c>
      <c r="E115" s="124">
        <v>45839</v>
      </c>
    </row>
    <row r="116" spans="1:5" ht="15.75" customHeight="1">
      <c r="A116" s="122">
        <v>45491</v>
      </c>
      <c r="B116" s="125">
        <v>45962</v>
      </c>
      <c r="E116" s="125">
        <v>45962</v>
      </c>
    </row>
    <row r="117" spans="1:5" ht="15.75" customHeight="1">
      <c r="A117" s="122">
        <v>45490</v>
      </c>
      <c r="B117" s="125">
        <v>45931</v>
      </c>
      <c r="E117" s="125">
        <v>45931</v>
      </c>
    </row>
    <row r="118" spans="1:5" ht="15.75" customHeight="1">
      <c r="A118" s="122">
        <v>45489</v>
      </c>
      <c r="B118" s="124">
        <v>45778</v>
      </c>
      <c r="E118" s="124">
        <v>45778</v>
      </c>
    </row>
    <row r="119" spans="1:5" ht="15.75" customHeight="1">
      <c r="A119" s="122">
        <v>45488</v>
      </c>
      <c r="B119" s="124">
        <v>45778</v>
      </c>
      <c r="E119" s="124">
        <v>45778</v>
      </c>
    </row>
    <row r="120" spans="1:5" ht="15.75" customHeight="1">
      <c r="A120" s="122">
        <v>45485</v>
      </c>
      <c r="B120" s="124">
        <v>45778</v>
      </c>
      <c r="E120" s="124">
        <v>45778</v>
      </c>
    </row>
    <row r="121" spans="1:5" ht="15.75" customHeight="1">
      <c r="A121" s="122">
        <v>45484</v>
      </c>
      <c r="B121" s="124">
        <v>45809</v>
      </c>
      <c r="E121" s="124">
        <v>45809</v>
      </c>
    </row>
    <row r="122" spans="1:5" ht="15.75" customHeight="1">
      <c r="A122" s="122">
        <v>45483</v>
      </c>
      <c r="B122" s="124">
        <v>45778</v>
      </c>
      <c r="E122" s="124">
        <v>45778</v>
      </c>
    </row>
    <row r="123" spans="1:5" ht="15.75" customHeight="1">
      <c r="A123" s="122">
        <v>45482</v>
      </c>
      <c r="B123" s="124">
        <v>45658</v>
      </c>
      <c r="E123" s="124">
        <v>45658</v>
      </c>
    </row>
    <row r="124" spans="1:5" ht="15.75" customHeight="1">
      <c r="A124" s="122">
        <v>45481</v>
      </c>
      <c r="B124" s="124">
        <v>45748</v>
      </c>
      <c r="E124" s="124">
        <v>45748</v>
      </c>
    </row>
    <row r="125" spans="1:5" ht="15.75" customHeight="1">
      <c r="A125" s="122">
        <v>45478</v>
      </c>
      <c r="B125" s="124">
        <v>45778</v>
      </c>
      <c r="E125" s="124">
        <v>45778</v>
      </c>
    </row>
    <row r="126" spans="1:5" ht="15.75" customHeight="1">
      <c r="A126" s="122">
        <v>45477</v>
      </c>
      <c r="B126" s="124">
        <v>45778</v>
      </c>
      <c r="E126" s="124">
        <v>45778</v>
      </c>
    </row>
    <row r="127" spans="1:5" ht="15.75" customHeight="1">
      <c r="A127" s="122">
        <v>45476</v>
      </c>
      <c r="B127" s="124">
        <v>45689</v>
      </c>
      <c r="E127" s="124">
        <v>45689</v>
      </c>
    </row>
    <row r="128" spans="1:5" ht="15.75" customHeight="1">
      <c r="A128" s="122">
        <v>45475</v>
      </c>
      <c r="B128" s="123" t="s">
        <v>720</v>
      </c>
      <c r="E128" s="123" t="s">
        <v>720</v>
      </c>
    </row>
    <row r="129" spans="1:5" ht="15.75" customHeight="1">
      <c r="A129" s="122">
        <v>45474</v>
      </c>
      <c r="B129" s="123" t="s">
        <v>721</v>
      </c>
      <c r="E129" s="123" t="s">
        <v>721</v>
      </c>
    </row>
    <row r="130" spans="1:5" ht="15.75" customHeight="1">
      <c r="A130" s="122">
        <v>45471</v>
      </c>
      <c r="B130" s="123" t="s">
        <v>722</v>
      </c>
      <c r="E130" s="123" t="s">
        <v>722</v>
      </c>
    </row>
    <row r="131" spans="1:5" ht="15.75" customHeight="1">
      <c r="A131" s="122">
        <v>45470</v>
      </c>
      <c r="B131" s="123" t="s">
        <v>721</v>
      </c>
      <c r="E131" s="123" t="s">
        <v>721</v>
      </c>
    </row>
    <row r="132" spans="1:5" ht="15.75" customHeight="1">
      <c r="A132" s="122">
        <v>45469</v>
      </c>
      <c r="B132" s="123" t="s">
        <v>723</v>
      </c>
      <c r="E132" s="123" t="s">
        <v>723</v>
      </c>
    </row>
    <row r="133" spans="1:5" ht="15.75" customHeight="1">
      <c r="A133" s="122">
        <v>45468</v>
      </c>
      <c r="B133" s="123" t="s">
        <v>724</v>
      </c>
      <c r="E133" s="123" t="s">
        <v>724</v>
      </c>
    </row>
    <row r="134" spans="1:5" ht="15.75" customHeight="1">
      <c r="A134" s="122">
        <v>45467</v>
      </c>
      <c r="B134" s="123" t="s">
        <v>724</v>
      </c>
      <c r="E134" s="123" t="s">
        <v>724</v>
      </c>
    </row>
    <row r="135" spans="1:5" ht="15.75" customHeight="1">
      <c r="A135" s="122">
        <v>45464</v>
      </c>
      <c r="B135" s="123" t="s">
        <v>725</v>
      </c>
      <c r="E135" s="123" t="s">
        <v>725</v>
      </c>
    </row>
    <row r="136" spans="1:5" ht="15.75" customHeight="1">
      <c r="A136" s="122">
        <v>45463</v>
      </c>
      <c r="B136" s="123" t="s">
        <v>726</v>
      </c>
      <c r="E136" s="123" t="s">
        <v>726</v>
      </c>
    </row>
    <row r="137" spans="1:5" ht="15.75" customHeight="1">
      <c r="A137" s="122">
        <v>45462</v>
      </c>
      <c r="B137" s="123" t="s">
        <v>726</v>
      </c>
      <c r="E137" s="123" t="s">
        <v>726</v>
      </c>
    </row>
    <row r="138" spans="1:5" ht="15.75" customHeight="1">
      <c r="A138" s="122">
        <v>45461</v>
      </c>
      <c r="B138" s="123" t="s">
        <v>726</v>
      </c>
      <c r="E138" s="123" t="s">
        <v>726</v>
      </c>
    </row>
    <row r="139" spans="1:5" ht="15.75" customHeight="1">
      <c r="A139" s="122">
        <v>45460</v>
      </c>
      <c r="B139" s="123" t="s">
        <v>726</v>
      </c>
      <c r="E139" s="123" t="s">
        <v>726</v>
      </c>
    </row>
    <row r="140" spans="1:5" ht="15.75" customHeight="1">
      <c r="A140" s="122">
        <v>45457</v>
      </c>
      <c r="B140" s="123" t="s">
        <v>721</v>
      </c>
      <c r="E140" s="123" t="s">
        <v>721</v>
      </c>
    </row>
    <row r="141" spans="1:5" ht="15.75" customHeight="1">
      <c r="A141" s="122">
        <v>45456</v>
      </c>
      <c r="B141" s="123" t="s">
        <v>721</v>
      </c>
      <c r="E141" s="123" t="s">
        <v>721</v>
      </c>
    </row>
    <row r="142" spans="1:5" ht="15.75" customHeight="1">
      <c r="A142" s="122">
        <v>45455</v>
      </c>
      <c r="B142" s="124">
        <v>45717</v>
      </c>
      <c r="E142" s="124">
        <v>45717</v>
      </c>
    </row>
    <row r="143" spans="1:5" ht="15.75" customHeight="1">
      <c r="A143" s="122">
        <v>45454</v>
      </c>
      <c r="B143" s="124">
        <v>45717</v>
      </c>
      <c r="E143" s="124">
        <v>45717</v>
      </c>
    </row>
    <row r="144" spans="1:5" ht="15.75" customHeight="1">
      <c r="A144" s="122">
        <v>45453</v>
      </c>
      <c r="B144" s="124">
        <v>45689</v>
      </c>
      <c r="E144" s="124">
        <v>45689</v>
      </c>
    </row>
    <row r="145" spans="1:5" ht="15.75" customHeight="1">
      <c r="A145" s="122">
        <v>45450</v>
      </c>
      <c r="B145" s="124">
        <v>45689</v>
      </c>
      <c r="E145" s="124">
        <v>45689</v>
      </c>
    </row>
    <row r="146" spans="1:5" ht="15.75" customHeight="1">
      <c r="A146" s="122">
        <v>45449</v>
      </c>
      <c r="B146" s="124">
        <v>45717</v>
      </c>
      <c r="E146" s="124">
        <v>45717</v>
      </c>
    </row>
    <row r="147" spans="1:5" ht="15.75" customHeight="1">
      <c r="A147" s="122">
        <v>45448</v>
      </c>
      <c r="B147" s="124">
        <v>45717</v>
      </c>
      <c r="E147" s="124">
        <v>45717</v>
      </c>
    </row>
    <row r="148" spans="1:5" ht="15.75" customHeight="1">
      <c r="A148" s="122">
        <v>45447</v>
      </c>
      <c r="B148" s="124">
        <v>45748</v>
      </c>
      <c r="E148" s="124">
        <v>45748</v>
      </c>
    </row>
    <row r="149" spans="1:5" ht="15.75" customHeight="1">
      <c r="A149" s="122">
        <v>45446</v>
      </c>
      <c r="B149" s="124">
        <v>45809</v>
      </c>
      <c r="E149" s="124">
        <v>45809</v>
      </c>
    </row>
    <row r="150" spans="1:5" ht="15.75" customHeight="1">
      <c r="A150" s="122">
        <v>45443</v>
      </c>
      <c r="B150" s="124">
        <v>45839</v>
      </c>
      <c r="E150" s="124">
        <v>45839</v>
      </c>
    </row>
    <row r="151" spans="1:5" ht="15.75" customHeight="1">
      <c r="A151" s="122">
        <v>45442</v>
      </c>
      <c r="B151" s="124">
        <v>45778</v>
      </c>
      <c r="E151" s="124">
        <v>45778</v>
      </c>
    </row>
    <row r="152" spans="1:5" ht="15.75" customHeight="1">
      <c r="A152" s="122">
        <v>45441</v>
      </c>
      <c r="B152" s="124">
        <v>45778</v>
      </c>
      <c r="E152" s="124">
        <v>45778</v>
      </c>
    </row>
    <row r="153" spans="1:5" ht="15.75" customHeight="1">
      <c r="A153" s="122">
        <v>45440</v>
      </c>
      <c r="B153" s="125">
        <v>45931</v>
      </c>
      <c r="E153" s="125">
        <v>45931</v>
      </c>
    </row>
    <row r="154" spans="1:5" ht="15.75" customHeight="1">
      <c r="A154" s="122">
        <v>45436</v>
      </c>
      <c r="B154" s="125">
        <v>45931</v>
      </c>
      <c r="E154" s="125">
        <v>45931</v>
      </c>
    </row>
    <row r="155" spans="1:5" ht="15.75" customHeight="1">
      <c r="A155" s="122">
        <v>45435</v>
      </c>
      <c r="B155" s="125">
        <v>45962</v>
      </c>
      <c r="E155" s="125">
        <v>45962</v>
      </c>
    </row>
    <row r="156" spans="1:5" ht="15.75" customHeight="1">
      <c r="A156" s="122">
        <v>45434</v>
      </c>
      <c r="B156" s="124">
        <v>45901</v>
      </c>
      <c r="E156" s="124">
        <v>45901</v>
      </c>
    </row>
    <row r="157" spans="1:5" ht="15.75" customHeight="1">
      <c r="A157" s="122">
        <v>45433</v>
      </c>
      <c r="B157" s="124">
        <v>45717</v>
      </c>
      <c r="E157" s="124">
        <v>45717</v>
      </c>
    </row>
    <row r="158" spans="1:5" ht="15.75" customHeight="1">
      <c r="A158" s="122">
        <v>45432</v>
      </c>
      <c r="B158" s="124">
        <v>45809</v>
      </c>
      <c r="E158" s="124">
        <v>45809</v>
      </c>
    </row>
    <row r="159" spans="1:5" ht="15.75" customHeight="1">
      <c r="A159" s="122">
        <v>45429</v>
      </c>
      <c r="B159" s="124">
        <v>45870</v>
      </c>
      <c r="E159" s="124">
        <v>45870</v>
      </c>
    </row>
    <row r="160" spans="1:5" ht="15.75" customHeight="1">
      <c r="A160" s="122">
        <v>45428</v>
      </c>
      <c r="B160" s="125">
        <v>45992</v>
      </c>
      <c r="E160" s="125">
        <v>45992</v>
      </c>
    </row>
    <row r="161" spans="1:5" ht="15.75" customHeight="1">
      <c r="A161" s="122">
        <v>45427</v>
      </c>
      <c r="B161" s="123" t="s">
        <v>727</v>
      </c>
      <c r="E161" s="123" t="s">
        <v>727</v>
      </c>
    </row>
    <row r="162" spans="1:5" ht="15.75" customHeight="1">
      <c r="A162" s="122">
        <v>45426</v>
      </c>
      <c r="B162" s="125">
        <v>45962</v>
      </c>
      <c r="E162" s="125">
        <v>45962</v>
      </c>
    </row>
    <row r="163" spans="1:5" ht="15.75" customHeight="1">
      <c r="A163" s="122">
        <v>45425</v>
      </c>
      <c r="B163" s="125">
        <v>45931</v>
      </c>
      <c r="E163" s="125">
        <v>45931</v>
      </c>
    </row>
    <row r="164" spans="1:5" ht="15.75" customHeight="1">
      <c r="A164" s="122">
        <v>45422</v>
      </c>
      <c r="B164" s="123" t="s">
        <v>727</v>
      </c>
      <c r="E164" s="123" t="s">
        <v>727</v>
      </c>
    </row>
    <row r="165" spans="1:5" ht="15.75" customHeight="1">
      <c r="A165" s="122">
        <v>45421</v>
      </c>
      <c r="B165" s="123" t="s">
        <v>728</v>
      </c>
      <c r="E165" s="123" t="s">
        <v>728</v>
      </c>
    </row>
    <row r="166" spans="1:5" ht="15.75" customHeight="1">
      <c r="A166" s="122">
        <v>45420</v>
      </c>
      <c r="B166" s="123" t="s">
        <v>729</v>
      </c>
      <c r="E166" s="123" t="s">
        <v>729</v>
      </c>
    </row>
    <row r="167" spans="1:5" ht="15.75" customHeight="1">
      <c r="A167" s="122">
        <v>45419</v>
      </c>
      <c r="B167" s="125">
        <v>45962</v>
      </c>
      <c r="E167" s="125">
        <v>45962</v>
      </c>
    </row>
    <row r="168" spans="1:5" ht="15.75" customHeight="1">
      <c r="A168" s="122">
        <v>45415</v>
      </c>
      <c r="B168" s="125">
        <v>45931</v>
      </c>
      <c r="E168" s="125">
        <v>45931</v>
      </c>
    </row>
    <row r="169" spans="1:5" ht="15.75" customHeight="1">
      <c r="A169" s="122">
        <v>45414</v>
      </c>
      <c r="B169" s="124">
        <v>45809</v>
      </c>
      <c r="E169" s="124">
        <v>45809</v>
      </c>
    </row>
    <row r="170" spans="1:5" ht="15.75" customHeight="1">
      <c r="A170" s="122">
        <v>45413</v>
      </c>
      <c r="B170" s="124">
        <v>45658</v>
      </c>
      <c r="E170" s="124">
        <v>45658</v>
      </c>
    </row>
    <row r="171" spans="1:5" ht="15.75" customHeight="1">
      <c r="A171" s="122">
        <v>45412</v>
      </c>
      <c r="B171" s="123" t="s">
        <v>721</v>
      </c>
      <c r="E171" s="123" t="s">
        <v>721</v>
      </c>
    </row>
    <row r="172" spans="1:5" ht="15.75" customHeight="1">
      <c r="A172" s="122">
        <v>45411</v>
      </c>
      <c r="B172" s="124">
        <v>45748</v>
      </c>
      <c r="E172" s="124">
        <v>45748</v>
      </c>
    </row>
    <row r="173" spans="1:5" ht="15.75" customHeight="1">
      <c r="A173" s="122">
        <v>45408</v>
      </c>
      <c r="B173" s="123" t="s">
        <v>726</v>
      </c>
      <c r="E173" s="123" t="s">
        <v>726</v>
      </c>
    </row>
    <row r="174" spans="1:5" ht="15.75" customHeight="1">
      <c r="A174" s="122">
        <v>45407</v>
      </c>
      <c r="B174" s="123" t="s">
        <v>730</v>
      </c>
      <c r="E174" s="123" t="s">
        <v>730</v>
      </c>
    </row>
    <row r="175" spans="1:5" ht="15.75" customHeight="1">
      <c r="A175" s="122">
        <v>45406</v>
      </c>
      <c r="B175" s="124">
        <v>45717</v>
      </c>
      <c r="E175" s="124">
        <v>45717</v>
      </c>
    </row>
    <row r="176" spans="1:5" ht="15.75" customHeight="1">
      <c r="A176" s="122">
        <v>45405</v>
      </c>
      <c r="B176" s="124">
        <v>45717</v>
      </c>
      <c r="E176" s="124">
        <v>45717</v>
      </c>
    </row>
    <row r="177" spans="1:5" ht="15.75" customHeight="1">
      <c r="A177" s="122">
        <v>45404</v>
      </c>
      <c r="B177" s="123" t="s">
        <v>731</v>
      </c>
      <c r="E177" s="123" t="s">
        <v>731</v>
      </c>
    </row>
    <row r="178" spans="1:5" ht="15.75" customHeight="1">
      <c r="A178" s="122">
        <v>45401</v>
      </c>
      <c r="B178" s="123" t="s">
        <v>730</v>
      </c>
      <c r="E178" s="123" t="s">
        <v>730</v>
      </c>
    </row>
    <row r="179" spans="1:5" ht="15.75" customHeight="1">
      <c r="A179" s="122">
        <v>45400</v>
      </c>
      <c r="B179" s="123" t="s">
        <v>732</v>
      </c>
      <c r="E179" s="123" t="s">
        <v>732</v>
      </c>
    </row>
    <row r="180" spans="1:5" ht="15.75" customHeight="1">
      <c r="A180" s="122">
        <v>45399</v>
      </c>
      <c r="B180" s="123" t="s">
        <v>720</v>
      </c>
      <c r="E180" s="123" t="s">
        <v>720</v>
      </c>
    </row>
    <row r="181" spans="1:5" ht="15.75" customHeight="1">
      <c r="A181" s="122">
        <v>45398</v>
      </c>
      <c r="B181" s="123" t="s">
        <v>733</v>
      </c>
      <c r="E181" s="123" t="s">
        <v>733</v>
      </c>
    </row>
    <row r="182" spans="1:5" ht="15.75" customHeight="1">
      <c r="A182" s="122">
        <v>45397</v>
      </c>
      <c r="B182" s="124">
        <v>45839</v>
      </c>
      <c r="E182" s="124">
        <v>45839</v>
      </c>
    </row>
    <row r="183" spans="1:5" ht="15.75" customHeight="1">
      <c r="A183" s="122">
        <v>45394</v>
      </c>
      <c r="B183" s="124">
        <v>45839</v>
      </c>
      <c r="E183" s="124">
        <v>45839</v>
      </c>
    </row>
    <row r="184" spans="1:5" ht="15.75" customHeight="1">
      <c r="A184" s="122">
        <v>45393</v>
      </c>
      <c r="B184" s="124">
        <v>45901</v>
      </c>
      <c r="E184" s="124">
        <v>45901</v>
      </c>
    </row>
    <row r="185" spans="1:5" ht="15.75" customHeight="1">
      <c r="A185" s="122">
        <v>45392</v>
      </c>
      <c r="B185" s="125">
        <v>45992</v>
      </c>
      <c r="E185" s="125">
        <v>45992</v>
      </c>
    </row>
    <row r="186" spans="1:5" ht="15.75" customHeight="1">
      <c r="A186" s="122">
        <v>45391</v>
      </c>
      <c r="B186" s="123" t="s">
        <v>729</v>
      </c>
      <c r="E186" s="123" t="s">
        <v>729</v>
      </c>
    </row>
    <row r="187" spans="1:5" ht="15.75" customHeight="1">
      <c r="A187" s="122">
        <v>45390</v>
      </c>
      <c r="B187" s="125">
        <v>45992</v>
      </c>
      <c r="E187" s="125">
        <v>45992</v>
      </c>
    </row>
    <row r="188" spans="1:5" ht="15.75" customHeight="1">
      <c r="A188" s="122">
        <v>45387</v>
      </c>
      <c r="B188" s="123" t="s">
        <v>728</v>
      </c>
      <c r="E188" s="123" t="s">
        <v>728</v>
      </c>
    </row>
    <row r="189" spans="1:5" ht="15.75" customHeight="1">
      <c r="A189" s="122">
        <v>45386</v>
      </c>
      <c r="B189" s="123" t="s">
        <v>712</v>
      </c>
      <c r="E189" s="123" t="s">
        <v>712</v>
      </c>
    </row>
    <row r="190" spans="1:5" ht="15.75" customHeight="1">
      <c r="A190" s="122">
        <v>45385</v>
      </c>
      <c r="B190" s="123" t="s">
        <v>717</v>
      </c>
      <c r="E190" s="123" t="s">
        <v>717</v>
      </c>
    </row>
    <row r="191" spans="1:5" ht="15.75" customHeight="1">
      <c r="A191" s="122">
        <v>45384</v>
      </c>
      <c r="B191" s="123" t="s">
        <v>712</v>
      </c>
      <c r="E191" s="123" t="s">
        <v>712</v>
      </c>
    </row>
    <row r="192" spans="1:5" ht="15.75" customHeight="1">
      <c r="A192" s="122">
        <v>45379</v>
      </c>
      <c r="B192" s="123" t="s">
        <v>693</v>
      </c>
      <c r="E192" s="123" t="s">
        <v>693</v>
      </c>
    </row>
    <row r="193" spans="1:5" ht="15.75" customHeight="1">
      <c r="A193" s="122">
        <v>45378</v>
      </c>
      <c r="B193" s="123" t="s">
        <v>678</v>
      </c>
      <c r="E193" s="123" t="s">
        <v>678</v>
      </c>
    </row>
    <row r="194" spans="1:5" ht="15.75" customHeight="1">
      <c r="A194" s="122">
        <v>45377</v>
      </c>
      <c r="B194" s="123" t="s">
        <v>716</v>
      </c>
      <c r="E194" s="123" t="s">
        <v>716</v>
      </c>
    </row>
    <row r="195" spans="1:5" ht="15.75" customHeight="1">
      <c r="A195" s="122">
        <v>45376</v>
      </c>
      <c r="B195" s="123" t="s">
        <v>692</v>
      </c>
      <c r="E195" s="123" t="s">
        <v>692</v>
      </c>
    </row>
    <row r="196" spans="1:5" ht="15.75" customHeight="1">
      <c r="A196" s="122">
        <v>45373</v>
      </c>
      <c r="B196" s="123" t="s">
        <v>676</v>
      </c>
      <c r="E196" s="123" t="s">
        <v>676</v>
      </c>
    </row>
    <row r="197" spans="1:5" ht="15.75" customHeight="1">
      <c r="A197" s="122">
        <v>45372</v>
      </c>
      <c r="B197" s="123" t="s">
        <v>699</v>
      </c>
      <c r="E197" s="123" t="s">
        <v>699</v>
      </c>
    </row>
    <row r="198" spans="1:5" ht="15.75" customHeight="1">
      <c r="A198" s="122">
        <v>45371</v>
      </c>
      <c r="B198" s="123" t="s">
        <v>734</v>
      </c>
      <c r="E198" s="123" t="s">
        <v>734</v>
      </c>
    </row>
    <row r="199" spans="1:5" ht="15.75" customHeight="1">
      <c r="A199" s="122">
        <v>45370</v>
      </c>
      <c r="B199" s="123" t="s">
        <v>691</v>
      </c>
      <c r="E199" s="123" t="s">
        <v>691</v>
      </c>
    </row>
    <row r="200" spans="1:5" ht="15.75" customHeight="1">
      <c r="A200" s="122">
        <v>45369</v>
      </c>
      <c r="B200" s="123" t="s">
        <v>734</v>
      </c>
      <c r="E200" s="123" t="s">
        <v>734</v>
      </c>
    </row>
    <row r="201" spans="1:5" ht="15.75" customHeight="1">
      <c r="A201" s="122">
        <v>45366</v>
      </c>
      <c r="B201" s="123" t="s">
        <v>681</v>
      </c>
      <c r="E201" s="123" t="s">
        <v>681</v>
      </c>
    </row>
    <row r="202" spans="1:5" ht="15.75" customHeight="1">
      <c r="A202" s="122">
        <v>45365</v>
      </c>
      <c r="B202" s="123" t="s">
        <v>681</v>
      </c>
      <c r="E202" s="123" t="s">
        <v>681</v>
      </c>
    </row>
    <row r="203" spans="1:5" ht="15.75" customHeight="1">
      <c r="A203" s="122">
        <v>45364</v>
      </c>
      <c r="B203" s="123" t="s">
        <v>704</v>
      </c>
      <c r="E203" s="123" t="s">
        <v>704</v>
      </c>
    </row>
    <row r="204" spans="1:5" ht="15.75" customHeight="1">
      <c r="A204" s="122">
        <v>45363</v>
      </c>
      <c r="B204" s="123" t="s">
        <v>690</v>
      </c>
      <c r="E204" s="123" t="s">
        <v>690</v>
      </c>
    </row>
    <row r="205" spans="1:5" ht="15.75" customHeight="1">
      <c r="A205" s="122">
        <v>45362</v>
      </c>
      <c r="B205" s="123" t="s">
        <v>703</v>
      </c>
      <c r="E205" s="123" t="s">
        <v>703</v>
      </c>
    </row>
    <row r="206" spans="1:5" ht="15.75" customHeight="1">
      <c r="A206" s="122">
        <v>45359</v>
      </c>
      <c r="B206" s="123" t="s">
        <v>697</v>
      </c>
      <c r="E206" s="123" t="s">
        <v>697</v>
      </c>
    </row>
    <row r="207" spans="1:5" ht="15.75" customHeight="1">
      <c r="A207" s="122">
        <v>45358</v>
      </c>
      <c r="B207" s="123" t="s">
        <v>701</v>
      </c>
      <c r="E207" s="123" t="s">
        <v>701</v>
      </c>
    </row>
    <row r="208" spans="1:5" ht="15.75" customHeight="1">
      <c r="A208" s="122">
        <v>45357</v>
      </c>
      <c r="B208" s="123" t="s">
        <v>719</v>
      </c>
      <c r="E208" s="123" t="s">
        <v>719</v>
      </c>
    </row>
    <row r="209" spans="1:5" ht="15.75" customHeight="1">
      <c r="A209" s="122">
        <v>45356</v>
      </c>
      <c r="B209" s="123" t="s">
        <v>676</v>
      </c>
      <c r="E209" s="123" t="s">
        <v>676</v>
      </c>
    </row>
    <row r="210" spans="1:5" ht="15.75" customHeight="1">
      <c r="A210" s="122">
        <v>45355</v>
      </c>
      <c r="B210" s="123" t="s">
        <v>694</v>
      </c>
      <c r="E210" s="123" t="s">
        <v>694</v>
      </c>
    </row>
    <row r="211" spans="1:5" ht="15.75" customHeight="1">
      <c r="A211" s="122">
        <v>45352</v>
      </c>
      <c r="B211" s="123" t="s">
        <v>718</v>
      </c>
      <c r="E211" s="123" t="s">
        <v>718</v>
      </c>
    </row>
    <row r="212" spans="1:5" ht="15.75" customHeight="1">
      <c r="A212" s="122">
        <v>45351</v>
      </c>
      <c r="B212" s="123" t="s">
        <v>699</v>
      </c>
      <c r="E212" s="123" t="s">
        <v>699</v>
      </c>
    </row>
    <row r="213" spans="1:5" ht="15.75" customHeight="1">
      <c r="A213" s="122">
        <v>45350</v>
      </c>
      <c r="B213" s="123" t="s">
        <v>679</v>
      </c>
      <c r="E213" s="123" t="s">
        <v>679</v>
      </c>
    </row>
    <row r="214" spans="1:5" ht="15.75" customHeight="1">
      <c r="A214" s="122">
        <v>45349</v>
      </c>
      <c r="B214" s="123" t="s">
        <v>735</v>
      </c>
      <c r="E214" s="123" t="s">
        <v>735</v>
      </c>
    </row>
    <row r="215" spans="1:5" ht="15.75" customHeight="1">
      <c r="A215" s="122">
        <v>45348</v>
      </c>
      <c r="B215" s="123" t="s">
        <v>696</v>
      </c>
      <c r="E215" s="123" t="s">
        <v>696</v>
      </c>
    </row>
    <row r="216" spans="1:5" ht="15.75" customHeight="1">
      <c r="A216" s="122">
        <v>45345</v>
      </c>
      <c r="B216" s="123" t="s">
        <v>680</v>
      </c>
      <c r="E216" s="123" t="s">
        <v>680</v>
      </c>
    </row>
    <row r="217" spans="1:5" ht="15.75" customHeight="1">
      <c r="A217" s="122">
        <v>45344</v>
      </c>
      <c r="B217" s="123" t="s">
        <v>686</v>
      </c>
      <c r="E217" s="123" t="s">
        <v>686</v>
      </c>
    </row>
    <row r="218" spans="1:5" ht="15.75" customHeight="1">
      <c r="A218" s="122">
        <v>45343</v>
      </c>
      <c r="B218" s="123" t="s">
        <v>734</v>
      </c>
      <c r="E218" s="123" t="s">
        <v>734</v>
      </c>
    </row>
    <row r="219" spans="1:5" ht="15.75" customHeight="1">
      <c r="A219" s="122">
        <v>45342</v>
      </c>
      <c r="B219" s="123" t="s">
        <v>701</v>
      </c>
      <c r="E219" s="123" t="s">
        <v>701</v>
      </c>
    </row>
    <row r="220" spans="1:5" ht="15.75" customHeight="1">
      <c r="A220" s="122">
        <v>45341</v>
      </c>
      <c r="B220" s="123" t="s">
        <v>705</v>
      </c>
      <c r="E220" s="123" t="s">
        <v>705</v>
      </c>
    </row>
    <row r="221" spans="1:5" ht="15.75" customHeight="1">
      <c r="A221" s="122">
        <v>45338</v>
      </c>
      <c r="B221" s="123" t="s">
        <v>683</v>
      </c>
      <c r="E221" s="123" t="s">
        <v>683</v>
      </c>
    </row>
    <row r="222" spans="1:5" ht="15.75" customHeight="1">
      <c r="A222" s="122">
        <v>45337</v>
      </c>
      <c r="B222" s="123" t="s">
        <v>682</v>
      </c>
      <c r="E222" s="123" t="s">
        <v>682</v>
      </c>
    </row>
    <row r="223" spans="1:5" ht="15.75" customHeight="1">
      <c r="A223" s="122">
        <v>45336</v>
      </c>
      <c r="B223" s="123" t="s">
        <v>689</v>
      </c>
      <c r="E223" s="123" t="s">
        <v>689</v>
      </c>
    </row>
    <row r="224" spans="1:5" ht="15.75" customHeight="1">
      <c r="A224" s="122">
        <v>45335</v>
      </c>
      <c r="B224" s="123" t="s">
        <v>688</v>
      </c>
      <c r="E224" s="123" t="s">
        <v>688</v>
      </c>
    </row>
    <row r="225" spans="1:5" ht="15.75" customHeight="1">
      <c r="A225" s="122">
        <v>45334</v>
      </c>
      <c r="B225" s="123" t="s">
        <v>689</v>
      </c>
      <c r="E225" s="123" t="s">
        <v>689</v>
      </c>
    </row>
    <row r="226" spans="1:5" ht="15.75" customHeight="1">
      <c r="A226" s="122">
        <v>45331</v>
      </c>
      <c r="B226" s="123" t="s">
        <v>682</v>
      </c>
      <c r="E226" s="123" t="s">
        <v>682</v>
      </c>
    </row>
    <row r="227" spans="1:5" ht="15.75" customHeight="1">
      <c r="A227" s="122">
        <v>45330</v>
      </c>
      <c r="B227" s="123" t="s">
        <v>682</v>
      </c>
      <c r="E227" s="123" t="s">
        <v>682</v>
      </c>
    </row>
    <row r="228" spans="1:5" ht="15.75" customHeight="1">
      <c r="A228" s="122">
        <v>45329</v>
      </c>
      <c r="B228" s="123" t="s">
        <v>682</v>
      </c>
      <c r="E228" s="123" t="s">
        <v>682</v>
      </c>
    </row>
    <row r="229" spans="1:5" ht="15.75" customHeight="1">
      <c r="A229" s="122">
        <v>45328</v>
      </c>
      <c r="B229" s="123" t="s">
        <v>709</v>
      </c>
      <c r="E229" s="123" t="s">
        <v>709</v>
      </c>
    </row>
    <row r="230" spans="1:5" ht="15.75" customHeight="1">
      <c r="A230" s="122">
        <v>45327</v>
      </c>
      <c r="B230" s="123" t="s">
        <v>683</v>
      </c>
      <c r="E230" s="123" t="s">
        <v>683</v>
      </c>
    </row>
    <row r="231" spans="1:5" ht="15.75" customHeight="1">
      <c r="A231" s="122">
        <v>45324</v>
      </c>
      <c r="B231" s="123" t="s">
        <v>683</v>
      </c>
      <c r="E231" s="123" t="s">
        <v>683</v>
      </c>
    </row>
    <row r="232" spans="1:5" ht="15.75" customHeight="1">
      <c r="A232" s="122">
        <v>45323</v>
      </c>
      <c r="B232" s="123" t="s">
        <v>683</v>
      </c>
      <c r="E232" s="123" t="s">
        <v>683</v>
      </c>
    </row>
    <row r="233" spans="1:5" ht="15.75" customHeight="1">
      <c r="A233" s="122">
        <v>45322</v>
      </c>
      <c r="B233" s="123" t="s">
        <v>736</v>
      </c>
      <c r="E233" s="123" t="s">
        <v>736</v>
      </c>
    </row>
    <row r="234" spans="1:5" ht="15.75" customHeight="1">
      <c r="A234" s="122">
        <v>45321</v>
      </c>
      <c r="B234" s="123" t="s">
        <v>706</v>
      </c>
      <c r="E234" s="123" t="s">
        <v>706</v>
      </c>
    </row>
    <row r="235" spans="1:5" ht="15.75" customHeight="1">
      <c r="A235" s="122">
        <v>45320</v>
      </c>
      <c r="B235" s="123" t="s">
        <v>690</v>
      </c>
      <c r="E235" s="123" t="s">
        <v>690</v>
      </c>
    </row>
    <row r="236" spans="1:5" ht="15.75" customHeight="1">
      <c r="A236" s="122">
        <v>45317</v>
      </c>
      <c r="B236" s="123" t="s">
        <v>735</v>
      </c>
      <c r="E236" s="123" t="s">
        <v>735</v>
      </c>
    </row>
    <row r="237" spans="1:5" ht="15.75" customHeight="1">
      <c r="A237" s="122">
        <v>45316</v>
      </c>
      <c r="B237" s="123" t="s">
        <v>735</v>
      </c>
      <c r="E237" s="123" t="s">
        <v>735</v>
      </c>
    </row>
    <row r="238" spans="1:5" ht="15.75" customHeight="1">
      <c r="A238" s="122">
        <v>45315</v>
      </c>
      <c r="B238" s="123" t="s">
        <v>706</v>
      </c>
      <c r="E238" s="123" t="s">
        <v>706</v>
      </c>
    </row>
    <row r="239" spans="1:5" ht="15.75" customHeight="1">
      <c r="A239" s="122">
        <v>45314</v>
      </c>
      <c r="B239" s="123" t="s">
        <v>682</v>
      </c>
      <c r="E239" s="123" t="s">
        <v>682</v>
      </c>
    </row>
    <row r="240" spans="1:5" ht="15.75" customHeight="1">
      <c r="A240" s="122">
        <v>45313</v>
      </c>
      <c r="B240" s="123" t="s">
        <v>710</v>
      </c>
      <c r="E240" s="123" t="s">
        <v>710</v>
      </c>
    </row>
    <row r="241" spans="1:5" ht="15.75" customHeight="1">
      <c r="A241" s="122">
        <v>45310</v>
      </c>
      <c r="B241" s="123" t="s">
        <v>737</v>
      </c>
      <c r="E241" s="123" t="s">
        <v>737</v>
      </c>
    </row>
    <row r="242" spans="1:5" ht="15.75" customHeight="1">
      <c r="A242" s="122">
        <v>45309</v>
      </c>
      <c r="B242" s="123" t="s">
        <v>707</v>
      </c>
      <c r="E242" s="123" t="s">
        <v>707</v>
      </c>
    </row>
    <row r="243" spans="1:5" ht="15.75" customHeight="1">
      <c r="A243" s="122">
        <v>45308</v>
      </c>
      <c r="B243" s="123" t="s">
        <v>736</v>
      </c>
      <c r="E243" s="123" t="s">
        <v>736</v>
      </c>
    </row>
    <row r="244" spans="1:5" ht="15.75" customHeight="1">
      <c r="A244" s="122">
        <v>45307</v>
      </c>
      <c r="B244" s="123" t="s">
        <v>689</v>
      </c>
      <c r="E244" s="123" t="s">
        <v>689</v>
      </c>
    </row>
    <row r="245" spans="1:5" ht="15.75" customHeight="1">
      <c r="A245" s="122">
        <v>45306</v>
      </c>
      <c r="B245" s="123" t="s">
        <v>682</v>
      </c>
      <c r="E245" s="123" t="s">
        <v>682</v>
      </c>
    </row>
    <row r="246" spans="1:5" ht="15.75" customHeight="1">
      <c r="A246" s="122">
        <v>45303</v>
      </c>
      <c r="B246" s="123" t="s">
        <v>708</v>
      </c>
      <c r="E246" s="123" t="s">
        <v>708</v>
      </c>
    </row>
    <row r="247" spans="1:5" ht="15.75" customHeight="1">
      <c r="A247" s="122">
        <v>45302</v>
      </c>
      <c r="B247" s="123" t="s">
        <v>708</v>
      </c>
      <c r="E247" s="123" t="s">
        <v>708</v>
      </c>
    </row>
    <row r="248" spans="1:5" ht="15.75" customHeight="1">
      <c r="A248" s="122">
        <v>45301</v>
      </c>
      <c r="B248" s="123" t="s">
        <v>738</v>
      </c>
      <c r="E248" s="123" t="s">
        <v>738</v>
      </c>
    </row>
    <row r="249" spans="1:5" ht="15.75" customHeight="1">
      <c r="A249" s="122">
        <v>45300</v>
      </c>
      <c r="B249" s="123" t="s">
        <v>739</v>
      </c>
      <c r="E249" s="123" t="s">
        <v>739</v>
      </c>
    </row>
    <row r="250" spans="1:5" ht="15.75" customHeight="1">
      <c r="A250" s="122">
        <v>45299</v>
      </c>
      <c r="B250" s="124">
        <v>45690</v>
      </c>
      <c r="E250" s="124">
        <v>45690</v>
      </c>
    </row>
    <row r="251" spans="1:5" ht="15.75" customHeight="1">
      <c r="A251" s="122">
        <v>45296</v>
      </c>
      <c r="B251" s="123" t="s">
        <v>740</v>
      </c>
      <c r="E251" s="123" t="s">
        <v>740</v>
      </c>
    </row>
    <row r="252" spans="1:5" ht="15.75" customHeight="1">
      <c r="A252" s="122">
        <v>45295</v>
      </c>
      <c r="B252" s="123" t="s">
        <v>740</v>
      </c>
      <c r="E252" s="123" t="s">
        <v>740</v>
      </c>
    </row>
    <row r="253" spans="1:5" ht="15.75" customHeight="1">
      <c r="A253" s="122">
        <v>45294</v>
      </c>
      <c r="B253" s="123" t="s">
        <v>741</v>
      </c>
      <c r="E253" s="123" t="s">
        <v>741</v>
      </c>
    </row>
    <row r="254" spans="1:5" ht="15.75" customHeight="1">
      <c r="A254" s="122">
        <v>45293</v>
      </c>
      <c r="B254" s="123" t="s">
        <v>742</v>
      </c>
      <c r="E254" s="123" t="s">
        <v>742</v>
      </c>
    </row>
    <row r="255" spans="1:5" ht="15.75" customHeight="1">
      <c r="A255" s="122">
        <v>45289</v>
      </c>
      <c r="B255" s="124">
        <v>45871</v>
      </c>
      <c r="E255" s="124">
        <v>45871</v>
      </c>
    </row>
    <row r="256" spans="1:5" ht="15.75" customHeight="1">
      <c r="A256" s="122">
        <v>45288</v>
      </c>
      <c r="B256" s="124">
        <v>45810</v>
      </c>
      <c r="E256" s="124">
        <v>45810</v>
      </c>
    </row>
    <row r="257" spans="1:5" ht="15.75" customHeight="1">
      <c r="A257" s="122">
        <v>45287</v>
      </c>
      <c r="B257" s="124">
        <v>45810</v>
      </c>
      <c r="E257" s="124">
        <v>45810</v>
      </c>
    </row>
    <row r="258" spans="1:5" ht="15.75" customHeight="1">
      <c r="A258" s="122">
        <v>45282</v>
      </c>
      <c r="B258" s="124">
        <v>45659</v>
      </c>
      <c r="E258" s="124">
        <v>45659</v>
      </c>
    </row>
    <row r="259" spans="1:5" ht="15.75" customHeight="1">
      <c r="A259" s="122">
        <v>45281</v>
      </c>
      <c r="B259" s="124">
        <v>45810</v>
      </c>
      <c r="E259" s="124">
        <v>45810</v>
      </c>
    </row>
    <row r="260" spans="1:5" ht="15.75" customHeight="1">
      <c r="A260" s="122">
        <v>45280</v>
      </c>
      <c r="B260" s="124">
        <v>45810</v>
      </c>
      <c r="E260" s="124">
        <v>45810</v>
      </c>
    </row>
    <row r="261" spans="1:5" ht="15.75" customHeight="1">
      <c r="A261" s="122">
        <v>45279</v>
      </c>
      <c r="B261" s="123" t="s">
        <v>742</v>
      </c>
      <c r="E261" s="123" t="s">
        <v>742</v>
      </c>
    </row>
    <row r="262" spans="1:5" ht="15.75" customHeight="1">
      <c r="A262" s="122">
        <v>45278</v>
      </c>
      <c r="B262" s="123" t="s">
        <v>743</v>
      </c>
      <c r="E262" s="123" t="s">
        <v>743</v>
      </c>
    </row>
    <row r="263" spans="1:5" ht="15.75" customHeight="1">
      <c r="A263" s="122">
        <v>45275</v>
      </c>
      <c r="B263" s="123" t="s">
        <v>741</v>
      </c>
      <c r="E263" s="123" t="s">
        <v>741</v>
      </c>
    </row>
    <row r="264" spans="1:5" ht="15.75" customHeight="1">
      <c r="A264" s="122">
        <v>45274</v>
      </c>
      <c r="B264" s="123" t="s">
        <v>744</v>
      </c>
      <c r="E264" s="123" t="s">
        <v>744</v>
      </c>
    </row>
    <row r="265" spans="1:5" ht="15.75" customHeight="1">
      <c r="A265" s="122">
        <v>45273</v>
      </c>
      <c r="B265" s="123" t="s">
        <v>745</v>
      </c>
      <c r="E265" s="123" t="s">
        <v>745</v>
      </c>
    </row>
    <row r="266" spans="1:5" ht="15.75" customHeight="1">
      <c r="A266" s="122">
        <v>45272</v>
      </c>
      <c r="B266" s="123" t="s">
        <v>738</v>
      </c>
      <c r="E266" s="123" t="s">
        <v>738</v>
      </c>
    </row>
    <row r="267" spans="1:5" ht="15.75" customHeight="1">
      <c r="A267" s="122">
        <v>45271</v>
      </c>
      <c r="B267" s="123" t="s">
        <v>746</v>
      </c>
      <c r="E267" s="123" t="s">
        <v>746</v>
      </c>
    </row>
    <row r="268" spans="1:5" ht="15.75" customHeight="1">
      <c r="A268" s="122">
        <v>45268</v>
      </c>
      <c r="B268" s="123" t="s">
        <v>747</v>
      </c>
      <c r="E268" s="123" t="s">
        <v>747</v>
      </c>
    </row>
    <row r="269" spans="1:5" ht="15.75" customHeight="1">
      <c r="A269" s="122">
        <v>45267</v>
      </c>
      <c r="B269" s="123" t="s">
        <v>748</v>
      </c>
      <c r="E269" s="123" t="s">
        <v>748</v>
      </c>
    </row>
    <row r="270" spans="1:5" ht="15.75" customHeight="1">
      <c r="A270" s="122">
        <v>45266</v>
      </c>
      <c r="B270" s="123" t="s">
        <v>749</v>
      </c>
      <c r="E270" s="123" t="s">
        <v>749</v>
      </c>
    </row>
    <row r="271" spans="1:5" ht="15.75" customHeight="1">
      <c r="A271" s="122">
        <v>45265</v>
      </c>
      <c r="B271" s="123" t="s">
        <v>750</v>
      </c>
      <c r="E271" s="123" t="s">
        <v>750</v>
      </c>
    </row>
    <row r="272" spans="1:5" ht="15.75" customHeight="1">
      <c r="A272" s="122">
        <v>45264</v>
      </c>
      <c r="B272" s="123" t="s">
        <v>741</v>
      </c>
      <c r="E272" s="123" t="s">
        <v>741</v>
      </c>
    </row>
    <row r="273" spans="1:5" ht="15.75" customHeight="1">
      <c r="A273" s="122">
        <v>45261</v>
      </c>
      <c r="B273" s="123" t="s">
        <v>751</v>
      </c>
      <c r="E273" s="123" t="s">
        <v>751</v>
      </c>
    </row>
    <row r="274" spans="1:5" ht="15.75" customHeight="1">
      <c r="A274" s="122">
        <v>45260</v>
      </c>
      <c r="B274" s="123" t="s">
        <v>743</v>
      </c>
      <c r="E274" s="123" t="s">
        <v>743</v>
      </c>
    </row>
    <row r="275" spans="1:5" ht="15.75" customHeight="1">
      <c r="A275" s="122">
        <v>45259</v>
      </c>
      <c r="B275" s="123" t="s">
        <v>751</v>
      </c>
      <c r="E275" s="123" t="s">
        <v>751</v>
      </c>
    </row>
    <row r="276" spans="1:5" ht="15.75" customHeight="1">
      <c r="A276" s="122">
        <v>45258</v>
      </c>
      <c r="B276" s="123" t="s">
        <v>744</v>
      </c>
      <c r="E276" s="123" t="s">
        <v>744</v>
      </c>
    </row>
    <row r="277" spans="1:5" ht="15.75" customHeight="1">
      <c r="A277" s="122">
        <v>45257</v>
      </c>
      <c r="B277" s="123" t="s">
        <v>741</v>
      </c>
      <c r="E277" s="123" t="s">
        <v>741</v>
      </c>
    </row>
    <row r="278" spans="1:5" ht="15.75" customHeight="1">
      <c r="A278" s="122">
        <v>45254</v>
      </c>
      <c r="B278" s="123" t="s">
        <v>749</v>
      </c>
      <c r="E278" s="123" t="s">
        <v>749</v>
      </c>
    </row>
    <row r="279" spans="1:5" ht="15.75" customHeight="1">
      <c r="A279" s="122">
        <v>45253</v>
      </c>
      <c r="B279" s="123" t="s">
        <v>752</v>
      </c>
      <c r="E279" s="123" t="s">
        <v>752</v>
      </c>
    </row>
    <row r="280" spans="1:5" ht="15.75" customHeight="1">
      <c r="A280" s="122">
        <v>45252</v>
      </c>
      <c r="B280" s="123" t="s">
        <v>749</v>
      </c>
      <c r="E280" s="123" t="s">
        <v>749</v>
      </c>
    </row>
    <row r="281" spans="1:5" ht="15.75" customHeight="1">
      <c r="A281" s="122">
        <v>45251</v>
      </c>
      <c r="B281" s="123" t="s">
        <v>741</v>
      </c>
      <c r="E281" s="123" t="s">
        <v>741</v>
      </c>
    </row>
    <row r="282" spans="1:5" ht="15.75" customHeight="1">
      <c r="A282" s="122">
        <v>45250</v>
      </c>
      <c r="B282" s="123" t="s">
        <v>753</v>
      </c>
      <c r="E282" s="123" t="s">
        <v>753</v>
      </c>
    </row>
    <row r="283" spans="1:5" ht="15.75" customHeight="1">
      <c r="A283" s="122">
        <v>45247</v>
      </c>
      <c r="B283" s="123" t="s">
        <v>753</v>
      </c>
      <c r="E283" s="123" t="s">
        <v>753</v>
      </c>
    </row>
    <row r="284" spans="1:5" ht="15.75" customHeight="1">
      <c r="A284" s="122">
        <v>45246</v>
      </c>
      <c r="B284" s="123" t="s">
        <v>753</v>
      </c>
      <c r="E284" s="123" t="s">
        <v>753</v>
      </c>
    </row>
    <row r="285" spans="1:5" ht="15.75" customHeight="1">
      <c r="A285" s="122">
        <v>45245</v>
      </c>
      <c r="B285" s="124">
        <v>45690</v>
      </c>
      <c r="E285" s="124">
        <v>45690</v>
      </c>
    </row>
    <row r="286" spans="1:5" ht="15.75" customHeight="1">
      <c r="A286" s="122">
        <v>45244</v>
      </c>
      <c r="B286" s="124">
        <v>45659</v>
      </c>
      <c r="E286" s="124">
        <v>45659</v>
      </c>
    </row>
    <row r="287" spans="1:5" ht="15.75" customHeight="1">
      <c r="A287" s="122">
        <v>45243</v>
      </c>
      <c r="B287" s="123" t="s">
        <v>754</v>
      </c>
      <c r="E287" s="123" t="s">
        <v>754</v>
      </c>
    </row>
    <row r="288" spans="1:5" ht="15.75" customHeight="1">
      <c r="A288" s="122">
        <v>45240</v>
      </c>
      <c r="B288" s="123" t="s">
        <v>754</v>
      </c>
      <c r="E288" s="123" t="s">
        <v>754</v>
      </c>
    </row>
    <row r="289" spans="1:5" ht="15.75" customHeight="1">
      <c r="A289" s="122">
        <v>45239</v>
      </c>
      <c r="B289" s="124">
        <v>45718</v>
      </c>
      <c r="E289" s="124">
        <v>45718</v>
      </c>
    </row>
    <row r="290" spans="1:5" ht="15.75" customHeight="1">
      <c r="A290" s="122">
        <v>45238</v>
      </c>
      <c r="B290" s="125">
        <v>45932</v>
      </c>
      <c r="E290" s="125">
        <v>45932</v>
      </c>
    </row>
    <row r="291" spans="1:5" ht="15.75" customHeight="1">
      <c r="A291" s="122">
        <v>45237</v>
      </c>
      <c r="B291" s="123" t="s">
        <v>755</v>
      </c>
      <c r="E291" s="123" t="s">
        <v>755</v>
      </c>
    </row>
    <row r="292" spans="1:5" ht="15.75" customHeight="1">
      <c r="A292" s="122">
        <v>45236</v>
      </c>
      <c r="B292" s="123" t="s">
        <v>756</v>
      </c>
      <c r="E292" s="123" t="s">
        <v>756</v>
      </c>
    </row>
    <row r="293" spans="1:5" ht="15.75" customHeight="1">
      <c r="A293" s="122">
        <v>45233</v>
      </c>
      <c r="B293" s="123" t="s">
        <v>757</v>
      </c>
      <c r="E293" s="123" t="s">
        <v>757</v>
      </c>
    </row>
    <row r="294" spans="1:5" ht="15.75" customHeight="1">
      <c r="A294" s="122">
        <v>45232</v>
      </c>
      <c r="B294" s="124">
        <v>45810</v>
      </c>
      <c r="E294" s="124">
        <v>45810</v>
      </c>
    </row>
    <row r="295" spans="1:5" ht="15.75" customHeight="1">
      <c r="A295" s="122">
        <v>45231</v>
      </c>
      <c r="B295" s="123" t="s">
        <v>742</v>
      </c>
      <c r="E295" s="123" t="s">
        <v>742</v>
      </c>
    </row>
    <row r="296" spans="1:5" ht="15.75" customHeight="1">
      <c r="A296" s="122">
        <v>45230</v>
      </c>
      <c r="B296" s="124">
        <v>45749</v>
      </c>
      <c r="E296" s="124">
        <v>45749</v>
      </c>
    </row>
    <row r="297" spans="1:5" ht="15.75" customHeight="1">
      <c r="A297" s="122">
        <v>45229</v>
      </c>
      <c r="B297" s="124">
        <v>45810</v>
      </c>
      <c r="E297" s="124">
        <v>45810</v>
      </c>
    </row>
    <row r="298" spans="1:5" ht="15.75" customHeight="1">
      <c r="A298" s="122">
        <v>45226</v>
      </c>
      <c r="B298" s="124">
        <v>45871</v>
      </c>
      <c r="E298" s="124">
        <v>45871</v>
      </c>
    </row>
    <row r="299" spans="1:5" ht="15.75" customHeight="1">
      <c r="A299" s="122">
        <v>45225</v>
      </c>
      <c r="B299" s="123" t="s">
        <v>753</v>
      </c>
      <c r="E299" s="123" t="s">
        <v>753</v>
      </c>
    </row>
    <row r="300" spans="1:5" ht="15.75" customHeight="1">
      <c r="A300" s="122">
        <v>45224</v>
      </c>
      <c r="B300" s="124">
        <v>45690</v>
      </c>
      <c r="E300" s="124">
        <v>45690</v>
      </c>
    </row>
    <row r="301" spans="1:5" ht="15.75" customHeight="1">
      <c r="A301" s="122">
        <v>45223</v>
      </c>
      <c r="B301" s="123" t="s">
        <v>756</v>
      </c>
      <c r="E301" s="123" t="s">
        <v>756</v>
      </c>
    </row>
    <row r="302" spans="1:5" ht="15.75" customHeight="1">
      <c r="A302" s="122">
        <v>45222</v>
      </c>
      <c r="B302" s="123" t="s">
        <v>758</v>
      </c>
      <c r="E302" s="123" t="s">
        <v>758</v>
      </c>
    </row>
    <row r="303" spans="1:5" ht="15.75" customHeight="1">
      <c r="A303" s="122">
        <v>45219</v>
      </c>
      <c r="B303" s="123" t="s">
        <v>759</v>
      </c>
      <c r="E303" s="123" t="s">
        <v>759</v>
      </c>
    </row>
    <row r="304" spans="1:5" ht="15.75" customHeight="1">
      <c r="A304" s="122">
        <v>45218</v>
      </c>
      <c r="B304" s="123" t="s">
        <v>760</v>
      </c>
      <c r="E304" s="123" t="s">
        <v>760</v>
      </c>
    </row>
    <row r="305" spans="1:5" ht="15.75" customHeight="1">
      <c r="A305" s="122">
        <v>45217</v>
      </c>
      <c r="B305" s="123" t="s">
        <v>750</v>
      </c>
      <c r="E305" s="123" t="s">
        <v>750</v>
      </c>
    </row>
    <row r="306" spans="1:5" ht="15.75" customHeight="1">
      <c r="A306" s="122">
        <v>45216</v>
      </c>
      <c r="B306" s="123" t="s">
        <v>740</v>
      </c>
      <c r="E306" s="123" t="s">
        <v>740</v>
      </c>
    </row>
    <row r="307" spans="1:5" ht="15.75" customHeight="1">
      <c r="A307" s="122">
        <v>45215</v>
      </c>
      <c r="B307" s="123" t="s">
        <v>751</v>
      </c>
      <c r="E307" s="123" t="s">
        <v>751</v>
      </c>
    </row>
    <row r="308" spans="1:5" ht="15.75" customHeight="1">
      <c r="A308" s="122">
        <v>45212</v>
      </c>
      <c r="B308" s="123" t="s">
        <v>754</v>
      </c>
      <c r="E308" s="123" t="s">
        <v>754</v>
      </c>
    </row>
    <row r="309" spans="1:5" ht="15.75" customHeight="1">
      <c r="A309" s="122">
        <v>45211</v>
      </c>
      <c r="B309" s="124">
        <v>45779</v>
      </c>
      <c r="E309" s="124">
        <v>45779</v>
      </c>
    </row>
    <row r="310" spans="1:5" ht="15.75" customHeight="1">
      <c r="A310" s="122">
        <v>45210</v>
      </c>
      <c r="B310" s="124">
        <v>45749</v>
      </c>
      <c r="E310" s="124">
        <v>45749</v>
      </c>
    </row>
    <row r="311" spans="1:5" ht="15.75" customHeight="1">
      <c r="A311" s="122">
        <v>45209</v>
      </c>
      <c r="B311" s="123" t="s">
        <v>753</v>
      </c>
      <c r="E311" s="123" t="s">
        <v>753</v>
      </c>
    </row>
    <row r="312" spans="1:5" ht="15.75" customHeight="1">
      <c r="A312" s="122">
        <v>45208</v>
      </c>
      <c r="B312" s="123" t="s">
        <v>744</v>
      </c>
      <c r="E312" s="123" t="s">
        <v>744</v>
      </c>
    </row>
    <row r="313" spans="1:5" ht="15.75" customHeight="1">
      <c r="A313" s="122">
        <v>45205</v>
      </c>
      <c r="B313" s="123" t="s">
        <v>761</v>
      </c>
      <c r="E313" s="123" t="s">
        <v>761</v>
      </c>
    </row>
    <row r="314" spans="1:5" ht="15.75" customHeight="1">
      <c r="A314" s="122">
        <v>45204</v>
      </c>
      <c r="B314" s="123" t="s">
        <v>754</v>
      </c>
      <c r="E314" s="123" t="s">
        <v>754</v>
      </c>
    </row>
    <row r="315" spans="1:5" ht="15.75" customHeight="1">
      <c r="A315" s="122">
        <v>45203</v>
      </c>
      <c r="B315" s="123" t="s">
        <v>761</v>
      </c>
      <c r="E315" s="123" t="s">
        <v>761</v>
      </c>
    </row>
    <row r="316" spans="1:5" ht="15.75" customHeight="1">
      <c r="A316" s="122">
        <v>45202</v>
      </c>
      <c r="B316" s="123" t="s">
        <v>743</v>
      </c>
      <c r="E316" s="123" t="s">
        <v>743</v>
      </c>
    </row>
    <row r="317" spans="1:5" ht="15.75" customHeight="1">
      <c r="A317" s="122">
        <v>45201</v>
      </c>
      <c r="B317" s="123" t="s">
        <v>761</v>
      </c>
      <c r="E317" s="123" t="s">
        <v>761</v>
      </c>
    </row>
    <row r="318" spans="1:5" ht="15.75" customHeight="1">
      <c r="A318" s="122">
        <v>45198</v>
      </c>
      <c r="B318" s="124">
        <v>45810</v>
      </c>
      <c r="E318" s="124">
        <v>45810</v>
      </c>
    </row>
    <row r="319" spans="1:5" ht="15.75" customHeight="1">
      <c r="A319" s="122">
        <v>45197</v>
      </c>
      <c r="B319" s="123" t="s">
        <v>753</v>
      </c>
      <c r="E319" s="123" t="s">
        <v>753</v>
      </c>
    </row>
    <row r="320" spans="1:5" ht="15.75" customHeight="1">
      <c r="A320" s="122">
        <v>45196</v>
      </c>
      <c r="B320" s="124">
        <v>45718</v>
      </c>
      <c r="E320" s="124">
        <v>45718</v>
      </c>
    </row>
    <row r="321" spans="1:5" ht="15.75" customHeight="1">
      <c r="A321" s="122">
        <v>45195</v>
      </c>
      <c r="B321" s="124">
        <v>45779</v>
      </c>
      <c r="E321" s="124">
        <v>45779</v>
      </c>
    </row>
    <row r="322" spans="1:5" ht="15.75" customHeight="1">
      <c r="A322" s="122">
        <v>45194</v>
      </c>
      <c r="B322" s="123" t="s">
        <v>755</v>
      </c>
      <c r="E322" s="123" t="s">
        <v>755</v>
      </c>
    </row>
    <row r="323" spans="1:5" ht="15.75" customHeight="1">
      <c r="A323" s="122">
        <v>45191</v>
      </c>
      <c r="B323" s="123" t="s">
        <v>759</v>
      </c>
      <c r="E323" s="123" t="s">
        <v>759</v>
      </c>
    </row>
    <row r="324" spans="1:5" ht="15.75" customHeight="1">
      <c r="A324" s="122">
        <v>45190</v>
      </c>
      <c r="B324" s="123" t="s">
        <v>760</v>
      </c>
      <c r="E324" s="123" t="s">
        <v>760</v>
      </c>
    </row>
    <row r="325" spans="1:5" ht="15.75" customHeight="1">
      <c r="A325" s="122">
        <v>45189</v>
      </c>
      <c r="B325" s="123" t="s">
        <v>756</v>
      </c>
      <c r="E325" s="123" t="s">
        <v>756</v>
      </c>
    </row>
    <row r="326" spans="1:5" ht="15.75" customHeight="1">
      <c r="A326" s="122">
        <v>45188</v>
      </c>
      <c r="B326" s="125">
        <v>45963</v>
      </c>
      <c r="E326" s="125">
        <v>45963</v>
      </c>
    </row>
    <row r="327" spans="1:5" ht="15.75" customHeight="1">
      <c r="A327" s="122">
        <v>45187</v>
      </c>
      <c r="B327" s="123" t="s">
        <v>762</v>
      </c>
      <c r="E327" s="123" t="s">
        <v>762</v>
      </c>
    </row>
    <row r="328" spans="1:5" ht="15.75" customHeight="1">
      <c r="A328" s="122">
        <v>45184</v>
      </c>
      <c r="B328" s="123" t="s">
        <v>763</v>
      </c>
      <c r="E328" s="123" t="s">
        <v>763</v>
      </c>
    </row>
    <row r="329" spans="1:5" ht="15.75" customHeight="1">
      <c r="A329" s="122">
        <v>45183</v>
      </c>
      <c r="B329" s="123" t="s">
        <v>762</v>
      </c>
      <c r="E329" s="123" t="s">
        <v>762</v>
      </c>
    </row>
    <row r="330" spans="1:5" ht="15.75" customHeight="1">
      <c r="A330" s="122">
        <v>45182</v>
      </c>
      <c r="B330" s="123" t="s">
        <v>764</v>
      </c>
      <c r="E330" s="123" t="s">
        <v>764</v>
      </c>
    </row>
    <row r="331" spans="1:5" ht="15.75" customHeight="1">
      <c r="A331" s="122">
        <v>45181</v>
      </c>
      <c r="B331" s="123" t="s">
        <v>764</v>
      </c>
      <c r="E331" s="123" t="s">
        <v>764</v>
      </c>
    </row>
    <row r="332" spans="1:5" ht="15.75" customHeight="1">
      <c r="A332" s="122">
        <v>45180</v>
      </c>
      <c r="B332" s="123" t="s">
        <v>762</v>
      </c>
      <c r="E332" s="123" t="s">
        <v>762</v>
      </c>
    </row>
    <row r="333" spans="1:5" ht="15.75" customHeight="1">
      <c r="A333" s="122">
        <v>45177</v>
      </c>
      <c r="B333" s="123" t="s">
        <v>762</v>
      </c>
      <c r="E333" s="123" t="s">
        <v>762</v>
      </c>
    </row>
    <row r="334" spans="1:5" ht="15.75" customHeight="1">
      <c r="A334" s="122">
        <v>45176</v>
      </c>
      <c r="B334" s="123" t="s">
        <v>756</v>
      </c>
      <c r="E334" s="123" t="s">
        <v>756</v>
      </c>
    </row>
    <row r="335" spans="1:5" ht="15.75" customHeight="1">
      <c r="A335" s="122">
        <v>45175</v>
      </c>
      <c r="B335" s="123" t="s">
        <v>760</v>
      </c>
      <c r="E335" s="123" t="s">
        <v>760</v>
      </c>
    </row>
    <row r="336" spans="1:5" ht="15.75" customHeight="1">
      <c r="A336" s="122">
        <v>45174</v>
      </c>
      <c r="B336" s="123" t="s">
        <v>765</v>
      </c>
      <c r="E336" s="123" t="s">
        <v>765</v>
      </c>
    </row>
    <row r="337" spans="1:5" ht="15.75" customHeight="1">
      <c r="A337" s="122">
        <v>45173</v>
      </c>
      <c r="B337" s="123" t="s">
        <v>766</v>
      </c>
      <c r="E337" s="123" t="s">
        <v>766</v>
      </c>
    </row>
    <row r="338" spans="1:5" ht="15.75" customHeight="1">
      <c r="A338" s="122">
        <v>45170</v>
      </c>
      <c r="B338" s="123" t="s">
        <v>767</v>
      </c>
      <c r="E338" s="123" t="s">
        <v>767</v>
      </c>
    </row>
    <row r="339" spans="1:5" ht="15.75" customHeight="1">
      <c r="A339" s="122">
        <v>45169</v>
      </c>
      <c r="B339" s="123" t="s">
        <v>767</v>
      </c>
      <c r="E339" s="123" t="s">
        <v>767</v>
      </c>
    </row>
    <row r="340" spans="1:5" ht="15.75" customHeight="1">
      <c r="A340" s="122">
        <v>45168</v>
      </c>
      <c r="B340" s="123" t="s">
        <v>768</v>
      </c>
      <c r="E340" s="123" t="s">
        <v>768</v>
      </c>
    </row>
    <row r="341" spans="1:5" ht="15.75" customHeight="1">
      <c r="A341" s="122">
        <v>45167</v>
      </c>
      <c r="B341" s="123" t="s">
        <v>768</v>
      </c>
      <c r="E341" s="123" t="s">
        <v>768</v>
      </c>
    </row>
    <row r="342" spans="1:5" ht="15.75" customHeight="1">
      <c r="A342" s="122">
        <v>45163</v>
      </c>
      <c r="B342" s="123" t="s">
        <v>769</v>
      </c>
      <c r="E342" s="123" t="s">
        <v>769</v>
      </c>
    </row>
    <row r="343" spans="1:5" ht="15.75" customHeight="1">
      <c r="A343" s="122">
        <v>45162</v>
      </c>
      <c r="B343" s="123" t="s">
        <v>770</v>
      </c>
      <c r="E343" s="123" t="s">
        <v>770</v>
      </c>
    </row>
    <row r="344" spans="1:5" ht="15.75" customHeight="1">
      <c r="A344" s="122">
        <v>45161</v>
      </c>
      <c r="B344" s="123" t="s">
        <v>771</v>
      </c>
      <c r="E344" s="123" t="s">
        <v>771</v>
      </c>
    </row>
    <row r="345" spans="1:5" ht="15.75" customHeight="1">
      <c r="A345" s="122">
        <v>45160</v>
      </c>
      <c r="B345" s="123" t="s">
        <v>772</v>
      </c>
      <c r="E345" s="123" t="s">
        <v>772</v>
      </c>
    </row>
    <row r="346" spans="1:5" ht="15.75" customHeight="1">
      <c r="A346" s="122">
        <v>45159</v>
      </c>
      <c r="B346" s="123" t="s">
        <v>768</v>
      </c>
      <c r="E346" s="123" t="s">
        <v>768</v>
      </c>
    </row>
    <row r="347" spans="1:5" ht="15.75" customHeight="1">
      <c r="A347" s="122">
        <v>45156</v>
      </c>
      <c r="B347" s="123" t="s">
        <v>773</v>
      </c>
      <c r="E347" s="123" t="s">
        <v>773</v>
      </c>
    </row>
    <row r="348" spans="1:5" ht="15.75" customHeight="1">
      <c r="A348" s="122">
        <v>45155</v>
      </c>
      <c r="B348" s="123" t="s">
        <v>768</v>
      </c>
      <c r="E348" s="123" t="s">
        <v>768</v>
      </c>
    </row>
    <row r="349" spans="1:5" ht="15.75" customHeight="1">
      <c r="A349" s="122">
        <v>45154</v>
      </c>
      <c r="B349" s="123" t="s">
        <v>767</v>
      </c>
      <c r="E349" s="123" t="s">
        <v>767</v>
      </c>
    </row>
    <row r="350" spans="1:5" ht="15.75" customHeight="1">
      <c r="A350" s="122">
        <v>45153</v>
      </c>
      <c r="B350" s="123" t="s">
        <v>774</v>
      </c>
      <c r="E350" s="123" t="s">
        <v>774</v>
      </c>
    </row>
    <row r="351" spans="1:5" ht="15.75" customHeight="1">
      <c r="A351" s="122">
        <v>45152</v>
      </c>
      <c r="B351" s="123" t="s">
        <v>774</v>
      </c>
      <c r="E351" s="123" t="s">
        <v>774</v>
      </c>
    </row>
    <row r="352" spans="1:5" ht="15.75" customHeight="1">
      <c r="A352" s="122">
        <v>45149</v>
      </c>
      <c r="B352" s="123" t="s">
        <v>775</v>
      </c>
      <c r="E352" s="123" t="s">
        <v>775</v>
      </c>
    </row>
    <row r="353" spans="1:5" ht="15.75" customHeight="1">
      <c r="A353" s="122">
        <v>45148</v>
      </c>
      <c r="B353" s="123" t="s">
        <v>776</v>
      </c>
      <c r="E353" s="123" t="s">
        <v>776</v>
      </c>
    </row>
    <row r="354" spans="1:5" ht="15.75" customHeight="1">
      <c r="A354" s="122">
        <v>45147</v>
      </c>
      <c r="B354" s="123" t="s">
        <v>776</v>
      </c>
      <c r="E354" s="123" t="s">
        <v>776</v>
      </c>
    </row>
    <row r="355" spans="1:5" ht="15.75" customHeight="1">
      <c r="A355" s="122">
        <v>45146</v>
      </c>
      <c r="B355" s="123" t="s">
        <v>777</v>
      </c>
      <c r="E355" s="123" t="s">
        <v>777</v>
      </c>
    </row>
    <row r="356" spans="1:5" ht="15.75" customHeight="1">
      <c r="A356" s="122">
        <v>45145</v>
      </c>
      <c r="B356" s="123" t="s">
        <v>778</v>
      </c>
      <c r="E356" s="123" t="s">
        <v>778</v>
      </c>
    </row>
    <row r="357" spans="1:5" ht="15.75" customHeight="1">
      <c r="A357" s="122">
        <v>45142</v>
      </c>
      <c r="B357" s="123" t="s">
        <v>777</v>
      </c>
      <c r="E357" s="123" t="s">
        <v>777</v>
      </c>
    </row>
    <row r="358" spans="1:5" ht="15.75" customHeight="1">
      <c r="A358" s="122">
        <v>45141</v>
      </c>
      <c r="B358" s="123" t="s">
        <v>779</v>
      </c>
      <c r="E358" s="123" t="s">
        <v>779</v>
      </c>
    </row>
    <row r="359" spans="1:5" ht="15.75" customHeight="1">
      <c r="A359" s="122">
        <v>45140</v>
      </c>
      <c r="B359" s="123" t="s">
        <v>780</v>
      </c>
      <c r="E359" s="123" t="s">
        <v>780</v>
      </c>
    </row>
    <row r="360" spans="1:5" ht="15.75" customHeight="1">
      <c r="A360" s="122">
        <v>45139</v>
      </c>
      <c r="B360" s="123" t="s">
        <v>777</v>
      </c>
      <c r="E360" s="123" t="s">
        <v>777</v>
      </c>
    </row>
    <row r="361" spans="1:5" ht="15.75" customHeight="1">
      <c r="A361" s="122">
        <v>45138</v>
      </c>
      <c r="B361" s="123" t="s">
        <v>781</v>
      </c>
      <c r="E361" s="123" t="s">
        <v>781</v>
      </c>
    </row>
    <row r="362" spans="1:5" ht="15.75" customHeight="1">
      <c r="A362" s="122">
        <v>45135</v>
      </c>
      <c r="B362" s="123" t="s">
        <v>782</v>
      </c>
      <c r="E362" s="123" t="s">
        <v>782</v>
      </c>
    </row>
    <row r="363" spans="1:5" ht="15.75" customHeight="1">
      <c r="A363" s="122">
        <v>45134</v>
      </c>
      <c r="B363" s="123" t="s">
        <v>781</v>
      </c>
      <c r="E363" s="123" t="s">
        <v>781</v>
      </c>
    </row>
    <row r="364" spans="1:5" ht="15.75" customHeight="1">
      <c r="A364" s="122">
        <v>45133</v>
      </c>
      <c r="B364" s="123" t="s">
        <v>783</v>
      </c>
      <c r="E364" s="123" t="s">
        <v>783</v>
      </c>
    </row>
    <row r="365" spans="1:5" ht="15.75" customHeight="1">
      <c r="A365" s="122">
        <v>45132</v>
      </c>
      <c r="B365" s="123" t="s">
        <v>784</v>
      </c>
      <c r="E365" s="123" t="s">
        <v>784</v>
      </c>
    </row>
    <row r="366" spans="1:5" ht="15.75" customHeight="1">
      <c r="A366" s="122">
        <v>45131</v>
      </c>
      <c r="B366" s="123" t="s">
        <v>785</v>
      </c>
      <c r="E366" s="123" t="s">
        <v>785</v>
      </c>
    </row>
    <row r="367" spans="1:5" ht="15.75" customHeight="1">
      <c r="A367" s="122">
        <v>45128</v>
      </c>
      <c r="B367" s="123" t="s">
        <v>786</v>
      </c>
      <c r="E367" s="123" t="s">
        <v>786</v>
      </c>
    </row>
    <row r="368" spans="1:5" ht="15.75" customHeight="1">
      <c r="A368" s="122">
        <v>45127</v>
      </c>
      <c r="B368" s="123" t="s">
        <v>783</v>
      </c>
      <c r="E368" s="123" t="s">
        <v>783</v>
      </c>
    </row>
    <row r="369" spans="1:5" ht="15.75" customHeight="1">
      <c r="A369" s="122">
        <v>45126</v>
      </c>
      <c r="B369" s="123" t="s">
        <v>787</v>
      </c>
      <c r="E369" s="123" t="s">
        <v>787</v>
      </c>
    </row>
    <row r="370" spans="1:5" ht="15.75" customHeight="1">
      <c r="A370" s="122">
        <v>45125</v>
      </c>
      <c r="B370" s="123" t="s">
        <v>788</v>
      </c>
      <c r="E370" s="123" t="s">
        <v>788</v>
      </c>
    </row>
    <row r="371" spans="1:5" ht="15.75" customHeight="1">
      <c r="A371" s="122">
        <v>45124</v>
      </c>
      <c r="B371" s="123" t="s">
        <v>779</v>
      </c>
      <c r="E371" s="123" t="s">
        <v>779</v>
      </c>
    </row>
    <row r="372" spans="1:5" ht="15.75" customHeight="1">
      <c r="A372" s="122">
        <v>45121</v>
      </c>
      <c r="B372" s="123" t="s">
        <v>789</v>
      </c>
      <c r="E372" s="123" t="s">
        <v>789</v>
      </c>
    </row>
    <row r="373" spans="1:5" ht="15.75" customHeight="1">
      <c r="A373" s="122">
        <v>45120</v>
      </c>
      <c r="B373" s="123" t="s">
        <v>790</v>
      </c>
      <c r="E373" s="123" t="s">
        <v>790</v>
      </c>
    </row>
    <row r="374" spans="1:5" ht="15.75" customHeight="1">
      <c r="A374" s="122">
        <v>45119</v>
      </c>
      <c r="B374" s="123" t="s">
        <v>791</v>
      </c>
      <c r="E374" s="123" t="s">
        <v>791</v>
      </c>
    </row>
    <row r="375" spans="1:5" ht="15.75" customHeight="1">
      <c r="A375" s="122">
        <v>45118</v>
      </c>
      <c r="B375" s="123" t="s">
        <v>789</v>
      </c>
      <c r="E375" s="123" t="s">
        <v>789</v>
      </c>
    </row>
    <row r="376" spans="1:5" ht="15.75" customHeight="1">
      <c r="A376" s="122">
        <v>45117</v>
      </c>
      <c r="B376" s="123" t="s">
        <v>755</v>
      </c>
      <c r="E376" s="123" t="s">
        <v>755</v>
      </c>
    </row>
    <row r="377" spans="1:5" ht="15.75" customHeight="1">
      <c r="A377" s="122">
        <v>45114</v>
      </c>
      <c r="B377" s="123" t="s">
        <v>760</v>
      </c>
      <c r="E377" s="123" t="s">
        <v>760</v>
      </c>
    </row>
    <row r="378" spans="1:5" ht="15.75" customHeight="1">
      <c r="A378" s="122">
        <v>45113</v>
      </c>
      <c r="B378" s="123" t="s">
        <v>759</v>
      </c>
      <c r="E378" s="123" t="s">
        <v>759</v>
      </c>
    </row>
    <row r="379" spans="1:5" ht="15.75" customHeight="1">
      <c r="A379" s="122">
        <v>45112</v>
      </c>
      <c r="B379" s="123" t="s">
        <v>756</v>
      </c>
      <c r="E379" s="123" t="s">
        <v>756</v>
      </c>
    </row>
    <row r="380" spans="1:5" ht="15.75" customHeight="1">
      <c r="A380" s="122">
        <v>45111</v>
      </c>
      <c r="B380" s="123" t="s">
        <v>756</v>
      </c>
      <c r="E380" s="123" t="s">
        <v>756</v>
      </c>
    </row>
    <row r="381" spans="1:5" ht="15.75" customHeight="1">
      <c r="A381" s="122">
        <v>45110</v>
      </c>
      <c r="B381" s="123" t="s">
        <v>764</v>
      </c>
      <c r="E381" s="123" t="s">
        <v>764</v>
      </c>
    </row>
    <row r="382" spans="1:5" ht="15.75" customHeight="1">
      <c r="A382" s="122">
        <v>45107</v>
      </c>
      <c r="B382" s="123" t="s">
        <v>764</v>
      </c>
      <c r="E382" s="123" t="s">
        <v>764</v>
      </c>
    </row>
    <row r="383" spans="1:5" ht="15.75" customHeight="1">
      <c r="A383" s="122">
        <v>45106</v>
      </c>
      <c r="B383" s="123" t="s">
        <v>755</v>
      </c>
      <c r="E383" s="123" t="s">
        <v>755</v>
      </c>
    </row>
    <row r="384" spans="1:5" ht="15.75" customHeight="1">
      <c r="A384" s="122">
        <v>45105</v>
      </c>
      <c r="B384" s="123" t="s">
        <v>762</v>
      </c>
      <c r="E384" s="123" t="s">
        <v>762</v>
      </c>
    </row>
    <row r="385" spans="1:5" ht="15.75" customHeight="1">
      <c r="A385" s="122">
        <v>45104</v>
      </c>
      <c r="B385" s="123" t="s">
        <v>764</v>
      </c>
      <c r="E385" s="123" t="s">
        <v>764</v>
      </c>
    </row>
    <row r="386" spans="1:5" ht="15.75" customHeight="1">
      <c r="A386" s="122">
        <v>45103</v>
      </c>
      <c r="B386" s="123" t="s">
        <v>756</v>
      </c>
      <c r="E386" s="123" t="s">
        <v>756</v>
      </c>
    </row>
    <row r="387" spans="1:5" ht="15.75" customHeight="1">
      <c r="A387" s="122">
        <v>45100</v>
      </c>
      <c r="B387" s="123" t="s">
        <v>757</v>
      </c>
      <c r="E387" s="123" t="s">
        <v>757</v>
      </c>
    </row>
    <row r="388" spans="1:5" ht="15.75" customHeight="1">
      <c r="A388" s="122">
        <v>45099</v>
      </c>
      <c r="B388" s="123" t="s">
        <v>763</v>
      </c>
      <c r="E388" s="123" t="s">
        <v>763</v>
      </c>
    </row>
    <row r="389" spans="1:5" ht="15.75" customHeight="1">
      <c r="A389" s="122">
        <v>45098</v>
      </c>
      <c r="B389" s="123" t="s">
        <v>792</v>
      </c>
      <c r="E389" s="123" t="s">
        <v>792</v>
      </c>
    </row>
    <row r="390" spans="1:5" ht="15.75" customHeight="1">
      <c r="A390" s="122">
        <v>45097</v>
      </c>
      <c r="B390" s="123" t="s">
        <v>756</v>
      </c>
      <c r="E390" s="123" t="s">
        <v>756</v>
      </c>
    </row>
    <row r="391" spans="1:5" ht="15.75" customHeight="1">
      <c r="A391" s="122">
        <v>45096</v>
      </c>
      <c r="B391" s="123" t="s">
        <v>792</v>
      </c>
      <c r="E391" s="123" t="s">
        <v>792</v>
      </c>
    </row>
    <row r="392" spans="1:5" ht="15.75" customHeight="1">
      <c r="A392" s="122">
        <v>45093</v>
      </c>
      <c r="B392" s="123" t="s">
        <v>758</v>
      </c>
      <c r="E392" s="123" t="s">
        <v>758</v>
      </c>
    </row>
    <row r="393" spans="1:5" ht="15.75" customHeight="1">
      <c r="A393" s="122">
        <v>45092</v>
      </c>
      <c r="B393" s="123" t="s">
        <v>758</v>
      </c>
      <c r="E393" s="123" t="s">
        <v>758</v>
      </c>
    </row>
    <row r="394" spans="1:5" ht="15.75" customHeight="1">
      <c r="A394" s="122">
        <v>45091</v>
      </c>
      <c r="B394" s="123" t="s">
        <v>793</v>
      </c>
      <c r="E394" s="123" t="s">
        <v>793</v>
      </c>
    </row>
    <row r="395" spans="1:5" ht="15.75" customHeight="1">
      <c r="A395" s="122">
        <v>45090</v>
      </c>
      <c r="B395" s="123" t="s">
        <v>794</v>
      </c>
      <c r="E395" s="123" t="s">
        <v>794</v>
      </c>
    </row>
    <row r="396" spans="1:5" ht="15.75" customHeight="1">
      <c r="A396" s="122">
        <v>45089</v>
      </c>
      <c r="B396" s="123" t="s">
        <v>770</v>
      </c>
      <c r="E396" s="123" t="s">
        <v>770</v>
      </c>
    </row>
    <row r="397" spans="1:5" ht="15.75" customHeight="1">
      <c r="A397" s="122">
        <v>45086</v>
      </c>
      <c r="B397" s="123" t="s">
        <v>795</v>
      </c>
      <c r="E397" s="123" t="s">
        <v>795</v>
      </c>
    </row>
    <row r="398" spans="1:5" ht="15.75" customHeight="1">
      <c r="A398" s="122">
        <v>45085</v>
      </c>
      <c r="B398" s="123" t="s">
        <v>784</v>
      </c>
      <c r="E398" s="123" t="s">
        <v>784</v>
      </c>
    </row>
    <row r="399" spans="1:5" ht="15.75" customHeight="1">
      <c r="A399" s="122">
        <v>45084</v>
      </c>
      <c r="B399" s="123" t="s">
        <v>781</v>
      </c>
      <c r="E399" s="123" t="s">
        <v>781</v>
      </c>
    </row>
    <row r="400" spans="1:5" ht="15.75" customHeight="1">
      <c r="A400" s="122">
        <v>45082</v>
      </c>
      <c r="B400" s="123" t="s">
        <v>786</v>
      </c>
      <c r="E400" s="123" t="s">
        <v>786</v>
      </c>
    </row>
    <row r="401" spans="1:5" ht="15.75" customHeight="1">
      <c r="A401" s="122">
        <v>45079</v>
      </c>
      <c r="B401" s="123" t="s">
        <v>786</v>
      </c>
      <c r="E401" s="123" t="s">
        <v>786</v>
      </c>
    </row>
    <row r="402" spans="1:5" ht="15.75" customHeight="1">
      <c r="A402" s="122">
        <v>45078</v>
      </c>
      <c r="B402" s="123" t="s">
        <v>784</v>
      </c>
      <c r="E402" s="123" t="s">
        <v>784</v>
      </c>
    </row>
    <row r="403" spans="1:5" ht="15.75" customHeight="1">
      <c r="A403" s="122">
        <v>45077</v>
      </c>
      <c r="B403" s="123" t="s">
        <v>796</v>
      </c>
      <c r="E403" s="123" t="s">
        <v>796</v>
      </c>
    </row>
    <row r="404" spans="1:5" ht="15.75" customHeight="1">
      <c r="A404" s="122">
        <v>45076</v>
      </c>
      <c r="B404" s="123" t="s">
        <v>797</v>
      </c>
      <c r="E404" s="123" t="s">
        <v>797</v>
      </c>
    </row>
    <row r="405" spans="1:5" ht="15.75" customHeight="1">
      <c r="A405" s="122">
        <v>45072</v>
      </c>
      <c r="B405" s="123" t="s">
        <v>798</v>
      </c>
      <c r="E405" s="123" t="s">
        <v>798</v>
      </c>
    </row>
    <row r="406" spans="1:5" ht="15.75" customHeight="1">
      <c r="A406" s="122">
        <v>45070</v>
      </c>
      <c r="B406" s="123" t="s">
        <v>799</v>
      </c>
      <c r="E406" s="123" t="s">
        <v>799</v>
      </c>
    </row>
    <row r="407" spans="1:5" ht="15.75" customHeight="1">
      <c r="A407" s="122">
        <v>45069</v>
      </c>
      <c r="B407" s="123" t="s">
        <v>799</v>
      </c>
      <c r="E407" s="123" t="s">
        <v>799</v>
      </c>
    </row>
    <row r="408" spans="1:5" ht="15.75" customHeight="1">
      <c r="A408" s="122">
        <v>45068</v>
      </c>
      <c r="B408" s="123" t="s">
        <v>799</v>
      </c>
      <c r="E408" s="123" t="s">
        <v>799</v>
      </c>
    </row>
    <row r="409" spans="1:5" ht="15.75" customHeight="1">
      <c r="A409" s="122">
        <v>45065</v>
      </c>
      <c r="B409" s="123" t="s">
        <v>800</v>
      </c>
      <c r="E409" s="123" t="s">
        <v>800</v>
      </c>
    </row>
    <row r="410" spans="1:5" ht="15.75" customHeight="1">
      <c r="A410" s="122">
        <v>45064</v>
      </c>
      <c r="B410" s="123" t="s">
        <v>768</v>
      </c>
      <c r="E410" s="123" t="s">
        <v>768</v>
      </c>
    </row>
    <row r="411" spans="1:5" ht="15.75" customHeight="1">
      <c r="A411" s="122">
        <v>45063</v>
      </c>
      <c r="B411" s="123" t="s">
        <v>770</v>
      </c>
      <c r="E411" s="123" t="s">
        <v>770</v>
      </c>
    </row>
    <row r="412" spans="1:5" ht="15.75" customHeight="1">
      <c r="A412" s="122">
        <v>45062</v>
      </c>
      <c r="B412" s="123" t="s">
        <v>770</v>
      </c>
      <c r="E412" s="123" t="s">
        <v>770</v>
      </c>
    </row>
    <row r="413" spans="1:5" ht="15.75" customHeight="1">
      <c r="A413" s="122">
        <v>45061</v>
      </c>
      <c r="B413" s="123" t="s">
        <v>801</v>
      </c>
      <c r="E413" s="123" t="s">
        <v>801</v>
      </c>
    </row>
    <row r="414" spans="1:5" ht="15.75" customHeight="1">
      <c r="A414" s="122">
        <v>45058</v>
      </c>
      <c r="B414" s="123" t="s">
        <v>772</v>
      </c>
      <c r="E414" s="123" t="s">
        <v>772</v>
      </c>
    </row>
    <row r="415" spans="1:5" ht="15.75" customHeight="1">
      <c r="A415" s="122">
        <v>45057</v>
      </c>
      <c r="B415" s="123" t="s">
        <v>799</v>
      </c>
      <c r="E415" s="123" t="s">
        <v>799</v>
      </c>
    </row>
    <row r="416" spans="1:5" ht="15.75" customHeight="1">
      <c r="A416" s="122">
        <v>45056</v>
      </c>
      <c r="B416" s="123" t="s">
        <v>766</v>
      </c>
      <c r="E416" s="123" t="s">
        <v>766</v>
      </c>
    </row>
    <row r="417" spans="1:5" ht="15.75" customHeight="1">
      <c r="A417" s="122">
        <v>45055</v>
      </c>
      <c r="B417" s="123" t="s">
        <v>773</v>
      </c>
      <c r="E417" s="123" t="s">
        <v>773</v>
      </c>
    </row>
    <row r="418" spans="1:5" ht="15.75" customHeight="1">
      <c r="A418" s="122">
        <v>45051</v>
      </c>
      <c r="B418" s="123" t="s">
        <v>765</v>
      </c>
      <c r="E418" s="123" t="s">
        <v>765</v>
      </c>
    </row>
    <row r="419" spans="1:5" ht="15.75" customHeight="1">
      <c r="A419" s="122">
        <v>45050</v>
      </c>
      <c r="B419" s="123" t="s">
        <v>802</v>
      </c>
      <c r="E419" s="123" t="s">
        <v>802</v>
      </c>
    </row>
    <row r="420" spans="1:5" ht="15.75" customHeight="1">
      <c r="A420" s="122">
        <v>45049</v>
      </c>
      <c r="B420" s="123" t="s">
        <v>802</v>
      </c>
      <c r="E420" s="123" t="s">
        <v>802</v>
      </c>
    </row>
    <row r="421" spans="1:5" ht="15.75" customHeight="1">
      <c r="A421" s="122">
        <v>45048</v>
      </c>
      <c r="B421" s="123" t="s">
        <v>794</v>
      </c>
      <c r="E421" s="123" t="s">
        <v>794</v>
      </c>
    </row>
    <row r="422" spans="1:5" ht="15.75" customHeight="1">
      <c r="A422" s="122">
        <v>45044</v>
      </c>
      <c r="B422" s="123" t="s">
        <v>791</v>
      </c>
      <c r="E422" s="123" t="s">
        <v>791</v>
      </c>
    </row>
    <row r="423" spans="1:5" ht="15.75" customHeight="1">
      <c r="A423" s="122">
        <v>45043</v>
      </c>
      <c r="B423" s="123" t="s">
        <v>803</v>
      </c>
      <c r="E423" s="123" t="s">
        <v>803</v>
      </c>
    </row>
    <row r="424" spans="1:5" ht="15.75" customHeight="1">
      <c r="A424" s="122">
        <v>45042</v>
      </c>
      <c r="B424" s="123" t="s">
        <v>763</v>
      </c>
      <c r="E424" s="123" t="s">
        <v>763</v>
      </c>
    </row>
    <row r="425" spans="1:5" ht="15.75" customHeight="1">
      <c r="A425" s="122">
        <v>45041</v>
      </c>
      <c r="B425" s="123" t="s">
        <v>756</v>
      </c>
      <c r="E425" s="123" t="s">
        <v>756</v>
      </c>
    </row>
    <row r="426" spans="1:5" ht="15.75" customHeight="1">
      <c r="A426" s="122">
        <v>45040</v>
      </c>
      <c r="B426" s="123" t="s">
        <v>804</v>
      </c>
      <c r="E426" s="123" t="s">
        <v>804</v>
      </c>
    </row>
    <row r="427" spans="1:5" ht="15.75" customHeight="1">
      <c r="A427" s="122">
        <v>45037</v>
      </c>
      <c r="B427" s="123" t="s">
        <v>762</v>
      </c>
      <c r="E427" s="123" t="s">
        <v>762</v>
      </c>
    </row>
    <row r="428" spans="1:5" ht="15.75" customHeight="1">
      <c r="A428" s="122">
        <v>45036</v>
      </c>
      <c r="B428" s="123" t="s">
        <v>759</v>
      </c>
      <c r="E428" s="123" t="s">
        <v>759</v>
      </c>
    </row>
    <row r="429" spans="1:5" ht="15.75" customHeight="1">
      <c r="A429" s="122">
        <v>45035</v>
      </c>
      <c r="B429" s="123" t="s">
        <v>759</v>
      </c>
      <c r="E429" s="123" t="s">
        <v>759</v>
      </c>
    </row>
    <row r="430" spans="1:5" ht="15.75" customHeight="1">
      <c r="A430" s="122">
        <v>45034</v>
      </c>
      <c r="B430" s="123" t="s">
        <v>757</v>
      </c>
      <c r="E430" s="123" t="s">
        <v>757</v>
      </c>
    </row>
    <row r="431" spans="1:5" ht="15.75" customHeight="1">
      <c r="A431" s="122">
        <v>45033</v>
      </c>
      <c r="B431" s="123" t="s">
        <v>805</v>
      </c>
      <c r="E431" s="123" t="s">
        <v>805</v>
      </c>
    </row>
    <row r="432" spans="1:5" ht="15.75" customHeight="1">
      <c r="A432" s="122">
        <v>45030</v>
      </c>
      <c r="B432" s="123" t="s">
        <v>768</v>
      </c>
      <c r="E432" s="123" t="s">
        <v>768</v>
      </c>
    </row>
    <row r="433" spans="1:5" ht="15.75" customHeight="1">
      <c r="A433" s="122">
        <v>45029</v>
      </c>
      <c r="B433" s="123" t="s">
        <v>792</v>
      </c>
      <c r="E433" s="123" t="s">
        <v>792</v>
      </c>
    </row>
    <row r="434" spans="1:5" ht="15.75" customHeight="1">
      <c r="A434" s="122">
        <v>45028</v>
      </c>
      <c r="B434" s="123" t="s">
        <v>764</v>
      </c>
      <c r="E434" s="123" t="s">
        <v>764</v>
      </c>
    </row>
    <row r="435" spans="1:5" ht="15.75" customHeight="1">
      <c r="A435" s="122">
        <v>45027</v>
      </c>
      <c r="B435" s="123" t="s">
        <v>792</v>
      </c>
      <c r="E435" s="123" t="s">
        <v>792</v>
      </c>
    </row>
    <row r="436" spans="1:5" ht="15.75" customHeight="1">
      <c r="A436" s="122">
        <v>45022</v>
      </c>
      <c r="B436" s="123" t="s">
        <v>759</v>
      </c>
      <c r="E436" s="123" t="s">
        <v>759</v>
      </c>
    </row>
    <row r="437" spans="1:5" ht="15.75" customHeight="1">
      <c r="A437" s="122">
        <v>45021</v>
      </c>
      <c r="B437" s="124">
        <v>45871</v>
      </c>
      <c r="E437" s="124">
        <v>45871</v>
      </c>
    </row>
    <row r="438" spans="1:5" ht="15.75" customHeight="1">
      <c r="A438" s="122">
        <v>45020</v>
      </c>
      <c r="B438" s="124">
        <v>45902</v>
      </c>
      <c r="E438" s="124">
        <v>45902</v>
      </c>
    </row>
    <row r="439" spans="1:5" ht="15.75" customHeight="1">
      <c r="A439" s="122">
        <v>45019</v>
      </c>
      <c r="B439" s="123" t="s">
        <v>755</v>
      </c>
      <c r="E439" s="123" t="s">
        <v>755</v>
      </c>
    </row>
    <row r="440" spans="1:5" ht="15.75" customHeight="1">
      <c r="A440" s="122">
        <v>45016</v>
      </c>
      <c r="B440" s="123" t="s">
        <v>789</v>
      </c>
      <c r="E440" s="123" t="s">
        <v>789</v>
      </c>
    </row>
    <row r="441" spans="1:5" ht="15.75" customHeight="1">
      <c r="A441" s="122">
        <v>45015</v>
      </c>
      <c r="B441" s="123" t="s">
        <v>764</v>
      </c>
      <c r="E441" s="123" t="s">
        <v>764</v>
      </c>
    </row>
    <row r="442" spans="1:5" ht="15.75" customHeight="1">
      <c r="A442" s="122">
        <v>45014</v>
      </c>
      <c r="B442" s="123" t="s">
        <v>754</v>
      </c>
      <c r="E442" s="123" t="s">
        <v>754</v>
      </c>
    </row>
    <row r="443" spans="1:5" ht="15.75" customHeight="1">
      <c r="A443" s="122">
        <v>45013</v>
      </c>
      <c r="B443" s="123" t="s">
        <v>806</v>
      </c>
      <c r="E443" s="123" t="s">
        <v>806</v>
      </c>
    </row>
    <row r="444" spans="1:5" ht="15.75" customHeight="1">
      <c r="A444" s="122">
        <v>45012</v>
      </c>
      <c r="B444" s="123" t="s">
        <v>761</v>
      </c>
      <c r="E444" s="123" t="s">
        <v>761</v>
      </c>
    </row>
    <row r="445" spans="1:5" ht="15.75" customHeight="1">
      <c r="A445" s="122">
        <v>45009</v>
      </c>
      <c r="B445" s="124">
        <v>45659</v>
      </c>
      <c r="E445" s="124">
        <v>45659</v>
      </c>
    </row>
    <row r="446" spans="1:5" ht="15.75" customHeight="1">
      <c r="A446" s="122">
        <v>45008</v>
      </c>
      <c r="B446" s="124">
        <v>45659</v>
      </c>
      <c r="E446" s="124">
        <v>45659</v>
      </c>
    </row>
    <row r="447" spans="1:5" ht="15.75" customHeight="1">
      <c r="A447" s="122">
        <v>45007</v>
      </c>
      <c r="B447" s="123" t="s">
        <v>754</v>
      </c>
      <c r="E447" s="123" t="s">
        <v>754</v>
      </c>
    </row>
    <row r="448" spans="1:5" ht="15.75" customHeight="1">
      <c r="A448" s="122">
        <v>45006</v>
      </c>
      <c r="B448" s="124">
        <v>45659</v>
      </c>
      <c r="E448" s="124">
        <v>45659</v>
      </c>
    </row>
    <row r="449" spans="1:5" ht="15.75" customHeight="1">
      <c r="A449" s="122">
        <v>45005</v>
      </c>
      <c r="B449" s="123" t="s">
        <v>807</v>
      </c>
      <c r="E449" s="123" t="s">
        <v>807</v>
      </c>
    </row>
    <row r="450" spans="1:5" ht="15.75" customHeight="1">
      <c r="A450" s="122">
        <v>45002</v>
      </c>
      <c r="B450" s="123" t="s">
        <v>750</v>
      </c>
      <c r="E450" s="123" t="s">
        <v>750</v>
      </c>
    </row>
    <row r="451" spans="1:5" ht="15.75" customHeight="1">
      <c r="A451" s="122">
        <v>45001</v>
      </c>
      <c r="B451" s="123" t="s">
        <v>761</v>
      </c>
      <c r="E451" s="123" t="s">
        <v>761</v>
      </c>
    </row>
    <row r="452" spans="1:5" ht="15.75" customHeight="1">
      <c r="A452" s="122">
        <v>45000</v>
      </c>
      <c r="B452" s="123" t="s">
        <v>806</v>
      </c>
      <c r="E452" s="123" t="s">
        <v>806</v>
      </c>
    </row>
    <row r="453" spans="1:5" ht="15.75" customHeight="1">
      <c r="A453" s="122">
        <v>44999</v>
      </c>
      <c r="B453" s="124">
        <v>45659</v>
      </c>
      <c r="E453" s="124">
        <v>45659</v>
      </c>
    </row>
    <row r="454" spans="1:5" ht="15.75" customHeight="1">
      <c r="A454" s="122">
        <v>44998</v>
      </c>
      <c r="B454" s="123" t="s">
        <v>743</v>
      </c>
      <c r="E454" s="123" t="s">
        <v>743</v>
      </c>
    </row>
    <row r="455" spans="1:5" ht="15.75" customHeight="1">
      <c r="A455" s="122">
        <v>44995</v>
      </c>
      <c r="B455" s="123" t="s">
        <v>753</v>
      </c>
      <c r="E455" s="123" t="s">
        <v>753</v>
      </c>
    </row>
    <row r="456" spans="1:5" ht="15.75" customHeight="1">
      <c r="A456" s="122">
        <v>44994</v>
      </c>
      <c r="B456" s="124">
        <v>45810</v>
      </c>
      <c r="E456" s="124">
        <v>45810</v>
      </c>
    </row>
    <row r="457" spans="1:5" ht="15.75" customHeight="1">
      <c r="A457" s="122">
        <v>44993</v>
      </c>
      <c r="B457" s="124">
        <v>45749</v>
      </c>
      <c r="E457" s="124">
        <v>45749</v>
      </c>
    </row>
    <row r="458" spans="1:5" ht="15.75" customHeight="1">
      <c r="A458" s="122">
        <v>44992</v>
      </c>
      <c r="B458" s="124">
        <v>45902</v>
      </c>
      <c r="E458" s="124">
        <v>45902</v>
      </c>
    </row>
    <row r="459" spans="1:5" ht="15.75" customHeight="1">
      <c r="A459" s="122">
        <v>44991</v>
      </c>
      <c r="B459" s="123" t="s">
        <v>764</v>
      </c>
      <c r="E459" s="123" t="s">
        <v>764</v>
      </c>
    </row>
    <row r="460" spans="1:5" ht="15.75" customHeight="1">
      <c r="A460" s="122">
        <v>44988</v>
      </c>
      <c r="B460" s="125">
        <v>45993</v>
      </c>
      <c r="E460" s="125">
        <v>45993</v>
      </c>
    </row>
    <row r="461" spans="1:5" ht="15.75" customHeight="1">
      <c r="A461" s="122">
        <v>44987</v>
      </c>
      <c r="B461" s="124">
        <v>45871</v>
      </c>
      <c r="E461" s="124">
        <v>45871</v>
      </c>
    </row>
    <row r="462" spans="1:5" ht="15.75" customHeight="1">
      <c r="A462" s="122">
        <v>44986</v>
      </c>
      <c r="B462" s="125">
        <v>45932</v>
      </c>
      <c r="E462" s="125">
        <v>45932</v>
      </c>
    </row>
    <row r="463" spans="1:5" ht="15.75" customHeight="1">
      <c r="A463" s="122">
        <v>44985</v>
      </c>
      <c r="B463" s="124">
        <v>45902</v>
      </c>
      <c r="E463" s="124">
        <v>45902</v>
      </c>
    </row>
    <row r="464" spans="1:5" ht="15.75" customHeight="1">
      <c r="A464" s="122">
        <v>44984</v>
      </c>
      <c r="B464" s="123" t="s">
        <v>764</v>
      </c>
      <c r="E464" s="123" t="s">
        <v>764</v>
      </c>
    </row>
    <row r="465" spans="1:5" ht="15.75" customHeight="1">
      <c r="A465" s="122">
        <v>44981</v>
      </c>
      <c r="B465" s="123" t="s">
        <v>755</v>
      </c>
      <c r="E465" s="123" t="s">
        <v>755</v>
      </c>
    </row>
    <row r="466" spans="1:5" ht="15.75" customHeight="1">
      <c r="A466" s="122">
        <v>44980</v>
      </c>
      <c r="B466" s="123" t="s">
        <v>792</v>
      </c>
      <c r="E466" s="123" t="s">
        <v>792</v>
      </c>
    </row>
    <row r="467" spans="1:5" ht="15.75" customHeight="1">
      <c r="A467" s="122">
        <v>44979</v>
      </c>
      <c r="B467" s="123" t="s">
        <v>759</v>
      </c>
      <c r="E467" s="123" t="s">
        <v>759</v>
      </c>
    </row>
    <row r="468" spans="1:5" ht="15.75" customHeight="1">
      <c r="A468" s="122">
        <v>44978</v>
      </c>
      <c r="B468" s="123" t="s">
        <v>763</v>
      </c>
      <c r="E468" s="123" t="s">
        <v>763</v>
      </c>
    </row>
    <row r="469" spans="1:5" ht="15.75" customHeight="1">
      <c r="A469" s="122">
        <v>44977</v>
      </c>
      <c r="B469" s="123" t="s">
        <v>805</v>
      </c>
      <c r="E469" s="123" t="s">
        <v>805</v>
      </c>
    </row>
    <row r="470" spans="1:5" ht="15.75" customHeight="1">
      <c r="A470" s="122">
        <v>44974</v>
      </c>
      <c r="B470" s="123" t="s">
        <v>791</v>
      </c>
      <c r="E470" s="123" t="s">
        <v>791</v>
      </c>
    </row>
    <row r="471" spans="1:5" ht="15.75" customHeight="1">
      <c r="A471" s="122">
        <v>44973</v>
      </c>
      <c r="B471" s="123" t="s">
        <v>803</v>
      </c>
      <c r="E471" s="123" t="s">
        <v>803</v>
      </c>
    </row>
    <row r="472" spans="1:5" ht="15.75" customHeight="1">
      <c r="A472" s="122">
        <v>44972</v>
      </c>
      <c r="B472" s="123" t="s">
        <v>793</v>
      </c>
      <c r="E472" s="123" t="s">
        <v>793</v>
      </c>
    </row>
    <row r="473" spans="1:5" ht="15.75" customHeight="1">
      <c r="A473" s="122">
        <v>44971</v>
      </c>
      <c r="B473" s="123" t="s">
        <v>790</v>
      </c>
      <c r="E473" s="123" t="s">
        <v>790</v>
      </c>
    </row>
    <row r="474" spans="1:5" ht="15.75" customHeight="1">
      <c r="A474" s="122">
        <v>44970</v>
      </c>
      <c r="B474" s="123" t="s">
        <v>790</v>
      </c>
      <c r="E474" s="123" t="s">
        <v>790</v>
      </c>
    </row>
    <row r="475" spans="1:5" ht="15.75" customHeight="1">
      <c r="A475" s="122">
        <v>44967</v>
      </c>
      <c r="B475" s="123" t="s">
        <v>790</v>
      </c>
      <c r="E475" s="123" t="s">
        <v>790</v>
      </c>
    </row>
    <row r="476" spans="1:5" ht="15.75" customHeight="1">
      <c r="A476" s="122">
        <v>44966</v>
      </c>
      <c r="B476" s="123" t="s">
        <v>805</v>
      </c>
      <c r="E476" s="123" t="s">
        <v>805</v>
      </c>
    </row>
    <row r="477" spans="1:5" ht="15.75" customHeight="1">
      <c r="A477" s="122">
        <v>44965</v>
      </c>
      <c r="B477" s="123" t="s">
        <v>766</v>
      </c>
      <c r="E477" s="123" t="s">
        <v>766</v>
      </c>
    </row>
    <row r="478" spans="1:5" ht="15.75" customHeight="1">
      <c r="A478" s="122">
        <v>44964</v>
      </c>
      <c r="B478" s="123" t="s">
        <v>766</v>
      </c>
      <c r="E478" s="123" t="s">
        <v>766</v>
      </c>
    </row>
    <row r="479" spans="1:5" ht="15.75" customHeight="1">
      <c r="A479" s="122">
        <v>44963</v>
      </c>
      <c r="B479" s="123" t="s">
        <v>775</v>
      </c>
      <c r="E479" s="123" t="s">
        <v>775</v>
      </c>
    </row>
    <row r="480" spans="1:5" ht="15.75" customHeight="1">
      <c r="A480" s="122">
        <v>44960</v>
      </c>
      <c r="B480" s="123" t="s">
        <v>808</v>
      </c>
      <c r="E480" s="123" t="s">
        <v>808</v>
      </c>
    </row>
    <row r="481" spans="1:5" ht="15.75" customHeight="1">
      <c r="A481" s="122">
        <v>44959</v>
      </c>
      <c r="B481" s="123" t="s">
        <v>779</v>
      </c>
      <c r="E481" s="123" t="s">
        <v>779</v>
      </c>
    </row>
    <row r="482" spans="1:5" ht="15.75" customHeight="1">
      <c r="A482" s="122">
        <v>44958</v>
      </c>
      <c r="B482" s="123" t="s">
        <v>767</v>
      </c>
      <c r="E482" s="123" t="s">
        <v>767</v>
      </c>
    </row>
    <row r="483" spans="1:5" ht="15.75" customHeight="1">
      <c r="A483" s="122">
        <v>44957</v>
      </c>
      <c r="B483" s="123" t="s">
        <v>768</v>
      </c>
      <c r="E483" s="123" t="s">
        <v>768</v>
      </c>
    </row>
    <row r="484" spans="1:5" ht="15.75" customHeight="1">
      <c r="A484" s="122">
        <v>44956</v>
      </c>
      <c r="B484" s="123" t="s">
        <v>771</v>
      </c>
      <c r="E484" s="123" t="s">
        <v>771</v>
      </c>
    </row>
    <row r="485" spans="1:5" ht="15.75" customHeight="1">
      <c r="A485" s="122">
        <v>44953</v>
      </c>
      <c r="B485" s="123" t="s">
        <v>809</v>
      </c>
      <c r="E485" s="123" t="s">
        <v>809</v>
      </c>
    </row>
    <row r="486" spans="1:5" ht="15.75" customHeight="1">
      <c r="A486" s="122">
        <v>44952</v>
      </c>
      <c r="B486" s="123" t="s">
        <v>767</v>
      </c>
      <c r="E486" s="123" t="s">
        <v>767</v>
      </c>
    </row>
    <row r="487" spans="1:5" ht="15.75" customHeight="1">
      <c r="A487" s="122">
        <v>44951</v>
      </c>
      <c r="B487" s="123" t="s">
        <v>766</v>
      </c>
      <c r="E487" s="123" t="s">
        <v>766</v>
      </c>
    </row>
    <row r="488" spans="1:5" ht="15.75" customHeight="1">
      <c r="A488" s="122">
        <v>44950</v>
      </c>
      <c r="B488" s="123" t="s">
        <v>788</v>
      </c>
      <c r="E488" s="123" t="s">
        <v>788</v>
      </c>
    </row>
    <row r="489" spans="1:5" ht="15.75" customHeight="1">
      <c r="A489" s="122">
        <v>44949</v>
      </c>
      <c r="B489" s="123" t="s">
        <v>787</v>
      </c>
      <c r="E489" s="123" t="s">
        <v>787</v>
      </c>
    </row>
    <row r="490" spans="1:5" ht="15.75" customHeight="1">
      <c r="A490" s="122">
        <v>44946</v>
      </c>
      <c r="B490" s="123" t="s">
        <v>799</v>
      </c>
      <c r="E490" s="123" t="s">
        <v>799</v>
      </c>
    </row>
    <row r="491" spans="1:5" ht="15.75" customHeight="1">
      <c r="A491" s="122">
        <v>44945</v>
      </c>
      <c r="B491" s="123" t="s">
        <v>810</v>
      </c>
      <c r="E491" s="123" t="s">
        <v>810</v>
      </c>
    </row>
    <row r="492" spans="1:5" ht="15.75" customHeight="1">
      <c r="A492" s="122">
        <v>44944</v>
      </c>
      <c r="B492" s="123" t="s">
        <v>784</v>
      </c>
      <c r="E492" s="123" t="s">
        <v>784</v>
      </c>
    </row>
    <row r="493" spans="1:5" ht="15.75" customHeight="1">
      <c r="A493" s="122">
        <v>44943</v>
      </c>
      <c r="B493" s="123" t="s">
        <v>784</v>
      </c>
      <c r="E493" s="123" t="s">
        <v>784</v>
      </c>
    </row>
    <row r="494" spans="1:5" ht="15.75" customHeight="1">
      <c r="A494" s="122">
        <v>44942</v>
      </c>
      <c r="B494" s="123" t="s">
        <v>811</v>
      </c>
      <c r="E494" s="123" t="s">
        <v>811</v>
      </c>
    </row>
    <row r="495" spans="1:5" ht="15.75" customHeight="1">
      <c r="A495" s="122">
        <v>44939</v>
      </c>
      <c r="B495" s="123" t="s">
        <v>812</v>
      </c>
      <c r="E495" s="123" t="s">
        <v>812</v>
      </c>
    </row>
    <row r="496" spans="1:5" ht="15.75" customHeight="1">
      <c r="A496" s="122">
        <v>44938</v>
      </c>
      <c r="B496" s="123" t="s">
        <v>813</v>
      </c>
      <c r="E496" s="123" t="s">
        <v>813</v>
      </c>
    </row>
    <row r="497" spans="1:5" ht="15.75" customHeight="1">
      <c r="A497" s="122">
        <v>44937</v>
      </c>
      <c r="B497" s="123" t="s">
        <v>814</v>
      </c>
      <c r="E497" s="123" t="s">
        <v>814</v>
      </c>
    </row>
    <row r="498" spans="1:5" ht="15.75" customHeight="1">
      <c r="A498" s="122">
        <v>44936</v>
      </c>
      <c r="B498" s="123" t="s">
        <v>785</v>
      </c>
      <c r="E498" s="123" t="s">
        <v>785</v>
      </c>
    </row>
    <row r="499" spans="1:5" ht="15.75" customHeight="1">
      <c r="A499" s="122">
        <v>44935</v>
      </c>
      <c r="B499" s="123" t="s">
        <v>815</v>
      </c>
      <c r="E499" s="123" t="s">
        <v>815</v>
      </c>
    </row>
    <row r="500" spans="1:5" ht="15.75" customHeight="1">
      <c r="A500" s="122">
        <v>44932</v>
      </c>
      <c r="B500" s="123" t="s">
        <v>777</v>
      </c>
      <c r="E500" s="123" t="s">
        <v>777</v>
      </c>
    </row>
    <row r="501" spans="1:5" ht="15.75" customHeight="1">
      <c r="A501" s="122">
        <v>44931</v>
      </c>
      <c r="B501" s="123" t="s">
        <v>782</v>
      </c>
      <c r="E501" s="123" t="s">
        <v>782</v>
      </c>
    </row>
    <row r="502" spans="1:5" ht="15.75" customHeight="1">
      <c r="A502" s="122">
        <v>44930</v>
      </c>
      <c r="B502" s="123" t="s">
        <v>780</v>
      </c>
      <c r="E502" s="123" t="s">
        <v>780</v>
      </c>
    </row>
    <row r="503" spans="1:5" ht="15.75" customHeight="1">
      <c r="A503" s="122">
        <v>44929</v>
      </c>
      <c r="B503" s="123" t="s">
        <v>816</v>
      </c>
      <c r="E503" s="123" t="s">
        <v>816</v>
      </c>
    </row>
    <row r="504" spans="1:5" ht="15.75" customHeight="1">
      <c r="A504" s="122">
        <v>44925</v>
      </c>
      <c r="B504" s="123" t="s">
        <v>774</v>
      </c>
      <c r="E504" s="123" t="s">
        <v>774</v>
      </c>
    </row>
    <row r="505" spans="1:5" ht="15.75" customHeight="1">
      <c r="A505" s="122">
        <v>44924</v>
      </c>
      <c r="B505" s="123" t="s">
        <v>799</v>
      </c>
      <c r="E505" s="123" t="s">
        <v>799</v>
      </c>
    </row>
    <row r="506" spans="1:5" ht="15.75" customHeight="1">
      <c r="A506" s="122">
        <v>44923</v>
      </c>
      <c r="B506" s="123" t="s">
        <v>801</v>
      </c>
      <c r="E506" s="123" t="s">
        <v>801</v>
      </c>
    </row>
    <row r="507" spans="1:5" ht="15.75" customHeight="1">
      <c r="A507" s="122">
        <v>44918</v>
      </c>
      <c r="B507" s="123" t="s">
        <v>774</v>
      </c>
      <c r="E507" s="123" t="s">
        <v>774</v>
      </c>
    </row>
    <row r="508" spans="1:5" ht="15.75" customHeight="1">
      <c r="A508" s="122">
        <v>44917</v>
      </c>
      <c r="B508" s="123" t="s">
        <v>816</v>
      </c>
      <c r="E508" s="123" t="s">
        <v>816</v>
      </c>
    </row>
    <row r="509" spans="1:5" ht="15.75" customHeight="1">
      <c r="A509" s="122">
        <v>44916</v>
      </c>
      <c r="B509" s="123" t="s">
        <v>788</v>
      </c>
      <c r="E509" s="123" t="s">
        <v>788</v>
      </c>
    </row>
    <row r="510" spans="1:5" ht="15.75" customHeight="1">
      <c r="A510" s="122">
        <v>44915</v>
      </c>
      <c r="B510" s="123" t="s">
        <v>795</v>
      </c>
      <c r="E510" s="123" t="s">
        <v>795</v>
      </c>
    </row>
    <row r="511" spans="1:5" ht="15.75" customHeight="1">
      <c r="A511" s="122">
        <v>44914</v>
      </c>
      <c r="B511" s="123" t="s">
        <v>771</v>
      </c>
      <c r="E511" s="123" t="s">
        <v>771</v>
      </c>
    </row>
    <row r="512" spans="1:5" ht="15.75" customHeight="1">
      <c r="A512" s="122">
        <v>44911</v>
      </c>
      <c r="B512" s="123" t="s">
        <v>803</v>
      </c>
      <c r="E512" s="123" t="s">
        <v>803</v>
      </c>
    </row>
    <row r="513" spans="1:5" ht="15.75" customHeight="1">
      <c r="A513" s="122">
        <v>44910</v>
      </c>
      <c r="B513" s="123" t="s">
        <v>809</v>
      </c>
      <c r="E513" s="123" t="s">
        <v>809</v>
      </c>
    </row>
    <row r="514" spans="1:5" ht="15.75" customHeight="1">
      <c r="A514" s="122">
        <v>44909</v>
      </c>
      <c r="B514" s="123" t="s">
        <v>772</v>
      </c>
      <c r="E514" s="123" t="s">
        <v>772</v>
      </c>
    </row>
    <row r="515" spans="1:5" ht="15.75" customHeight="1">
      <c r="A515" s="122">
        <v>44908</v>
      </c>
      <c r="B515" s="123" t="s">
        <v>809</v>
      </c>
      <c r="E515" s="123" t="s">
        <v>809</v>
      </c>
    </row>
    <row r="516" spans="1:5" ht="15.75" customHeight="1">
      <c r="A516" s="122">
        <v>44907</v>
      </c>
      <c r="B516" s="123" t="s">
        <v>801</v>
      </c>
      <c r="E516" s="123" t="s">
        <v>801</v>
      </c>
    </row>
    <row r="517" spans="1:5" ht="15.75" customHeight="1">
      <c r="A517" s="122">
        <v>44904</v>
      </c>
      <c r="B517" s="123" t="s">
        <v>766</v>
      </c>
      <c r="E517" s="123" t="s">
        <v>766</v>
      </c>
    </row>
    <row r="518" spans="1:5" ht="15.75" customHeight="1">
      <c r="A518" s="122">
        <v>44903</v>
      </c>
      <c r="B518" s="123" t="s">
        <v>801</v>
      </c>
      <c r="E518" s="123" t="s">
        <v>801</v>
      </c>
    </row>
    <row r="519" spans="1:5" ht="15.75" customHeight="1">
      <c r="A519" s="122">
        <v>44902</v>
      </c>
      <c r="B519" s="123" t="s">
        <v>799</v>
      </c>
      <c r="E519" s="123" t="s">
        <v>799</v>
      </c>
    </row>
    <row r="520" spans="1:5" ht="15.75" customHeight="1">
      <c r="A520" s="122">
        <v>44901</v>
      </c>
      <c r="B520" s="123" t="s">
        <v>788</v>
      </c>
      <c r="E520" s="123" t="s">
        <v>788</v>
      </c>
    </row>
    <row r="521" spans="1:5" ht="15.75" customHeight="1">
      <c r="A521" s="122">
        <v>44900</v>
      </c>
      <c r="B521" s="123" t="s">
        <v>786</v>
      </c>
      <c r="E521" s="123" t="s">
        <v>786</v>
      </c>
    </row>
    <row r="522" spans="1:5" ht="15.75" customHeight="1">
      <c r="A522" s="122">
        <v>44897</v>
      </c>
      <c r="B522" s="123" t="s">
        <v>785</v>
      </c>
      <c r="E522" s="123" t="s">
        <v>785</v>
      </c>
    </row>
    <row r="523" spans="1:5" ht="15.75" customHeight="1">
      <c r="A523" s="122">
        <v>44896</v>
      </c>
      <c r="B523" s="123" t="s">
        <v>797</v>
      </c>
      <c r="E523" s="123" t="s">
        <v>797</v>
      </c>
    </row>
    <row r="524" spans="1:5" ht="15.75" customHeight="1">
      <c r="A524" s="122">
        <v>44895</v>
      </c>
      <c r="B524" s="123" t="s">
        <v>816</v>
      </c>
      <c r="E524" s="123" t="s">
        <v>816</v>
      </c>
    </row>
    <row r="525" spans="1:5" ht="15.75" customHeight="1">
      <c r="A525" s="122">
        <v>44894</v>
      </c>
      <c r="B525" s="123" t="s">
        <v>810</v>
      </c>
      <c r="E525" s="123" t="s">
        <v>810</v>
      </c>
    </row>
    <row r="526" spans="1:5" ht="15.75" customHeight="1">
      <c r="A526" s="122">
        <v>44893</v>
      </c>
      <c r="B526" s="123" t="s">
        <v>817</v>
      </c>
      <c r="E526" s="123" t="s">
        <v>817</v>
      </c>
    </row>
    <row r="527" spans="1:5" ht="15.75" customHeight="1">
      <c r="A527" s="122">
        <v>44890</v>
      </c>
      <c r="B527" s="123" t="s">
        <v>778</v>
      </c>
      <c r="E527" s="123" t="s">
        <v>778</v>
      </c>
    </row>
    <row r="528" spans="1:5" ht="15.75" customHeight="1">
      <c r="A528" s="122">
        <v>44889</v>
      </c>
      <c r="B528" s="123" t="s">
        <v>798</v>
      </c>
      <c r="E528" s="123" t="s">
        <v>798</v>
      </c>
    </row>
    <row r="529" spans="1:5" ht="15.75" customHeight="1">
      <c r="A529" s="122">
        <v>44888</v>
      </c>
      <c r="B529" s="123" t="s">
        <v>808</v>
      </c>
      <c r="E529" s="123" t="s">
        <v>808</v>
      </c>
    </row>
    <row r="530" spans="1:5" ht="15.75" customHeight="1">
      <c r="A530" s="122">
        <v>44887</v>
      </c>
      <c r="B530" s="123" t="s">
        <v>778</v>
      </c>
      <c r="E530" s="123" t="s">
        <v>778</v>
      </c>
    </row>
    <row r="531" spans="1:5" ht="15.75" customHeight="1">
      <c r="A531" s="122">
        <v>44886</v>
      </c>
      <c r="B531" s="123" t="s">
        <v>818</v>
      </c>
      <c r="E531" s="123" t="s">
        <v>818</v>
      </c>
    </row>
    <row r="532" spans="1:5" ht="15.75" customHeight="1">
      <c r="A532" s="122">
        <v>44883</v>
      </c>
      <c r="B532" s="123" t="s">
        <v>778</v>
      </c>
      <c r="E532" s="123" t="s">
        <v>778</v>
      </c>
    </row>
    <row r="533" spans="1:5" ht="15.75" customHeight="1">
      <c r="A533" s="122">
        <v>44882</v>
      </c>
      <c r="B533" s="123" t="s">
        <v>799</v>
      </c>
      <c r="E533" s="123" t="s">
        <v>799</v>
      </c>
    </row>
    <row r="534" spans="1:5" ht="15.75" customHeight="1">
      <c r="A534" s="122">
        <v>44881</v>
      </c>
      <c r="B534" s="123" t="s">
        <v>786</v>
      </c>
      <c r="E534" s="123" t="s">
        <v>786</v>
      </c>
    </row>
    <row r="535" spans="1:5" ht="15.75" customHeight="1">
      <c r="A535" s="122">
        <v>44880</v>
      </c>
      <c r="B535" s="123" t="s">
        <v>819</v>
      </c>
      <c r="E535" s="123" t="s">
        <v>819</v>
      </c>
    </row>
    <row r="536" spans="1:5" ht="15.75" customHeight="1">
      <c r="A536" s="122">
        <v>44879</v>
      </c>
      <c r="B536" s="123" t="s">
        <v>820</v>
      </c>
      <c r="E536" s="123" t="s">
        <v>820</v>
      </c>
    </row>
    <row r="537" spans="1:5" ht="15.75" customHeight="1">
      <c r="A537" s="122">
        <v>44876</v>
      </c>
      <c r="B537" s="123" t="s">
        <v>821</v>
      </c>
      <c r="E537" s="123" t="s">
        <v>821</v>
      </c>
    </row>
    <row r="538" spans="1:5" ht="15.75" customHeight="1">
      <c r="A538" s="122">
        <v>44875</v>
      </c>
      <c r="B538" s="123" t="s">
        <v>822</v>
      </c>
      <c r="E538" s="123" t="s">
        <v>822</v>
      </c>
    </row>
    <row r="539" spans="1:5" ht="15.75" customHeight="1">
      <c r="A539" s="122">
        <v>44874</v>
      </c>
      <c r="B539" s="123" t="s">
        <v>813</v>
      </c>
      <c r="E539" s="123" t="s">
        <v>813</v>
      </c>
    </row>
    <row r="540" spans="1:5" ht="15.75" customHeight="1">
      <c r="A540" s="122">
        <v>44873</v>
      </c>
      <c r="B540" s="123" t="s">
        <v>823</v>
      </c>
      <c r="E540" s="123" t="s">
        <v>823</v>
      </c>
    </row>
    <row r="541" spans="1:5" ht="15.75" customHeight="1">
      <c r="A541" s="122">
        <v>44872</v>
      </c>
      <c r="B541" s="123" t="s">
        <v>823</v>
      </c>
      <c r="E541" s="123" t="s">
        <v>823</v>
      </c>
    </row>
    <row r="542" spans="1:5" ht="15.75" customHeight="1">
      <c r="A542" s="122">
        <v>44869</v>
      </c>
      <c r="B542" s="123" t="s">
        <v>824</v>
      </c>
      <c r="E542" s="123" t="s">
        <v>824</v>
      </c>
    </row>
    <row r="543" spans="1:5" ht="15.75" customHeight="1">
      <c r="A543" s="122">
        <v>44868</v>
      </c>
      <c r="B543" s="123" t="s">
        <v>813</v>
      </c>
      <c r="E543" s="123" t="s">
        <v>813</v>
      </c>
    </row>
    <row r="544" spans="1:5" ht="15.75" customHeight="1">
      <c r="A544" s="122">
        <v>44867</v>
      </c>
      <c r="B544" s="123" t="s">
        <v>812</v>
      </c>
      <c r="E544" s="123" t="s">
        <v>812</v>
      </c>
    </row>
    <row r="545" spans="1:5" ht="15.75" customHeight="1">
      <c r="A545" s="122">
        <v>44866</v>
      </c>
      <c r="B545" s="123" t="s">
        <v>823</v>
      </c>
      <c r="E545" s="123" t="s">
        <v>823</v>
      </c>
    </row>
    <row r="546" spans="1:5" ht="15.75" customHeight="1">
      <c r="A546" s="122">
        <v>44865</v>
      </c>
      <c r="B546" s="123" t="s">
        <v>782</v>
      </c>
      <c r="E546" s="123" t="s">
        <v>782</v>
      </c>
    </row>
    <row r="547" spans="1:5" ht="15.75" customHeight="1">
      <c r="A547" s="122">
        <v>44862</v>
      </c>
      <c r="B547" s="123" t="s">
        <v>825</v>
      </c>
      <c r="E547" s="123" t="s">
        <v>825</v>
      </c>
    </row>
    <row r="548" spans="1:5" ht="15.75" customHeight="1">
      <c r="A548" s="122">
        <v>44861</v>
      </c>
      <c r="B548" s="123" t="s">
        <v>815</v>
      </c>
      <c r="E548" s="123" t="s">
        <v>815</v>
      </c>
    </row>
    <row r="549" spans="1:5" ht="15.75" customHeight="1">
      <c r="A549" s="122">
        <v>44860</v>
      </c>
      <c r="B549" s="123" t="s">
        <v>813</v>
      </c>
      <c r="E549" s="123" t="s">
        <v>813</v>
      </c>
    </row>
    <row r="550" spans="1:5" ht="15.75" customHeight="1">
      <c r="A550" s="122">
        <v>44859</v>
      </c>
      <c r="B550" s="123" t="s">
        <v>782</v>
      </c>
      <c r="E550" s="123" t="s">
        <v>782</v>
      </c>
    </row>
    <row r="551" spans="1:5" ht="15.75" customHeight="1">
      <c r="A551" s="122">
        <v>44855</v>
      </c>
      <c r="B551" s="123" t="s">
        <v>775</v>
      </c>
      <c r="E551" s="123" t="s">
        <v>775</v>
      </c>
    </row>
    <row r="552" spans="1:5" ht="15.75" customHeight="1">
      <c r="A552" s="122">
        <v>44854</v>
      </c>
      <c r="B552" s="123" t="s">
        <v>788</v>
      </c>
      <c r="E552" s="123" t="s">
        <v>788</v>
      </c>
    </row>
    <row r="553" spans="1:5" ht="15.75" customHeight="1">
      <c r="A553" s="122">
        <v>44853</v>
      </c>
      <c r="B553" s="123" t="s">
        <v>774</v>
      </c>
      <c r="E553" s="123" t="s">
        <v>774</v>
      </c>
    </row>
    <row r="554" spans="1:5" ht="15.75" customHeight="1">
      <c r="A554" s="122">
        <v>44852</v>
      </c>
      <c r="B554" s="123" t="s">
        <v>814</v>
      </c>
      <c r="E554" s="123" t="s">
        <v>814</v>
      </c>
    </row>
    <row r="555" spans="1:5" ht="15.75" customHeight="1">
      <c r="A555" s="122">
        <v>44851</v>
      </c>
      <c r="B555" s="123" t="s">
        <v>826</v>
      </c>
      <c r="E555" s="123" t="s">
        <v>826</v>
      </c>
    </row>
    <row r="556" spans="1:5" ht="15.75" customHeight="1">
      <c r="A556" s="122">
        <v>44848</v>
      </c>
      <c r="B556" s="123" t="s">
        <v>816</v>
      </c>
      <c r="E556" s="123" t="s">
        <v>816</v>
      </c>
    </row>
    <row r="557" spans="1:5" ht="15.75" customHeight="1">
      <c r="A557" s="122">
        <v>44847</v>
      </c>
      <c r="B557" s="123" t="s">
        <v>795</v>
      </c>
      <c r="E557" s="123" t="s">
        <v>795</v>
      </c>
    </row>
    <row r="558" spans="1:5" ht="15.75" customHeight="1">
      <c r="A558" s="122">
        <v>44846</v>
      </c>
      <c r="B558" s="123" t="s">
        <v>787</v>
      </c>
      <c r="E558" s="123" t="s">
        <v>787</v>
      </c>
    </row>
    <row r="559" spans="1:5" ht="15.75" customHeight="1">
      <c r="A559" s="122">
        <v>44845</v>
      </c>
      <c r="B559" s="123" t="s">
        <v>775</v>
      </c>
      <c r="E559" s="123" t="s">
        <v>775</v>
      </c>
    </row>
    <row r="560" spans="1:5" ht="15.75" customHeight="1">
      <c r="A560" s="122">
        <v>44844</v>
      </c>
      <c r="B560" s="123" t="s">
        <v>788</v>
      </c>
      <c r="E560" s="123" t="s">
        <v>788</v>
      </c>
    </row>
    <row r="561" spans="1:5" ht="15.75" customHeight="1">
      <c r="A561" s="122">
        <v>44841</v>
      </c>
      <c r="B561" s="123" t="s">
        <v>825</v>
      </c>
      <c r="E561" s="123" t="s">
        <v>825</v>
      </c>
    </row>
    <row r="562" spans="1:5" ht="15.75" customHeight="1">
      <c r="A562" s="122">
        <v>44840</v>
      </c>
      <c r="B562" s="123" t="s">
        <v>796</v>
      </c>
      <c r="E562" s="123" t="s">
        <v>796</v>
      </c>
    </row>
    <row r="563" spans="1:5" ht="15.75" customHeight="1">
      <c r="A563" s="122">
        <v>44839</v>
      </c>
      <c r="B563" s="123" t="s">
        <v>777</v>
      </c>
      <c r="E563" s="123" t="s">
        <v>777</v>
      </c>
    </row>
    <row r="564" spans="1:5" ht="15.75" customHeight="1">
      <c r="A564" s="122">
        <v>44838</v>
      </c>
      <c r="B564" s="123" t="s">
        <v>814</v>
      </c>
      <c r="E564" s="123" t="s">
        <v>814</v>
      </c>
    </row>
    <row r="565" spans="1:5" ht="15.75" customHeight="1">
      <c r="A565" s="122">
        <v>44837</v>
      </c>
      <c r="B565" s="123" t="s">
        <v>817</v>
      </c>
      <c r="E565" s="123" t="s">
        <v>817</v>
      </c>
    </row>
    <row r="566" spans="1:5" ht="15.75" customHeight="1">
      <c r="A566" s="122">
        <v>44834</v>
      </c>
      <c r="B566" s="123" t="s">
        <v>817</v>
      </c>
      <c r="E566" s="123" t="s">
        <v>817</v>
      </c>
    </row>
    <row r="567" spans="1:5" ht="15.75" customHeight="1">
      <c r="A567" s="122">
        <v>44833</v>
      </c>
      <c r="B567" s="123" t="s">
        <v>801</v>
      </c>
      <c r="E567" s="123" t="s">
        <v>801</v>
      </c>
    </row>
    <row r="568" spans="1:5" ht="15.75" customHeight="1">
      <c r="A568" s="122">
        <v>44832</v>
      </c>
      <c r="B568" s="123" t="s">
        <v>771</v>
      </c>
      <c r="E568" s="123" t="s">
        <v>771</v>
      </c>
    </row>
    <row r="569" spans="1:5" ht="15.75" customHeight="1">
      <c r="A569" s="122">
        <v>44831</v>
      </c>
      <c r="B569" s="123" t="s">
        <v>767</v>
      </c>
      <c r="E569" s="123" t="s">
        <v>767</v>
      </c>
    </row>
    <row r="570" spans="1:5" ht="15.75" customHeight="1">
      <c r="A570" s="122">
        <v>44830</v>
      </c>
      <c r="B570" s="123" t="s">
        <v>766</v>
      </c>
      <c r="E570" s="123" t="s">
        <v>766</v>
      </c>
    </row>
    <row r="571" spans="1:5" ht="15.75" customHeight="1">
      <c r="A571" s="122">
        <v>44827</v>
      </c>
      <c r="B571" s="123" t="s">
        <v>795</v>
      </c>
      <c r="E571" s="123" t="s">
        <v>795</v>
      </c>
    </row>
    <row r="572" spans="1:5" ht="15.75" customHeight="1">
      <c r="A572" s="122">
        <v>44826</v>
      </c>
      <c r="B572" s="123" t="s">
        <v>818</v>
      </c>
      <c r="E572" s="123" t="s">
        <v>818</v>
      </c>
    </row>
    <row r="573" spans="1:5" ht="15.75" customHeight="1">
      <c r="A573" s="122">
        <v>44825</v>
      </c>
      <c r="B573" s="123" t="s">
        <v>827</v>
      </c>
      <c r="E573" s="123" t="s">
        <v>827</v>
      </c>
    </row>
    <row r="574" spans="1:5" ht="15.75" customHeight="1">
      <c r="A574" s="122">
        <v>44824</v>
      </c>
      <c r="B574" s="123" t="s">
        <v>823</v>
      </c>
      <c r="E574" s="123" t="s">
        <v>823</v>
      </c>
    </row>
    <row r="575" spans="1:5" ht="15.75" customHeight="1">
      <c r="A575" s="122">
        <v>44820</v>
      </c>
      <c r="B575" s="123" t="s">
        <v>812</v>
      </c>
      <c r="E575" s="123" t="s">
        <v>812</v>
      </c>
    </row>
    <row r="576" spans="1:5" ht="15.75" customHeight="1">
      <c r="A576" s="122">
        <v>44819</v>
      </c>
      <c r="B576" s="123" t="s">
        <v>822</v>
      </c>
      <c r="E576" s="123" t="s">
        <v>822</v>
      </c>
    </row>
    <row r="577" spans="1:5" ht="15.75" customHeight="1">
      <c r="A577" s="122">
        <v>44818</v>
      </c>
      <c r="B577" s="123" t="s">
        <v>828</v>
      </c>
      <c r="E577" s="123" t="s">
        <v>828</v>
      </c>
    </row>
    <row r="578" spans="1:5" ht="15.75" customHeight="1">
      <c r="A578" s="122">
        <v>44817</v>
      </c>
      <c r="B578" s="123" t="s">
        <v>827</v>
      </c>
      <c r="E578" s="123" t="s">
        <v>827</v>
      </c>
    </row>
    <row r="579" spans="1:5" ht="15.75" customHeight="1">
      <c r="A579" s="122">
        <v>44816</v>
      </c>
      <c r="B579" s="123" t="s">
        <v>786</v>
      </c>
      <c r="E579" s="123" t="s">
        <v>786</v>
      </c>
    </row>
    <row r="580" spans="1:5" ht="15.75" customHeight="1">
      <c r="A580" s="122">
        <v>44813</v>
      </c>
      <c r="B580" s="123" t="s">
        <v>824</v>
      </c>
      <c r="E580" s="123" t="s">
        <v>824</v>
      </c>
    </row>
    <row r="581" spans="1:5" ht="15.75" customHeight="1">
      <c r="A581" s="122">
        <v>44812</v>
      </c>
      <c r="B581" s="123" t="s">
        <v>829</v>
      </c>
      <c r="E581" s="123" t="s">
        <v>829</v>
      </c>
    </row>
    <row r="582" spans="1:5" ht="15.75" customHeight="1">
      <c r="A582" s="122">
        <v>44811</v>
      </c>
      <c r="B582" s="123" t="s">
        <v>811</v>
      </c>
      <c r="E582" s="123" t="s">
        <v>811</v>
      </c>
    </row>
    <row r="583" spans="1:5" ht="15.75" customHeight="1">
      <c r="A583" s="122">
        <v>44810</v>
      </c>
      <c r="B583" s="124">
        <v>45660</v>
      </c>
      <c r="E583" s="124">
        <v>45660</v>
      </c>
    </row>
    <row r="584" spans="1:5" ht="15.75" customHeight="1">
      <c r="A584" s="122">
        <v>44809</v>
      </c>
      <c r="B584" s="123" t="s">
        <v>830</v>
      </c>
      <c r="E584" s="123" t="s">
        <v>830</v>
      </c>
    </row>
    <row r="585" spans="1:5" ht="15.75" customHeight="1">
      <c r="A585" s="122">
        <v>44806</v>
      </c>
      <c r="B585" s="123" t="s">
        <v>831</v>
      </c>
      <c r="E585" s="123" t="s">
        <v>831</v>
      </c>
    </row>
    <row r="586" spans="1:5" ht="15.75" customHeight="1">
      <c r="A586" s="122">
        <v>44805</v>
      </c>
      <c r="B586" s="123" t="s">
        <v>829</v>
      </c>
      <c r="E586" s="123" t="s">
        <v>829</v>
      </c>
    </row>
    <row r="587" spans="1:5" ht="15.75" customHeight="1">
      <c r="A587" s="122">
        <v>44804</v>
      </c>
      <c r="B587" s="123" t="s">
        <v>814</v>
      </c>
      <c r="E587" s="123" t="s">
        <v>814</v>
      </c>
    </row>
    <row r="588" spans="1:5" ht="15.75" customHeight="1">
      <c r="A588" s="122">
        <v>44803</v>
      </c>
      <c r="B588" s="123" t="s">
        <v>832</v>
      </c>
      <c r="E588" s="123" t="s">
        <v>832</v>
      </c>
    </row>
    <row r="589" spans="1:5" ht="15.75" customHeight="1">
      <c r="A589" s="122">
        <v>44799</v>
      </c>
      <c r="B589" s="123" t="s">
        <v>833</v>
      </c>
      <c r="E589" s="123" t="s">
        <v>833</v>
      </c>
    </row>
    <row r="590" spans="1:5" ht="15.75" customHeight="1">
      <c r="A590" s="122">
        <v>44798</v>
      </c>
      <c r="B590" s="123" t="s">
        <v>829</v>
      </c>
      <c r="E590" s="123" t="s">
        <v>829</v>
      </c>
    </row>
    <row r="591" spans="1:5" ht="15.75" customHeight="1">
      <c r="A591" s="122">
        <v>44797</v>
      </c>
      <c r="B591" s="123" t="s">
        <v>834</v>
      </c>
      <c r="E591" s="123" t="s">
        <v>834</v>
      </c>
    </row>
    <row r="592" spans="1:5" ht="15.75" customHeight="1">
      <c r="A592" s="122">
        <v>44796</v>
      </c>
      <c r="B592" s="123" t="s">
        <v>820</v>
      </c>
      <c r="E592" s="123" t="s">
        <v>820</v>
      </c>
    </row>
    <row r="593" spans="1:5" ht="15.75" customHeight="1">
      <c r="A593" s="122">
        <v>44795</v>
      </c>
      <c r="B593" s="123" t="s">
        <v>830</v>
      </c>
      <c r="E593" s="123" t="s">
        <v>830</v>
      </c>
    </row>
    <row r="594" spans="1:5" ht="15.75" customHeight="1">
      <c r="A594" s="122">
        <v>44792</v>
      </c>
      <c r="B594" s="125">
        <v>45994</v>
      </c>
      <c r="E594" s="125">
        <v>45994</v>
      </c>
    </row>
    <row r="595" spans="1:5" ht="15.75" customHeight="1">
      <c r="A595" s="122">
        <v>44791</v>
      </c>
      <c r="B595" s="125">
        <v>45964</v>
      </c>
      <c r="E595" s="125">
        <v>45964</v>
      </c>
    </row>
    <row r="596" spans="1:5" ht="15.75" customHeight="1">
      <c r="A596" s="122">
        <v>44790</v>
      </c>
      <c r="B596" s="124">
        <v>45872</v>
      </c>
      <c r="E596" s="124">
        <v>45872</v>
      </c>
    </row>
    <row r="597" spans="1:5" ht="15.75" customHeight="1">
      <c r="A597" s="122">
        <v>44789</v>
      </c>
      <c r="B597" s="125">
        <v>45994</v>
      </c>
      <c r="E597" s="125">
        <v>45994</v>
      </c>
    </row>
    <row r="598" spans="1:5" ht="15.75" customHeight="1">
      <c r="A598" s="122">
        <v>44788</v>
      </c>
      <c r="B598" s="123" t="s">
        <v>835</v>
      </c>
      <c r="E598" s="123" t="s">
        <v>835</v>
      </c>
    </row>
    <row r="599" spans="1:5" ht="15.75" customHeight="1">
      <c r="A599" s="122">
        <v>44785</v>
      </c>
      <c r="B599" s="123" t="s">
        <v>836</v>
      </c>
      <c r="E599" s="123" t="s">
        <v>836</v>
      </c>
    </row>
    <row r="600" spans="1:5" ht="15.75" customHeight="1">
      <c r="A600" s="122">
        <v>44784</v>
      </c>
      <c r="B600" s="123" t="s">
        <v>837</v>
      </c>
      <c r="E600" s="123" t="s">
        <v>837</v>
      </c>
    </row>
    <row r="601" spans="1:5" ht="15.75" customHeight="1">
      <c r="A601" s="122">
        <v>44783</v>
      </c>
      <c r="B601" s="123" t="s">
        <v>836</v>
      </c>
      <c r="E601" s="123" t="s">
        <v>836</v>
      </c>
    </row>
    <row r="602" spans="1:5" ht="15.75" customHeight="1">
      <c r="A602" s="122">
        <v>44782</v>
      </c>
      <c r="B602" s="124">
        <v>45780</v>
      </c>
      <c r="E602" s="124">
        <v>45780</v>
      </c>
    </row>
    <row r="603" spans="1:5" ht="15.75" customHeight="1">
      <c r="A603" s="122">
        <v>44781</v>
      </c>
      <c r="B603" s="123" t="s">
        <v>838</v>
      </c>
      <c r="E603" s="123" t="s">
        <v>838</v>
      </c>
    </row>
    <row r="604" spans="1:5" ht="15.75" customHeight="1">
      <c r="A604" s="122">
        <v>44778</v>
      </c>
      <c r="B604" s="124">
        <v>45903</v>
      </c>
      <c r="E604" s="124">
        <v>45903</v>
      </c>
    </row>
    <row r="605" spans="1:5" ht="15.75" customHeight="1">
      <c r="A605" s="122">
        <v>44777</v>
      </c>
      <c r="B605" s="125">
        <v>45964</v>
      </c>
      <c r="E605" s="125">
        <v>45964</v>
      </c>
    </row>
    <row r="606" spans="1:5" ht="15.75" customHeight="1">
      <c r="A606" s="122">
        <v>44776</v>
      </c>
      <c r="B606" s="123" t="s">
        <v>839</v>
      </c>
      <c r="E606" s="123" t="s">
        <v>839</v>
      </c>
    </row>
    <row r="607" spans="1:5" ht="15.75" customHeight="1">
      <c r="A607" s="122">
        <v>44775</v>
      </c>
      <c r="B607" s="123" t="s">
        <v>840</v>
      </c>
      <c r="E607" s="123" t="s">
        <v>840</v>
      </c>
    </row>
    <row r="608" spans="1:5" ht="15.75" customHeight="1">
      <c r="A608" s="122">
        <v>44774</v>
      </c>
      <c r="B608" s="123" t="s">
        <v>841</v>
      </c>
      <c r="E608" s="123" t="s">
        <v>841</v>
      </c>
    </row>
    <row r="609" spans="1:5" ht="15.75" customHeight="1">
      <c r="A609" s="122">
        <v>44770</v>
      </c>
      <c r="B609" s="124">
        <v>45841</v>
      </c>
      <c r="E609" s="124">
        <v>45841</v>
      </c>
    </row>
    <row r="610" spans="1:5" ht="15.75" customHeight="1">
      <c r="A610" s="122">
        <v>44769</v>
      </c>
      <c r="B610" s="123" t="s">
        <v>842</v>
      </c>
      <c r="E610" s="123" t="s">
        <v>842</v>
      </c>
    </row>
    <row r="611" spans="1:5" ht="15.75" customHeight="1">
      <c r="A611" s="122">
        <v>44768</v>
      </c>
      <c r="B611" s="123" t="s">
        <v>829</v>
      </c>
      <c r="E611" s="123" t="s">
        <v>829</v>
      </c>
    </row>
    <row r="612" spans="1:5" ht="15.75" customHeight="1">
      <c r="A612" s="122">
        <v>44767</v>
      </c>
      <c r="B612" s="123" t="s">
        <v>811</v>
      </c>
      <c r="E612" s="123" t="s">
        <v>811</v>
      </c>
    </row>
    <row r="613" spans="1:5" ht="15.75" customHeight="1">
      <c r="A613" s="122">
        <v>44764</v>
      </c>
      <c r="B613" s="124">
        <v>45750</v>
      </c>
      <c r="E613" s="124">
        <v>45750</v>
      </c>
    </row>
    <row r="614" spans="1:5" ht="15.75" customHeight="1">
      <c r="A614" s="122">
        <v>44763</v>
      </c>
      <c r="B614" s="123" t="s">
        <v>838</v>
      </c>
      <c r="E614" s="123" t="s">
        <v>838</v>
      </c>
    </row>
    <row r="615" spans="1:5" ht="15.75" customHeight="1">
      <c r="A615" s="122">
        <v>44762</v>
      </c>
      <c r="B615" s="123" t="s">
        <v>843</v>
      </c>
      <c r="E615" s="123" t="s">
        <v>843</v>
      </c>
    </row>
    <row r="616" spans="1:5" ht="15.75" customHeight="1">
      <c r="A616" s="122">
        <v>44761</v>
      </c>
      <c r="B616" s="123" t="s">
        <v>824</v>
      </c>
      <c r="E616" s="123" t="s">
        <v>824</v>
      </c>
    </row>
    <row r="617" spans="1:5" ht="15.75" customHeight="1">
      <c r="A617" s="122">
        <v>44760</v>
      </c>
      <c r="B617" s="123" t="s">
        <v>824</v>
      </c>
      <c r="E617" s="123" t="s">
        <v>824</v>
      </c>
    </row>
    <row r="618" spans="1:5" ht="15.75" customHeight="1">
      <c r="A618" s="122">
        <v>44757</v>
      </c>
      <c r="B618" s="123" t="s">
        <v>827</v>
      </c>
      <c r="E618" s="123" t="s">
        <v>827</v>
      </c>
    </row>
    <row r="619" spans="1:5" ht="15.75" customHeight="1">
      <c r="A619" s="122">
        <v>44756</v>
      </c>
      <c r="B619" s="123" t="s">
        <v>784</v>
      </c>
      <c r="E619" s="123" t="s">
        <v>784</v>
      </c>
    </row>
    <row r="620" spans="1:5" ht="15.75" customHeight="1">
      <c r="A620" s="122">
        <v>44755</v>
      </c>
      <c r="B620" s="123" t="s">
        <v>811</v>
      </c>
      <c r="E620" s="123" t="s">
        <v>811</v>
      </c>
    </row>
    <row r="621" spans="1:5" ht="15.75" customHeight="1">
      <c r="A621" s="122">
        <v>44754</v>
      </c>
      <c r="B621" s="123" t="s">
        <v>828</v>
      </c>
      <c r="E621" s="123" t="s">
        <v>828</v>
      </c>
    </row>
    <row r="622" spans="1:5" ht="15.75" customHeight="1">
      <c r="A622" s="122">
        <v>44753</v>
      </c>
      <c r="B622" s="125">
        <v>45994</v>
      </c>
      <c r="E622" s="125">
        <v>45994</v>
      </c>
    </row>
    <row r="623" spans="1:5" ht="15.75" customHeight="1">
      <c r="A623" s="122">
        <v>44750</v>
      </c>
      <c r="B623" s="123" t="s">
        <v>844</v>
      </c>
      <c r="E623" s="123" t="s">
        <v>844</v>
      </c>
    </row>
    <row r="624" spans="1:5" ht="15.75" customHeight="1">
      <c r="A624" s="122">
        <v>44749</v>
      </c>
      <c r="B624" s="123" t="s">
        <v>835</v>
      </c>
      <c r="E624" s="123" t="s">
        <v>835</v>
      </c>
    </row>
    <row r="625" spans="1:5" ht="15.75" customHeight="1">
      <c r="A625" s="122">
        <v>44748</v>
      </c>
      <c r="B625" s="125">
        <v>45933</v>
      </c>
      <c r="E625" s="125">
        <v>45933</v>
      </c>
    </row>
    <row r="626" spans="1:5" ht="15.75" customHeight="1">
      <c r="A626" s="122">
        <v>44747</v>
      </c>
      <c r="B626" s="123" t="s">
        <v>785</v>
      </c>
      <c r="E626" s="123" t="s">
        <v>785</v>
      </c>
    </row>
    <row r="627" spans="1:5" ht="15.75" customHeight="1">
      <c r="A627" s="122">
        <v>44746</v>
      </c>
      <c r="B627" s="123" t="s">
        <v>826</v>
      </c>
      <c r="E627" s="123" t="s">
        <v>826</v>
      </c>
    </row>
    <row r="628" spans="1:5" ht="15.75" customHeight="1">
      <c r="A628" s="122">
        <v>44743</v>
      </c>
      <c r="B628" s="123" t="s">
        <v>776</v>
      </c>
      <c r="E628" s="123" t="s">
        <v>776</v>
      </c>
    </row>
    <row r="629" spans="1:5" ht="15.75" customHeight="1">
      <c r="A629" s="122">
        <v>44742</v>
      </c>
      <c r="B629" s="123" t="s">
        <v>833</v>
      </c>
      <c r="E629" s="123" t="s">
        <v>833</v>
      </c>
    </row>
    <row r="630" spans="1:5" ht="15.75" customHeight="1">
      <c r="A630" s="122">
        <v>44741</v>
      </c>
      <c r="B630" s="123" t="s">
        <v>830</v>
      </c>
      <c r="E630" s="123" t="s">
        <v>830</v>
      </c>
    </row>
    <row r="631" spans="1:5" ht="15.75" customHeight="1">
      <c r="A631" s="122">
        <v>44740</v>
      </c>
      <c r="B631" s="124">
        <v>45780</v>
      </c>
      <c r="E631" s="124">
        <v>45780</v>
      </c>
    </row>
    <row r="632" spans="1:5" ht="15.75" customHeight="1">
      <c r="A632" s="122">
        <v>44739</v>
      </c>
      <c r="B632" s="123" t="s">
        <v>835</v>
      </c>
      <c r="E632" s="123" t="s">
        <v>835</v>
      </c>
    </row>
    <row r="633" spans="1:5" ht="15.75" customHeight="1">
      <c r="A633" s="122">
        <v>44736</v>
      </c>
      <c r="B633" s="123" t="s">
        <v>845</v>
      </c>
      <c r="E633" s="123" t="s">
        <v>845</v>
      </c>
    </row>
    <row r="634" spans="1:5" ht="15.75" customHeight="1">
      <c r="A634" s="122">
        <v>44735</v>
      </c>
      <c r="B634" s="125">
        <v>45933</v>
      </c>
      <c r="E634" s="125">
        <v>45933</v>
      </c>
    </row>
    <row r="635" spans="1:5" ht="15.75" customHeight="1">
      <c r="A635" s="122">
        <v>44734</v>
      </c>
      <c r="B635" s="123" t="s">
        <v>846</v>
      </c>
      <c r="E635" s="123" t="s">
        <v>846</v>
      </c>
    </row>
    <row r="636" spans="1:5" ht="15.75" customHeight="1">
      <c r="A636" s="122">
        <v>44733</v>
      </c>
      <c r="B636" s="123" t="s">
        <v>847</v>
      </c>
      <c r="E636" s="123" t="s">
        <v>847</v>
      </c>
    </row>
    <row r="637" spans="1:5" ht="15.75" customHeight="1">
      <c r="A637" s="122">
        <v>44729</v>
      </c>
      <c r="B637" s="123" t="s">
        <v>848</v>
      </c>
      <c r="E637" s="123" t="s">
        <v>848</v>
      </c>
    </row>
    <row r="638" spans="1:5" ht="15.75" customHeight="1">
      <c r="A638" s="122">
        <v>44728</v>
      </c>
      <c r="B638" s="123" t="s">
        <v>846</v>
      </c>
      <c r="E638" s="123" t="s">
        <v>846</v>
      </c>
    </row>
    <row r="639" spans="1:5" ht="15.75" customHeight="1">
      <c r="A639" s="122">
        <v>44727</v>
      </c>
      <c r="B639" s="123" t="s">
        <v>849</v>
      </c>
      <c r="E639" s="123" t="s">
        <v>849</v>
      </c>
    </row>
    <row r="640" spans="1:5" ht="15.75" customHeight="1">
      <c r="A640" s="122">
        <v>44726</v>
      </c>
      <c r="B640" s="123" t="s">
        <v>846</v>
      </c>
      <c r="E640" s="123" t="s">
        <v>846</v>
      </c>
    </row>
    <row r="641" spans="1:5" ht="15.75" customHeight="1">
      <c r="A641" s="122">
        <v>44725</v>
      </c>
      <c r="B641" s="123" t="s">
        <v>840</v>
      </c>
      <c r="E641" s="123" t="s">
        <v>840</v>
      </c>
    </row>
    <row r="642" spans="1:5" ht="15.75" customHeight="1">
      <c r="A642" s="122">
        <v>44722</v>
      </c>
      <c r="B642" s="123" t="s">
        <v>850</v>
      </c>
      <c r="E642" s="123" t="s">
        <v>850</v>
      </c>
    </row>
    <row r="643" spans="1:5" ht="15.75" customHeight="1">
      <c r="A643" s="122">
        <v>44721</v>
      </c>
      <c r="B643" s="123" t="s">
        <v>851</v>
      </c>
      <c r="E643" s="123" t="s">
        <v>851</v>
      </c>
    </row>
    <row r="644" spans="1:5" ht="15.75" customHeight="1">
      <c r="A644" s="122">
        <v>44720</v>
      </c>
      <c r="B644" s="123" t="s">
        <v>852</v>
      </c>
      <c r="E644" s="123" t="s">
        <v>852</v>
      </c>
    </row>
    <row r="645" spans="1:5" ht="15.75" customHeight="1">
      <c r="A645" s="122">
        <v>44719</v>
      </c>
      <c r="B645" s="123" t="s">
        <v>853</v>
      </c>
      <c r="E645" s="123" t="s">
        <v>853</v>
      </c>
    </row>
    <row r="646" spans="1:5" ht="15.75" customHeight="1">
      <c r="A646" s="122">
        <v>44718</v>
      </c>
      <c r="B646" s="123" t="s">
        <v>837</v>
      </c>
      <c r="E646" s="123" t="s">
        <v>837</v>
      </c>
    </row>
    <row r="647" spans="1:5" ht="15.75" customHeight="1">
      <c r="A647" s="122">
        <v>44713</v>
      </c>
      <c r="B647" s="124">
        <v>45872</v>
      </c>
      <c r="E647" s="124">
        <v>45872</v>
      </c>
    </row>
    <row r="648" spans="1:5" ht="15.75" customHeight="1">
      <c r="A648" s="122">
        <v>44712</v>
      </c>
      <c r="B648" s="123" t="s">
        <v>854</v>
      </c>
      <c r="E648" s="123" t="s">
        <v>854</v>
      </c>
    </row>
    <row r="649" spans="1:5" ht="15.75" customHeight="1">
      <c r="A649" s="122">
        <v>44711</v>
      </c>
      <c r="B649" s="123" t="s">
        <v>855</v>
      </c>
      <c r="E649" s="123" t="s">
        <v>855</v>
      </c>
    </row>
    <row r="650" spans="1:5" ht="15.75" customHeight="1">
      <c r="A650" s="122">
        <v>44708</v>
      </c>
      <c r="B650" s="123" t="s">
        <v>856</v>
      </c>
      <c r="E650" s="123" t="s">
        <v>856</v>
      </c>
    </row>
    <row r="651" spans="1:5" ht="15.75" customHeight="1">
      <c r="A651" s="122">
        <v>44707</v>
      </c>
      <c r="B651" s="123" t="s">
        <v>840</v>
      </c>
      <c r="E651" s="123" t="s">
        <v>840</v>
      </c>
    </row>
    <row r="652" spans="1:5" ht="15.75" customHeight="1">
      <c r="A652" s="122">
        <v>44706</v>
      </c>
      <c r="B652" s="124">
        <v>45872</v>
      </c>
      <c r="E652" s="124">
        <v>45872</v>
      </c>
    </row>
    <row r="653" spans="1:5" ht="15.75" customHeight="1">
      <c r="A653" s="122">
        <v>44705</v>
      </c>
      <c r="B653" s="123" t="s">
        <v>857</v>
      </c>
      <c r="E653" s="123" t="s">
        <v>857</v>
      </c>
    </row>
    <row r="654" spans="1:5" ht="15.75" customHeight="1">
      <c r="A654" s="122">
        <v>44704</v>
      </c>
      <c r="B654" s="125">
        <v>45994</v>
      </c>
      <c r="E654" s="125">
        <v>45994</v>
      </c>
    </row>
    <row r="655" spans="1:5" ht="15.75" customHeight="1">
      <c r="A655" s="122">
        <v>44701</v>
      </c>
      <c r="B655" s="123" t="s">
        <v>845</v>
      </c>
      <c r="E655" s="123" t="s">
        <v>845</v>
      </c>
    </row>
    <row r="656" spans="1:5" ht="15.75" customHeight="1">
      <c r="A656" s="122">
        <v>44700</v>
      </c>
      <c r="B656" s="123" t="s">
        <v>828</v>
      </c>
      <c r="E656" s="123" t="s">
        <v>828</v>
      </c>
    </row>
    <row r="657" spans="1:5" ht="15.75" customHeight="1">
      <c r="A657" s="122">
        <v>44699</v>
      </c>
      <c r="B657" s="123" t="s">
        <v>813</v>
      </c>
      <c r="E657" s="123" t="s">
        <v>813</v>
      </c>
    </row>
    <row r="658" spans="1:5" ht="15.75" customHeight="1">
      <c r="A658" s="122">
        <v>44698</v>
      </c>
      <c r="B658" s="123" t="s">
        <v>830</v>
      </c>
      <c r="E658" s="123" t="s">
        <v>830</v>
      </c>
    </row>
    <row r="659" spans="1:5" ht="15.75" customHeight="1">
      <c r="A659" s="122">
        <v>44697</v>
      </c>
      <c r="B659" s="123" t="s">
        <v>821</v>
      </c>
      <c r="E659" s="123" t="s">
        <v>821</v>
      </c>
    </row>
    <row r="660" spans="1:5" ht="15.75" customHeight="1">
      <c r="A660" s="122">
        <v>44694</v>
      </c>
      <c r="B660" s="123" t="s">
        <v>832</v>
      </c>
      <c r="E660" s="123" t="s">
        <v>832</v>
      </c>
    </row>
    <row r="661" spans="1:5" ht="15.75" customHeight="1">
      <c r="A661" s="122">
        <v>44693</v>
      </c>
      <c r="B661" s="123" t="s">
        <v>779</v>
      </c>
      <c r="E661" s="123" t="s">
        <v>779</v>
      </c>
    </row>
    <row r="662" spans="1:5" ht="15.75" customHeight="1">
      <c r="A662" s="122">
        <v>44692</v>
      </c>
      <c r="B662" s="123" t="s">
        <v>798</v>
      </c>
      <c r="E662" s="123" t="s">
        <v>798</v>
      </c>
    </row>
    <row r="663" spans="1:5" ht="15.75" customHeight="1">
      <c r="A663" s="122">
        <v>44691</v>
      </c>
      <c r="B663" s="123" t="s">
        <v>779</v>
      </c>
      <c r="E663" s="123" t="s">
        <v>779</v>
      </c>
    </row>
    <row r="664" spans="1:5" ht="15.75" customHeight="1">
      <c r="A664" s="122">
        <v>44690</v>
      </c>
      <c r="B664" s="123" t="s">
        <v>778</v>
      </c>
      <c r="E664" s="123" t="s">
        <v>778</v>
      </c>
    </row>
    <row r="665" spans="1:5" ht="15.75" customHeight="1">
      <c r="A665" s="122">
        <v>44687</v>
      </c>
      <c r="B665" s="123" t="s">
        <v>825</v>
      </c>
      <c r="E665" s="123" t="s">
        <v>825</v>
      </c>
    </row>
    <row r="666" spans="1:5" ht="15.75" customHeight="1">
      <c r="A666" s="122">
        <v>44686</v>
      </c>
      <c r="B666" s="123" t="s">
        <v>829</v>
      </c>
      <c r="E666" s="123" t="s">
        <v>829</v>
      </c>
    </row>
    <row r="667" spans="1:5" ht="15.75" customHeight="1">
      <c r="A667" s="122">
        <v>44685</v>
      </c>
      <c r="B667" s="123" t="s">
        <v>813</v>
      </c>
      <c r="E667" s="123" t="s">
        <v>813</v>
      </c>
    </row>
    <row r="668" spans="1:5" ht="15.75" customHeight="1">
      <c r="A668" s="122">
        <v>44684</v>
      </c>
      <c r="B668" s="123" t="s">
        <v>830</v>
      </c>
      <c r="E668" s="123" t="s">
        <v>830</v>
      </c>
    </row>
    <row r="669" spans="1:5" ht="15.75" customHeight="1">
      <c r="A669" s="122">
        <v>44680</v>
      </c>
      <c r="B669" s="124">
        <v>45841</v>
      </c>
      <c r="E669" s="124">
        <v>45841</v>
      </c>
    </row>
    <row r="670" spans="1:5" ht="15.75" customHeight="1">
      <c r="A670" s="122">
        <v>44679</v>
      </c>
      <c r="B670" s="123" t="s">
        <v>840</v>
      </c>
      <c r="E670" s="123" t="s">
        <v>840</v>
      </c>
    </row>
    <row r="671" spans="1:5" ht="15.75" customHeight="1">
      <c r="A671" s="122">
        <v>44678</v>
      </c>
      <c r="B671" s="123" t="s">
        <v>846</v>
      </c>
      <c r="E671" s="123" t="s">
        <v>846</v>
      </c>
    </row>
    <row r="672" spans="1:5" ht="15.75" customHeight="1">
      <c r="A672" s="122">
        <v>44677</v>
      </c>
      <c r="B672" s="123" t="s">
        <v>858</v>
      </c>
      <c r="E672" s="123" t="s">
        <v>858</v>
      </c>
    </row>
    <row r="673" spans="1:5" ht="15.75" customHeight="1">
      <c r="A673" s="122">
        <v>44676</v>
      </c>
      <c r="B673" s="123" t="s">
        <v>835</v>
      </c>
      <c r="E673" s="123" t="s">
        <v>835</v>
      </c>
    </row>
    <row r="674" spans="1:5" ht="15.75" customHeight="1">
      <c r="A674" s="122">
        <v>44673</v>
      </c>
      <c r="B674" s="123" t="s">
        <v>859</v>
      </c>
      <c r="E674" s="123" t="s">
        <v>859</v>
      </c>
    </row>
    <row r="675" spans="1:5" ht="15.75" customHeight="1">
      <c r="A675" s="122">
        <v>44672</v>
      </c>
      <c r="B675" s="123" t="s">
        <v>860</v>
      </c>
      <c r="E675" s="123" t="s">
        <v>860</v>
      </c>
    </row>
    <row r="676" spans="1:5" ht="15.75" customHeight="1">
      <c r="A676" s="122">
        <v>44671</v>
      </c>
      <c r="B676" s="123" t="s">
        <v>861</v>
      </c>
      <c r="E676" s="123" t="s">
        <v>861</v>
      </c>
    </row>
    <row r="677" spans="1:5" ht="15.75" customHeight="1">
      <c r="A677" s="122">
        <v>44670</v>
      </c>
      <c r="B677" s="123" t="s">
        <v>861</v>
      </c>
      <c r="E677" s="123" t="s">
        <v>861</v>
      </c>
    </row>
    <row r="678" spans="1:5" ht="15.75" customHeight="1">
      <c r="A678" s="122">
        <v>44665</v>
      </c>
      <c r="B678" s="123" t="s">
        <v>862</v>
      </c>
      <c r="E678" s="123" t="s">
        <v>862</v>
      </c>
    </row>
    <row r="679" spans="1:5" ht="15.75" customHeight="1">
      <c r="A679" s="122">
        <v>44664</v>
      </c>
      <c r="B679" s="123" t="s">
        <v>860</v>
      </c>
      <c r="E679" s="123" t="s">
        <v>860</v>
      </c>
    </row>
    <row r="680" spans="1:5" ht="15.75" customHeight="1">
      <c r="A680" s="122">
        <v>44663</v>
      </c>
      <c r="B680" s="123" t="s">
        <v>863</v>
      </c>
      <c r="E680" s="123" t="s">
        <v>863</v>
      </c>
    </row>
    <row r="681" spans="1:5" ht="15.75" customHeight="1">
      <c r="A681" s="122">
        <v>44662</v>
      </c>
      <c r="B681" s="123" t="s">
        <v>864</v>
      </c>
      <c r="E681" s="123" t="s">
        <v>864</v>
      </c>
    </row>
    <row r="682" spans="1:5" ht="15.75" customHeight="1">
      <c r="A682" s="122">
        <v>44659</v>
      </c>
      <c r="B682" s="123" t="s">
        <v>865</v>
      </c>
      <c r="E682" s="123" t="s">
        <v>865</v>
      </c>
    </row>
    <row r="683" spans="1:5" ht="15.75" customHeight="1">
      <c r="A683" s="122">
        <v>44658</v>
      </c>
      <c r="B683" s="123" t="s">
        <v>866</v>
      </c>
      <c r="E683" s="123" t="s">
        <v>866</v>
      </c>
    </row>
    <row r="684" spans="1:5" ht="15.75" customHeight="1">
      <c r="A684" s="122">
        <v>44657</v>
      </c>
      <c r="B684" s="123" t="s">
        <v>867</v>
      </c>
      <c r="E684" s="123" t="s">
        <v>867</v>
      </c>
    </row>
    <row r="685" spans="1:5" ht="15.75" customHeight="1">
      <c r="A685" s="122">
        <v>44656</v>
      </c>
      <c r="B685" s="123" t="s">
        <v>868</v>
      </c>
      <c r="E685" s="123" t="s">
        <v>868</v>
      </c>
    </row>
    <row r="686" spans="1:5" ht="15.75" customHeight="1">
      <c r="A686" s="122">
        <v>44655</v>
      </c>
      <c r="B686" s="123" t="s">
        <v>869</v>
      </c>
      <c r="E686" s="123" t="s">
        <v>869</v>
      </c>
    </row>
    <row r="687" spans="1:5" ht="15.75" customHeight="1">
      <c r="A687" s="122">
        <v>44652</v>
      </c>
      <c r="B687" s="123" t="s">
        <v>870</v>
      </c>
      <c r="E687" s="123" t="s">
        <v>870</v>
      </c>
    </row>
    <row r="688" spans="1:5" ht="15.75" customHeight="1">
      <c r="A688" s="122">
        <v>44651</v>
      </c>
      <c r="B688" s="123" t="s">
        <v>871</v>
      </c>
      <c r="E688" s="123" t="s">
        <v>871</v>
      </c>
    </row>
    <row r="689" spans="1:5" ht="15.75" customHeight="1">
      <c r="A689" s="122">
        <v>44650</v>
      </c>
      <c r="B689" s="123" t="s">
        <v>872</v>
      </c>
      <c r="E689" s="123" t="s">
        <v>872</v>
      </c>
    </row>
    <row r="690" spans="1:5" ht="15.75" customHeight="1">
      <c r="A690" s="122">
        <v>44649</v>
      </c>
      <c r="B690" s="124">
        <v>45842</v>
      </c>
      <c r="E690" s="124">
        <v>45842</v>
      </c>
    </row>
    <row r="691" spans="1:5" ht="15.75" customHeight="1">
      <c r="A691" s="122">
        <v>44648</v>
      </c>
      <c r="B691" s="123" t="s">
        <v>873</v>
      </c>
      <c r="E691" s="123" t="s">
        <v>873</v>
      </c>
    </row>
    <row r="692" spans="1:5" ht="15.75" customHeight="1">
      <c r="A692" s="122">
        <v>44645</v>
      </c>
      <c r="B692" s="124">
        <v>45781</v>
      </c>
      <c r="E692" s="124">
        <v>45781</v>
      </c>
    </row>
    <row r="693" spans="1:5" ht="15.75" customHeight="1">
      <c r="A693" s="122">
        <v>44644</v>
      </c>
      <c r="B693" s="123" t="s">
        <v>874</v>
      </c>
      <c r="E693" s="123" t="s">
        <v>874</v>
      </c>
    </row>
    <row r="694" spans="1:5" ht="15.75" customHeight="1">
      <c r="A694" s="122">
        <v>44643</v>
      </c>
      <c r="B694" s="123" t="s">
        <v>875</v>
      </c>
      <c r="E694" s="123" t="s">
        <v>875</v>
      </c>
    </row>
    <row r="695" spans="1:5" ht="15.75" customHeight="1">
      <c r="A695" s="122">
        <v>44642</v>
      </c>
      <c r="B695" s="123" t="s">
        <v>876</v>
      </c>
      <c r="E695" s="123" t="s">
        <v>876</v>
      </c>
    </row>
    <row r="696" spans="1:5" ht="15.75" customHeight="1">
      <c r="A696" s="122">
        <v>44641</v>
      </c>
      <c r="B696" s="123" t="s">
        <v>877</v>
      </c>
      <c r="E696" s="123" t="s">
        <v>877</v>
      </c>
    </row>
    <row r="697" spans="1:5" ht="15.75" customHeight="1">
      <c r="A697" s="122">
        <v>44638</v>
      </c>
      <c r="B697" s="123" t="s">
        <v>878</v>
      </c>
      <c r="E697" s="123" t="s">
        <v>878</v>
      </c>
    </row>
    <row r="698" spans="1:5" ht="15.75" customHeight="1">
      <c r="A698" s="122">
        <v>44637</v>
      </c>
      <c r="B698" s="123" t="s">
        <v>879</v>
      </c>
      <c r="E698" s="123" t="s">
        <v>879</v>
      </c>
    </row>
    <row r="699" spans="1:5" ht="15.75" customHeight="1">
      <c r="A699" s="122">
        <v>44636</v>
      </c>
      <c r="B699" s="123" t="s">
        <v>880</v>
      </c>
      <c r="E699" s="123" t="s">
        <v>880</v>
      </c>
    </row>
    <row r="700" spans="1:5" ht="15.75" customHeight="1">
      <c r="A700" s="122">
        <v>44635</v>
      </c>
      <c r="B700" s="123" t="s">
        <v>881</v>
      </c>
      <c r="E700" s="123" t="s">
        <v>881</v>
      </c>
    </row>
    <row r="701" spans="1:5" ht="15.75" customHeight="1">
      <c r="A701" s="122">
        <v>44634</v>
      </c>
      <c r="B701" s="123" t="s">
        <v>872</v>
      </c>
      <c r="E701" s="123" t="s">
        <v>872</v>
      </c>
    </row>
    <row r="702" spans="1:5" ht="15.75" customHeight="1">
      <c r="A702" s="122">
        <v>44631</v>
      </c>
      <c r="B702" s="123" t="s">
        <v>868</v>
      </c>
      <c r="E702" s="123" t="s">
        <v>868</v>
      </c>
    </row>
    <row r="703" spans="1:5" ht="15.75" customHeight="1">
      <c r="A703" s="122">
        <v>44630</v>
      </c>
      <c r="B703" s="123" t="s">
        <v>873</v>
      </c>
      <c r="E703" s="123" t="s">
        <v>873</v>
      </c>
    </row>
    <row r="704" spans="1:5" ht="15.75" customHeight="1">
      <c r="A704" s="122">
        <v>44629</v>
      </c>
      <c r="B704" s="123" t="s">
        <v>882</v>
      </c>
      <c r="E704" s="123" t="s">
        <v>882</v>
      </c>
    </row>
    <row r="705" spans="1:5" ht="15.75" customHeight="1">
      <c r="A705" s="122">
        <v>44628</v>
      </c>
      <c r="B705" s="123" t="s">
        <v>883</v>
      </c>
      <c r="E705" s="123" t="s">
        <v>883</v>
      </c>
    </row>
    <row r="706" spans="1:5" ht="15.75" customHeight="1">
      <c r="A706" s="122">
        <v>44627</v>
      </c>
      <c r="B706" s="123" t="s">
        <v>866</v>
      </c>
      <c r="E706" s="123" t="s">
        <v>866</v>
      </c>
    </row>
    <row r="707" spans="1:5" ht="15.75" customHeight="1">
      <c r="A707" s="122">
        <v>44624</v>
      </c>
      <c r="B707" s="123" t="s">
        <v>873</v>
      </c>
      <c r="E707" s="123" t="s">
        <v>873</v>
      </c>
    </row>
    <row r="708" spans="1:5" ht="15.75" customHeight="1">
      <c r="A708" s="122">
        <v>44623</v>
      </c>
      <c r="B708" s="123" t="s">
        <v>884</v>
      </c>
      <c r="E708" s="123" t="s">
        <v>884</v>
      </c>
    </row>
    <row r="709" spans="1:5" ht="15.75" customHeight="1">
      <c r="A709" s="122">
        <v>44622</v>
      </c>
      <c r="B709" s="123" t="s">
        <v>885</v>
      </c>
      <c r="E709" s="123" t="s">
        <v>885</v>
      </c>
    </row>
    <row r="710" spans="1:5" ht="15.75" customHeight="1">
      <c r="A710" s="122">
        <v>44621</v>
      </c>
      <c r="B710" s="123" t="s">
        <v>885</v>
      </c>
      <c r="E710" s="123" t="s">
        <v>885</v>
      </c>
    </row>
    <row r="711" spans="1:5" ht="15.75" customHeight="1">
      <c r="A711" s="122">
        <v>44620</v>
      </c>
      <c r="B711" s="123" t="s">
        <v>886</v>
      </c>
      <c r="E711" s="123" t="s">
        <v>886</v>
      </c>
    </row>
    <row r="712" spans="1:5" ht="15.75" customHeight="1">
      <c r="A712" s="122">
        <v>44617</v>
      </c>
      <c r="B712" s="123" t="s">
        <v>887</v>
      </c>
      <c r="E712" s="123" t="s">
        <v>887</v>
      </c>
    </row>
    <row r="713" spans="1:5" ht="15.75" customHeight="1">
      <c r="A713" s="122">
        <v>44616</v>
      </c>
      <c r="B713" s="123" t="s">
        <v>888</v>
      </c>
      <c r="E713" s="123" t="s">
        <v>888</v>
      </c>
    </row>
    <row r="714" spans="1:5" ht="15.75" customHeight="1">
      <c r="A714" s="122">
        <v>44615</v>
      </c>
      <c r="B714" s="123" t="s">
        <v>889</v>
      </c>
      <c r="E714" s="123" t="s">
        <v>889</v>
      </c>
    </row>
    <row r="715" spans="1:5" ht="15.75" customHeight="1">
      <c r="A715" s="122">
        <v>44614</v>
      </c>
      <c r="B715" s="123" t="s">
        <v>890</v>
      </c>
      <c r="E715" s="123" t="s">
        <v>890</v>
      </c>
    </row>
    <row r="716" spans="1:5" ht="15.75" customHeight="1">
      <c r="A716" s="122">
        <v>44613</v>
      </c>
      <c r="B716" s="123" t="s">
        <v>891</v>
      </c>
      <c r="E716" s="123" t="s">
        <v>891</v>
      </c>
    </row>
    <row r="717" spans="1:5" ht="15.75" customHeight="1">
      <c r="A717" s="122">
        <v>44610</v>
      </c>
      <c r="B717" s="124">
        <v>45721</v>
      </c>
      <c r="E717" s="124">
        <v>45721</v>
      </c>
    </row>
    <row r="718" spans="1:5" ht="15.75" customHeight="1">
      <c r="A718" s="122">
        <v>44609</v>
      </c>
      <c r="B718" s="123" t="s">
        <v>892</v>
      </c>
      <c r="E718" s="123" t="s">
        <v>892</v>
      </c>
    </row>
    <row r="719" spans="1:5" ht="15.75" customHeight="1">
      <c r="A719" s="122">
        <v>44608</v>
      </c>
      <c r="B719" s="123" t="s">
        <v>892</v>
      </c>
      <c r="E719" s="123" t="s">
        <v>892</v>
      </c>
    </row>
    <row r="720" spans="1:5" ht="15.75" customHeight="1">
      <c r="A720" s="122">
        <v>44607</v>
      </c>
      <c r="B720" s="123" t="s">
        <v>893</v>
      </c>
      <c r="E720" s="123" t="s">
        <v>893</v>
      </c>
    </row>
    <row r="721" spans="1:5" ht="15.75" customHeight="1">
      <c r="A721" s="122">
        <v>44606</v>
      </c>
      <c r="B721" s="123" t="s">
        <v>894</v>
      </c>
      <c r="E721" s="123" t="s">
        <v>894</v>
      </c>
    </row>
    <row r="722" spans="1:5" ht="15.75" customHeight="1">
      <c r="A722" s="122">
        <v>44603</v>
      </c>
      <c r="B722" s="123" t="s">
        <v>894</v>
      </c>
      <c r="E722" s="123" t="s">
        <v>894</v>
      </c>
    </row>
    <row r="723" spans="1:5" ht="15.75" customHeight="1">
      <c r="A723" s="122">
        <v>44602</v>
      </c>
      <c r="B723" s="123" t="s">
        <v>895</v>
      </c>
      <c r="E723" s="123" t="s">
        <v>895</v>
      </c>
    </row>
    <row r="724" spans="1:5" ht="15.75" customHeight="1">
      <c r="A724" s="122">
        <v>44601</v>
      </c>
      <c r="B724" s="123" t="s">
        <v>896</v>
      </c>
      <c r="E724" s="123" t="s">
        <v>896</v>
      </c>
    </row>
    <row r="725" spans="1:5" ht="15.75" customHeight="1">
      <c r="A725" s="122">
        <v>44600</v>
      </c>
      <c r="B725" s="123" t="s">
        <v>897</v>
      </c>
      <c r="E725" s="123" t="s">
        <v>897</v>
      </c>
    </row>
    <row r="726" spans="1:5" ht="15.75" customHeight="1">
      <c r="A726" s="122">
        <v>44599</v>
      </c>
      <c r="B726" s="123" t="s">
        <v>898</v>
      </c>
      <c r="E726" s="123" t="s">
        <v>898</v>
      </c>
    </row>
    <row r="727" spans="1:5" ht="15.75" customHeight="1">
      <c r="A727" s="122">
        <v>44596</v>
      </c>
      <c r="B727" s="124">
        <v>45693</v>
      </c>
      <c r="E727" s="124">
        <v>45693</v>
      </c>
    </row>
    <row r="728" spans="1:5" ht="15.75" customHeight="1">
      <c r="A728" s="122">
        <v>44595</v>
      </c>
      <c r="B728" s="123" t="s">
        <v>899</v>
      </c>
      <c r="E728" s="123" t="s">
        <v>899</v>
      </c>
    </row>
    <row r="729" spans="1:5" ht="15.75" customHeight="1">
      <c r="A729" s="122">
        <v>44594</v>
      </c>
      <c r="B729" s="125">
        <v>45935</v>
      </c>
      <c r="E729" s="125">
        <v>45935</v>
      </c>
    </row>
    <row r="730" spans="1:5" ht="15.75" customHeight="1">
      <c r="A730" s="122">
        <v>44593</v>
      </c>
      <c r="B730" s="123" t="s">
        <v>900</v>
      </c>
      <c r="E730" s="123" t="s">
        <v>900</v>
      </c>
    </row>
    <row r="731" spans="1:5" ht="15.75" customHeight="1">
      <c r="A731" s="122">
        <v>44592</v>
      </c>
      <c r="B731" s="123" t="s">
        <v>901</v>
      </c>
      <c r="E731" s="123" t="s">
        <v>901</v>
      </c>
    </row>
    <row r="732" spans="1:5" ht="15.75" customHeight="1">
      <c r="A732" s="122">
        <v>44589</v>
      </c>
      <c r="B732" s="123" t="s">
        <v>902</v>
      </c>
      <c r="E732" s="123" t="s">
        <v>902</v>
      </c>
    </row>
    <row r="733" spans="1:5" ht="15.75" customHeight="1">
      <c r="A733" s="122">
        <v>44588</v>
      </c>
      <c r="B733" s="123" t="s">
        <v>903</v>
      </c>
      <c r="E733" s="123" t="s">
        <v>903</v>
      </c>
    </row>
    <row r="734" spans="1:5" ht="15.75" customHeight="1">
      <c r="A734" s="122">
        <v>44587</v>
      </c>
      <c r="B734" s="124">
        <v>45662</v>
      </c>
      <c r="E734" s="124">
        <v>45662</v>
      </c>
    </row>
    <row r="735" spans="1:5" ht="15.75" customHeight="1">
      <c r="A735" s="122">
        <v>44586</v>
      </c>
      <c r="B735" s="123" t="s">
        <v>904</v>
      </c>
      <c r="E735" s="123" t="s">
        <v>904</v>
      </c>
    </row>
    <row r="736" spans="1:5" ht="15.75" customHeight="1">
      <c r="A736" s="122">
        <v>44585</v>
      </c>
      <c r="B736" s="123" t="s">
        <v>905</v>
      </c>
      <c r="E736" s="123" t="s">
        <v>905</v>
      </c>
    </row>
    <row r="737" spans="1:5" ht="15.75" customHeight="1">
      <c r="A737" s="122">
        <v>44582</v>
      </c>
      <c r="B737" s="123" t="s">
        <v>906</v>
      </c>
      <c r="E737" s="123" t="s">
        <v>906</v>
      </c>
    </row>
    <row r="738" spans="1:5" ht="15.75" customHeight="1">
      <c r="A738" s="122">
        <v>44581</v>
      </c>
      <c r="B738" s="123" t="s">
        <v>907</v>
      </c>
      <c r="E738" s="123" t="s">
        <v>907</v>
      </c>
    </row>
    <row r="739" spans="1:5" ht="15.75" customHeight="1">
      <c r="A739" s="122">
        <v>44580</v>
      </c>
      <c r="B739" s="123" t="s">
        <v>891</v>
      </c>
      <c r="E739" s="123" t="s">
        <v>891</v>
      </c>
    </row>
    <row r="740" spans="1:5" ht="15.75" customHeight="1">
      <c r="A740" s="122">
        <v>44579</v>
      </c>
      <c r="B740" s="123" t="s">
        <v>908</v>
      </c>
      <c r="E740" s="123" t="s">
        <v>908</v>
      </c>
    </row>
    <row r="741" spans="1:5" ht="15.75" customHeight="1">
      <c r="A741" s="122">
        <v>44578</v>
      </c>
      <c r="B741" s="123" t="s">
        <v>909</v>
      </c>
      <c r="E741" s="123" t="s">
        <v>909</v>
      </c>
    </row>
    <row r="742" spans="1:5" ht="15.75" customHeight="1">
      <c r="A742" s="122">
        <v>44575</v>
      </c>
      <c r="B742" s="123" t="s">
        <v>910</v>
      </c>
      <c r="E742" s="123" t="s">
        <v>910</v>
      </c>
    </row>
    <row r="743" spans="1:5" ht="15.75" customHeight="1">
      <c r="A743" s="122">
        <v>44574</v>
      </c>
      <c r="B743" s="123" t="s">
        <v>911</v>
      </c>
      <c r="E743" s="123" t="s">
        <v>911</v>
      </c>
    </row>
    <row r="744" spans="1:5" ht="15.75" customHeight="1">
      <c r="A744" s="122">
        <v>44573</v>
      </c>
      <c r="B744" s="123" t="s">
        <v>912</v>
      </c>
      <c r="E744" s="123" t="s">
        <v>912</v>
      </c>
    </row>
    <row r="745" spans="1:5" ht="15.75" customHeight="1">
      <c r="A745" s="122">
        <v>44572</v>
      </c>
      <c r="B745" s="123" t="s">
        <v>913</v>
      </c>
      <c r="E745" s="123" t="s">
        <v>913</v>
      </c>
    </row>
    <row r="746" spans="1:5" ht="15.75" customHeight="1">
      <c r="A746" s="122">
        <v>44571</v>
      </c>
      <c r="B746" s="123" t="s">
        <v>914</v>
      </c>
      <c r="E746" s="123" t="s">
        <v>914</v>
      </c>
    </row>
    <row r="747" spans="1:5" ht="15.75" customHeight="1">
      <c r="A747" s="122">
        <v>44568</v>
      </c>
      <c r="B747" s="124">
        <v>45783</v>
      </c>
      <c r="E747" s="124">
        <v>45783</v>
      </c>
    </row>
    <row r="748" spans="1:5" ht="15.75" customHeight="1">
      <c r="A748" s="122">
        <v>44567</v>
      </c>
      <c r="B748" s="124">
        <v>45783</v>
      </c>
      <c r="E748" s="124">
        <v>45783</v>
      </c>
    </row>
    <row r="749" spans="1:5" ht="15.75" customHeight="1">
      <c r="A749" s="122">
        <v>44566</v>
      </c>
      <c r="B749" s="123" t="s">
        <v>915</v>
      </c>
      <c r="E749" s="123" t="s">
        <v>915</v>
      </c>
    </row>
    <row r="750" spans="1:5" ht="15.75" customHeight="1">
      <c r="A750" s="122">
        <v>44565</v>
      </c>
      <c r="B750" s="123" t="s">
        <v>916</v>
      </c>
      <c r="E750" s="123" t="s">
        <v>916</v>
      </c>
    </row>
    <row r="751" spans="1:5" ht="15.75" customHeight="1">
      <c r="E751" s="38"/>
    </row>
    <row r="752" spans="1:5" ht="15.75" customHeight="1">
      <c r="E752" s="38"/>
    </row>
    <row r="753" spans="5:5" ht="15.75" customHeight="1">
      <c r="E753" s="38"/>
    </row>
    <row r="754" spans="5:5" ht="15.75" customHeight="1">
      <c r="E754" s="38"/>
    </row>
    <row r="755" spans="5:5" ht="15.75" customHeight="1">
      <c r="E755" s="38"/>
    </row>
    <row r="756" spans="5:5" ht="15.75" customHeight="1">
      <c r="E756" s="38"/>
    </row>
    <row r="757" spans="5:5" ht="15.75" customHeight="1">
      <c r="E757" s="38"/>
    </row>
    <row r="758" spans="5:5" ht="15.75" customHeight="1">
      <c r="E758" s="38"/>
    </row>
    <row r="759" spans="5:5" ht="15.75" customHeight="1">
      <c r="E759" s="38"/>
    </row>
    <row r="760" spans="5:5" ht="15.75" customHeight="1">
      <c r="E760" s="38"/>
    </row>
    <row r="761" spans="5:5" ht="15.75" customHeight="1">
      <c r="E761" s="38"/>
    </row>
    <row r="762" spans="5:5" ht="15.75" customHeight="1">
      <c r="E762" s="38"/>
    </row>
    <row r="763" spans="5:5" ht="15.75" customHeight="1">
      <c r="E763" s="38"/>
    </row>
    <row r="764" spans="5:5" ht="15.75" customHeight="1">
      <c r="E764" s="38"/>
    </row>
    <row r="765" spans="5:5" ht="15.75" customHeight="1">
      <c r="E765" s="38"/>
    </row>
    <row r="766" spans="5:5" ht="15.75" customHeight="1">
      <c r="E766" s="38"/>
    </row>
    <row r="767" spans="5:5" ht="15.75" customHeight="1">
      <c r="E767" s="38"/>
    </row>
    <row r="768" spans="5:5" ht="15.75" customHeight="1">
      <c r="E768" s="38"/>
    </row>
    <row r="769" spans="5:5" ht="15.75" customHeight="1">
      <c r="E769" s="38"/>
    </row>
    <row r="770" spans="5:5" ht="15.75" customHeight="1">
      <c r="E770" s="38"/>
    </row>
    <row r="771" spans="5:5" ht="15.75" customHeight="1">
      <c r="E771" s="38"/>
    </row>
    <row r="772" spans="5:5" ht="15.75" customHeight="1">
      <c r="E772" s="38"/>
    </row>
    <row r="773" spans="5:5" ht="15.75" customHeight="1">
      <c r="E773" s="38"/>
    </row>
    <row r="774" spans="5:5" ht="15.75" customHeight="1">
      <c r="E774" s="38"/>
    </row>
    <row r="775" spans="5:5" ht="15.75" customHeight="1">
      <c r="E775" s="38"/>
    </row>
    <row r="776" spans="5:5" ht="15.75" customHeight="1">
      <c r="E776" s="38"/>
    </row>
    <row r="777" spans="5:5" ht="15.75" customHeight="1">
      <c r="E777" s="38"/>
    </row>
    <row r="778" spans="5:5" ht="15.75" customHeight="1">
      <c r="E778" s="38"/>
    </row>
    <row r="779" spans="5:5" ht="15.75" customHeight="1">
      <c r="E779" s="38"/>
    </row>
    <row r="780" spans="5:5" ht="15.75" customHeight="1">
      <c r="E780" s="38"/>
    </row>
    <row r="781" spans="5:5" ht="15.75" customHeight="1">
      <c r="E781" s="38"/>
    </row>
    <row r="782" spans="5:5" ht="15.75" customHeight="1">
      <c r="E782" s="38"/>
    </row>
    <row r="783" spans="5:5" ht="15.75" customHeight="1">
      <c r="E783" s="38"/>
    </row>
    <row r="784" spans="5:5" ht="15.75" customHeight="1">
      <c r="E784" s="38"/>
    </row>
    <row r="785" spans="5:5" ht="15.75" customHeight="1">
      <c r="E785" s="38"/>
    </row>
    <row r="786" spans="5:5" ht="15.75" customHeight="1">
      <c r="E786" s="38"/>
    </row>
    <row r="787" spans="5:5" ht="15.75" customHeight="1">
      <c r="E787" s="38"/>
    </row>
    <row r="788" spans="5:5" ht="15.75" customHeight="1">
      <c r="E788" s="38"/>
    </row>
    <row r="789" spans="5:5" ht="15.75" customHeight="1">
      <c r="E789" s="38"/>
    </row>
    <row r="790" spans="5:5" ht="15.75" customHeight="1">
      <c r="E790" s="38"/>
    </row>
    <row r="791" spans="5:5" ht="15.75" customHeight="1">
      <c r="E791" s="38"/>
    </row>
    <row r="792" spans="5:5" ht="15.75" customHeight="1">
      <c r="E792" s="38"/>
    </row>
    <row r="793" spans="5:5" ht="15.75" customHeight="1">
      <c r="E793" s="38"/>
    </row>
    <row r="794" spans="5:5" ht="15.75" customHeight="1">
      <c r="E794" s="38"/>
    </row>
    <row r="795" spans="5:5" ht="15.75" customHeight="1">
      <c r="E795" s="38"/>
    </row>
    <row r="796" spans="5:5" ht="15.75" customHeight="1">
      <c r="E796" s="38"/>
    </row>
    <row r="797" spans="5:5" ht="15.75" customHeight="1">
      <c r="E797" s="38"/>
    </row>
    <row r="798" spans="5:5" ht="15.75" customHeight="1">
      <c r="E798" s="38"/>
    </row>
    <row r="799" spans="5:5" ht="15.75" customHeight="1">
      <c r="E799" s="38"/>
    </row>
    <row r="800" spans="5:5" ht="15.75" customHeight="1">
      <c r="E800" s="38"/>
    </row>
    <row r="801" spans="5:5" ht="15.75" customHeight="1">
      <c r="E801" s="38"/>
    </row>
    <row r="802" spans="5:5" ht="15.75" customHeight="1">
      <c r="E802" s="38"/>
    </row>
    <row r="803" spans="5:5" ht="15.75" customHeight="1">
      <c r="E803" s="38"/>
    </row>
    <row r="804" spans="5:5" ht="15.75" customHeight="1">
      <c r="E804" s="38"/>
    </row>
    <row r="805" spans="5:5" ht="15.75" customHeight="1">
      <c r="E805" s="38"/>
    </row>
    <row r="806" spans="5:5" ht="15.75" customHeight="1">
      <c r="E806" s="38"/>
    </row>
    <row r="807" spans="5:5" ht="15.75" customHeight="1">
      <c r="E807" s="38"/>
    </row>
    <row r="808" spans="5:5" ht="15.75" customHeight="1">
      <c r="E808" s="38"/>
    </row>
    <row r="809" spans="5:5" ht="15.75" customHeight="1">
      <c r="E809" s="38"/>
    </row>
    <row r="810" spans="5:5" ht="15.75" customHeight="1">
      <c r="E810" s="38"/>
    </row>
    <row r="811" spans="5:5" ht="15.75" customHeight="1">
      <c r="E811" s="38"/>
    </row>
    <row r="812" spans="5:5" ht="15.75" customHeight="1">
      <c r="E812" s="38"/>
    </row>
    <row r="813" spans="5:5" ht="15.75" customHeight="1">
      <c r="E813" s="38"/>
    </row>
    <row r="814" spans="5:5" ht="15.75" customHeight="1">
      <c r="E814" s="38"/>
    </row>
    <row r="815" spans="5:5" ht="15.75" customHeight="1">
      <c r="E815" s="38"/>
    </row>
    <row r="816" spans="5:5" ht="15.75" customHeight="1">
      <c r="E816" s="38"/>
    </row>
    <row r="817" spans="5:5" ht="15.75" customHeight="1">
      <c r="E817" s="38"/>
    </row>
    <row r="818" spans="5:5" ht="15.75" customHeight="1">
      <c r="E818" s="38"/>
    </row>
    <row r="819" spans="5:5" ht="15.75" customHeight="1">
      <c r="E819" s="38"/>
    </row>
    <row r="820" spans="5:5" ht="15.75" customHeight="1">
      <c r="E820" s="38"/>
    </row>
    <row r="821" spans="5:5" ht="15.75" customHeight="1">
      <c r="E821" s="38"/>
    </row>
    <row r="822" spans="5:5" ht="15.75" customHeight="1">
      <c r="E822" s="38"/>
    </row>
    <row r="823" spans="5:5" ht="15.75" customHeight="1">
      <c r="E823" s="38"/>
    </row>
    <row r="824" spans="5:5" ht="15.75" customHeight="1">
      <c r="E824" s="38"/>
    </row>
    <row r="825" spans="5:5" ht="15.75" customHeight="1">
      <c r="E825" s="38"/>
    </row>
    <row r="826" spans="5:5" ht="15.75" customHeight="1">
      <c r="E826" s="38"/>
    </row>
    <row r="827" spans="5:5" ht="15.75" customHeight="1">
      <c r="E827" s="38"/>
    </row>
    <row r="828" spans="5:5" ht="15.75" customHeight="1">
      <c r="E828" s="38"/>
    </row>
    <row r="829" spans="5:5" ht="15.75" customHeight="1">
      <c r="E829" s="38"/>
    </row>
    <row r="830" spans="5:5" ht="15.75" customHeight="1">
      <c r="E830" s="38"/>
    </row>
    <row r="831" spans="5:5" ht="15.75" customHeight="1">
      <c r="E831" s="38"/>
    </row>
    <row r="832" spans="5:5" ht="15.75" customHeight="1">
      <c r="E832" s="38"/>
    </row>
    <row r="833" spans="5:5" ht="15.75" customHeight="1">
      <c r="E833" s="38"/>
    </row>
    <row r="834" spans="5:5" ht="15.75" customHeight="1">
      <c r="E834" s="38"/>
    </row>
    <row r="835" spans="5:5" ht="15.75" customHeight="1">
      <c r="E835" s="38"/>
    </row>
    <row r="836" spans="5:5" ht="15.75" customHeight="1">
      <c r="E836" s="38"/>
    </row>
    <row r="837" spans="5:5" ht="15.75" customHeight="1">
      <c r="E837" s="38"/>
    </row>
    <row r="838" spans="5:5" ht="15.75" customHeight="1">
      <c r="E838" s="38"/>
    </row>
    <row r="839" spans="5:5" ht="15.75" customHeight="1">
      <c r="E839" s="38"/>
    </row>
    <row r="840" spans="5:5" ht="15.75" customHeight="1">
      <c r="E840" s="38"/>
    </row>
    <row r="841" spans="5:5" ht="15.75" customHeight="1">
      <c r="E841" s="38"/>
    </row>
    <row r="842" spans="5:5" ht="15.75" customHeight="1">
      <c r="E842" s="38"/>
    </row>
    <row r="843" spans="5:5" ht="15.75" customHeight="1">
      <c r="E843" s="38"/>
    </row>
    <row r="844" spans="5:5" ht="15.75" customHeight="1">
      <c r="E844" s="38"/>
    </row>
    <row r="845" spans="5:5" ht="15.75" customHeight="1">
      <c r="E845" s="38"/>
    </row>
    <row r="846" spans="5:5" ht="15.75" customHeight="1">
      <c r="E846" s="38"/>
    </row>
    <row r="847" spans="5:5" ht="15.75" customHeight="1">
      <c r="E847" s="38"/>
    </row>
    <row r="848" spans="5:5" ht="15.75" customHeight="1">
      <c r="E848" s="38"/>
    </row>
    <row r="849" spans="5:5" ht="15.75" customHeight="1">
      <c r="E849" s="38"/>
    </row>
    <row r="850" spans="5:5" ht="15.75" customHeight="1">
      <c r="E850" s="38"/>
    </row>
    <row r="851" spans="5:5" ht="15.75" customHeight="1">
      <c r="E851" s="38"/>
    </row>
    <row r="852" spans="5:5" ht="15.75" customHeight="1">
      <c r="E852" s="38"/>
    </row>
    <row r="853" spans="5:5" ht="15.75" customHeight="1">
      <c r="E853" s="38"/>
    </row>
    <row r="854" spans="5:5" ht="15.75" customHeight="1">
      <c r="E854" s="38"/>
    </row>
    <row r="855" spans="5:5" ht="15.75" customHeight="1">
      <c r="E855" s="38"/>
    </row>
    <row r="856" spans="5:5" ht="15.75" customHeight="1">
      <c r="E856" s="38"/>
    </row>
    <row r="857" spans="5:5" ht="15.75" customHeight="1">
      <c r="E857" s="38"/>
    </row>
    <row r="858" spans="5:5" ht="15.75" customHeight="1">
      <c r="E858" s="38"/>
    </row>
    <row r="859" spans="5:5" ht="15.75" customHeight="1">
      <c r="E859" s="38"/>
    </row>
    <row r="860" spans="5:5" ht="15.75" customHeight="1">
      <c r="E860" s="38"/>
    </row>
    <row r="861" spans="5:5" ht="15.75" customHeight="1">
      <c r="E861" s="38"/>
    </row>
    <row r="862" spans="5:5" ht="15.75" customHeight="1">
      <c r="E862" s="38"/>
    </row>
    <row r="863" spans="5:5" ht="15.75" customHeight="1">
      <c r="E863" s="38"/>
    </row>
    <row r="864" spans="5:5" ht="15.75" customHeight="1">
      <c r="E864" s="38"/>
    </row>
    <row r="865" spans="5:5" ht="15.75" customHeight="1">
      <c r="E865" s="38"/>
    </row>
    <row r="866" spans="5:5" ht="15.75" customHeight="1">
      <c r="E866" s="38"/>
    </row>
    <row r="867" spans="5:5" ht="15.75" customHeight="1">
      <c r="E867" s="38"/>
    </row>
    <row r="868" spans="5:5" ht="15.75" customHeight="1">
      <c r="E868" s="38"/>
    </row>
    <row r="869" spans="5:5" ht="15.75" customHeight="1">
      <c r="E869" s="38"/>
    </row>
    <row r="870" spans="5:5" ht="15.75" customHeight="1">
      <c r="E870" s="38"/>
    </row>
    <row r="871" spans="5:5" ht="15.75" customHeight="1">
      <c r="E871" s="38"/>
    </row>
    <row r="872" spans="5:5" ht="15.75" customHeight="1">
      <c r="E872" s="38"/>
    </row>
    <row r="873" spans="5:5" ht="15.75" customHeight="1">
      <c r="E873" s="38"/>
    </row>
    <row r="874" spans="5:5" ht="15.75" customHeight="1">
      <c r="E874" s="38"/>
    </row>
    <row r="875" spans="5:5" ht="15.75" customHeight="1">
      <c r="E875" s="38"/>
    </row>
    <row r="876" spans="5:5" ht="15.75" customHeight="1">
      <c r="E876" s="38"/>
    </row>
    <row r="877" spans="5:5" ht="15.75" customHeight="1">
      <c r="E877" s="38"/>
    </row>
    <row r="878" spans="5:5" ht="15.75" customHeight="1">
      <c r="E878" s="38"/>
    </row>
    <row r="879" spans="5:5" ht="15.75" customHeight="1">
      <c r="E879" s="38"/>
    </row>
    <row r="880" spans="5:5" ht="15.75" customHeight="1">
      <c r="E880" s="38"/>
    </row>
    <row r="881" spans="5:5" ht="15.75" customHeight="1">
      <c r="E881" s="38"/>
    </row>
    <row r="882" spans="5:5" ht="15.75" customHeight="1">
      <c r="E882" s="38"/>
    </row>
    <row r="883" spans="5:5" ht="15.75" customHeight="1">
      <c r="E883" s="38"/>
    </row>
    <row r="884" spans="5:5" ht="15.75" customHeight="1">
      <c r="E884" s="38"/>
    </row>
    <row r="885" spans="5:5" ht="15.75" customHeight="1">
      <c r="E885" s="38"/>
    </row>
    <row r="886" spans="5:5" ht="15.75" customHeight="1">
      <c r="E886" s="38"/>
    </row>
    <row r="887" spans="5:5" ht="15.75" customHeight="1">
      <c r="E887" s="38"/>
    </row>
    <row r="888" spans="5:5" ht="15.75" customHeight="1">
      <c r="E888" s="38"/>
    </row>
    <row r="889" spans="5:5" ht="15.75" customHeight="1">
      <c r="E889" s="38"/>
    </row>
    <row r="890" spans="5:5" ht="15.75" customHeight="1">
      <c r="E890" s="38"/>
    </row>
    <row r="891" spans="5:5" ht="15.75" customHeight="1">
      <c r="E891" s="38"/>
    </row>
    <row r="892" spans="5:5" ht="15.75" customHeight="1">
      <c r="E892" s="38"/>
    </row>
    <row r="893" spans="5:5" ht="15.75" customHeight="1">
      <c r="E893" s="38"/>
    </row>
    <row r="894" spans="5:5" ht="15.75" customHeight="1">
      <c r="E894" s="38"/>
    </row>
    <row r="895" spans="5:5" ht="15.75" customHeight="1">
      <c r="E895" s="38"/>
    </row>
    <row r="896" spans="5:5" ht="15.75" customHeight="1">
      <c r="E896" s="38"/>
    </row>
    <row r="897" spans="5:5" ht="15.75" customHeight="1">
      <c r="E897" s="38"/>
    </row>
    <row r="898" spans="5:5" ht="15.75" customHeight="1">
      <c r="E898" s="38"/>
    </row>
    <row r="899" spans="5:5" ht="15.75" customHeight="1">
      <c r="E899" s="38"/>
    </row>
    <row r="900" spans="5:5" ht="15.75" customHeight="1">
      <c r="E900" s="38"/>
    </row>
    <row r="901" spans="5:5" ht="15.75" customHeight="1">
      <c r="E901" s="38"/>
    </row>
    <row r="902" spans="5:5" ht="15.75" customHeight="1">
      <c r="E902" s="38"/>
    </row>
    <row r="903" spans="5:5" ht="15.75" customHeight="1">
      <c r="E903" s="38"/>
    </row>
    <row r="904" spans="5:5" ht="15.75" customHeight="1">
      <c r="E904" s="38"/>
    </row>
    <row r="905" spans="5:5" ht="15.75" customHeight="1">
      <c r="E905" s="38"/>
    </row>
    <row r="906" spans="5:5" ht="15.75" customHeight="1">
      <c r="E906" s="38"/>
    </row>
    <row r="907" spans="5:5" ht="15.75" customHeight="1">
      <c r="E907" s="38"/>
    </row>
    <row r="908" spans="5:5" ht="15.75" customHeight="1">
      <c r="E908" s="38"/>
    </row>
    <row r="909" spans="5:5" ht="15.75" customHeight="1">
      <c r="E909" s="38"/>
    </row>
    <row r="910" spans="5:5" ht="15.75" customHeight="1">
      <c r="E910" s="38"/>
    </row>
    <row r="911" spans="5:5" ht="15.75" customHeight="1">
      <c r="E911" s="38"/>
    </row>
    <row r="912" spans="5:5" ht="15.75" customHeight="1">
      <c r="E912" s="38"/>
    </row>
    <row r="913" spans="5:5" ht="15.75" customHeight="1">
      <c r="E913" s="38"/>
    </row>
    <row r="914" spans="5:5" ht="15.75" customHeight="1">
      <c r="E914" s="38"/>
    </row>
    <row r="915" spans="5:5" ht="15.75" customHeight="1">
      <c r="E915" s="38"/>
    </row>
    <row r="916" spans="5:5" ht="15.75" customHeight="1">
      <c r="E916" s="38"/>
    </row>
    <row r="917" spans="5:5" ht="15.75" customHeight="1">
      <c r="E917" s="38"/>
    </row>
    <row r="918" spans="5:5" ht="15.75" customHeight="1">
      <c r="E918" s="38"/>
    </row>
    <row r="919" spans="5:5" ht="15.75" customHeight="1">
      <c r="E919" s="38"/>
    </row>
    <row r="920" spans="5:5" ht="15.75" customHeight="1">
      <c r="E920" s="38"/>
    </row>
    <row r="921" spans="5:5" ht="15.75" customHeight="1">
      <c r="E921" s="38"/>
    </row>
    <row r="922" spans="5:5" ht="15.75" customHeight="1">
      <c r="E922" s="38"/>
    </row>
    <row r="923" spans="5:5" ht="15.75" customHeight="1">
      <c r="E923" s="38"/>
    </row>
    <row r="924" spans="5:5" ht="15.75" customHeight="1">
      <c r="E924" s="38"/>
    </row>
    <row r="925" spans="5:5" ht="15.75" customHeight="1">
      <c r="E925" s="38"/>
    </row>
    <row r="926" spans="5:5" ht="15.75" customHeight="1">
      <c r="E926" s="38"/>
    </row>
    <row r="927" spans="5:5" ht="15.75" customHeight="1">
      <c r="E927" s="38"/>
    </row>
    <row r="928" spans="5:5" ht="15.75" customHeight="1">
      <c r="E928" s="38"/>
    </row>
    <row r="929" spans="5:5" ht="15.75" customHeight="1">
      <c r="E929" s="38"/>
    </row>
    <row r="930" spans="5:5" ht="15.75" customHeight="1">
      <c r="E930" s="38"/>
    </row>
    <row r="931" spans="5:5" ht="15.75" customHeight="1">
      <c r="E931" s="38"/>
    </row>
    <row r="932" spans="5:5" ht="15.75" customHeight="1">
      <c r="E932" s="38"/>
    </row>
    <row r="933" spans="5:5" ht="15.75" customHeight="1">
      <c r="E933" s="38"/>
    </row>
    <row r="934" spans="5:5" ht="15.75" customHeight="1">
      <c r="E934" s="38"/>
    </row>
    <row r="935" spans="5:5" ht="15.75" customHeight="1">
      <c r="E935" s="38"/>
    </row>
    <row r="936" spans="5:5" ht="15.75" customHeight="1">
      <c r="E936" s="38"/>
    </row>
    <row r="937" spans="5:5" ht="15.75" customHeight="1">
      <c r="E937" s="38"/>
    </row>
    <row r="938" spans="5:5" ht="15.75" customHeight="1">
      <c r="E938" s="38"/>
    </row>
    <row r="939" spans="5:5" ht="15.75" customHeight="1">
      <c r="E939" s="38"/>
    </row>
    <row r="940" spans="5:5" ht="15.75" customHeight="1">
      <c r="E940" s="38"/>
    </row>
    <row r="941" spans="5:5" ht="15.75" customHeight="1">
      <c r="E941" s="38"/>
    </row>
    <row r="942" spans="5:5" ht="15.75" customHeight="1">
      <c r="E942" s="38"/>
    </row>
    <row r="943" spans="5:5" ht="15.75" customHeight="1">
      <c r="E943" s="38"/>
    </row>
    <row r="944" spans="5:5" ht="15.75" customHeight="1">
      <c r="E944" s="38"/>
    </row>
    <row r="945" spans="5:5" ht="15.75" customHeight="1">
      <c r="E945" s="38"/>
    </row>
    <row r="946" spans="5:5" ht="15.75" customHeight="1">
      <c r="E946" s="38"/>
    </row>
    <row r="947" spans="5:5" ht="15.75" customHeight="1">
      <c r="E947" s="38"/>
    </row>
    <row r="948" spans="5:5" ht="15.75" customHeight="1">
      <c r="E948" s="38"/>
    </row>
    <row r="949" spans="5:5" ht="15.75" customHeight="1">
      <c r="E949" s="38"/>
    </row>
    <row r="950" spans="5:5" ht="15.75" customHeight="1">
      <c r="E950" s="38"/>
    </row>
    <row r="951" spans="5:5" ht="15.75" customHeight="1">
      <c r="E951" s="38"/>
    </row>
    <row r="952" spans="5:5" ht="15.75" customHeight="1">
      <c r="E952" s="38"/>
    </row>
    <row r="953" spans="5:5" ht="15.75" customHeight="1">
      <c r="E953" s="38"/>
    </row>
    <row r="954" spans="5:5" ht="15.75" customHeight="1">
      <c r="E954" s="38"/>
    </row>
    <row r="955" spans="5:5" ht="15.75" customHeight="1">
      <c r="E955" s="38"/>
    </row>
    <row r="956" spans="5:5" ht="15.75" customHeight="1">
      <c r="E956" s="38"/>
    </row>
    <row r="957" spans="5:5" ht="15.75" customHeight="1">
      <c r="E957" s="38"/>
    </row>
    <row r="958" spans="5:5" ht="15.75" customHeight="1">
      <c r="E958" s="38"/>
    </row>
    <row r="959" spans="5:5" ht="15.75" customHeight="1">
      <c r="E959" s="38"/>
    </row>
    <row r="960" spans="5:5" ht="15.75" customHeight="1">
      <c r="E960" s="38"/>
    </row>
    <row r="961" spans="5:5" ht="15.75" customHeight="1">
      <c r="E961" s="38"/>
    </row>
    <row r="962" spans="5:5" ht="15.75" customHeight="1">
      <c r="E962" s="38"/>
    </row>
    <row r="963" spans="5:5" ht="15.75" customHeight="1">
      <c r="E963" s="38"/>
    </row>
    <row r="964" spans="5:5" ht="15.75" customHeight="1">
      <c r="E964" s="38"/>
    </row>
    <row r="965" spans="5:5" ht="15.75" customHeight="1">
      <c r="E965" s="38"/>
    </row>
    <row r="966" spans="5:5" ht="15.75" customHeight="1">
      <c r="E966" s="38"/>
    </row>
    <row r="967" spans="5:5" ht="15.75" customHeight="1">
      <c r="E967" s="38"/>
    </row>
    <row r="968" spans="5:5" ht="15.75" customHeight="1">
      <c r="E968" s="38"/>
    </row>
    <row r="969" spans="5:5" ht="15.75" customHeight="1">
      <c r="E969" s="38"/>
    </row>
    <row r="970" spans="5:5" ht="15.75" customHeight="1">
      <c r="E970" s="38"/>
    </row>
    <row r="971" spans="5:5" ht="15.75" customHeight="1">
      <c r="E971" s="38"/>
    </row>
    <row r="972" spans="5:5" ht="15.75" customHeight="1">
      <c r="E972" s="38"/>
    </row>
    <row r="973" spans="5:5" ht="15.75" customHeight="1">
      <c r="E973" s="38"/>
    </row>
    <row r="974" spans="5:5" ht="15.75" customHeight="1">
      <c r="E974" s="38"/>
    </row>
    <row r="975" spans="5:5" ht="15.75" customHeight="1">
      <c r="E975" s="38"/>
    </row>
    <row r="976" spans="5:5" ht="15.75" customHeight="1">
      <c r="E976" s="38"/>
    </row>
    <row r="977" spans="5:5" ht="15.75" customHeight="1">
      <c r="E977" s="38"/>
    </row>
    <row r="978" spans="5:5" ht="15.75" customHeight="1">
      <c r="E978" s="38"/>
    </row>
    <row r="979" spans="5:5" ht="15.75" customHeight="1">
      <c r="E979" s="38"/>
    </row>
    <row r="980" spans="5:5" ht="15.75" customHeight="1">
      <c r="E980" s="38"/>
    </row>
    <row r="981" spans="5:5" ht="15.75" customHeight="1">
      <c r="E981" s="38"/>
    </row>
    <row r="982" spans="5:5" ht="15.75" customHeight="1">
      <c r="E982" s="38"/>
    </row>
    <row r="983" spans="5:5" ht="15.75" customHeight="1">
      <c r="E983" s="38"/>
    </row>
    <row r="984" spans="5:5" ht="15.75" customHeight="1">
      <c r="E984" s="38"/>
    </row>
    <row r="985" spans="5:5" ht="15.75" customHeight="1">
      <c r="E985" s="38"/>
    </row>
    <row r="986" spans="5:5" ht="15.75" customHeight="1">
      <c r="E986" s="38"/>
    </row>
    <row r="987" spans="5:5" ht="15.75" customHeight="1">
      <c r="E987" s="38"/>
    </row>
    <row r="988" spans="5:5" ht="15.75" customHeight="1">
      <c r="E988" s="38"/>
    </row>
    <row r="989" spans="5:5" ht="15.75" customHeight="1">
      <c r="E989" s="38"/>
    </row>
    <row r="990" spans="5:5" ht="15.75" customHeight="1">
      <c r="E990" s="38"/>
    </row>
    <row r="991" spans="5:5" ht="15.75" customHeight="1">
      <c r="E991" s="38"/>
    </row>
    <row r="992" spans="5:5" ht="15.75" customHeight="1">
      <c r="E992" s="38"/>
    </row>
    <row r="993" spans="5:5" ht="15.75" customHeight="1">
      <c r="E993" s="38"/>
    </row>
    <row r="994" spans="5:5" ht="15.75" customHeight="1">
      <c r="E994" s="38"/>
    </row>
    <row r="995" spans="5:5" ht="15.75" customHeight="1">
      <c r="E995" s="38"/>
    </row>
    <row r="996" spans="5:5" ht="15.75" customHeight="1">
      <c r="E996" s="38"/>
    </row>
    <row r="997" spans="5:5" ht="15.75" customHeight="1">
      <c r="E997" s="38"/>
    </row>
    <row r="998" spans="5:5" ht="15.75" customHeight="1">
      <c r="E998" s="38"/>
    </row>
    <row r="999" spans="5:5" ht="15.75" customHeight="1">
      <c r="E999" s="38"/>
    </row>
    <row r="1000" spans="5:5" ht="15.75" customHeight="1">
      <c r="E1000" s="38"/>
    </row>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1464"/>
  <sheetViews>
    <sheetView workbookViewId="0"/>
  </sheetViews>
  <sheetFormatPr defaultColWidth="12.5703125" defaultRowHeight="15" customHeight="1"/>
  <cols>
    <col min="1" max="3" width="10.140625" customWidth="1"/>
    <col min="4" max="4" width="10.5703125" customWidth="1"/>
    <col min="5" max="5" width="9.5703125" customWidth="1"/>
    <col min="6" max="6" width="10.85546875" customWidth="1"/>
    <col min="7" max="8" width="9.85546875" customWidth="1"/>
    <col min="9" max="9" width="10.7109375" customWidth="1"/>
    <col min="10" max="10" width="11" customWidth="1"/>
    <col min="11" max="13" width="9.5703125" customWidth="1"/>
    <col min="14" max="14" width="9.85546875" customWidth="1"/>
    <col min="15" max="15" width="10.7109375" customWidth="1"/>
    <col min="16" max="16" width="11.140625" customWidth="1"/>
    <col min="17" max="17" width="8.7109375" customWidth="1"/>
    <col min="18" max="18" width="10.42578125" customWidth="1"/>
    <col min="19" max="20" width="9.42578125" customWidth="1"/>
    <col min="21" max="21" width="9.28515625" customWidth="1"/>
    <col min="22" max="22" width="9.5703125" customWidth="1"/>
    <col min="23" max="24" width="9.140625" customWidth="1"/>
    <col min="25" max="25" width="10.5703125" customWidth="1"/>
    <col min="26" max="27" width="9.5703125" customWidth="1"/>
    <col min="28" max="28" width="9.42578125" customWidth="1"/>
    <col min="29" max="29" width="9.85546875" customWidth="1"/>
    <col min="30" max="30" width="10.42578125" customWidth="1"/>
    <col min="31" max="31" width="9.5703125" customWidth="1"/>
    <col min="32" max="32" width="9.140625" customWidth="1"/>
    <col min="33" max="33" width="9.5703125" customWidth="1"/>
    <col min="34" max="45" width="8.5703125" customWidth="1"/>
  </cols>
  <sheetData>
    <row r="1" spans="1:33">
      <c r="A1" s="101"/>
      <c r="B1" s="101"/>
      <c r="C1" s="26" t="s">
        <v>917</v>
      </c>
      <c r="D1" s="26" t="s">
        <v>918</v>
      </c>
      <c r="E1" s="26" t="s">
        <v>919</v>
      </c>
      <c r="F1" s="26" t="s">
        <v>920</v>
      </c>
      <c r="G1" s="26" t="s">
        <v>921</v>
      </c>
      <c r="H1" s="26" t="s">
        <v>922</v>
      </c>
      <c r="I1" s="26" t="s">
        <v>923</v>
      </c>
      <c r="J1" s="26" t="s">
        <v>924</v>
      </c>
      <c r="K1" s="26" t="s">
        <v>925</v>
      </c>
      <c r="L1" s="26" t="s">
        <v>926</v>
      </c>
      <c r="M1" s="26" t="s">
        <v>927</v>
      </c>
      <c r="N1" s="26" t="s">
        <v>928</v>
      </c>
      <c r="O1" s="26" t="s">
        <v>929</v>
      </c>
      <c r="P1" s="26" t="s">
        <v>930</v>
      </c>
      <c r="Q1" s="26" t="s">
        <v>931</v>
      </c>
      <c r="R1" s="26" t="s">
        <v>932</v>
      </c>
      <c r="S1" s="26" t="s">
        <v>933</v>
      </c>
      <c r="T1" s="26" t="s">
        <v>934</v>
      </c>
      <c r="U1" s="26" t="s">
        <v>935</v>
      </c>
      <c r="V1" s="26" t="s">
        <v>936</v>
      </c>
      <c r="W1" s="26" t="s">
        <v>937</v>
      </c>
      <c r="X1" s="26" t="s">
        <v>938</v>
      </c>
      <c r="Y1" s="26" t="s">
        <v>939</v>
      </c>
      <c r="Z1" s="26" t="s">
        <v>940</v>
      </c>
      <c r="AA1" s="26" t="s">
        <v>941</v>
      </c>
      <c r="AB1" s="26" t="s">
        <v>942</v>
      </c>
      <c r="AC1" s="26" t="s">
        <v>943</v>
      </c>
      <c r="AD1" s="26" t="s">
        <v>944</v>
      </c>
      <c r="AE1" s="26" t="s">
        <v>945</v>
      </c>
      <c r="AF1" s="26" t="s">
        <v>946</v>
      </c>
      <c r="AG1" s="26" t="s">
        <v>947</v>
      </c>
    </row>
    <row r="2" spans="1:33">
      <c r="A2" s="101" t="s">
        <v>235</v>
      </c>
      <c r="B2" s="101"/>
      <c r="C2" s="26" t="s">
        <v>236</v>
      </c>
      <c r="D2" s="26" t="s">
        <v>236</v>
      </c>
      <c r="E2" s="26" t="s">
        <v>236</v>
      </c>
      <c r="F2" s="26" t="s">
        <v>236</v>
      </c>
      <c r="G2" s="26" t="s">
        <v>236</v>
      </c>
      <c r="H2" s="26" t="s">
        <v>236</v>
      </c>
      <c r="I2" s="26" t="s">
        <v>236</v>
      </c>
      <c r="J2" s="26" t="s">
        <v>236</v>
      </c>
      <c r="K2" s="26" t="s">
        <v>236</v>
      </c>
      <c r="L2" s="26" t="s">
        <v>236</v>
      </c>
      <c r="M2" s="26" t="s">
        <v>236</v>
      </c>
      <c r="N2" s="26" t="s">
        <v>236</v>
      </c>
      <c r="O2" s="26" t="s">
        <v>236</v>
      </c>
      <c r="P2" s="26" t="s">
        <v>236</v>
      </c>
      <c r="Q2" s="26" t="s">
        <v>236</v>
      </c>
      <c r="R2" s="26" t="s">
        <v>236</v>
      </c>
      <c r="S2" s="26" t="s">
        <v>236</v>
      </c>
      <c r="T2" s="26" t="s">
        <v>236</v>
      </c>
      <c r="U2" s="26" t="s">
        <v>236</v>
      </c>
      <c r="V2" s="26" t="s">
        <v>236</v>
      </c>
      <c r="W2" s="26" t="s">
        <v>236</v>
      </c>
      <c r="X2" s="26" t="s">
        <v>236</v>
      </c>
      <c r="Y2" s="26" t="s">
        <v>236</v>
      </c>
      <c r="Z2" s="26" t="s">
        <v>236</v>
      </c>
      <c r="AA2" s="26" t="s">
        <v>236</v>
      </c>
      <c r="AB2" s="26" t="s">
        <v>236</v>
      </c>
      <c r="AC2" s="26" t="s">
        <v>236</v>
      </c>
      <c r="AD2" s="26" t="s">
        <v>236</v>
      </c>
      <c r="AE2" s="26" t="s">
        <v>236</v>
      </c>
      <c r="AF2" s="26" t="s">
        <v>236</v>
      </c>
      <c r="AG2" s="26" t="s">
        <v>236</v>
      </c>
    </row>
    <row r="3" spans="1:33">
      <c r="A3" s="101">
        <v>43832</v>
      </c>
      <c r="B3" s="102">
        <f>VLOOKUP(A3,'FTSE All-Share Historical '!A:B,2,FALSE)</f>
        <v>4285.97</v>
      </c>
      <c r="C3" s="26">
        <v>960</v>
      </c>
      <c r="D3" s="26">
        <v>886</v>
      </c>
      <c r="E3" s="26">
        <v>170.3</v>
      </c>
      <c r="F3" s="26">
        <v>330</v>
      </c>
      <c r="G3" s="26">
        <v>128.80000000000001</v>
      </c>
      <c r="H3" s="26">
        <v>239</v>
      </c>
      <c r="I3" s="26">
        <v>129.6</v>
      </c>
      <c r="J3" s="26">
        <v>289</v>
      </c>
      <c r="K3" s="26">
        <v>278</v>
      </c>
      <c r="L3" s="26">
        <v>489.2</v>
      </c>
      <c r="M3" s="26">
        <v>673</v>
      </c>
      <c r="N3" s="26">
        <v>456.5</v>
      </c>
      <c r="O3" s="26">
        <v>1627.5</v>
      </c>
      <c r="P3" s="26">
        <v>1620</v>
      </c>
      <c r="Q3" s="26">
        <v>94.75</v>
      </c>
      <c r="R3" s="26">
        <v>165</v>
      </c>
      <c r="S3" s="26">
        <v>38.299999999999997</v>
      </c>
      <c r="T3" s="26">
        <v>432.5</v>
      </c>
      <c r="U3" s="26">
        <v>270.5</v>
      </c>
      <c r="V3" s="26">
        <v>244</v>
      </c>
      <c r="W3" s="26">
        <v>4526.5</v>
      </c>
      <c r="X3" s="26">
        <v>2193.1259</v>
      </c>
      <c r="Y3" s="26">
        <v>223</v>
      </c>
      <c r="Z3" s="26">
        <v>1678</v>
      </c>
      <c r="AA3" s="26">
        <v>3030</v>
      </c>
      <c r="AB3" s="26">
        <v>631</v>
      </c>
      <c r="AC3" s="26">
        <v>990</v>
      </c>
      <c r="AD3" s="26">
        <v>6978</v>
      </c>
      <c r="AE3" s="26">
        <v>1723</v>
      </c>
      <c r="AF3" s="26">
        <v>1985</v>
      </c>
      <c r="AG3" s="26">
        <v>4.2439</v>
      </c>
    </row>
    <row r="4" spans="1:33">
      <c r="A4" s="101">
        <v>43833</v>
      </c>
      <c r="B4" s="102">
        <f>VLOOKUP(A4,'FTSE All-Share Historical '!A:B,2,FALSE)</f>
        <v>4290.29</v>
      </c>
      <c r="C4" s="26">
        <v>940</v>
      </c>
      <c r="D4" s="26">
        <v>165.86</v>
      </c>
      <c r="E4" s="26">
        <v>167.8</v>
      </c>
      <c r="F4" s="26">
        <v>322</v>
      </c>
      <c r="G4" s="26">
        <v>128.80000000000001</v>
      </c>
      <c r="H4" s="26">
        <v>239</v>
      </c>
      <c r="I4" s="26">
        <v>128.19999999999999</v>
      </c>
      <c r="J4" s="26">
        <v>294</v>
      </c>
      <c r="K4" s="26">
        <v>276</v>
      </c>
      <c r="L4" s="26">
        <v>490</v>
      </c>
      <c r="M4" s="26">
        <v>670</v>
      </c>
      <c r="N4" s="26">
        <v>456.5</v>
      </c>
      <c r="O4" s="26">
        <v>1650</v>
      </c>
      <c r="P4" s="26">
        <v>1610</v>
      </c>
      <c r="Q4" s="26">
        <v>91.7</v>
      </c>
      <c r="R4" s="26">
        <v>166.6</v>
      </c>
      <c r="S4" s="26">
        <v>37</v>
      </c>
      <c r="T4" s="26">
        <v>434</v>
      </c>
      <c r="U4" s="26">
        <v>266</v>
      </c>
      <c r="V4" s="26">
        <v>246</v>
      </c>
      <c r="W4" s="26">
        <v>4504</v>
      </c>
      <c r="X4" s="26">
        <v>2177.6884</v>
      </c>
      <c r="Y4" s="26">
        <v>221</v>
      </c>
      <c r="Z4" s="26">
        <v>1676</v>
      </c>
      <c r="AA4" s="26">
        <v>2995</v>
      </c>
      <c r="AB4" s="26">
        <v>613</v>
      </c>
      <c r="AC4" s="26">
        <v>990</v>
      </c>
      <c r="AD4" s="26">
        <v>7006</v>
      </c>
      <c r="AE4" s="26">
        <v>1675</v>
      </c>
      <c r="AF4" s="26">
        <v>1986</v>
      </c>
      <c r="AG4" s="26">
        <v>4.6051000000000002</v>
      </c>
    </row>
    <row r="5" spans="1:33">
      <c r="A5" s="101">
        <v>43836</v>
      </c>
      <c r="B5" s="102">
        <f>VLOOKUP(A5,'FTSE All-Share Historical '!A:B,2,FALSE)</f>
        <v>4260.71</v>
      </c>
      <c r="C5" s="26">
        <v>950</v>
      </c>
      <c r="D5" s="26">
        <v>163</v>
      </c>
      <c r="E5" s="26">
        <v>162.30000000000001</v>
      </c>
      <c r="F5" s="26">
        <v>330</v>
      </c>
      <c r="G5" s="26">
        <v>127.8</v>
      </c>
      <c r="H5" s="26">
        <v>241</v>
      </c>
      <c r="I5" s="26">
        <v>125.7</v>
      </c>
      <c r="J5" s="26">
        <v>290</v>
      </c>
      <c r="K5" s="26">
        <v>280</v>
      </c>
      <c r="L5" s="26">
        <v>478</v>
      </c>
      <c r="M5" s="26">
        <v>675</v>
      </c>
      <c r="N5" s="26">
        <v>443</v>
      </c>
      <c r="O5" s="26">
        <v>1660</v>
      </c>
      <c r="P5" s="26">
        <v>1580</v>
      </c>
      <c r="Q5" s="26">
        <v>90.5</v>
      </c>
      <c r="R5" s="26">
        <v>164.2</v>
      </c>
      <c r="S5" s="26">
        <v>36.4</v>
      </c>
      <c r="T5" s="26">
        <v>432.5</v>
      </c>
      <c r="U5" s="26">
        <v>269</v>
      </c>
      <c r="V5" s="26">
        <v>244</v>
      </c>
      <c r="W5" s="26">
        <v>4430</v>
      </c>
      <c r="X5" s="26">
        <v>2136.3557000000001</v>
      </c>
      <c r="Y5" s="26">
        <v>216</v>
      </c>
      <c r="Z5" s="26">
        <v>1644</v>
      </c>
      <c r="AA5" s="26">
        <v>2935</v>
      </c>
      <c r="AB5" s="26">
        <v>628.4</v>
      </c>
      <c r="AC5" s="26">
        <v>995</v>
      </c>
      <c r="AD5" s="26">
        <v>6906</v>
      </c>
      <c r="AE5" s="26">
        <v>1674</v>
      </c>
      <c r="AF5" s="26">
        <v>1912</v>
      </c>
      <c r="AG5" s="26">
        <v>4.4245000000000001</v>
      </c>
    </row>
    <row r="6" spans="1:33">
      <c r="A6" s="101">
        <v>43837</v>
      </c>
      <c r="B6" s="102">
        <f>VLOOKUP(A6,'FTSE All-Share Historical '!A:B,2,FALSE)</f>
        <v>4262.43</v>
      </c>
      <c r="C6" s="26">
        <v>966</v>
      </c>
      <c r="D6" s="26">
        <v>136.41999999999999</v>
      </c>
      <c r="E6" s="26">
        <v>159.9</v>
      </c>
      <c r="F6" s="26">
        <v>330</v>
      </c>
      <c r="G6" s="26">
        <v>130.4</v>
      </c>
      <c r="H6" s="26">
        <v>245</v>
      </c>
      <c r="I6" s="26">
        <v>125</v>
      </c>
      <c r="J6" s="26">
        <v>288</v>
      </c>
      <c r="K6" s="26">
        <v>280</v>
      </c>
      <c r="L6" s="26">
        <v>481.8</v>
      </c>
      <c r="M6" s="26">
        <v>670</v>
      </c>
      <c r="N6" s="26">
        <v>439.5</v>
      </c>
      <c r="O6" s="26">
        <v>1637.5</v>
      </c>
      <c r="P6" s="26">
        <v>1616</v>
      </c>
      <c r="Q6" s="26">
        <v>89.5</v>
      </c>
      <c r="R6" s="26">
        <v>167</v>
      </c>
      <c r="S6" s="26">
        <v>37.1</v>
      </c>
      <c r="T6" s="26">
        <v>435</v>
      </c>
      <c r="U6" s="26">
        <v>273</v>
      </c>
      <c r="V6" s="26">
        <v>244</v>
      </c>
      <c r="W6" s="26">
        <v>4440</v>
      </c>
      <c r="X6" s="26">
        <v>2151.2952</v>
      </c>
      <c r="Y6" s="26">
        <v>215.5</v>
      </c>
      <c r="Z6" s="26">
        <v>1626</v>
      </c>
      <c r="AA6" s="26">
        <v>2955</v>
      </c>
      <c r="AB6" s="26">
        <v>646.6</v>
      </c>
      <c r="AC6" s="26">
        <v>995</v>
      </c>
      <c r="AD6" s="26">
        <v>6948</v>
      </c>
      <c r="AE6" s="26">
        <v>1670</v>
      </c>
      <c r="AF6" s="26">
        <v>1882.5</v>
      </c>
      <c r="AG6" s="26">
        <v>4.3703000000000003</v>
      </c>
    </row>
    <row r="7" spans="1:33">
      <c r="A7" s="101">
        <v>43838</v>
      </c>
      <c r="B7" s="102">
        <f>VLOOKUP(A7,'FTSE All-Share Historical '!A:B,2,FALSE)</f>
        <v>4256.79</v>
      </c>
      <c r="C7" s="26">
        <v>958</v>
      </c>
      <c r="D7" s="26">
        <v>144.08000000000001</v>
      </c>
      <c r="E7" s="26">
        <v>158</v>
      </c>
      <c r="F7" s="26">
        <v>320</v>
      </c>
      <c r="G7" s="26">
        <v>130</v>
      </c>
      <c r="H7" s="26">
        <v>240.5</v>
      </c>
      <c r="I7" s="26">
        <v>122.7</v>
      </c>
      <c r="J7" s="26">
        <v>290</v>
      </c>
      <c r="K7" s="26">
        <v>280</v>
      </c>
      <c r="L7" s="26">
        <v>468.4</v>
      </c>
      <c r="M7" s="26">
        <v>665</v>
      </c>
      <c r="N7" s="26">
        <v>421.5</v>
      </c>
      <c r="O7" s="26">
        <v>1605</v>
      </c>
      <c r="P7" s="26">
        <v>1640</v>
      </c>
      <c r="Q7" s="26">
        <v>87.05</v>
      </c>
      <c r="R7" s="26">
        <v>166.6</v>
      </c>
      <c r="S7" s="26">
        <v>36.9</v>
      </c>
      <c r="T7" s="26">
        <v>438</v>
      </c>
      <c r="U7" s="26">
        <v>268</v>
      </c>
      <c r="V7" s="26">
        <v>242.5</v>
      </c>
      <c r="W7" s="26">
        <v>4500</v>
      </c>
      <c r="X7" s="26">
        <v>2144.3234000000002</v>
      </c>
      <c r="Y7" s="26">
        <v>217</v>
      </c>
      <c r="Z7" s="26">
        <v>1625</v>
      </c>
      <c r="AA7" s="26">
        <v>2945</v>
      </c>
      <c r="AB7" s="26">
        <v>641</v>
      </c>
      <c r="AC7" s="26">
        <v>990</v>
      </c>
      <c r="AD7" s="26">
        <v>6980</v>
      </c>
      <c r="AE7" s="26">
        <v>1675</v>
      </c>
      <c r="AF7" s="26">
        <v>1874.5</v>
      </c>
      <c r="AG7" s="26">
        <v>4.6954000000000002</v>
      </c>
    </row>
    <row r="8" spans="1:33">
      <c r="A8" s="101">
        <v>43839</v>
      </c>
      <c r="B8" s="102">
        <f>VLOOKUP(A8,'FTSE All-Share Historical '!A:B,2,FALSE)</f>
        <v>4267.2700000000004</v>
      </c>
      <c r="C8" s="26">
        <v>956</v>
      </c>
      <c r="D8" s="26">
        <v>151.5</v>
      </c>
      <c r="E8" s="26">
        <v>154.1</v>
      </c>
      <c r="F8" s="26">
        <v>315</v>
      </c>
      <c r="G8" s="26">
        <v>133</v>
      </c>
      <c r="H8" s="26">
        <v>235</v>
      </c>
      <c r="I8" s="26">
        <v>123.1</v>
      </c>
      <c r="J8" s="26">
        <v>278</v>
      </c>
      <c r="K8" s="26">
        <v>283.5</v>
      </c>
      <c r="L8" s="26">
        <v>461</v>
      </c>
      <c r="M8" s="26">
        <v>675</v>
      </c>
      <c r="N8" s="26">
        <v>433</v>
      </c>
      <c r="O8" s="26">
        <v>1650</v>
      </c>
      <c r="P8" s="26">
        <v>1652</v>
      </c>
      <c r="Q8" s="26">
        <v>83.1</v>
      </c>
      <c r="R8" s="26">
        <v>162.6</v>
      </c>
      <c r="S8" s="26">
        <v>37.35</v>
      </c>
      <c r="T8" s="26">
        <v>437.5</v>
      </c>
      <c r="U8" s="26">
        <v>270</v>
      </c>
      <c r="V8" s="26">
        <v>242</v>
      </c>
      <c r="W8" s="26">
        <v>4451</v>
      </c>
      <c r="X8" s="26">
        <v>2135.3597</v>
      </c>
      <c r="Y8" s="26">
        <v>224.5</v>
      </c>
      <c r="Z8" s="26">
        <v>1622</v>
      </c>
      <c r="AA8" s="26">
        <v>2925</v>
      </c>
      <c r="AB8" s="26">
        <v>643.20000000000005</v>
      </c>
      <c r="AC8" s="26">
        <v>980</v>
      </c>
      <c r="AD8" s="26">
        <v>7146</v>
      </c>
      <c r="AE8" s="26">
        <v>1705</v>
      </c>
      <c r="AF8" s="26">
        <v>1902</v>
      </c>
      <c r="AG8" s="26">
        <v>4.6051000000000002</v>
      </c>
    </row>
    <row r="9" spans="1:33">
      <c r="A9" s="101">
        <v>43840</v>
      </c>
      <c r="B9" s="102">
        <f>VLOOKUP(A9,'FTSE All-Share Historical '!A:B,2,FALSE)</f>
        <v>4259.91</v>
      </c>
      <c r="C9" s="26">
        <v>962</v>
      </c>
      <c r="D9" s="26">
        <v>158.4</v>
      </c>
      <c r="E9" s="26">
        <v>142</v>
      </c>
      <c r="F9" s="26">
        <v>313</v>
      </c>
      <c r="G9" s="26">
        <v>136</v>
      </c>
      <c r="H9" s="26">
        <v>233</v>
      </c>
      <c r="I9" s="26">
        <v>121.2</v>
      </c>
      <c r="J9" s="26">
        <v>277</v>
      </c>
      <c r="K9" s="26">
        <v>283</v>
      </c>
      <c r="L9" s="26">
        <v>461</v>
      </c>
      <c r="M9" s="26">
        <v>690</v>
      </c>
      <c r="N9" s="26">
        <v>433</v>
      </c>
      <c r="O9" s="26">
        <v>1630</v>
      </c>
      <c r="P9" s="26">
        <v>1664</v>
      </c>
      <c r="Q9" s="26">
        <v>82.5</v>
      </c>
      <c r="R9" s="26">
        <v>166</v>
      </c>
      <c r="S9" s="26">
        <v>37.25</v>
      </c>
      <c r="T9" s="26">
        <v>432</v>
      </c>
      <c r="U9" s="26">
        <v>270</v>
      </c>
      <c r="V9" s="26">
        <v>242</v>
      </c>
      <c r="W9" s="26">
        <v>4488</v>
      </c>
      <c r="X9" s="26">
        <v>2156.2750999999998</v>
      </c>
      <c r="Y9" s="26">
        <v>222</v>
      </c>
      <c r="Z9" s="26">
        <v>1605</v>
      </c>
      <c r="AA9" s="26">
        <v>2925</v>
      </c>
      <c r="AB9" s="26">
        <v>636</v>
      </c>
      <c r="AC9" s="26">
        <v>980</v>
      </c>
      <c r="AD9" s="26">
        <v>7078</v>
      </c>
      <c r="AE9" s="26">
        <v>1817</v>
      </c>
      <c r="AF9" s="26">
        <v>1906.5</v>
      </c>
      <c r="AG9" s="26">
        <v>4.4606000000000003</v>
      </c>
    </row>
    <row r="10" spans="1:33">
      <c r="A10" s="101">
        <v>43843</v>
      </c>
      <c r="B10" s="102">
        <f>VLOOKUP(A10,'FTSE All-Share Historical '!A:B,2,FALSE)</f>
        <v>4278.83</v>
      </c>
      <c r="C10" s="26">
        <v>978</v>
      </c>
      <c r="D10" s="26">
        <v>157.69999999999999</v>
      </c>
      <c r="E10" s="26">
        <v>146</v>
      </c>
      <c r="F10" s="26">
        <v>313</v>
      </c>
      <c r="G10" s="26">
        <v>144</v>
      </c>
      <c r="H10" s="26">
        <v>240</v>
      </c>
      <c r="I10" s="26">
        <v>118.4</v>
      </c>
      <c r="J10" s="26">
        <v>286</v>
      </c>
      <c r="K10" s="26">
        <v>289</v>
      </c>
      <c r="L10" s="26">
        <v>464</v>
      </c>
      <c r="M10" s="26">
        <v>700</v>
      </c>
      <c r="N10" s="26">
        <v>420.5</v>
      </c>
      <c r="O10" s="26">
        <v>1622.5</v>
      </c>
      <c r="P10" s="26">
        <v>1648</v>
      </c>
      <c r="Q10" s="26">
        <v>83.8</v>
      </c>
      <c r="R10" s="26">
        <v>168.6</v>
      </c>
      <c r="S10" s="26">
        <v>37</v>
      </c>
      <c r="T10" s="26">
        <v>440</v>
      </c>
      <c r="U10" s="26">
        <v>278</v>
      </c>
      <c r="V10" s="26">
        <v>241.5</v>
      </c>
      <c r="W10" s="26">
        <v>4555</v>
      </c>
      <c r="X10" s="26">
        <v>2176.6923999999999</v>
      </c>
      <c r="Y10" s="26">
        <v>228</v>
      </c>
      <c r="Z10" s="26">
        <v>1600</v>
      </c>
      <c r="AA10" s="26">
        <v>2925</v>
      </c>
      <c r="AB10" s="26">
        <v>638.4</v>
      </c>
      <c r="AC10" s="26">
        <v>975</v>
      </c>
      <c r="AD10" s="26">
        <v>7166</v>
      </c>
      <c r="AE10" s="26">
        <v>1806</v>
      </c>
      <c r="AF10" s="26">
        <v>1928</v>
      </c>
      <c r="AG10" s="26">
        <v>4.4606000000000003</v>
      </c>
    </row>
    <row r="11" spans="1:33">
      <c r="A11" s="101">
        <v>43844</v>
      </c>
      <c r="B11" s="102">
        <f>VLOOKUP(A11,'FTSE All-Share Historical '!A:B,2,FALSE)</f>
        <v>4282.37</v>
      </c>
      <c r="C11" s="26">
        <v>961</v>
      </c>
      <c r="D11" s="26">
        <v>158.26</v>
      </c>
      <c r="E11" s="26">
        <v>146</v>
      </c>
      <c r="F11" s="26">
        <v>325</v>
      </c>
      <c r="G11" s="26">
        <v>143.6</v>
      </c>
      <c r="H11" s="26">
        <v>235</v>
      </c>
      <c r="I11" s="26">
        <v>120.8</v>
      </c>
      <c r="J11" s="26">
        <v>295</v>
      </c>
      <c r="K11" s="26">
        <v>290</v>
      </c>
      <c r="L11" s="26">
        <v>450.2</v>
      </c>
      <c r="M11" s="26">
        <v>695</v>
      </c>
      <c r="N11" s="26">
        <v>425</v>
      </c>
      <c r="O11" s="26">
        <v>1620</v>
      </c>
      <c r="P11" s="26">
        <v>1646</v>
      </c>
      <c r="Q11" s="26">
        <v>81.95</v>
      </c>
      <c r="R11" s="26">
        <v>170.2</v>
      </c>
      <c r="S11" s="26">
        <v>36.700000000000003</v>
      </c>
      <c r="T11" s="26">
        <v>440</v>
      </c>
      <c r="U11" s="26">
        <v>275</v>
      </c>
      <c r="V11" s="26">
        <v>248</v>
      </c>
      <c r="W11" s="26">
        <v>4545</v>
      </c>
      <c r="X11" s="26">
        <v>2163.7447999999999</v>
      </c>
      <c r="Y11" s="26">
        <v>230</v>
      </c>
      <c r="Z11" s="26">
        <v>1599</v>
      </c>
      <c r="AA11" s="26">
        <v>2905</v>
      </c>
      <c r="AB11" s="26">
        <v>632.6</v>
      </c>
      <c r="AC11" s="26">
        <v>980</v>
      </c>
      <c r="AD11" s="26">
        <v>7216</v>
      </c>
      <c r="AE11" s="26">
        <v>1803</v>
      </c>
      <c r="AF11" s="26">
        <v>1944.5</v>
      </c>
      <c r="AG11" s="26">
        <v>4.9120999999999997</v>
      </c>
    </row>
    <row r="12" spans="1:33">
      <c r="A12" s="101">
        <v>43845</v>
      </c>
      <c r="B12" s="102">
        <f>VLOOKUP(A12,'FTSE All-Share Historical '!A:B,2,FALSE)</f>
        <v>4290.42</v>
      </c>
      <c r="C12" s="26">
        <v>970</v>
      </c>
      <c r="D12" s="26">
        <v>151.86000000000001</v>
      </c>
      <c r="E12" s="26">
        <v>145.5</v>
      </c>
      <c r="F12" s="26">
        <v>335</v>
      </c>
      <c r="G12" s="26">
        <v>149.80000000000001</v>
      </c>
      <c r="H12" s="26">
        <v>236</v>
      </c>
      <c r="I12" s="26">
        <v>122.3</v>
      </c>
      <c r="J12" s="26">
        <v>294</v>
      </c>
      <c r="K12" s="26">
        <v>285</v>
      </c>
      <c r="L12" s="26">
        <v>457</v>
      </c>
      <c r="M12" s="26">
        <v>700</v>
      </c>
      <c r="N12" s="26">
        <v>417</v>
      </c>
      <c r="O12" s="26">
        <v>1610</v>
      </c>
      <c r="P12" s="26">
        <v>1680</v>
      </c>
      <c r="Q12" s="26">
        <v>77.5</v>
      </c>
      <c r="R12" s="26">
        <v>165.2</v>
      </c>
      <c r="S12" s="26">
        <v>36.1</v>
      </c>
      <c r="T12" s="26">
        <v>437.5</v>
      </c>
      <c r="U12" s="26">
        <v>281</v>
      </c>
      <c r="V12" s="26">
        <v>248.5</v>
      </c>
      <c r="W12" s="26">
        <v>4523</v>
      </c>
      <c r="X12" s="26">
        <v>2152.7892000000002</v>
      </c>
      <c r="Y12" s="26">
        <v>228</v>
      </c>
      <c r="Z12" s="26">
        <v>1600</v>
      </c>
      <c r="AA12" s="26">
        <v>2950</v>
      </c>
      <c r="AB12" s="26">
        <v>618.79999999999995</v>
      </c>
      <c r="AC12" s="26">
        <v>1000</v>
      </c>
      <c r="AD12" s="26">
        <v>7176</v>
      </c>
      <c r="AE12" s="26">
        <v>1820</v>
      </c>
      <c r="AF12" s="26">
        <v>1975</v>
      </c>
      <c r="AG12" s="26">
        <v>5.0926999999999998</v>
      </c>
    </row>
    <row r="13" spans="1:33">
      <c r="A13" s="101">
        <v>43846</v>
      </c>
      <c r="B13" s="102">
        <f>VLOOKUP(A13,'FTSE All-Share Historical '!A:B,2,FALSE)</f>
        <v>4275.3599999999997</v>
      </c>
      <c r="C13" s="26">
        <v>970</v>
      </c>
      <c r="D13" s="26">
        <v>145.97999999999999</v>
      </c>
      <c r="E13" s="26">
        <v>153.5</v>
      </c>
      <c r="F13" s="26">
        <v>328</v>
      </c>
      <c r="G13" s="26">
        <v>149.4</v>
      </c>
      <c r="H13" s="26">
        <v>235</v>
      </c>
      <c r="I13" s="26">
        <v>123.4</v>
      </c>
      <c r="J13" s="26">
        <v>300</v>
      </c>
      <c r="K13" s="26">
        <v>281</v>
      </c>
      <c r="L13" s="26">
        <v>455.8</v>
      </c>
      <c r="M13" s="26">
        <v>671</v>
      </c>
      <c r="N13" s="26">
        <v>412.5</v>
      </c>
      <c r="O13" s="26">
        <v>1630</v>
      </c>
      <c r="P13" s="26">
        <v>1716</v>
      </c>
      <c r="Q13" s="26">
        <v>78</v>
      </c>
      <c r="R13" s="26">
        <v>170.4</v>
      </c>
      <c r="S13" s="26">
        <v>36.799999999999997</v>
      </c>
      <c r="T13" s="26">
        <v>437.5</v>
      </c>
      <c r="U13" s="26">
        <v>281</v>
      </c>
      <c r="V13" s="26">
        <v>250</v>
      </c>
      <c r="W13" s="26">
        <v>4526.5</v>
      </c>
      <c r="X13" s="26">
        <v>2166.7327</v>
      </c>
      <c r="Y13" s="26">
        <v>220.5</v>
      </c>
      <c r="Z13" s="26">
        <v>1600</v>
      </c>
      <c r="AA13" s="26">
        <v>3010</v>
      </c>
      <c r="AB13" s="26">
        <v>609.79999999999995</v>
      </c>
      <c r="AC13" s="26">
        <v>1025</v>
      </c>
      <c r="AD13" s="26">
        <v>7170</v>
      </c>
      <c r="AE13" s="26">
        <v>1777</v>
      </c>
      <c r="AF13" s="26">
        <v>1910.5</v>
      </c>
      <c r="AG13" s="26">
        <v>5.9596</v>
      </c>
    </row>
    <row r="14" spans="1:33">
      <c r="A14" s="101">
        <v>43847</v>
      </c>
      <c r="B14" s="102">
        <f>VLOOKUP(A14,'FTSE All-Share Historical '!A:B,2,FALSE)</f>
        <v>4311.0600000000004</v>
      </c>
      <c r="C14" s="26">
        <v>970</v>
      </c>
      <c r="D14" s="26">
        <v>142.88</v>
      </c>
      <c r="E14" s="26">
        <v>152</v>
      </c>
      <c r="F14" s="26">
        <v>342</v>
      </c>
      <c r="G14" s="26">
        <v>153.19999999999999</v>
      </c>
      <c r="H14" s="26">
        <v>237</v>
      </c>
      <c r="I14" s="26">
        <v>121.3</v>
      </c>
      <c r="J14" s="26">
        <v>304</v>
      </c>
      <c r="K14" s="26">
        <v>290</v>
      </c>
      <c r="L14" s="26">
        <v>437</v>
      </c>
      <c r="M14" s="26">
        <v>679</v>
      </c>
      <c r="N14" s="26">
        <v>411</v>
      </c>
      <c r="O14" s="26">
        <v>1625</v>
      </c>
      <c r="P14" s="26">
        <v>1696</v>
      </c>
      <c r="Q14" s="26">
        <v>78.400000000000006</v>
      </c>
      <c r="R14" s="26">
        <v>175.6</v>
      </c>
      <c r="S14" s="26">
        <v>38.15</v>
      </c>
      <c r="T14" s="26">
        <v>440</v>
      </c>
      <c r="U14" s="26">
        <v>279</v>
      </c>
      <c r="V14" s="26">
        <v>255</v>
      </c>
      <c r="W14" s="26">
        <v>4651</v>
      </c>
      <c r="X14" s="26">
        <v>2236.4506000000001</v>
      </c>
      <c r="Y14" s="26">
        <v>224.5</v>
      </c>
      <c r="Z14" s="26">
        <v>1623</v>
      </c>
      <c r="AA14" s="26">
        <v>3075</v>
      </c>
      <c r="AB14" s="26">
        <v>620.20000000000005</v>
      </c>
      <c r="AC14" s="26">
        <v>1025</v>
      </c>
      <c r="AD14" s="26">
        <v>7176</v>
      </c>
      <c r="AE14" s="26">
        <v>1792</v>
      </c>
      <c r="AF14" s="26">
        <v>1955.5</v>
      </c>
      <c r="AG14" s="26">
        <v>5.7789999999999999</v>
      </c>
    </row>
    <row r="15" spans="1:33">
      <c r="A15" s="101">
        <v>43850</v>
      </c>
      <c r="B15" s="102">
        <f>VLOOKUP(A15,'FTSE All-Share Historical '!A:B,2,FALSE)</f>
        <v>4298.9799999999996</v>
      </c>
      <c r="C15" s="26">
        <v>970</v>
      </c>
      <c r="D15" s="26">
        <v>139.44</v>
      </c>
      <c r="E15" s="26">
        <v>160.6</v>
      </c>
      <c r="F15" s="26">
        <v>333</v>
      </c>
      <c r="G15" s="26">
        <v>149</v>
      </c>
      <c r="H15" s="26">
        <v>240</v>
      </c>
      <c r="I15" s="26">
        <v>120.2</v>
      </c>
      <c r="J15" s="26">
        <v>302</v>
      </c>
      <c r="K15" s="26">
        <v>286</v>
      </c>
      <c r="L15" s="26">
        <v>426</v>
      </c>
      <c r="M15" s="26">
        <v>675</v>
      </c>
      <c r="N15" s="26">
        <v>407.5</v>
      </c>
      <c r="O15" s="26">
        <v>1630</v>
      </c>
      <c r="P15" s="26">
        <v>1688</v>
      </c>
      <c r="Q15" s="26">
        <v>87.5</v>
      </c>
      <c r="R15" s="26">
        <v>172.4</v>
      </c>
      <c r="S15" s="26">
        <v>38.25</v>
      </c>
      <c r="T15" s="26">
        <v>435</v>
      </c>
      <c r="U15" s="26">
        <v>273</v>
      </c>
      <c r="V15" s="26">
        <v>252.5</v>
      </c>
      <c r="W15" s="26">
        <v>4677</v>
      </c>
      <c r="X15" s="26">
        <v>2231.4708000000001</v>
      </c>
      <c r="Y15" s="26">
        <v>224</v>
      </c>
      <c r="Z15" s="26">
        <v>1611</v>
      </c>
      <c r="AA15" s="26">
        <v>3045</v>
      </c>
      <c r="AB15" s="26">
        <v>614.6</v>
      </c>
      <c r="AC15" s="26">
        <v>1025</v>
      </c>
      <c r="AD15" s="26">
        <v>7130</v>
      </c>
      <c r="AE15" s="26">
        <v>1774</v>
      </c>
      <c r="AF15" s="26">
        <v>1954</v>
      </c>
      <c r="AG15" s="26">
        <v>5.7789999999999999</v>
      </c>
    </row>
    <row r="16" spans="1:33">
      <c r="A16" s="101">
        <v>43851</v>
      </c>
      <c r="B16" s="102">
        <f>VLOOKUP(A16,'FTSE All-Share Historical '!A:B,2,FALSE)</f>
        <v>4276.59</v>
      </c>
      <c r="C16" s="26">
        <v>962</v>
      </c>
      <c r="D16" s="26">
        <v>136.38</v>
      </c>
      <c r="E16" s="26">
        <v>158.4</v>
      </c>
      <c r="F16" s="26">
        <v>334</v>
      </c>
      <c r="G16" s="26">
        <v>149</v>
      </c>
      <c r="H16" s="26">
        <v>241</v>
      </c>
      <c r="I16" s="26">
        <v>119</v>
      </c>
      <c r="J16" s="26">
        <v>303</v>
      </c>
      <c r="K16" s="26">
        <v>291</v>
      </c>
      <c r="L16" s="26">
        <v>415</v>
      </c>
      <c r="M16" s="26">
        <v>666</v>
      </c>
      <c r="N16" s="26">
        <v>402</v>
      </c>
      <c r="O16" s="26">
        <v>1630</v>
      </c>
      <c r="P16" s="26">
        <v>1694</v>
      </c>
      <c r="Q16" s="26">
        <v>84.95</v>
      </c>
      <c r="R16" s="26">
        <v>175</v>
      </c>
      <c r="S16" s="26">
        <v>37</v>
      </c>
      <c r="T16" s="26">
        <v>414</v>
      </c>
      <c r="U16" s="26">
        <v>275.5</v>
      </c>
      <c r="V16" s="26">
        <v>253</v>
      </c>
      <c r="W16" s="26">
        <v>4608.5</v>
      </c>
      <c r="X16" s="26">
        <v>2191.134</v>
      </c>
      <c r="Y16" s="26">
        <v>220.5</v>
      </c>
      <c r="Z16" s="26">
        <v>1595</v>
      </c>
      <c r="AA16" s="26">
        <v>2990</v>
      </c>
      <c r="AB16" s="26">
        <v>613.20000000000005</v>
      </c>
      <c r="AC16" s="26">
        <v>1025</v>
      </c>
      <c r="AD16" s="26">
        <v>7104</v>
      </c>
      <c r="AE16" s="26">
        <v>1802</v>
      </c>
      <c r="AF16" s="26">
        <v>1970</v>
      </c>
      <c r="AG16" s="26">
        <v>5.2371999999999996</v>
      </c>
    </row>
    <row r="17" spans="1:33">
      <c r="A17" s="101">
        <v>43852</v>
      </c>
      <c r="B17" s="102">
        <f>VLOOKUP(A17,'FTSE All-Share Historical '!A:B,2,FALSE)</f>
        <v>4259.13</v>
      </c>
      <c r="C17" s="26">
        <v>954</v>
      </c>
      <c r="D17" s="26">
        <v>132.58000000000001</v>
      </c>
      <c r="E17" s="26">
        <v>162.1</v>
      </c>
      <c r="F17" s="26">
        <v>332</v>
      </c>
      <c r="G17" s="26">
        <v>153.19999999999999</v>
      </c>
      <c r="H17" s="26">
        <v>238</v>
      </c>
      <c r="I17" s="26">
        <v>117.9</v>
      </c>
      <c r="J17" s="26">
        <v>300</v>
      </c>
      <c r="K17" s="26">
        <v>293</v>
      </c>
      <c r="L17" s="26">
        <v>413.6</v>
      </c>
      <c r="M17" s="26">
        <v>654</v>
      </c>
      <c r="N17" s="26">
        <v>413.5</v>
      </c>
      <c r="O17" s="26">
        <v>1600</v>
      </c>
      <c r="P17" s="26">
        <v>1726</v>
      </c>
      <c r="Q17" s="26">
        <v>80.05</v>
      </c>
      <c r="R17" s="26">
        <v>182.6</v>
      </c>
      <c r="S17" s="26">
        <v>37</v>
      </c>
      <c r="T17" s="26">
        <v>435</v>
      </c>
      <c r="U17" s="26">
        <v>285</v>
      </c>
      <c r="V17" s="26">
        <v>253</v>
      </c>
      <c r="W17" s="26">
        <v>4603.5</v>
      </c>
      <c r="X17" s="26">
        <v>2181.1743000000001</v>
      </c>
      <c r="Y17" s="26">
        <v>219.5</v>
      </c>
      <c r="Z17" s="26">
        <v>1563</v>
      </c>
      <c r="AA17" s="26">
        <v>3110</v>
      </c>
      <c r="AB17" s="26">
        <v>619</v>
      </c>
      <c r="AC17" s="26">
        <v>1025</v>
      </c>
      <c r="AD17" s="26">
        <v>7136</v>
      </c>
      <c r="AE17" s="26">
        <v>1805</v>
      </c>
      <c r="AF17" s="26">
        <v>1947.5</v>
      </c>
      <c r="AG17" s="26">
        <v>5.2371999999999996</v>
      </c>
    </row>
    <row r="18" spans="1:33">
      <c r="A18" s="101">
        <v>43853</v>
      </c>
      <c r="B18" s="102">
        <f>VLOOKUP(A18,'FTSE All-Share Historical '!A:B,2,FALSE)</f>
        <v>4221.72</v>
      </c>
      <c r="C18" s="26">
        <v>950</v>
      </c>
      <c r="D18" s="26">
        <v>134.36000000000001</v>
      </c>
      <c r="E18" s="26">
        <v>163.9</v>
      </c>
      <c r="F18" s="26">
        <v>334</v>
      </c>
      <c r="G18" s="26">
        <v>152</v>
      </c>
      <c r="H18" s="26">
        <v>245</v>
      </c>
      <c r="I18" s="26">
        <v>117.2</v>
      </c>
      <c r="J18" s="26">
        <v>304</v>
      </c>
      <c r="K18" s="26">
        <v>300</v>
      </c>
      <c r="L18" s="26">
        <v>399.4</v>
      </c>
      <c r="M18" s="26">
        <v>663</v>
      </c>
      <c r="N18" s="26">
        <v>405.5</v>
      </c>
      <c r="O18" s="26">
        <v>1605</v>
      </c>
      <c r="P18" s="26">
        <v>1746</v>
      </c>
      <c r="Q18" s="26">
        <v>83</v>
      </c>
      <c r="R18" s="26">
        <v>188.8</v>
      </c>
      <c r="S18" s="26">
        <v>37.6</v>
      </c>
      <c r="T18" s="26">
        <v>440</v>
      </c>
      <c r="U18" s="26">
        <v>276</v>
      </c>
      <c r="V18" s="26">
        <v>248.5</v>
      </c>
      <c r="W18" s="26">
        <v>4426</v>
      </c>
      <c r="X18" s="26">
        <v>2105.4805999999999</v>
      </c>
      <c r="Y18" s="26">
        <v>209</v>
      </c>
      <c r="Z18" s="26">
        <v>1569</v>
      </c>
      <c r="AA18" s="26">
        <v>3035</v>
      </c>
      <c r="AB18" s="26">
        <v>610.6</v>
      </c>
      <c r="AC18" s="26">
        <v>1025</v>
      </c>
      <c r="AD18" s="26">
        <v>6994</v>
      </c>
      <c r="AE18" s="26">
        <v>1798</v>
      </c>
      <c r="AF18" s="26">
        <v>1936.5</v>
      </c>
      <c r="AG18" s="26">
        <v>5.2371999999999996</v>
      </c>
    </row>
    <row r="19" spans="1:33">
      <c r="A19" s="101">
        <v>43854</v>
      </c>
      <c r="B19" s="102">
        <f>VLOOKUP(A19,'FTSE All-Share Historical '!A:B,2,FALSE)</f>
        <v>4265.71</v>
      </c>
      <c r="C19" s="26">
        <v>956</v>
      </c>
      <c r="D19" s="26">
        <v>131.5</v>
      </c>
      <c r="E19" s="26">
        <v>164.6</v>
      </c>
      <c r="F19" s="26">
        <v>333</v>
      </c>
      <c r="G19" s="26">
        <v>152</v>
      </c>
      <c r="H19" s="26">
        <v>270.5</v>
      </c>
      <c r="I19" s="26">
        <v>111</v>
      </c>
      <c r="J19" s="26">
        <v>308</v>
      </c>
      <c r="K19" s="26">
        <v>305</v>
      </c>
      <c r="L19" s="26">
        <v>400.4</v>
      </c>
      <c r="M19" s="26">
        <v>655</v>
      </c>
      <c r="N19" s="26">
        <v>406</v>
      </c>
      <c r="O19" s="26">
        <v>1605</v>
      </c>
      <c r="P19" s="26">
        <v>1798</v>
      </c>
      <c r="Q19" s="26">
        <v>82.25</v>
      </c>
      <c r="R19" s="26">
        <v>190</v>
      </c>
      <c r="S19" s="26">
        <v>36.6</v>
      </c>
      <c r="T19" s="26">
        <v>435</v>
      </c>
      <c r="U19" s="26">
        <v>281</v>
      </c>
      <c r="V19" s="26">
        <v>248</v>
      </c>
      <c r="W19" s="26">
        <v>4438.5</v>
      </c>
      <c r="X19" s="26">
        <v>2123.4079999999999</v>
      </c>
      <c r="Y19" s="26">
        <v>210.5</v>
      </c>
      <c r="Z19" s="26">
        <v>1572</v>
      </c>
      <c r="AA19" s="26">
        <v>3055</v>
      </c>
      <c r="AB19" s="26">
        <v>620</v>
      </c>
      <c r="AC19" s="26">
        <v>1025</v>
      </c>
      <c r="AD19" s="26">
        <v>7050</v>
      </c>
      <c r="AE19" s="26">
        <v>1802</v>
      </c>
      <c r="AF19" s="26">
        <v>1965.5</v>
      </c>
      <c r="AG19" s="26">
        <v>5.4177999999999997</v>
      </c>
    </row>
    <row r="20" spans="1:33">
      <c r="A20" s="101">
        <v>43857</v>
      </c>
      <c r="B20" s="102">
        <f>VLOOKUP(A20,'FTSE All-Share Historical '!A:B,2,FALSE)</f>
        <v>4169.21</v>
      </c>
      <c r="C20" s="26">
        <v>955</v>
      </c>
      <c r="D20" s="26">
        <v>131.13999999999999</v>
      </c>
      <c r="E20" s="26">
        <v>162.80000000000001</v>
      </c>
      <c r="F20" s="26">
        <v>332</v>
      </c>
      <c r="G20" s="26">
        <v>147</v>
      </c>
      <c r="H20" s="26">
        <v>271</v>
      </c>
      <c r="I20" s="26">
        <v>107.3</v>
      </c>
      <c r="J20" s="26">
        <v>300</v>
      </c>
      <c r="K20" s="26">
        <v>290</v>
      </c>
      <c r="L20" s="26">
        <v>394.6</v>
      </c>
      <c r="M20" s="26">
        <v>641</v>
      </c>
      <c r="N20" s="26">
        <v>397.5</v>
      </c>
      <c r="O20" s="26">
        <v>1590</v>
      </c>
      <c r="P20" s="26">
        <v>1776</v>
      </c>
      <c r="Q20" s="26">
        <v>80.05</v>
      </c>
      <c r="R20" s="26">
        <v>185</v>
      </c>
      <c r="S20" s="26">
        <v>37</v>
      </c>
      <c r="T20" s="26">
        <v>430</v>
      </c>
      <c r="U20" s="26">
        <v>281</v>
      </c>
      <c r="V20" s="26">
        <v>247</v>
      </c>
      <c r="W20" s="26">
        <v>4216</v>
      </c>
      <c r="X20" s="26">
        <v>2024.309</v>
      </c>
      <c r="Y20" s="26">
        <v>204.5</v>
      </c>
      <c r="Z20" s="26">
        <v>1545</v>
      </c>
      <c r="AA20" s="26">
        <v>2910</v>
      </c>
      <c r="AB20" s="26">
        <v>608</v>
      </c>
      <c r="AC20" s="26">
        <v>1010</v>
      </c>
      <c r="AD20" s="26">
        <v>6886</v>
      </c>
      <c r="AE20" s="26">
        <v>1740</v>
      </c>
      <c r="AF20" s="26">
        <v>1939</v>
      </c>
      <c r="AG20" s="26">
        <v>5.4177999999999997</v>
      </c>
    </row>
    <row r="21" spans="1:33" ht="15.75" customHeight="1">
      <c r="A21" s="101">
        <v>43858</v>
      </c>
      <c r="B21" s="102">
        <f>VLOOKUP(A21,'FTSE All-Share Historical '!A:B,2,FALSE)</f>
        <v>4205.53</v>
      </c>
      <c r="C21" s="26">
        <v>978</v>
      </c>
      <c r="D21" s="26">
        <v>137.30000000000001</v>
      </c>
      <c r="E21" s="26">
        <v>164.1</v>
      </c>
      <c r="F21" s="26">
        <v>330</v>
      </c>
      <c r="G21" s="26">
        <v>149.6</v>
      </c>
      <c r="H21" s="26">
        <v>286</v>
      </c>
      <c r="I21" s="26">
        <v>106.9</v>
      </c>
      <c r="J21" s="26">
        <v>310</v>
      </c>
      <c r="K21" s="26">
        <v>286</v>
      </c>
      <c r="L21" s="26">
        <v>390.2</v>
      </c>
      <c r="M21" s="26">
        <v>624</v>
      </c>
      <c r="N21" s="26">
        <v>395.5</v>
      </c>
      <c r="O21" s="26">
        <v>1585</v>
      </c>
      <c r="P21" s="26">
        <v>1816</v>
      </c>
      <c r="Q21" s="26">
        <v>81.8</v>
      </c>
      <c r="R21" s="26">
        <v>190</v>
      </c>
      <c r="S21" s="26">
        <v>37.625</v>
      </c>
      <c r="T21" s="26">
        <v>430</v>
      </c>
      <c r="U21" s="26">
        <v>282</v>
      </c>
      <c r="V21" s="26">
        <v>248</v>
      </c>
      <c r="W21" s="26">
        <v>4250</v>
      </c>
      <c r="X21" s="26">
        <v>2044.2284</v>
      </c>
      <c r="Y21" s="26">
        <v>204.5</v>
      </c>
      <c r="Z21" s="26">
        <v>1548</v>
      </c>
      <c r="AA21" s="26">
        <v>2915</v>
      </c>
      <c r="AB21" s="26">
        <v>614.4</v>
      </c>
      <c r="AC21" s="26">
        <v>1010</v>
      </c>
      <c r="AD21" s="26">
        <v>6920</v>
      </c>
      <c r="AE21" s="26">
        <v>1734</v>
      </c>
      <c r="AF21" s="26">
        <v>1942.5</v>
      </c>
      <c r="AG21" s="26">
        <v>5.9596</v>
      </c>
    </row>
    <row r="22" spans="1:33" ht="15.75" customHeight="1">
      <c r="A22" s="101">
        <v>43859</v>
      </c>
      <c r="B22" s="102">
        <f>VLOOKUP(A22,'FTSE All-Share Historical '!A:B,2,FALSE)</f>
        <v>4208.09</v>
      </c>
      <c r="C22" s="26">
        <v>960</v>
      </c>
      <c r="D22" s="26">
        <v>139.86000000000001</v>
      </c>
      <c r="E22" s="26">
        <v>163</v>
      </c>
      <c r="F22" s="26">
        <v>328</v>
      </c>
      <c r="G22" s="26">
        <v>150.80000000000001</v>
      </c>
      <c r="H22" s="26">
        <v>285</v>
      </c>
      <c r="I22" s="26">
        <v>104</v>
      </c>
      <c r="J22" s="26">
        <v>315</v>
      </c>
      <c r="K22" s="26">
        <v>298</v>
      </c>
      <c r="L22" s="26">
        <v>400</v>
      </c>
      <c r="M22" s="26">
        <v>623</v>
      </c>
      <c r="N22" s="26">
        <v>391.5</v>
      </c>
      <c r="O22" s="26">
        <v>1560</v>
      </c>
      <c r="P22" s="26">
        <v>1810</v>
      </c>
      <c r="Q22" s="26">
        <v>83.05</v>
      </c>
      <c r="R22" s="26">
        <v>194.4</v>
      </c>
      <c r="S22" s="26">
        <v>37.450000000000003</v>
      </c>
      <c r="T22" s="26">
        <v>435</v>
      </c>
      <c r="U22" s="26">
        <v>282</v>
      </c>
      <c r="V22" s="26">
        <v>250</v>
      </c>
      <c r="W22" s="26">
        <v>4240.5</v>
      </c>
      <c r="X22" s="26">
        <v>2039.2485999999999</v>
      </c>
      <c r="Y22" s="26">
        <v>207</v>
      </c>
      <c r="Z22" s="26">
        <v>1538</v>
      </c>
      <c r="AA22" s="26">
        <v>2950</v>
      </c>
      <c r="AB22" s="26">
        <v>607.79999999999995</v>
      </c>
      <c r="AC22" s="26">
        <v>1015</v>
      </c>
      <c r="AD22" s="26">
        <v>6932</v>
      </c>
      <c r="AE22" s="26">
        <v>1745</v>
      </c>
      <c r="AF22" s="26">
        <v>1914</v>
      </c>
      <c r="AG22" s="26">
        <v>6.8445</v>
      </c>
    </row>
    <row r="23" spans="1:33" ht="15.75" customHeight="1">
      <c r="A23" s="101">
        <v>43860</v>
      </c>
      <c r="B23" s="102">
        <f>VLOOKUP(A23,'FTSE All-Share Historical '!A:B,2,FALSE)</f>
        <v>4154.8100000000004</v>
      </c>
      <c r="C23" s="26">
        <v>963</v>
      </c>
      <c r="D23" s="26">
        <v>142.96</v>
      </c>
      <c r="E23" s="26">
        <v>162</v>
      </c>
      <c r="F23" s="26">
        <v>329</v>
      </c>
      <c r="G23" s="26">
        <v>149.80000000000001</v>
      </c>
      <c r="H23" s="26">
        <v>280</v>
      </c>
      <c r="I23" s="26">
        <v>104.3</v>
      </c>
      <c r="J23" s="26">
        <v>305</v>
      </c>
      <c r="K23" s="26">
        <v>298.5</v>
      </c>
      <c r="L23" s="26">
        <v>396.8</v>
      </c>
      <c r="M23" s="26">
        <v>606</v>
      </c>
      <c r="N23" s="26">
        <v>395.5</v>
      </c>
      <c r="O23" s="26">
        <v>1580</v>
      </c>
      <c r="P23" s="26">
        <v>1806</v>
      </c>
      <c r="Q23" s="26">
        <v>87</v>
      </c>
      <c r="R23" s="26">
        <v>194</v>
      </c>
      <c r="S23" s="26">
        <v>36.9</v>
      </c>
      <c r="T23" s="26">
        <v>434</v>
      </c>
      <c r="U23" s="26">
        <v>283</v>
      </c>
      <c r="V23" s="26">
        <v>246</v>
      </c>
      <c r="W23" s="26">
        <v>4166.5</v>
      </c>
      <c r="X23" s="26">
        <v>2022.8151</v>
      </c>
      <c r="Y23" s="26">
        <v>202</v>
      </c>
      <c r="Z23" s="26">
        <v>1546</v>
      </c>
      <c r="AA23" s="26">
        <v>2925</v>
      </c>
      <c r="AB23" s="26">
        <v>603</v>
      </c>
      <c r="AC23" s="26">
        <v>1015</v>
      </c>
      <c r="AD23" s="26">
        <v>6920</v>
      </c>
      <c r="AE23" s="26">
        <v>1729</v>
      </c>
      <c r="AF23" s="26">
        <v>1835</v>
      </c>
      <c r="AG23" s="26">
        <v>6.7542</v>
      </c>
    </row>
    <row r="24" spans="1:33" ht="15.75" customHeight="1">
      <c r="A24" s="101">
        <v>43861</v>
      </c>
      <c r="B24" s="102">
        <f>VLOOKUP(A24,'FTSE All-Share Historical '!A:B,2,FALSE)</f>
        <v>4105.1400000000003</v>
      </c>
      <c r="C24" s="26">
        <v>952</v>
      </c>
      <c r="D24" s="26">
        <v>149.22</v>
      </c>
      <c r="E24" s="26">
        <v>163.69999999999999</v>
      </c>
      <c r="F24" s="26">
        <v>330</v>
      </c>
      <c r="G24" s="26">
        <v>151.19999999999999</v>
      </c>
      <c r="H24" s="26">
        <v>270</v>
      </c>
      <c r="I24" s="26">
        <v>104.7</v>
      </c>
      <c r="J24" s="26">
        <v>315</v>
      </c>
      <c r="K24" s="26">
        <v>288</v>
      </c>
      <c r="L24" s="26">
        <v>389.8</v>
      </c>
      <c r="M24" s="26">
        <v>605</v>
      </c>
      <c r="N24" s="26">
        <v>400</v>
      </c>
      <c r="O24" s="26">
        <v>1550</v>
      </c>
      <c r="P24" s="26">
        <v>1832</v>
      </c>
      <c r="Q24" s="26">
        <v>89.5</v>
      </c>
      <c r="R24" s="26">
        <v>195.8</v>
      </c>
      <c r="S24" s="26">
        <v>36.4</v>
      </c>
      <c r="T24" s="26">
        <v>440</v>
      </c>
      <c r="U24" s="26">
        <v>285</v>
      </c>
      <c r="V24" s="26">
        <v>247.5</v>
      </c>
      <c r="W24" s="26">
        <v>4084</v>
      </c>
      <c r="X24" s="26">
        <v>1977.598</v>
      </c>
      <c r="Y24" s="26">
        <v>202.5</v>
      </c>
      <c r="Z24" s="26">
        <v>1551</v>
      </c>
      <c r="AA24" s="26">
        <v>2920</v>
      </c>
      <c r="AB24" s="26">
        <v>588.79999999999995</v>
      </c>
      <c r="AC24" s="26">
        <v>1015</v>
      </c>
      <c r="AD24" s="26">
        <v>6802</v>
      </c>
      <c r="AE24" s="26">
        <v>1700</v>
      </c>
      <c r="AF24" s="26">
        <v>1832</v>
      </c>
      <c r="AG24" s="26">
        <v>7.7655000000000003</v>
      </c>
    </row>
    <row r="25" spans="1:33" ht="15.75" customHeight="1">
      <c r="A25" s="101">
        <v>43864</v>
      </c>
      <c r="B25" s="102">
        <f>VLOOKUP(A25,'FTSE All-Share Historical '!A:B,2,FALSE)</f>
        <v>4124.4799999999996</v>
      </c>
      <c r="C25" s="26">
        <v>942</v>
      </c>
      <c r="D25" s="26">
        <v>151.46</v>
      </c>
      <c r="E25" s="26">
        <v>165.7</v>
      </c>
      <c r="F25" s="26">
        <v>335</v>
      </c>
      <c r="G25" s="26">
        <v>145</v>
      </c>
      <c r="H25" s="26">
        <v>264</v>
      </c>
      <c r="I25" s="26">
        <v>106.2</v>
      </c>
      <c r="J25" s="26">
        <v>307</v>
      </c>
      <c r="K25" s="26">
        <v>282</v>
      </c>
      <c r="L25" s="26">
        <v>392.8</v>
      </c>
      <c r="M25" s="26">
        <v>601</v>
      </c>
      <c r="N25" s="26">
        <v>400</v>
      </c>
      <c r="O25" s="26">
        <v>1550</v>
      </c>
      <c r="P25" s="26">
        <v>1876</v>
      </c>
      <c r="Q25" s="26">
        <v>95</v>
      </c>
      <c r="R25" s="26">
        <v>194</v>
      </c>
      <c r="S25" s="26">
        <v>36.299999999999997</v>
      </c>
      <c r="T25" s="26">
        <v>428</v>
      </c>
      <c r="U25" s="26">
        <v>282</v>
      </c>
      <c r="V25" s="26">
        <v>243.5</v>
      </c>
      <c r="W25" s="26">
        <v>4083.5</v>
      </c>
      <c r="X25" s="26">
        <v>1984.3706</v>
      </c>
      <c r="Y25" s="26">
        <v>213</v>
      </c>
      <c r="Z25" s="26">
        <v>1555</v>
      </c>
      <c r="AA25" s="26">
        <v>2920</v>
      </c>
      <c r="AB25" s="26">
        <v>581.4</v>
      </c>
      <c r="AC25" s="26">
        <v>1000</v>
      </c>
      <c r="AD25" s="26">
        <v>6900</v>
      </c>
      <c r="AE25" s="26">
        <v>1686</v>
      </c>
      <c r="AF25" s="26">
        <v>1831</v>
      </c>
      <c r="AG25" s="26">
        <v>8.5601000000000003</v>
      </c>
    </row>
    <row r="26" spans="1:33" ht="15.75" customHeight="1">
      <c r="A26" s="101">
        <v>43865</v>
      </c>
      <c r="B26" s="102">
        <f>VLOOKUP(A26,'FTSE All-Share Historical '!A:B,2,FALSE)</f>
        <v>4186.74</v>
      </c>
      <c r="C26" s="26">
        <v>954</v>
      </c>
      <c r="D26" s="26">
        <v>158.13999999999999</v>
      </c>
      <c r="E26" s="26">
        <v>165</v>
      </c>
      <c r="F26" s="26">
        <v>334</v>
      </c>
      <c r="G26" s="26">
        <v>149.4</v>
      </c>
      <c r="H26" s="26">
        <v>268</v>
      </c>
      <c r="I26" s="26">
        <v>106</v>
      </c>
      <c r="J26" s="26">
        <v>322</v>
      </c>
      <c r="K26" s="26">
        <v>282</v>
      </c>
      <c r="L26" s="26">
        <v>395.8</v>
      </c>
      <c r="M26" s="26">
        <v>600</v>
      </c>
      <c r="N26" s="26">
        <v>405</v>
      </c>
      <c r="O26" s="26">
        <v>1550</v>
      </c>
      <c r="P26" s="26">
        <v>1870</v>
      </c>
      <c r="Q26" s="26">
        <v>111</v>
      </c>
      <c r="R26" s="26">
        <v>196.6</v>
      </c>
      <c r="S26" s="26">
        <v>36.299999999999997</v>
      </c>
      <c r="T26" s="26">
        <v>425</v>
      </c>
      <c r="U26" s="26">
        <v>282</v>
      </c>
      <c r="V26" s="26">
        <v>243</v>
      </c>
      <c r="W26" s="26">
        <v>4206.5</v>
      </c>
      <c r="X26" s="26">
        <v>2058.172</v>
      </c>
      <c r="Y26" s="26">
        <v>213.5</v>
      </c>
      <c r="Z26" s="26">
        <v>1556</v>
      </c>
      <c r="AA26" s="26">
        <v>3030</v>
      </c>
      <c r="AB26" s="26">
        <v>602.6</v>
      </c>
      <c r="AC26" s="26">
        <v>1000</v>
      </c>
      <c r="AD26" s="26">
        <v>7378</v>
      </c>
      <c r="AE26" s="26">
        <v>1739</v>
      </c>
      <c r="AF26" s="26">
        <v>1847.5</v>
      </c>
      <c r="AG26" s="26">
        <v>8.4878</v>
      </c>
    </row>
    <row r="27" spans="1:33" ht="15.75" customHeight="1">
      <c r="A27" s="101">
        <v>43866</v>
      </c>
      <c r="B27" s="102">
        <f>VLOOKUP(A27,'FTSE All-Share Historical '!A:B,2,FALSE)</f>
        <v>4209.3</v>
      </c>
      <c r="C27" s="26">
        <v>949</v>
      </c>
      <c r="D27" s="26">
        <v>160</v>
      </c>
      <c r="E27" s="26">
        <v>163.5</v>
      </c>
      <c r="F27" s="26">
        <v>331</v>
      </c>
      <c r="G27" s="26">
        <v>146</v>
      </c>
      <c r="H27" s="26">
        <v>268</v>
      </c>
      <c r="I27" s="26">
        <v>104.5</v>
      </c>
      <c r="J27" s="26">
        <v>318</v>
      </c>
      <c r="K27" s="26">
        <v>290</v>
      </c>
      <c r="L27" s="26">
        <v>405</v>
      </c>
      <c r="M27" s="26">
        <v>629</v>
      </c>
      <c r="N27" s="26">
        <v>401</v>
      </c>
      <c r="O27" s="26">
        <v>1530</v>
      </c>
      <c r="P27" s="26">
        <v>1866</v>
      </c>
      <c r="Q27" s="26">
        <v>106.9</v>
      </c>
      <c r="R27" s="26">
        <v>195.8</v>
      </c>
      <c r="S27" s="26">
        <v>35.700000000000003</v>
      </c>
      <c r="T27" s="26">
        <v>424</v>
      </c>
      <c r="U27" s="26">
        <v>282</v>
      </c>
      <c r="V27" s="26">
        <v>247</v>
      </c>
      <c r="W27" s="26">
        <v>4273</v>
      </c>
      <c r="X27" s="26">
        <v>2064.1478000000002</v>
      </c>
      <c r="Y27" s="26">
        <v>218</v>
      </c>
      <c r="Z27" s="26">
        <v>1558</v>
      </c>
      <c r="AA27" s="26">
        <v>3005</v>
      </c>
      <c r="AB27" s="26">
        <v>585.20000000000005</v>
      </c>
      <c r="AC27" s="26">
        <v>1000</v>
      </c>
      <c r="AD27" s="26">
        <v>7290</v>
      </c>
      <c r="AE27" s="26">
        <v>1795</v>
      </c>
      <c r="AF27" s="26">
        <v>1878</v>
      </c>
      <c r="AG27" s="26">
        <v>8.3795000000000002</v>
      </c>
    </row>
    <row r="28" spans="1:33" ht="15.75" customHeight="1">
      <c r="A28" s="101">
        <v>43867</v>
      </c>
      <c r="B28" s="102">
        <f>VLOOKUP(A28,'FTSE All-Share Historical '!A:B,2,FALSE)</f>
        <v>4221.47</v>
      </c>
      <c r="C28" s="26">
        <v>942</v>
      </c>
      <c r="D28" s="26">
        <v>160</v>
      </c>
      <c r="E28" s="26">
        <v>165.1</v>
      </c>
      <c r="F28" s="26">
        <v>334</v>
      </c>
      <c r="G28" s="26">
        <v>146.4</v>
      </c>
      <c r="H28" s="26">
        <v>265</v>
      </c>
      <c r="I28" s="26">
        <v>104.4</v>
      </c>
      <c r="J28" s="26">
        <v>310</v>
      </c>
      <c r="K28" s="26">
        <v>290</v>
      </c>
      <c r="L28" s="26">
        <v>432</v>
      </c>
      <c r="M28" s="26">
        <v>625</v>
      </c>
      <c r="N28" s="26">
        <v>404</v>
      </c>
      <c r="O28" s="26">
        <v>1550</v>
      </c>
      <c r="P28" s="26">
        <v>1858</v>
      </c>
      <c r="Q28" s="26">
        <v>110</v>
      </c>
      <c r="R28" s="26">
        <v>194</v>
      </c>
      <c r="S28" s="26">
        <v>35.4</v>
      </c>
      <c r="T28" s="26">
        <v>425</v>
      </c>
      <c r="U28" s="26">
        <v>280</v>
      </c>
      <c r="V28" s="26">
        <v>247.5</v>
      </c>
      <c r="W28" s="26">
        <v>4290.5</v>
      </c>
      <c r="X28" s="26">
        <v>2079.0873999999999</v>
      </c>
      <c r="Y28" s="26">
        <v>215</v>
      </c>
      <c r="Z28" s="26">
        <v>1546</v>
      </c>
      <c r="AA28" s="26">
        <v>3105</v>
      </c>
      <c r="AB28" s="26">
        <v>572</v>
      </c>
      <c r="AC28" s="26">
        <v>1000</v>
      </c>
      <c r="AD28" s="26">
        <v>7314</v>
      </c>
      <c r="AE28" s="26">
        <v>1810</v>
      </c>
      <c r="AF28" s="26">
        <v>1899.5</v>
      </c>
      <c r="AG28" s="26">
        <v>8.3795000000000002</v>
      </c>
    </row>
    <row r="29" spans="1:33" ht="15.75" customHeight="1">
      <c r="A29" s="101">
        <v>43868</v>
      </c>
      <c r="B29" s="102">
        <f>VLOOKUP(A29,'FTSE All-Share Historical '!A:B,2,FALSE)</f>
        <v>4201.25</v>
      </c>
      <c r="C29" s="26">
        <v>922</v>
      </c>
      <c r="D29" s="26">
        <v>161.88</v>
      </c>
      <c r="E29" s="26">
        <v>164.3</v>
      </c>
      <c r="F29" s="26">
        <v>338</v>
      </c>
      <c r="G29" s="26">
        <v>143.6</v>
      </c>
      <c r="H29" s="26">
        <v>265</v>
      </c>
      <c r="I29" s="26">
        <v>103.1</v>
      </c>
      <c r="J29" s="26">
        <v>308</v>
      </c>
      <c r="K29" s="26">
        <v>285</v>
      </c>
      <c r="L29" s="26">
        <v>433.6</v>
      </c>
      <c r="M29" s="26">
        <v>620</v>
      </c>
      <c r="N29" s="26">
        <v>412.5</v>
      </c>
      <c r="O29" s="26">
        <v>1557.5</v>
      </c>
      <c r="P29" s="26">
        <v>1868</v>
      </c>
      <c r="Q29" s="26">
        <v>100.3</v>
      </c>
      <c r="R29" s="26">
        <v>196.2</v>
      </c>
      <c r="S29" s="26">
        <v>35.9</v>
      </c>
      <c r="T29" s="26">
        <v>425</v>
      </c>
      <c r="U29" s="26">
        <v>267</v>
      </c>
      <c r="V29" s="26">
        <v>245</v>
      </c>
      <c r="W29" s="26">
        <v>4187</v>
      </c>
      <c r="X29" s="26">
        <v>2024.309</v>
      </c>
      <c r="Y29" s="26">
        <v>213.5</v>
      </c>
      <c r="Z29" s="26">
        <v>1531</v>
      </c>
      <c r="AA29" s="26">
        <v>3050</v>
      </c>
      <c r="AB29" s="26">
        <v>568.20000000000005</v>
      </c>
      <c r="AC29" s="26">
        <v>980</v>
      </c>
      <c r="AD29" s="26">
        <v>7440</v>
      </c>
      <c r="AE29" s="26">
        <v>1880</v>
      </c>
      <c r="AF29" s="26">
        <v>1912</v>
      </c>
      <c r="AG29" s="26">
        <v>8.1266999999999996</v>
      </c>
    </row>
    <row r="30" spans="1:33" ht="15.75" customHeight="1">
      <c r="A30" s="101">
        <v>43871</v>
      </c>
      <c r="B30" s="102">
        <f>VLOOKUP(A30,'FTSE All-Share Historical '!A:B,2,FALSE)</f>
        <v>4191.83</v>
      </c>
      <c r="C30" s="26">
        <v>935</v>
      </c>
      <c r="D30" s="26">
        <v>163.86</v>
      </c>
      <c r="E30" s="26">
        <v>165.1</v>
      </c>
      <c r="F30" s="26">
        <v>331</v>
      </c>
      <c r="G30" s="26">
        <v>133.19999999999999</v>
      </c>
      <c r="H30" s="26">
        <v>267</v>
      </c>
      <c r="I30" s="26">
        <v>104</v>
      </c>
      <c r="J30" s="26">
        <v>305</v>
      </c>
      <c r="K30" s="26">
        <v>283</v>
      </c>
      <c r="L30" s="26">
        <v>419</v>
      </c>
      <c r="M30" s="26">
        <v>632</v>
      </c>
      <c r="N30" s="26">
        <v>409.5</v>
      </c>
      <c r="O30" s="26">
        <v>1575</v>
      </c>
      <c r="P30" s="26">
        <v>1864</v>
      </c>
      <c r="Q30" s="26">
        <v>105.4</v>
      </c>
      <c r="R30" s="26">
        <v>194</v>
      </c>
      <c r="S30" s="26">
        <v>35.9</v>
      </c>
      <c r="T30" s="26">
        <v>425</v>
      </c>
      <c r="U30" s="26">
        <v>269</v>
      </c>
      <c r="V30" s="26">
        <v>249</v>
      </c>
      <c r="W30" s="26">
        <v>4122.5</v>
      </c>
      <c r="X30" s="26">
        <v>2006.8796</v>
      </c>
      <c r="Y30" s="26">
        <v>208</v>
      </c>
      <c r="Z30" s="26">
        <v>1520</v>
      </c>
      <c r="AA30" s="26">
        <v>3000</v>
      </c>
      <c r="AB30" s="26">
        <v>560</v>
      </c>
      <c r="AC30" s="26">
        <v>985</v>
      </c>
      <c r="AD30" s="26">
        <v>7448</v>
      </c>
      <c r="AE30" s="26">
        <v>1859</v>
      </c>
      <c r="AF30" s="26">
        <v>1879</v>
      </c>
      <c r="AG30" s="26">
        <v>7.7655000000000003</v>
      </c>
    </row>
    <row r="31" spans="1:33" ht="15.75" customHeight="1">
      <c r="A31" s="101">
        <v>43872</v>
      </c>
      <c r="B31" s="102">
        <f>VLOOKUP(A31,'FTSE All-Share Historical '!A:B,2,FALSE)</f>
        <v>4221.45</v>
      </c>
      <c r="C31" s="26">
        <v>900</v>
      </c>
      <c r="D31" s="26">
        <v>168.24</v>
      </c>
      <c r="E31" s="26">
        <v>163.5</v>
      </c>
      <c r="F31" s="26">
        <v>328</v>
      </c>
      <c r="G31" s="26">
        <v>136.80000000000001</v>
      </c>
      <c r="H31" s="26">
        <v>260</v>
      </c>
      <c r="I31" s="26">
        <v>105.2</v>
      </c>
      <c r="J31" s="26">
        <v>298</v>
      </c>
      <c r="K31" s="26">
        <v>281</v>
      </c>
      <c r="L31" s="26">
        <v>426.4</v>
      </c>
      <c r="M31" s="26">
        <v>650</v>
      </c>
      <c r="N31" s="26">
        <v>412</v>
      </c>
      <c r="O31" s="26">
        <v>1567.5</v>
      </c>
      <c r="P31" s="26">
        <v>1900</v>
      </c>
      <c r="Q31" s="26">
        <v>112.5</v>
      </c>
      <c r="R31" s="26">
        <v>205</v>
      </c>
      <c r="S31" s="26">
        <v>36.35</v>
      </c>
      <c r="T31" s="26">
        <v>425</v>
      </c>
      <c r="U31" s="26">
        <v>269</v>
      </c>
      <c r="V31" s="26">
        <v>254.5</v>
      </c>
      <c r="W31" s="26">
        <v>4152.5</v>
      </c>
      <c r="X31" s="26">
        <v>2044.2284</v>
      </c>
      <c r="Y31" s="26">
        <v>211.5</v>
      </c>
      <c r="Z31" s="26">
        <v>1533</v>
      </c>
      <c r="AA31" s="26">
        <v>2960</v>
      </c>
      <c r="AB31" s="26">
        <v>556.4</v>
      </c>
      <c r="AC31" s="26">
        <v>985</v>
      </c>
      <c r="AD31" s="26">
        <v>7530</v>
      </c>
      <c r="AE31" s="26">
        <v>1907</v>
      </c>
      <c r="AF31" s="26">
        <v>1875</v>
      </c>
      <c r="AG31" s="26">
        <v>7.8376999999999999</v>
      </c>
    </row>
    <row r="32" spans="1:33" ht="15.75" customHeight="1">
      <c r="A32" s="101">
        <v>43873</v>
      </c>
      <c r="B32" s="102">
        <f>VLOOKUP(A32,'FTSE All-Share Historical '!A:B,2,FALSE)</f>
        <v>4242.6899999999996</v>
      </c>
      <c r="C32" s="26">
        <v>920</v>
      </c>
      <c r="D32" s="26">
        <v>172.56</v>
      </c>
      <c r="E32" s="26">
        <v>164.7</v>
      </c>
      <c r="F32" s="26">
        <v>331</v>
      </c>
      <c r="G32" s="26">
        <v>136.6</v>
      </c>
      <c r="H32" s="26">
        <v>262</v>
      </c>
      <c r="I32" s="26">
        <v>106.5</v>
      </c>
      <c r="J32" s="26">
        <v>295</v>
      </c>
      <c r="K32" s="26">
        <v>295</v>
      </c>
      <c r="L32" s="26">
        <v>426.8</v>
      </c>
      <c r="M32" s="26">
        <v>645</v>
      </c>
      <c r="N32" s="26">
        <v>416</v>
      </c>
      <c r="O32" s="26">
        <v>1560</v>
      </c>
      <c r="P32" s="26">
        <v>1900</v>
      </c>
      <c r="Q32" s="26">
        <v>116.4</v>
      </c>
      <c r="R32" s="26">
        <v>205.5</v>
      </c>
      <c r="S32" s="26">
        <v>36.200000000000003</v>
      </c>
      <c r="T32" s="26">
        <v>420</v>
      </c>
      <c r="U32" s="26">
        <v>272</v>
      </c>
      <c r="V32" s="26">
        <v>255</v>
      </c>
      <c r="W32" s="26">
        <v>4263</v>
      </c>
      <c r="X32" s="26">
        <v>2144.8213999999998</v>
      </c>
      <c r="Y32" s="26">
        <v>218</v>
      </c>
      <c r="Z32" s="26">
        <v>1557</v>
      </c>
      <c r="AA32" s="26">
        <v>3000</v>
      </c>
      <c r="AB32" s="26">
        <v>535</v>
      </c>
      <c r="AC32" s="26">
        <v>995</v>
      </c>
      <c r="AD32" s="26">
        <v>7516</v>
      </c>
      <c r="AE32" s="26">
        <v>1895</v>
      </c>
      <c r="AF32" s="26">
        <v>1865</v>
      </c>
      <c r="AG32" s="26">
        <v>7.6570999999999998</v>
      </c>
    </row>
    <row r="33" spans="1:33" ht="15.75" customHeight="1">
      <c r="A33" s="101">
        <v>43874</v>
      </c>
      <c r="B33" s="102">
        <f>VLOOKUP(A33,'FTSE All-Share Historical '!A:B,2,FALSE)</f>
        <v>4200.32</v>
      </c>
      <c r="C33" s="26">
        <v>910</v>
      </c>
      <c r="D33" s="26">
        <v>174.36</v>
      </c>
      <c r="E33" s="26">
        <v>162.9</v>
      </c>
      <c r="F33" s="26">
        <v>331</v>
      </c>
      <c r="G33" s="26">
        <v>138</v>
      </c>
      <c r="H33" s="26">
        <v>263.5</v>
      </c>
      <c r="I33" s="26">
        <v>104.2</v>
      </c>
      <c r="J33" s="26">
        <v>295</v>
      </c>
      <c r="K33" s="26">
        <v>298</v>
      </c>
      <c r="L33" s="26">
        <v>423</v>
      </c>
      <c r="M33" s="26">
        <v>661</v>
      </c>
      <c r="N33" s="26">
        <v>421</v>
      </c>
      <c r="O33" s="26">
        <v>1567.5</v>
      </c>
      <c r="P33" s="26">
        <v>1890</v>
      </c>
      <c r="Q33" s="26">
        <v>126.8</v>
      </c>
      <c r="R33" s="26">
        <v>203</v>
      </c>
      <c r="S33" s="26">
        <v>36.1</v>
      </c>
      <c r="T33" s="26">
        <v>415</v>
      </c>
      <c r="U33" s="26">
        <v>272.5</v>
      </c>
      <c r="V33" s="26">
        <v>259</v>
      </c>
      <c r="W33" s="26">
        <v>4218.5</v>
      </c>
      <c r="X33" s="26">
        <v>2123.4079999999999</v>
      </c>
      <c r="Y33" s="26">
        <v>210</v>
      </c>
      <c r="Z33" s="26">
        <v>1525</v>
      </c>
      <c r="AA33" s="26">
        <v>3000</v>
      </c>
      <c r="AB33" s="26">
        <v>514</v>
      </c>
      <c r="AC33" s="26">
        <v>995</v>
      </c>
      <c r="AD33" s="26">
        <v>7556</v>
      </c>
      <c r="AE33" s="26">
        <v>1876</v>
      </c>
      <c r="AF33" s="26">
        <v>1862</v>
      </c>
      <c r="AG33" s="26">
        <v>11.7385</v>
      </c>
    </row>
    <row r="34" spans="1:33" ht="15.75" customHeight="1">
      <c r="A34" s="101">
        <v>43875</v>
      </c>
      <c r="B34" s="102">
        <f>VLOOKUP(A34,'FTSE All-Share Historical '!A:B,2,FALSE)</f>
        <v>4184.2700000000004</v>
      </c>
      <c r="C34" s="26">
        <v>916</v>
      </c>
      <c r="D34" s="26">
        <v>190.44</v>
      </c>
      <c r="E34" s="26">
        <v>163</v>
      </c>
      <c r="F34" s="26">
        <v>333</v>
      </c>
      <c r="G34" s="26">
        <v>135</v>
      </c>
      <c r="H34" s="26">
        <v>260</v>
      </c>
      <c r="I34" s="26">
        <v>104</v>
      </c>
      <c r="J34" s="26">
        <v>300</v>
      </c>
      <c r="K34" s="26">
        <v>299</v>
      </c>
      <c r="L34" s="26">
        <v>427</v>
      </c>
      <c r="M34" s="26">
        <v>657</v>
      </c>
      <c r="N34" s="26">
        <v>416.5</v>
      </c>
      <c r="O34" s="26">
        <v>1615</v>
      </c>
      <c r="P34" s="26">
        <v>1908</v>
      </c>
      <c r="Q34" s="26">
        <v>140.6</v>
      </c>
      <c r="R34" s="26">
        <v>206.5</v>
      </c>
      <c r="S34" s="26">
        <v>36</v>
      </c>
      <c r="T34" s="26">
        <v>405</v>
      </c>
      <c r="U34" s="26">
        <v>272</v>
      </c>
      <c r="V34" s="26">
        <v>265</v>
      </c>
      <c r="W34" s="26">
        <v>4197</v>
      </c>
      <c r="X34" s="26">
        <v>2085.0632000000001</v>
      </c>
      <c r="Y34" s="26">
        <v>210</v>
      </c>
      <c r="Z34" s="26">
        <v>1526</v>
      </c>
      <c r="AA34" s="26">
        <v>2950</v>
      </c>
      <c r="AB34" s="26">
        <v>500</v>
      </c>
      <c r="AC34" s="26">
        <v>995</v>
      </c>
      <c r="AD34" s="26">
        <v>7556</v>
      </c>
      <c r="AE34" s="26">
        <v>1897</v>
      </c>
      <c r="AF34" s="26">
        <v>1873</v>
      </c>
      <c r="AG34" s="26">
        <v>12.533099999999999</v>
      </c>
    </row>
    <row r="35" spans="1:33" ht="15.75" customHeight="1">
      <c r="A35" s="101">
        <v>43878</v>
      </c>
      <c r="B35" s="102">
        <f>VLOOKUP(A35,'FTSE All-Share Historical '!A:B,2,FALSE)</f>
        <v>4196.72</v>
      </c>
      <c r="C35" s="26">
        <v>920</v>
      </c>
      <c r="D35" s="26">
        <v>177.98</v>
      </c>
      <c r="E35" s="26">
        <v>162.80000000000001</v>
      </c>
      <c r="F35" s="26">
        <v>334</v>
      </c>
      <c r="G35" s="26">
        <v>128.4</v>
      </c>
      <c r="H35" s="26">
        <v>266</v>
      </c>
      <c r="I35" s="26">
        <v>105.8</v>
      </c>
      <c r="J35" s="26">
        <v>297</v>
      </c>
      <c r="K35" s="26">
        <v>293.5</v>
      </c>
      <c r="L35" s="26">
        <v>423.8</v>
      </c>
      <c r="M35" s="26">
        <v>657</v>
      </c>
      <c r="N35" s="26">
        <v>415</v>
      </c>
      <c r="O35" s="26">
        <v>1655</v>
      </c>
      <c r="P35" s="26">
        <v>1936</v>
      </c>
      <c r="Q35" s="26">
        <v>149.5</v>
      </c>
      <c r="R35" s="26">
        <v>207.5</v>
      </c>
      <c r="S35" s="26">
        <v>36.25</v>
      </c>
      <c r="T35" s="26">
        <v>400</v>
      </c>
      <c r="U35" s="26">
        <v>275</v>
      </c>
      <c r="V35" s="26">
        <v>270</v>
      </c>
      <c r="W35" s="26">
        <v>4212.5</v>
      </c>
      <c r="X35" s="26">
        <v>2095.0228999999999</v>
      </c>
      <c r="Y35" s="26">
        <v>214</v>
      </c>
      <c r="Z35" s="26">
        <v>1524</v>
      </c>
      <c r="AA35" s="26">
        <v>2955</v>
      </c>
      <c r="AB35" s="26">
        <v>497.1</v>
      </c>
      <c r="AC35" s="26">
        <v>995</v>
      </c>
      <c r="AD35" s="26">
        <v>7598</v>
      </c>
      <c r="AE35" s="26">
        <v>1935</v>
      </c>
      <c r="AF35" s="26">
        <v>1882.5</v>
      </c>
      <c r="AG35" s="26">
        <v>11.269</v>
      </c>
    </row>
    <row r="36" spans="1:33" ht="15.75" customHeight="1">
      <c r="A36" s="101">
        <v>43879</v>
      </c>
      <c r="B36" s="102">
        <f>VLOOKUP(A36,'FTSE All-Share Historical '!A:B,2,FALSE)</f>
        <v>4167.88</v>
      </c>
      <c r="C36" s="26">
        <v>918</v>
      </c>
      <c r="D36" s="26">
        <v>175.5</v>
      </c>
      <c r="E36" s="26">
        <v>156.6</v>
      </c>
      <c r="F36" s="26">
        <v>331</v>
      </c>
      <c r="G36" s="26">
        <v>126</v>
      </c>
      <c r="H36" s="26">
        <v>263.5</v>
      </c>
      <c r="I36" s="26">
        <v>105.8</v>
      </c>
      <c r="J36" s="26">
        <v>298</v>
      </c>
      <c r="K36" s="26">
        <v>290</v>
      </c>
      <c r="L36" s="26">
        <v>421.2</v>
      </c>
      <c r="M36" s="26">
        <v>650</v>
      </c>
      <c r="N36" s="26">
        <v>416.5</v>
      </c>
      <c r="O36" s="26">
        <v>1625</v>
      </c>
      <c r="P36" s="26">
        <v>1912</v>
      </c>
      <c r="Q36" s="26">
        <v>144.80000000000001</v>
      </c>
      <c r="R36" s="26">
        <v>201.5</v>
      </c>
      <c r="S36" s="26">
        <v>36.4</v>
      </c>
      <c r="T36" s="26">
        <v>405</v>
      </c>
      <c r="U36" s="26">
        <v>280</v>
      </c>
      <c r="V36" s="26">
        <v>278</v>
      </c>
      <c r="W36" s="26">
        <v>4172</v>
      </c>
      <c r="X36" s="26">
        <v>2046.2203999999999</v>
      </c>
      <c r="Y36" s="26">
        <v>210</v>
      </c>
      <c r="Z36" s="26">
        <v>1522</v>
      </c>
      <c r="AA36" s="26">
        <v>2900</v>
      </c>
      <c r="AB36" s="26">
        <v>493</v>
      </c>
      <c r="AC36" s="26">
        <v>995</v>
      </c>
      <c r="AD36" s="26">
        <v>7514</v>
      </c>
      <c r="AE36" s="26">
        <v>1926</v>
      </c>
      <c r="AF36" s="26">
        <v>1920</v>
      </c>
      <c r="AG36" s="26">
        <v>11.269</v>
      </c>
    </row>
    <row r="37" spans="1:33" ht="15.75" customHeight="1">
      <c r="A37" s="101">
        <v>43880</v>
      </c>
      <c r="B37" s="102">
        <f>VLOOKUP(A37,'FTSE All-Share Historical '!A:B,2,FALSE)</f>
        <v>4208.6099999999997</v>
      </c>
      <c r="C37" s="26">
        <v>915</v>
      </c>
      <c r="D37" s="26">
        <v>170</v>
      </c>
      <c r="E37" s="26">
        <v>153.1</v>
      </c>
      <c r="F37" s="26">
        <v>327</v>
      </c>
      <c r="G37" s="26">
        <v>128</v>
      </c>
      <c r="H37" s="26">
        <v>256</v>
      </c>
      <c r="I37" s="26">
        <v>106</v>
      </c>
      <c r="J37" s="26">
        <v>299</v>
      </c>
      <c r="K37" s="26">
        <v>291</v>
      </c>
      <c r="L37" s="26">
        <v>423.2</v>
      </c>
      <c r="M37" s="26">
        <v>665</v>
      </c>
      <c r="N37" s="26">
        <v>417</v>
      </c>
      <c r="O37" s="26">
        <v>1635</v>
      </c>
      <c r="P37" s="26">
        <v>1938</v>
      </c>
      <c r="Q37" s="26">
        <v>147.5</v>
      </c>
      <c r="R37" s="26">
        <v>201</v>
      </c>
      <c r="S37" s="26">
        <v>36.1</v>
      </c>
      <c r="T37" s="26">
        <v>395</v>
      </c>
      <c r="U37" s="26">
        <v>272</v>
      </c>
      <c r="V37" s="26">
        <v>281.5</v>
      </c>
      <c r="W37" s="26">
        <v>4201.5</v>
      </c>
      <c r="X37" s="26">
        <v>2079.5853999999999</v>
      </c>
      <c r="Y37" s="26">
        <v>213.5</v>
      </c>
      <c r="Z37" s="26">
        <v>1538</v>
      </c>
      <c r="AA37" s="26">
        <v>2875</v>
      </c>
      <c r="AB37" s="26">
        <v>495.3</v>
      </c>
      <c r="AC37" s="26">
        <v>995</v>
      </c>
      <c r="AD37" s="26">
        <v>7602</v>
      </c>
      <c r="AE37" s="26">
        <v>1943</v>
      </c>
      <c r="AF37" s="26">
        <v>1950</v>
      </c>
      <c r="AG37" s="26">
        <v>10.221500000000001</v>
      </c>
    </row>
    <row r="38" spans="1:33" ht="15.75" customHeight="1">
      <c r="A38" s="101">
        <v>43881</v>
      </c>
      <c r="B38" s="102">
        <f>VLOOKUP(A38,'FTSE All-Share Historical '!A:B,2,FALSE)</f>
        <v>4199.66</v>
      </c>
      <c r="C38" s="26">
        <v>922</v>
      </c>
      <c r="D38" s="26">
        <v>171.16</v>
      </c>
      <c r="E38" s="26">
        <v>158</v>
      </c>
      <c r="F38" s="26">
        <v>333</v>
      </c>
      <c r="G38" s="26">
        <v>131.4</v>
      </c>
      <c r="H38" s="26">
        <v>256</v>
      </c>
      <c r="I38" s="26">
        <v>107.5</v>
      </c>
      <c r="J38" s="26">
        <v>301</v>
      </c>
      <c r="K38" s="26">
        <v>260</v>
      </c>
      <c r="L38" s="26">
        <v>430.4</v>
      </c>
      <c r="M38" s="26">
        <v>671</v>
      </c>
      <c r="N38" s="26">
        <v>419.5</v>
      </c>
      <c r="O38" s="26">
        <v>1650</v>
      </c>
      <c r="P38" s="26">
        <v>1950</v>
      </c>
      <c r="Q38" s="26">
        <v>144.9</v>
      </c>
      <c r="R38" s="26">
        <v>197.8</v>
      </c>
      <c r="S38" s="26">
        <v>36.25</v>
      </c>
      <c r="T38" s="26">
        <v>402</v>
      </c>
      <c r="U38" s="26">
        <v>284</v>
      </c>
      <c r="V38" s="26">
        <v>280</v>
      </c>
      <c r="W38" s="26">
        <v>4209.5</v>
      </c>
      <c r="X38" s="26">
        <v>2113.9463000000001</v>
      </c>
      <c r="Y38" s="26">
        <v>212.5</v>
      </c>
      <c r="Z38" s="26">
        <v>1520</v>
      </c>
      <c r="AA38" s="26">
        <v>2840</v>
      </c>
      <c r="AB38" s="26">
        <v>491.5</v>
      </c>
      <c r="AC38" s="26">
        <v>995</v>
      </c>
      <c r="AD38" s="26">
        <v>7580</v>
      </c>
      <c r="AE38" s="26">
        <v>1890</v>
      </c>
      <c r="AF38" s="26">
        <v>1910</v>
      </c>
      <c r="AG38" s="26">
        <v>10.582700000000001</v>
      </c>
    </row>
    <row r="39" spans="1:33" ht="15.75" customHeight="1">
      <c r="A39" s="101">
        <v>43882</v>
      </c>
      <c r="B39" s="102">
        <f>VLOOKUP(A39,'FTSE All-Share Historical '!A:B,2,FALSE)</f>
        <v>4181.51</v>
      </c>
      <c r="C39" s="26">
        <v>914</v>
      </c>
      <c r="D39" s="26">
        <v>175.5</v>
      </c>
      <c r="E39" s="26">
        <v>157.4</v>
      </c>
      <c r="F39" s="26">
        <v>328</v>
      </c>
      <c r="G39" s="26">
        <v>129</v>
      </c>
      <c r="H39" s="26">
        <v>262</v>
      </c>
      <c r="I39" s="26">
        <v>106.7</v>
      </c>
      <c r="J39" s="26">
        <v>311</v>
      </c>
      <c r="K39" s="26">
        <v>257.5</v>
      </c>
      <c r="L39" s="26">
        <v>432</v>
      </c>
      <c r="M39" s="26">
        <v>685</v>
      </c>
      <c r="N39" s="26">
        <v>417.5</v>
      </c>
      <c r="O39" s="26">
        <v>1657.5</v>
      </c>
      <c r="P39" s="26">
        <v>1970</v>
      </c>
      <c r="Q39" s="26">
        <v>142.19999999999999</v>
      </c>
      <c r="R39" s="26">
        <v>195.2</v>
      </c>
      <c r="S39" s="26">
        <v>36.1</v>
      </c>
      <c r="T39" s="26">
        <v>395</v>
      </c>
      <c r="U39" s="26">
        <v>275</v>
      </c>
      <c r="V39" s="26">
        <v>286</v>
      </c>
      <c r="W39" s="26">
        <v>4202.5</v>
      </c>
      <c r="X39" s="26">
        <v>2116.4362999999998</v>
      </c>
      <c r="Y39" s="26">
        <v>209</v>
      </c>
      <c r="Z39" s="26">
        <v>1505</v>
      </c>
      <c r="AA39" s="26">
        <v>2850</v>
      </c>
      <c r="AB39" s="26">
        <v>497.6</v>
      </c>
      <c r="AC39" s="26">
        <v>990</v>
      </c>
      <c r="AD39" s="26">
        <v>7566</v>
      </c>
      <c r="AE39" s="26">
        <v>1898</v>
      </c>
      <c r="AF39" s="26">
        <v>1927.5</v>
      </c>
      <c r="AG39" s="26">
        <v>10.835599999999999</v>
      </c>
    </row>
    <row r="40" spans="1:33" ht="15.75" customHeight="1">
      <c r="A40" s="101">
        <v>43885</v>
      </c>
      <c r="B40" s="102">
        <f>VLOOKUP(A40,'FTSE All-Share Historical '!A:B,2,FALSE)</f>
        <v>4044.14</v>
      </c>
      <c r="C40" s="26">
        <v>906</v>
      </c>
      <c r="D40" s="26">
        <v>168</v>
      </c>
      <c r="E40" s="26">
        <v>156.5</v>
      </c>
      <c r="F40" s="26">
        <v>327</v>
      </c>
      <c r="G40" s="26">
        <v>119.4</v>
      </c>
      <c r="H40" s="26">
        <v>255</v>
      </c>
      <c r="I40" s="26">
        <v>100.7</v>
      </c>
      <c r="J40" s="26">
        <v>302</v>
      </c>
      <c r="K40" s="26">
        <v>246</v>
      </c>
      <c r="L40" s="26">
        <v>401.8</v>
      </c>
      <c r="M40" s="26">
        <v>630</v>
      </c>
      <c r="N40" s="26">
        <v>400</v>
      </c>
      <c r="O40" s="26">
        <v>1680</v>
      </c>
      <c r="P40" s="26">
        <v>1928</v>
      </c>
      <c r="Q40" s="26">
        <v>132</v>
      </c>
      <c r="R40" s="26">
        <v>190.4</v>
      </c>
      <c r="S40" s="26">
        <v>36</v>
      </c>
      <c r="T40" s="26">
        <v>395</v>
      </c>
      <c r="U40" s="26">
        <v>274</v>
      </c>
      <c r="V40" s="26">
        <v>275</v>
      </c>
      <c r="W40" s="26">
        <v>3965.5</v>
      </c>
      <c r="X40" s="26">
        <v>1934.9704999999999</v>
      </c>
      <c r="Y40" s="26">
        <v>198.2</v>
      </c>
      <c r="Z40" s="26">
        <v>1472</v>
      </c>
      <c r="AA40" s="26">
        <v>2785</v>
      </c>
      <c r="AB40" s="26">
        <v>481.9</v>
      </c>
      <c r="AC40" s="26">
        <v>975</v>
      </c>
      <c r="AD40" s="26">
        <v>7340</v>
      </c>
      <c r="AE40" s="26">
        <v>1650</v>
      </c>
      <c r="AF40" s="26">
        <v>1842.5</v>
      </c>
      <c r="AG40" s="26">
        <v>12.930400000000001</v>
      </c>
    </row>
    <row r="41" spans="1:33" ht="15.75" customHeight="1">
      <c r="A41" s="101">
        <v>43886</v>
      </c>
      <c r="B41" s="102">
        <f>VLOOKUP(A41,'FTSE All-Share Historical '!A:B,2,FALSE)</f>
        <v>3965.9</v>
      </c>
      <c r="C41" s="26">
        <v>900</v>
      </c>
      <c r="D41" s="26">
        <v>162.30000000000001</v>
      </c>
      <c r="E41" s="26">
        <v>148.30000000000001</v>
      </c>
      <c r="F41" s="26">
        <v>332</v>
      </c>
      <c r="G41" s="26">
        <v>111.8</v>
      </c>
      <c r="H41" s="26">
        <v>255</v>
      </c>
      <c r="I41" s="26">
        <v>99.5</v>
      </c>
      <c r="J41" s="26">
        <v>320</v>
      </c>
      <c r="K41" s="26">
        <v>247</v>
      </c>
      <c r="L41" s="26">
        <v>372.2</v>
      </c>
      <c r="M41" s="26">
        <v>633</v>
      </c>
      <c r="N41" s="26">
        <v>388.5</v>
      </c>
      <c r="O41" s="26">
        <v>1655</v>
      </c>
      <c r="P41" s="26">
        <v>1930</v>
      </c>
      <c r="Q41" s="26">
        <v>132.4</v>
      </c>
      <c r="R41" s="26">
        <v>184.6</v>
      </c>
      <c r="S41" s="26">
        <v>35.700000000000003</v>
      </c>
      <c r="T41" s="26">
        <v>385</v>
      </c>
      <c r="U41" s="26">
        <v>273</v>
      </c>
      <c r="V41" s="26">
        <v>271.5</v>
      </c>
      <c r="W41" s="26">
        <v>3915.5</v>
      </c>
      <c r="X41" s="26">
        <v>1931.1858</v>
      </c>
      <c r="Y41" s="26">
        <v>193.4</v>
      </c>
      <c r="Z41" s="26">
        <v>1433</v>
      </c>
      <c r="AA41" s="26">
        <v>2700</v>
      </c>
      <c r="AB41" s="26">
        <v>466</v>
      </c>
      <c r="AC41" s="26">
        <v>970</v>
      </c>
      <c r="AD41" s="26">
        <v>7210</v>
      </c>
      <c r="AE41" s="26">
        <v>1443</v>
      </c>
      <c r="AF41" s="26">
        <v>1835.5</v>
      </c>
      <c r="AG41" s="26">
        <v>12.352499999999999</v>
      </c>
    </row>
    <row r="42" spans="1:33" ht="15.75" customHeight="1">
      <c r="A42" s="101">
        <v>43887</v>
      </c>
      <c r="B42" s="102">
        <f>VLOOKUP(A42,'FTSE All-Share Historical '!A:B,2,FALSE)</f>
        <v>3974.21</v>
      </c>
      <c r="C42" s="26">
        <v>906</v>
      </c>
      <c r="D42" s="26">
        <v>164.14</v>
      </c>
      <c r="E42" s="26">
        <v>146.19999999999999</v>
      </c>
      <c r="F42" s="26">
        <v>320</v>
      </c>
      <c r="G42" s="26">
        <v>110</v>
      </c>
      <c r="H42" s="26">
        <v>227</v>
      </c>
      <c r="I42" s="26">
        <v>97.9</v>
      </c>
      <c r="J42" s="26">
        <v>305</v>
      </c>
      <c r="K42" s="26">
        <v>239</v>
      </c>
      <c r="L42" s="26">
        <v>339</v>
      </c>
      <c r="M42" s="26">
        <v>623</v>
      </c>
      <c r="N42" s="26">
        <v>366.5</v>
      </c>
      <c r="O42" s="26">
        <v>1620</v>
      </c>
      <c r="P42" s="26">
        <v>1880</v>
      </c>
      <c r="Q42" s="26">
        <v>128.9</v>
      </c>
      <c r="R42" s="26">
        <v>184.4</v>
      </c>
      <c r="S42" s="26">
        <v>35.65</v>
      </c>
      <c r="T42" s="26">
        <v>380</v>
      </c>
      <c r="U42" s="26">
        <v>264.5</v>
      </c>
      <c r="V42" s="26">
        <v>272</v>
      </c>
      <c r="W42" s="26">
        <v>3912.5</v>
      </c>
      <c r="X42" s="26">
        <v>1936.5641000000001</v>
      </c>
      <c r="Y42" s="26">
        <v>195.2</v>
      </c>
      <c r="Z42" s="26">
        <v>1409</v>
      </c>
      <c r="AA42" s="26">
        <v>2655</v>
      </c>
      <c r="AB42" s="26">
        <v>473.2</v>
      </c>
      <c r="AC42" s="26">
        <v>915</v>
      </c>
      <c r="AD42" s="26">
        <v>7252</v>
      </c>
      <c r="AE42" s="26">
        <v>1320</v>
      </c>
      <c r="AF42" s="26">
        <v>1825.5</v>
      </c>
      <c r="AG42" s="26">
        <v>12.171900000000001</v>
      </c>
    </row>
    <row r="43" spans="1:33" ht="15.75" customHeight="1">
      <c r="A43" s="101">
        <v>43888</v>
      </c>
      <c r="B43" s="102">
        <f>VLOOKUP(A43,'FTSE All-Share Historical '!A:B,2,FALSE)</f>
        <v>3831.35</v>
      </c>
      <c r="C43" s="26">
        <v>896</v>
      </c>
      <c r="D43" s="26">
        <v>156.84</v>
      </c>
      <c r="E43" s="26">
        <v>147.5</v>
      </c>
      <c r="F43" s="26">
        <v>316</v>
      </c>
      <c r="G43" s="26">
        <v>109</v>
      </c>
      <c r="H43" s="26">
        <v>241.5</v>
      </c>
      <c r="I43" s="26">
        <v>92.6</v>
      </c>
      <c r="J43" s="26">
        <v>303</v>
      </c>
      <c r="K43" s="26">
        <v>220</v>
      </c>
      <c r="L43" s="26">
        <v>331.4</v>
      </c>
      <c r="M43" s="26">
        <v>607</v>
      </c>
      <c r="N43" s="26">
        <v>338</v>
      </c>
      <c r="O43" s="26">
        <v>1620</v>
      </c>
      <c r="P43" s="26">
        <v>1790</v>
      </c>
      <c r="Q43" s="26">
        <v>130.80000000000001</v>
      </c>
      <c r="R43" s="26">
        <v>180</v>
      </c>
      <c r="S43" s="26">
        <v>34.75</v>
      </c>
      <c r="T43" s="26">
        <v>358</v>
      </c>
      <c r="U43" s="26">
        <v>265</v>
      </c>
      <c r="V43" s="26">
        <v>263.5</v>
      </c>
      <c r="W43" s="26">
        <v>3679</v>
      </c>
      <c r="X43" s="26">
        <v>1843.3413</v>
      </c>
      <c r="Y43" s="26">
        <v>184</v>
      </c>
      <c r="Z43" s="26">
        <v>1369</v>
      </c>
      <c r="AA43" s="26">
        <v>2545</v>
      </c>
      <c r="AB43" s="26">
        <v>455.4</v>
      </c>
      <c r="AC43" s="26">
        <v>890</v>
      </c>
      <c r="AD43" s="26">
        <v>7060</v>
      </c>
      <c r="AE43" s="26">
        <v>1229</v>
      </c>
      <c r="AF43" s="26">
        <v>1910</v>
      </c>
      <c r="AG43" s="26">
        <v>11.810700000000001</v>
      </c>
    </row>
    <row r="44" spans="1:33" ht="15.75" customHeight="1">
      <c r="A44" s="101">
        <v>43889</v>
      </c>
      <c r="B44" s="102">
        <f>VLOOKUP(A44,'FTSE All-Share Historical '!A:B,2,FALSE)</f>
        <v>3715.6</v>
      </c>
      <c r="C44" s="26">
        <v>848</v>
      </c>
      <c r="D44" s="26">
        <v>154.62</v>
      </c>
      <c r="E44" s="26">
        <v>150</v>
      </c>
      <c r="F44" s="26">
        <v>304</v>
      </c>
      <c r="G44" s="26">
        <v>103.4</v>
      </c>
      <c r="H44" s="26">
        <v>221</v>
      </c>
      <c r="I44" s="26">
        <v>90.05</v>
      </c>
      <c r="J44" s="26">
        <v>304</v>
      </c>
      <c r="K44" s="26">
        <v>212</v>
      </c>
      <c r="L44" s="26">
        <v>323.2</v>
      </c>
      <c r="M44" s="26">
        <v>631</v>
      </c>
      <c r="N44" s="26">
        <v>335</v>
      </c>
      <c r="O44" s="26">
        <v>1600</v>
      </c>
      <c r="P44" s="26">
        <v>1754</v>
      </c>
      <c r="Q44" s="26">
        <v>111.9</v>
      </c>
      <c r="R44" s="26">
        <v>165.8</v>
      </c>
      <c r="S44" s="26">
        <v>31.7</v>
      </c>
      <c r="T44" s="26">
        <v>346</v>
      </c>
      <c r="U44" s="26">
        <v>243</v>
      </c>
      <c r="V44" s="26">
        <v>255</v>
      </c>
      <c r="W44" s="26">
        <v>3608</v>
      </c>
      <c r="X44" s="26">
        <v>1784.579</v>
      </c>
      <c r="Y44" s="26">
        <v>185</v>
      </c>
      <c r="Z44" s="26">
        <v>1344</v>
      </c>
      <c r="AA44" s="26">
        <v>2490</v>
      </c>
      <c r="AB44" s="26">
        <v>443.5</v>
      </c>
      <c r="AC44" s="26">
        <v>865</v>
      </c>
      <c r="AD44" s="26">
        <v>6740</v>
      </c>
      <c r="AE44" s="26">
        <v>1229</v>
      </c>
      <c r="AF44" s="26">
        <v>1788</v>
      </c>
      <c r="AG44" s="26">
        <v>11.810700000000001</v>
      </c>
    </row>
    <row r="45" spans="1:33" ht="15.75" customHeight="1">
      <c r="A45" s="101">
        <v>43892</v>
      </c>
      <c r="B45" s="102">
        <f>VLOOKUP(A45,'FTSE All-Share Historical '!A:B,2,FALSE)</f>
        <v>3749.23</v>
      </c>
      <c r="C45" s="26">
        <v>852</v>
      </c>
      <c r="D45" s="26">
        <v>147.78</v>
      </c>
      <c r="E45" s="26">
        <v>141.5</v>
      </c>
      <c r="F45" s="26">
        <v>304</v>
      </c>
      <c r="G45" s="26">
        <v>101</v>
      </c>
      <c r="H45" s="26">
        <v>225</v>
      </c>
      <c r="I45" s="26">
        <v>87.8</v>
      </c>
      <c r="J45" s="26">
        <v>304</v>
      </c>
      <c r="K45" s="26">
        <v>215</v>
      </c>
      <c r="L45" s="26">
        <v>295.8</v>
      </c>
      <c r="M45" s="26">
        <v>613</v>
      </c>
      <c r="N45" s="26">
        <v>336.5</v>
      </c>
      <c r="O45" s="26">
        <v>1600</v>
      </c>
      <c r="P45" s="26">
        <v>1788</v>
      </c>
      <c r="Q45" s="26">
        <v>106.7</v>
      </c>
      <c r="R45" s="26">
        <v>164.2</v>
      </c>
      <c r="S45" s="26">
        <v>31</v>
      </c>
      <c r="T45" s="26">
        <v>348.5</v>
      </c>
      <c r="U45" s="26">
        <v>240</v>
      </c>
      <c r="V45" s="26">
        <v>256.5</v>
      </c>
      <c r="W45" s="26">
        <v>3720</v>
      </c>
      <c r="X45" s="26">
        <v>1837.1663000000001</v>
      </c>
      <c r="Y45" s="26">
        <v>178.8</v>
      </c>
      <c r="Z45" s="26">
        <v>1307</v>
      </c>
      <c r="AA45" s="26">
        <v>2520</v>
      </c>
      <c r="AB45" s="26">
        <v>440.8</v>
      </c>
      <c r="AC45" s="26">
        <v>865</v>
      </c>
      <c r="AD45" s="26">
        <v>6780</v>
      </c>
      <c r="AE45" s="26">
        <v>1118</v>
      </c>
      <c r="AF45" s="26">
        <v>1899</v>
      </c>
      <c r="AG45" s="26">
        <v>12.641500000000001</v>
      </c>
    </row>
    <row r="46" spans="1:33" ht="15.75" customHeight="1">
      <c r="A46" s="101">
        <v>43893</v>
      </c>
      <c r="B46" s="102">
        <f>VLOOKUP(A46,'FTSE All-Share Historical '!A:B,2,FALSE)</f>
        <v>3791.53</v>
      </c>
      <c r="C46" s="26">
        <v>842</v>
      </c>
      <c r="D46" s="26">
        <v>150.86000000000001</v>
      </c>
      <c r="E46" s="26">
        <v>136.5</v>
      </c>
      <c r="F46" s="26">
        <v>318</v>
      </c>
      <c r="G46" s="26">
        <v>105</v>
      </c>
      <c r="H46" s="26">
        <v>225</v>
      </c>
      <c r="I46" s="26">
        <v>87.7</v>
      </c>
      <c r="J46" s="26">
        <v>304</v>
      </c>
      <c r="K46" s="26">
        <v>231</v>
      </c>
      <c r="L46" s="26">
        <v>296</v>
      </c>
      <c r="M46" s="26">
        <v>600</v>
      </c>
      <c r="N46" s="26">
        <v>334.5</v>
      </c>
      <c r="O46" s="26">
        <v>1605</v>
      </c>
      <c r="P46" s="26">
        <v>1808</v>
      </c>
      <c r="Q46" s="26">
        <v>107.9</v>
      </c>
      <c r="R46" s="26">
        <v>172.4</v>
      </c>
      <c r="S46" s="26">
        <v>31.2</v>
      </c>
      <c r="T46" s="26">
        <v>355</v>
      </c>
      <c r="U46" s="26">
        <v>253</v>
      </c>
      <c r="V46" s="26">
        <v>268</v>
      </c>
      <c r="W46" s="26">
        <v>3821.5</v>
      </c>
      <c r="X46" s="26">
        <v>1895.3308999999999</v>
      </c>
      <c r="Y46" s="26">
        <v>181.6</v>
      </c>
      <c r="Z46" s="26">
        <v>1328</v>
      </c>
      <c r="AA46" s="26">
        <v>2550</v>
      </c>
      <c r="AB46" s="26">
        <v>442.3</v>
      </c>
      <c r="AC46" s="26">
        <v>885</v>
      </c>
      <c r="AD46" s="26">
        <v>7002</v>
      </c>
      <c r="AE46" s="26">
        <v>1189</v>
      </c>
      <c r="AF46" s="26">
        <v>1879.5</v>
      </c>
      <c r="AG46" s="26">
        <v>14.2668</v>
      </c>
    </row>
    <row r="47" spans="1:33" ht="15.75" customHeight="1">
      <c r="A47" s="101">
        <v>43894</v>
      </c>
      <c r="B47" s="102">
        <f>VLOOKUP(A47,'FTSE All-Share Historical '!A:B,2,FALSE)</f>
        <v>3838.93</v>
      </c>
      <c r="C47" s="26">
        <v>856</v>
      </c>
      <c r="D47" s="26">
        <v>151.91999999999999</v>
      </c>
      <c r="E47" s="26">
        <v>136.5</v>
      </c>
      <c r="F47" s="26">
        <v>320</v>
      </c>
      <c r="G47" s="26">
        <v>96.3</v>
      </c>
      <c r="H47" s="26">
        <v>228</v>
      </c>
      <c r="I47" s="26">
        <v>85.95</v>
      </c>
      <c r="J47" s="26">
        <v>304</v>
      </c>
      <c r="K47" s="26">
        <v>226</v>
      </c>
      <c r="L47" s="26">
        <v>276.8</v>
      </c>
      <c r="M47" s="26">
        <v>610</v>
      </c>
      <c r="N47" s="26">
        <v>323</v>
      </c>
      <c r="O47" s="26">
        <v>1610</v>
      </c>
      <c r="P47" s="26">
        <v>1820</v>
      </c>
      <c r="Q47" s="26">
        <v>101.5</v>
      </c>
      <c r="R47" s="26">
        <v>176.6</v>
      </c>
      <c r="S47" s="26">
        <v>31.1</v>
      </c>
      <c r="T47" s="26">
        <v>360</v>
      </c>
      <c r="U47" s="26">
        <v>244</v>
      </c>
      <c r="V47" s="26">
        <v>265.5</v>
      </c>
      <c r="W47" s="26">
        <v>3929</v>
      </c>
      <c r="X47" s="26">
        <v>1909.6729</v>
      </c>
      <c r="Y47" s="26">
        <v>180.8</v>
      </c>
      <c r="Z47" s="26">
        <v>1327</v>
      </c>
      <c r="AA47" s="26">
        <v>2510</v>
      </c>
      <c r="AB47" s="26">
        <v>443.3</v>
      </c>
      <c r="AC47" s="26">
        <v>880</v>
      </c>
      <c r="AD47" s="26">
        <v>7130</v>
      </c>
      <c r="AE47" s="26">
        <v>1152</v>
      </c>
      <c r="AF47" s="26">
        <v>1928.5</v>
      </c>
      <c r="AG47" s="26">
        <v>15.531000000000001</v>
      </c>
    </row>
    <row r="48" spans="1:33" ht="15.75" customHeight="1">
      <c r="A48" s="101">
        <v>43895</v>
      </c>
      <c r="B48" s="102">
        <f>VLOOKUP(A48,'FTSE All-Share Historical '!A:B,2,FALSE)</f>
        <v>3773.5</v>
      </c>
      <c r="C48" s="26">
        <v>850</v>
      </c>
      <c r="D48" s="26">
        <v>148.72</v>
      </c>
      <c r="E48" s="26">
        <v>130.30000000000001</v>
      </c>
      <c r="F48" s="26">
        <v>328</v>
      </c>
      <c r="G48" s="26">
        <v>80.3</v>
      </c>
      <c r="H48" s="26">
        <v>235</v>
      </c>
      <c r="I48" s="26">
        <v>84.55</v>
      </c>
      <c r="J48" s="26">
        <v>302</v>
      </c>
      <c r="K48" s="26">
        <v>220</v>
      </c>
      <c r="L48" s="26">
        <v>278.2</v>
      </c>
      <c r="M48" s="26">
        <v>610</v>
      </c>
      <c r="N48" s="26">
        <v>312</v>
      </c>
      <c r="O48" s="26">
        <v>1552.5</v>
      </c>
      <c r="P48" s="26">
        <v>1784</v>
      </c>
      <c r="Q48" s="26">
        <v>130</v>
      </c>
      <c r="R48" s="26">
        <v>173.8</v>
      </c>
      <c r="S48" s="26">
        <v>31.65</v>
      </c>
      <c r="T48" s="26">
        <v>377.5</v>
      </c>
      <c r="U48" s="26">
        <v>245</v>
      </c>
      <c r="V48" s="26">
        <v>259</v>
      </c>
      <c r="W48" s="26">
        <v>3648.5</v>
      </c>
      <c r="X48" s="26">
        <v>1833.9792</v>
      </c>
      <c r="Y48" s="26">
        <v>175.4</v>
      </c>
      <c r="Z48" s="26">
        <v>1305</v>
      </c>
      <c r="AA48" s="26">
        <v>2455</v>
      </c>
      <c r="AB48" s="26">
        <v>427.6</v>
      </c>
      <c r="AC48" s="26">
        <v>885</v>
      </c>
      <c r="AD48" s="26">
        <v>7084</v>
      </c>
      <c r="AE48" s="26">
        <v>1140</v>
      </c>
      <c r="AF48" s="26">
        <v>1947</v>
      </c>
      <c r="AG48" s="26">
        <v>15.3865</v>
      </c>
    </row>
    <row r="49" spans="1:33" ht="15.75" customHeight="1">
      <c r="A49" s="101">
        <v>43896</v>
      </c>
      <c r="B49" s="102">
        <f>VLOOKUP(A49,'FTSE All-Share Historical '!A:B,2,FALSE)</f>
        <v>3640.96</v>
      </c>
      <c r="C49" s="26">
        <v>825</v>
      </c>
      <c r="D49" s="26">
        <v>144</v>
      </c>
      <c r="E49" s="26">
        <v>131.6</v>
      </c>
      <c r="F49" s="26">
        <v>320</v>
      </c>
      <c r="G49" s="26">
        <v>85.5</v>
      </c>
      <c r="H49" s="26">
        <v>220</v>
      </c>
      <c r="I49" s="26">
        <v>83.95</v>
      </c>
      <c r="J49" s="26">
        <v>295</v>
      </c>
      <c r="K49" s="26">
        <v>218.5</v>
      </c>
      <c r="L49" s="26">
        <v>266.8</v>
      </c>
      <c r="M49" s="26">
        <v>587</v>
      </c>
      <c r="N49" s="26">
        <v>313</v>
      </c>
      <c r="O49" s="26">
        <v>1500</v>
      </c>
      <c r="P49" s="26">
        <v>1746</v>
      </c>
      <c r="Q49" s="26">
        <v>117.6</v>
      </c>
      <c r="R49" s="26">
        <v>167.2</v>
      </c>
      <c r="S49" s="26">
        <v>30.4</v>
      </c>
      <c r="T49" s="26">
        <v>375</v>
      </c>
      <c r="U49" s="26">
        <v>246</v>
      </c>
      <c r="V49" s="26">
        <v>253.5</v>
      </c>
      <c r="W49" s="26">
        <v>3505</v>
      </c>
      <c r="X49" s="26">
        <v>1674.4248</v>
      </c>
      <c r="Y49" s="26">
        <v>171.6</v>
      </c>
      <c r="Z49" s="26">
        <v>1306</v>
      </c>
      <c r="AA49" s="26">
        <v>2385</v>
      </c>
      <c r="AB49" s="26">
        <v>417.7</v>
      </c>
      <c r="AC49" s="26">
        <v>870</v>
      </c>
      <c r="AD49" s="26">
        <v>6694</v>
      </c>
      <c r="AE49" s="26">
        <v>1089</v>
      </c>
      <c r="AF49" s="26">
        <v>1858.5</v>
      </c>
      <c r="AG49" s="26">
        <v>14.519600000000001</v>
      </c>
    </row>
    <row r="50" spans="1:33" ht="15.75" customHeight="1">
      <c r="A50" s="101">
        <v>43899</v>
      </c>
      <c r="B50" s="102">
        <f>VLOOKUP(A50,'FTSE All-Share Historical '!A:B,2,FALSE)</f>
        <v>3369.2</v>
      </c>
      <c r="C50" s="26">
        <v>730</v>
      </c>
      <c r="D50" s="26">
        <v>135.96</v>
      </c>
      <c r="E50" s="26">
        <v>121.1</v>
      </c>
      <c r="F50" s="26">
        <v>291</v>
      </c>
      <c r="G50" s="26">
        <v>81.400000000000006</v>
      </c>
      <c r="H50" s="26">
        <v>207</v>
      </c>
      <c r="I50" s="26">
        <v>78.5</v>
      </c>
      <c r="J50" s="26">
        <v>286</v>
      </c>
      <c r="K50" s="26">
        <v>210</v>
      </c>
      <c r="L50" s="26">
        <v>266.39999999999998</v>
      </c>
      <c r="M50" s="26">
        <v>538</v>
      </c>
      <c r="N50" s="26">
        <v>288</v>
      </c>
      <c r="O50" s="26">
        <v>1300</v>
      </c>
      <c r="P50" s="26">
        <v>1666</v>
      </c>
      <c r="Q50" s="26">
        <v>101.2</v>
      </c>
      <c r="R50" s="26">
        <v>165</v>
      </c>
      <c r="S50" s="26">
        <v>29.7</v>
      </c>
      <c r="T50" s="26">
        <v>340</v>
      </c>
      <c r="U50" s="26">
        <v>245</v>
      </c>
      <c r="V50" s="26">
        <v>240</v>
      </c>
      <c r="W50" s="26">
        <v>3249</v>
      </c>
      <c r="X50" s="26">
        <v>1496.1460999999999</v>
      </c>
      <c r="Y50" s="26">
        <v>154.4</v>
      </c>
      <c r="Z50" s="26">
        <v>1219</v>
      </c>
      <c r="AA50" s="26">
        <v>2290</v>
      </c>
      <c r="AB50" s="26">
        <v>394.3</v>
      </c>
      <c r="AC50" s="26">
        <v>830</v>
      </c>
      <c r="AD50" s="26">
        <v>6268</v>
      </c>
      <c r="AE50" s="26">
        <v>1048</v>
      </c>
      <c r="AF50" s="26">
        <v>1817</v>
      </c>
      <c r="AG50" s="26">
        <v>14.880800000000001</v>
      </c>
    </row>
    <row r="51" spans="1:33" ht="15.75" customHeight="1">
      <c r="A51" s="101">
        <v>43900</v>
      </c>
      <c r="B51" s="102">
        <f>VLOOKUP(A51,'FTSE All-Share Historical '!A:B,2,FALSE)</f>
        <v>3366.61</v>
      </c>
      <c r="C51" s="26">
        <v>752</v>
      </c>
      <c r="D51" s="26">
        <v>132.69999999999999</v>
      </c>
      <c r="E51" s="26">
        <v>123.4</v>
      </c>
      <c r="F51" s="26">
        <v>291</v>
      </c>
      <c r="G51" s="26">
        <v>84</v>
      </c>
      <c r="H51" s="26">
        <v>215</v>
      </c>
      <c r="I51" s="26">
        <v>74.849999999999994</v>
      </c>
      <c r="J51" s="26">
        <v>280</v>
      </c>
      <c r="K51" s="26">
        <v>204.5</v>
      </c>
      <c r="L51" s="26">
        <v>269.8</v>
      </c>
      <c r="M51" s="26">
        <v>544</v>
      </c>
      <c r="N51" s="26">
        <v>299</v>
      </c>
      <c r="O51" s="26">
        <v>1345</v>
      </c>
      <c r="P51" s="26">
        <v>1672</v>
      </c>
      <c r="Q51" s="26">
        <v>99</v>
      </c>
      <c r="R51" s="26">
        <v>159</v>
      </c>
      <c r="S51" s="26">
        <v>28.6</v>
      </c>
      <c r="T51" s="26">
        <v>322</v>
      </c>
      <c r="U51" s="26">
        <v>235</v>
      </c>
      <c r="V51" s="26">
        <v>241</v>
      </c>
      <c r="W51" s="26">
        <v>3359</v>
      </c>
      <c r="X51" s="26">
        <v>1541.164</v>
      </c>
      <c r="Y51" s="26">
        <v>163</v>
      </c>
      <c r="Z51" s="26">
        <v>1197</v>
      </c>
      <c r="AA51" s="26">
        <v>2205</v>
      </c>
      <c r="AB51" s="26">
        <v>390.7</v>
      </c>
      <c r="AC51" s="26">
        <v>835</v>
      </c>
      <c r="AD51" s="26">
        <v>6174</v>
      </c>
      <c r="AE51" s="26">
        <v>970</v>
      </c>
      <c r="AF51" s="26">
        <v>1819</v>
      </c>
      <c r="AG51" s="26">
        <v>13.183299999999999</v>
      </c>
    </row>
    <row r="52" spans="1:33" ht="15.75" customHeight="1">
      <c r="A52" s="101">
        <v>43901</v>
      </c>
      <c r="B52" s="102">
        <f>VLOOKUP(A52,'FTSE All-Share Historical '!A:B,2,FALSE)</f>
        <v>3320.63</v>
      </c>
      <c r="C52" s="26">
        <v>710</v>
      </c>
      <c r="D52" s="26">
        <v>141.52000000000001</v>
      </c>
      <c r="E52" s="26">
        <v>119.6</v>
      </c>
      <c r="F52" s="26">
        <v>290</v>
      </c>
      <c r="G52" s="26">
        <v>81.5</v>
      </c>
      <c r="H52" s="26">
        <v>208</v>
      </c>
      <c r="I52" s="26">
        <v>70.75</v>
      </c>
      <c r="J52" s="26">
        <v>250</v>
      </c>
      <c r="K52" s="26">
        <v>200</v>
      </c>
      <c r="L52" s="26">
        <v>263</v>
      </c>
      <c r="M52" s="26">
        <v>525</v>
      </c>
      <c r="N52" s="26">
        <v>285.5</v>
      </c>
      <c r="O52" s="26">
        <v>1352.5</v>
      </c>
      <c r="P52" s="26">
        <v>1700</v>
      </c>
      <c r="Q52" s="26">
        <v>107.7</v>
      </c>
      <c r="R52" s="26">
        <v>104.8</v>
      </c>
      <c r="S52" s="26">
        <v>28.05</v>
      </c>
      <c r="T52" s="26">
        <v>307.5</v>
      </c>
      <c r="U52" s="26">
        <v>237.5</v>
      </c>
      <c r="V52" s="26">
        <v>241</v>
      </c>
      <c r="W52" s="26">
        <v>3364.5</v>
      </c>
      <c r="X52" s="26">
        <v>1515.0696</v>
      </c>
      <c r="Y52" s="26">
        <v>157</v>
      </c>
      <c r="Z52" s="26">
        <v>1182</v>
      </c>
      <c r="AA52" s="26">
        <v>2330</v>
      </c>
      <c r="AB52" s="26">
        <v>379.7</v>
      </c>
      <c r="AC52" s="26">
        <v>805</v>
      </c>
      <c r="AD52" s="26">
        <v>5992</v>
      </c>
      <c r="AE52" s="26">
        <v>1014</v>
      </c>
      <c r="AF52" s="26">
        <v>1828.5</v>
      </c>
      <c r="AG52" s="26">
        <v>15.3865</v>
      </c>
    </row>
    <row r="53" spans="1:33" ht="15.75" customHeight="1">
      <c r="A53" s="101">
        <v>43902</v>
      </c>
      <c r="B53" s="102">
        <f>VLOOKUP(A53,'FTSE All-Share Historical '!A:B,2,FALSE)</f>
        <v>2968.38</v>
      </c>
      <c r="C53" s="26">
        <v>682</v>
      </c>
      <c r="D53" s="26">
        <v>115.54</v>
      </c>
      <c r="E53" s="26">
        <v>105.7</v>
      </c>
      <c r="F53" s="26">
        <v>288</v>
      </c>
      <c r="G53" s="26">
        <v>64.3</v>
      </c>
      <c r="H53" s="26">
        <v>185</v>
      </c>
      <c r="I53" s="26">
        <v>61.2</v>
      </c>
      <c r="J53" s="26">
        <v>240</v>
      </c>
      <c r="K53" s="26">
        <v>179.5</v>
      </c>
      <c r="L53" s="26">
        <v>235</v>
      </c>
      <c r="M53" s="26">
        <v>520</v>
      </c>
      <c r="N53" s="26">
        <v>248</v>
      </c>
      <c r="O53" s="26">
        <v>1315</v>
      </c>
      <c r="P53" s="26">
        <v>1542</v>
      </c>
      <c r="Q53" s="26">
        <v>97.9</v>
      </c>
      <c r="R53" s="26">
        <v>78</v>
      </c>
      <c r="S53" s="26">
        <v>24</v>
      </c>
      <c r="T53" s="26">
        <v>270</v>
      </c>
      <c r="U53" s="26">
        <v>240</v>
      </c>
      <c r="V53" s="26">
        <v>207.5</v>
      </c>
      <c r="W53" s="26">
        <v>2968</v>
      </c>
      <c r="X53" s="26">
        <v>1229.4254000000001</v>
      </c>
      <c r="Y53" s="26">
        <v>138.19999999999999</v>
      </c>
      <c r="Z53" s="26">
        <v>1057</v>
      </c>
      <c r="AA53" s="26">
        <v>2275</v>
      </c>
      <c r="AB53" s="26">
        <v>344.4</v>
      </c>
      <c r="AC53" s="26">
        <v>750</v>
      </c>
      <c r="AD53" s="26">
        <v>5382</v>
      </c>
      <c r="AE53" s="26">
        <v>887.5</v>
      </c>
      <c r="AF53" s="26">
        <v>1737</v>
      </c>
      <c r="AG53" s="26">
        <v>21.4544</v>
      </c>
    </row>
    <row r="54" spans="1:33" ht="15.75" customHeight="1">
      <c r="A54" s="101">
        <v>43903</v>
      </c>
      <c r="B54" s="102">
        <f>VLOOKUP(A54,'FTSE All-Share Historical '!A:B,2,FALSE)</f>
        <v>3023.1</v>
      </c>
      <c r="C54" s="26">
        <v>730</v>
      </c>
      <c r="D54" s="26">
        <v>122.68</v>
      </c>
      <c r="E54" s="26">
        <v>103</v>
      </c>
      <c r="F54" s="26">
        <v>263</v>
      </c>
      <c r="G54" s="26">
        <v>54.8</v>
      </c>
      <c r="H54" s="26">
        <v>169</v>
      </c>
      <c r="I54" s="26">
        <v>51.85</v>
      </c>
      <c r="J54" s="26">
        <v>251</v>
      </c>
      <c r="K54" s="26">
        <v>162.5</v>
      </c>
      <c r="L54" s="26">
        <v>222</v>
      </c>
      <c r="M54" s="26">
        <v>506</v>
      </c>
      <c r="N54" s="26">
        <v>226.5</v>
      </c>
      <c r="O54" s="26">
        <v>1225</v>
      </c>
      <c r="P54" s="26">
        <v>1568</v>
      </c>
      <c r="Q54" s="26">
        <v>92.9</v>
      </c>
      <c r="R54" s="26">
        <v>59</v>
      </c>
      <c r="S54" s="26">
        <v>23.9</v>
      </c>
      <c r="T54" s="26">
        <v>230</v>
      </c>
      <c r="U54" s="26">
        <v>240</v>
      </c>
      <c r="V54" s="26">
        <v>210</v>
      </c>
      <c r="W54" s="26">
        <v>3274</v>
      </c>
      <c r="X54" s="26">
        <v>1330.2175</v>
      </c>
      <c r="Y54" s="26">
        <v>144</v>
      </c>
      <c r="Z54" s="26">
        <v>921</v>
      </c>
      <c r="AA54" s="26">
        <v>2300</v>
      </c>
      <c r="AB54" s="26">
        <v>333.5</v>
      </c>
      <c r="AC54" s="26">
        <v>730</v>
      </c>
      <c r="AD54" s="26">
        <v>5494</v>
      </c>
      <c r="AE54" s="26">
        <v>871</v>
      </c>
      <c r="AF54" s="26">
        <v>1728</v>
      </c>
      <c r="AG54" s="26">
        <v>20.5153</v>
      </c>
    </row>
    <row r="55" spans="1:33" ht="15.75" customHeight="1">
      <c r="A55" s="101">
        <v>43906</v>
      </c>
      <c r="B55" s="102">
        <f>VLOOKUP(A55,'FTSE All-Share Historical '!A:B,2,FALSE)</f>
        <v>2882.19</v>
      </c>
      <c r="C55" s="26">
        <v>690</v>
      </c>
      <c r="D55" s="26">
        <v>117.48</v>
      </c>
      <c r="E55" s="26">
        <v>83.35</v>
      </c>
      <c r="F55" s="26">
        <v>236</v>
      </c>
      <c r="G55" s="26">
        <v>48</v>
      </c>
      <c r="H55" s="26">
        <v>175</v>
      </c>
      <c r="I55" s="26">
        <v>28.42</v>
      </c>
      <c r="J55" s="26">
        <v>229.5</v>
      </c>
      <c r="K55" s="26">
        <v>148.5</v>
      </c>
      <c r="L55" s="26">
        <v>168.9</v>
      </c>
      <c r="M55" s="26">
        <v>428</v>
      </c>
      <c r="N55" s="26">
        <v>153</v>
      </c>
      <c r="O55" s="26">
        <v>910</v>
      </c>
      <c r="P55" s="26">
        <v>1394</v>
      </c>
      <c r="Q55" s="26">
        <v>80</v>
      </c>
      <c r="R55" s="26">
        <v>40</v>
      </c>
      <c r="S55" s="26">
        <v>19.48</v>
      </c>
      <c r="T55" s="26">
        <v>210</v>
      </c>
      <c r="U55" s="26">
        <v>230</v>
      </c>
      <c r="V55" s="26">
        <v>176.2</v>
      </c>
      <c r="W55" s="26">
        <v>3357.5</v>
      </c>
      <c r="X55" s="26">
        <v>1284.8013000000001</v>
      </c>
      <c r="Y55" s="26">
        <v>131</v>
      </c>
      <c r="Z55" s="26">
        <v>710</v>
      </c>
      <c r="AA55" s="26">
        <v>2110</v>
      </c>
      <c r="AB55" s="26">
        <v>332.2</v>
      </c>
      <c r="AC55" s="26">
        <v>702.5</v>
      </c>
      <c r="AD55" s="26">
        <v>5180</v>
      </c>
      <c r="AE55" s="26">
        <v>525.5</v>
      </c>
      <c r="AF55" s="26">
        <v>1735.5</v>
      </c>
      <c r="AG55" s="26">
        <v>18.203700000000001</v>
      </c>
    </row>
    <row r="56" spans="1:33" ht="15.75" customHeight="1">
      <c r="A56" s="101">
        <v>43907</v>
      </c>
      <c r="B56" s="102">
        <f>VLOOKUP(A56,'FTSE All-Share Historical '!A:B,2,FALSE)</f>
        <v>2934.94</v>
      </c>
      <c r="C56" s="26">
        <v>640</v>
      </c>
      <c r="D56" s="26">
        <v>120.66</v>
      </c>
      <c r="E56" s="26">
        <v>81.400000000000006</v>
      </c>
      <c r="F56" s="26">
        <v>220</v>
      </c>
      <c r="G56" s="26">
        <v>46</v>
      </c>
      <c r="H56" s="26">
        <v>179</v>
      </c>
      <c r="I56" s="26">
        <v>22.2</v>
      </c>
      <c r="J56" s="26">
        <v>185</v>
      </c>
      <c r="K56" s="26">
        <v>140</v>
      </c>
      <c r="L56" s="26">
        <v>169.2</v>
      </c>
      <c r="M56" s="26">
        <v>400</v>
      </c>
      <c r="N56" s="26">
        <v>140.4</v>
      </c>
      <c r="O56" s="26">
        <v>920</v>
      </c>
      <c r="P56" s="26">
        <v>1340</v>
      </c>
      <c r="Q56" s="26">
        <v>77.650000000000006</v>
      </c>
      <c r="R56" s="26">
        <v>42.7</v>
      </c>
      <c r="S56" s="26">
        <v>19.149999999999999</v>
      </c>
      <c r="T56" s="26">
        <v>182.5</v>
      </c>
      <c r="U56" s="26">
        <v>200</v>
      </c>
      <c r="V56" s="26">
        <v>164.2</v>
      </c>
      <c r="W56" s="26">
        <v>3393.5</v>
      </c>
      <c r="X56" s="26">
        <v>1294.3625999999999</v>
      </c>
      <c r="Y56" s="26">
        <v>129.19999999999999</v>
      </c>
      <c r="Z56" s="26">
        <v>657</v>
      </c>
      <c r="AA56" s="26">
        <v>2090</v>
      </c>
      <c r="AB56" s="26">
        <v>334.1</v>
      </c>
      <c r="AC56" s="26">
        <v>690</v>
      </c>
      <c r="AD56" s="26">
        <v>4900</v>
      </c>
      <c r="AE56" s="26">
        <v>468.6</v>
      </c>
      <c r="AF56" s="26">
        <v>1775</v>
      </c>
      <c r="AG56" s="26">
        <v>17.6981</v>
      </c>
    </row>
    <row r="57" spans="1:33" ht="15.75" customHeight="1">
      <c r="A57" s="101">
        <v>43908</v>
      </c>
      <c r="B57" s="102">
        <f>VLOOKUP(A57,'FTSE All-Share Historical '!A:B,2,FALSE)</f>
        <v>2804.29</v>
      </c>
      <c r="C57" s="26">
        <v>610</v>
      </c>
      <c r="D57" s="26">
        <v>123.44</v>
      </c>
      <c r="E57" s="26">
        <v>59</v>
      </c>
      <c r="F57" s="26">
        <v>210</v>
      </c>
      <c r="G57" s="26">
        <v>36</v>
      </c>
      <c r="H57" s="26">
        <v>179</v>
      </c>
      <c r="I57" s="26">
        <v>31.86</v>
      </c>
      <c r="J57" s="26">
        <v>186.5</v>
      </c>
      <c r="K57" s="26">
        <v>135</v>
      </c>
      <c r="L57" s="26">
        <v>142.69999999999999</v>
      </c>
      <c r="M57" s="26">
        <v>423</v>
      </c>
      <c r="N57" s="26">
        <v>113.2</v>
      </c>
      <c r="O57" s="26">
        <v>960</v>
      </c>
      <c r="P57" s="26">
        <v>1304</v>
      </c>
      <c r="Q57" s="26">
        <v>83.8</v>
      </c>
      <c r="R57" s="26">
        <v>39</v>
      </c>
      <c r="S57" s="26">
        <v>17.5</v>
      </c>
      <c r="T57" s="26">
        <v>172.5</v>
      </c>
      <c r="U57" s="26">
        <v>192.5</v>
      </c>
      <c r="V57" s="26">
        <v>131.80000000000001</v>
      </c>
      <c r="W57" s="26">
        <v>3264</v>
      </c>
      <c r="X57" s="26">
        <v>1137.1985</v>
      </c>
      <c r="Y57" s="26">
        <v>119.8</v>
      </c>
      <c r="Z57" s="26">
        <v>592.5</v>
      </c>
      <c r="AA57" s="26">
        <v>1958</v>
      </c>
      <c r="AB57" s="26">
        <v>323.5</v>
      </c>
      <c r="AC57" s="26">
        <v>675</v>
      </c>
      <c r="AD57" s="26">
        <v>4503</v>
      </c>
      <c r="AE57" s="26">
        <v>380</v>
      </c>
      <c r="AF57" s="26">
        <v>1772.5</v>
      </c>
      <c r="AG57" s="26">
        <v>17.3369</v>
      </c>
    </row>
    <row r="58" spans="1:33" ht="15.75" customHeight="1">
      <c r="A58" s="101">
        <v>43909</v>
      </c>
      <c r="B58" s="102">
        <f>VLOOKUP(A58,'FTSE All-Share Historical '!A:B,2,FALSE)</f>
        <v>2831.4</v>
      </c>
      <c r="C58" s="26">
        <v>650</v>
      </c>
      <c r="D58" s="26">
        <v>123.9</v>
      </c>
      <c r="E58" s="26">
        <v>51.85</v>
      </c>
      <c r="F58" s="26">
        <v>190</v>
      </c>
      <c r="G58" s="26">
        <v>39.6</v>
      </c>
      <c r="H58" s="26">
        <v>176</v>
      </c>
      <c r="I58" s="26">
        <v>26.26</v>
      </c>
      <c r="J58" s="26">
        <v>205</v>
      </c>
      <c r="K58" s="26">
        <v>129.5</v>
      </c>
      <c r="L58" s="26">
        <v>140</v>
      </c>
      <c r="M58" s="26">
        <v>460</v>
      </c>
      <c r="N58" s="26">
        <v>100.8</v>
      </c>
      <c r="O58" s="26">
        <v>915</v>
      </c>
      <c r="P58" s="26">
        <v>1060</v>
      </c>
      <c r="Q58" s="26">
        <v>88.05</v>
      </c>
      <c r="R58" s="26">
        <v>39.75</v>
      </c>
      <c r="S58" s="26">
        <v>18</v>
      </c>
      <c r="T58" s="26">
        <v>155</v>
      </c>
      <c r="U58" s="26">
        <v>184.75</v>
      </c>
      <c r="V58" s="26">
        <v>131.80000000000001</v>
      </c>
      <c r="W58" s="26">
        <v>3172.5</v>
      </c>
      <c r="X58" s="26">
        <v>1090.9855</v>
      </c>
      <c r="Y58" s="26">
        <v>122</v>
      </c>
      <c r="Z58" s="26">
        <v>559.5</v>
      </c>
      <c r="AA58" s="26">
        <v>1992</v>
      </c>
      <c r="AB58" s="26">
        <v>332.7</v>
      </c>
      <c r="AC58" s="26">
        <v>675</v>
      </c>
      <c r="AD58" s="26">
        <v>4520</v>
      </c>
      <c r="AE58" s="26">
        <v>305.8</v>
      </c>
      <c r="AF58" s="26">
        <v>1803</v>
      </c>
      <c r="AG58" s="26">
        <v>23.260300000000001</v>
      </c>
    </row>
    <row r="59" spans="1:33" ht="15.75" customHeight="1">
      <c r="A59" s="101">
        <v>43910</v>
      </c>
      <c r="B59" s="102">
        <f>VLOOKUP(A59,'FTSE All-Share Historical '!A:B,2,FALSE)</f>
        <v>2875.26</v>
      </c>
      <c r="C59" s="26">
        <v>660</v>
      </c>
      <c r="D59" s="26">
        <v>112.06</v>
      </c>
      <c r="E59" s="26">
        <v>65.95</v>
      </c>
      <c r="F59" s="26">
        <v>215</v>
      </c>
      <c r="G59" s="26">
        <v>49.95</v>
      </c>
      <c r="H59" s="26">
        <v>175.5</v>
      </c>
      <c r="I59" s="26">
        <v>28.34</v>
      </c>
      <c r="J59" s="26">
        <v>205</v>
      </c>
      <c r="K59" s="26">
        <v>140</v>
      </c>
      <c r="L59" s="26">
        <v>154.6</v>
      </c>
      <c r="M59" s="26">
        <v>570</v>
      </c>
      <c r="N59" s="26">
        <v>121.2</v>
      </c>
      <c r="O59" s="26">
        <v>986</v>
      </c>
      <c r="P59" s="26">
        <v>1226</v>
      </c>
      <c r="Q59" s="26">
        <v>92.65</v>
      </c>
      <c r="R59" s="26">
        <v>38</v>
      </c>
      <c r="S59" s="26">
        <v>18.3</v>
      </c>
      <c r="T59" s="26">
        <v>155</v>
      </c>
      <c r="U59" s="26">
        <v>187.5</v>
      </c>
      <c r="V59" s="26">
        <v>145</v>
      </c>
      <c r="W59" s="26">
        <v>3212</v>
      </c>
      <c r="X59" s="26">
        <v>1101.1443999999999</v>
      </c>
      <c r="Y59" s="26">
        <v>132.19999999999999</v>
      </c>
      <c r="Z59" s="26">
        <v>700</v>
      </c>
      <c r="AA59" s="26">
        <v>2025</v>
      </c>
      <c r="AB59" s="26">
        <v>325.2</v>
      </c>
      <c r="AC59" s="26">
        <v>695</v>
      </c>
      <c r="AD59" s="26">
        <v>4656</v>
      </c>
      <c r="AE59" s="26">
        <v>536.5</v>
      </c>
      <c r="AF59" s="26">
        <v>1884</v>
      </c>
      <c r="AG59" s="26">
        <v>35.396099999999997</v>
      </c>
    </row>
    <row r="60" spans="1:33" ht="15.75" customHeight="1">
      <c r="A60" s="101">
        <v>43913</v>
      </c>
      <c r="B60" s="102">
        <f>VLOOKUP(A60,'FTSE All-Share Historical '!A:B,2,FALSE)</f>
        <v>2766.23</v>
      </c>
      <c r="C60" s="26">
        <v>612</v>
      </c>
      <c r="D60" s="26">
        <v>110.96</v>
      </c>
      <c r="E60" s="26">
        <v>53.4</v>
      </c>
      <c r="F60" s="26">
        <v>188.5</v>
      </c>
      <c r="G60" s="26">
        <v>48.5</v>
      </c>
      <c r="H60" s="26">
        <v>175</v>
      </c>
      <c r="I60" s="26">
        <v>25.52</v>
      </c>
      <c r="J60" s="26">
        <v>191.5</v>
      </c>
      <c r="K60" s="26">
        <v>135</v>
      </c>
      <c r="L60" s="26">
        <v>150</v>
      </c>
      <c r="M60" s="26">
        <v>525</v>
      </c>
      <c r="N60" s="26">
        <v>129.4</v>
      </c>
      <c r="O60" s="26">
        <v>950</v>
      </c>
      <c r="P60" s="26">
        <v>1126</v>
      </c>
      <c r="Q60" s="26">
        <v>85</v>
      </c>
      <c r="R60" s="26">
        <v>33.799999999999997</v>
      </c>
      <c r="S60" s="26">
        <v>17.260000000000002</v>
      </c>
      <c r="T60" s="26">
        <v>150</v>
      </c>
      <c r="U60" s="26">
        <v>182.5</v>
      </c>
      <c r="V60" s="26">
        <v>136</v>
      </c>
      <c r="W60" s="26">
        <v>3100</v>
      </c>
      <c r="X60" s="26">
        <v>1087.4000000000001</v>
      </c>
      <c r="Y60" s="26">
        <v>114</v>
      </c>
      <c r="Z60" s="26">
        <v>692.5</v>
      </c>
      <c r="AA60" s="26">
        <v>2010</v>
      </c>
      <c r="AB60" s="26">
        <v>334.5</v>
      </c>
      <c r="AC60" s="26">
        <v>695</v>
      </c>
      <c r="AD60" s="26">
        <v>4086</v>
      </c>
      <c r="AE60" s="26">
        <v>506.5</v>
      </c>
      <c r="AF60" s="26">
        <v>1701.5</v>
      </c>
      <c r="AG60" s="26">
        <v>35.396099999999997</v>
      </c>
    </row>
    <row r="61" spans="1:33" ht="15.75" customHeight="1">
      <c r="A61" s="101">
        <v>43914</v>
      </c>
      <c r="B61" s="102">
        <f>VLOOKUP(A61,'FTSE All-Share Historical '!A:B,2,FALSE)</f>
        <v>3013.67</v>
      </c>
      <c r="C61" s="26">
        <v>630</v>
      </c>
      <c r="D61" s="26">
        <v>114.78</v>
      </c>
      <c r="E61" s="26">
        <v>60.2</v>
      </c>
      <c r="F61" s="26">
        <v>185</v>
      </c>
      <c r="G61" s="26">
        <v>57.5</v>
      </c>
      <c r="H61" s="26">
        <v>182</v>
      </c>
      <c r="I61" s="26">
        <v>30.94</v>
      </c>
      <c r="J61" s="26">
        <v>189</v>
      </c>
      <c r="K61" s="26">
        <v>136</v>
      </c>
      <c r="L61" s="26">
        <v>162.4</v>
      </c>
      <c r="M61" s="26">
        <v>550</v>
      </c>
      <c r="N61" s="26">
        <v>150.80000000000001</v>
      </c>
      <c r="O61" s="26">
        <v>980</v>
      </c>
      <c r="P61" s="26">
        <v>1160</v>
      </c>
      <c r="Q61" s="26">
        <v>91.5</v>
      </c>
      <c r="R61" s="26">
        <v>36.15</v>
      </c>
      <c r="S61" s="26">
        <v>18.260000000000002</v>
      </c>
      <c r="T61" s="26">
        <v>150</v>
      </c>
      <c r="U61" s="26">
        <v>210</v>
      </c>
      <c r="V61" s="26">
        <v>152.4</v>
      </c>
      <c r="W61" s="26">
        <v>3555.5</v>
      </c>
      <c r="X61" s="26">
        <v>1314.6804</v>
      </c>
      <c r="Y61" s="26">
        <v>122</v>
      </c>
      <c r="Z61" s="26">
        <v>845</v>
      </c>
      <c r="AA61" s="26">
        <v>2130</v>
      </c>
      <c r="AB61" s="26">
        <v>359.8</v>
      </c>
      <c r="AC61" s="26">
        <v>725</v>
      </c>
      <c r="AD61" s="26">
        <v>4650</v>
      </c>
      <c r="AE61" s="26">
        <v>558.5</v>
      </c>
      <c r="AF61" s="26">
        <v>1813.5</v>
      </c>
      <c r="AG61" s="26">
        <v>37.202100000000002</v>
      </c>
    </row>
    <row r="62" spans="1:33" ht="15.75" customHeight="1">
      <c r="A62" s="101">
        <v>43915</v>
      </c>
      <c r="B62" s="102">
        <f>VLOOKUP(A62,'FTSE All-Share Historical '!A:B,2,FALSE)</f>
        <v>3148.26</v>
      </c>
      <c r="C62" s="26">
        <v>656</v>
      </c>
      <c r="D62" s="26">
        <v>117.32</v>
      </c>
      <c r="E62" s="26">
        <v>75.599999999999994</v>
      </c>
      <c r="F62" s="26">
        <v>193</v>
      </c>
      <c r="G62" s="26">
        <v>59.9</v>
      </c>
      <c r="H62" s="26">
        <v>195</v>
      </c>
      <c r="I62" s="26">
        <v>43.64</v>
      </c>
      <c r="J62" s="26">
        <v>195.5</v>
      </c>
      <c r="K62" s="26">
        <v>132</v>
      </c>
      <c r="L62" s="26">
        <v>184.6</v>
      </c>
      <c r="M62" s="26">
        <v>550</v>
      </c>
      <c r="N62" s="26">
        <v>166.6</v>
      </c>
      <c r="O62" s="26">
        <v>950</v>
      </c>
      <c r="P62" s="26">
        <v>1286</v>
      </c>
      <c r="Q62" s="26">
        <v>91.85</v>
      </c>
      <c r="R62" s="26">
        <v>38.85</v>
      </c>
      <c r="S62" s="26">
        <v>21.7</v>
      </c>
      <c r="T62" s="26">
        <v>167</v>
      </c>
      <c r="U62" s="26">
        <v>212.5</v>
      </c>
      <c r="V62" s="26">
        <v>156</v>
      </c>
      <c r="W62" s="26">
        <v>3820</v>
      </c>
      <c r="X62" s="26">
        <v>1384.7967000000001</v>
      </c>
      <c r="Y62" s="26">
        <v>128</v>
      </c>
      <c r="Z62" s="26">
        <v>843.5</v>
      </c>
      <c r="AA62" s="26">
        <v>2360</v>
      </c>
      <c r="AB62" s="26">
        <v>371.4</v>
      </c>
      <c r="AC62" s="26">
        <v>725</v>
      </c>
      <c r="AD62" s="26">
        <v>5086</v>
      </c>
      <c r="AE62" s="26">
        <v>570</v>
      </c>
      <c r="AF62" s="26">
        <v>1800</v>
      </c>
      <c r="AG62" s="26">
        <v>33.590200000000003</v>
      </c>
    </row>
    <row r="63" spans="1:33" ht="15.75" customHeight="1">
      <c r="A63" s="101">
        <v>43916</v>
      </c>
      <c r="B63" s="102">
        <f>VLOOKUP(A63,'FTSE All-Share Historical '!A:B,2,FALSE)</f>
        <v>3226.52</v>
      </c>
      <c r="C63" s="26">
        <v>652</v>
      </c>
      <c r="D63" s="26">
        <v>120.5</v>
      </c>
      <c r="E63" s="26">
        <v>88.35</v>
      </c>
      <c r="F63" s="26">
        <v>195</v>
      </c>
      <c r="G63" s="26">
        <v>58.2</v>
      </c>
      <c r="H63" s="26">
        <v>207</v>
      </c>
      <c r="I63" s="26">
        <v>43.72</v>
      </c>
      <c r="J63" s="26">
        <v>190</v>
      </c>
      <c r="K63" s="26">
        <v>135</v>
      </c>
      <c r="L63" s="26">
        <v>227.4</v>
      </c>
      <c r="M63" s="26">
        <v>540</v>
      </c>
      <c r="N63" s="26">
        <v>196</v>
      </c>
      <c r="O63" s="26">
        <v>972</v>
      </c>
      <c r="P63" s="26">
        <v>1314</v>
      </c>
      <c r="Q63" s="26">
        <v>85</v>
      </c>
      <c r="R63" s="26">
        <v>40.25</v>
      </c>
      <c r="S63" s="26">
        <v>23.074999999999999</v>
      </c>
      <c r="T63" s="26">
        <v>182.5</v>
      </c>
      <c r="U63" s="26">
        <v>217.5</v>
      </c>
      <c r="V63" s="26">
        <v>161.6</v>
      </c>
      <c r="W63" s="26">
        <v>3750</v>
      </c>
      <c r="X63" s="26">
        <v>1390.3741</v>
      </c>
      <c r="Y63" s="26">
        <v>132.4</v>
      </c>
      <c r="Z63" s="26">
        <v>908.5</v>
      </c>
      <c r="AA63" s="26">
        <v>2270</v>
      </c>
      <c r="AB63" s="26">
        <v>400.7</v>
      </c>
      <c r="AC63" s="26">
        <v>675</v>
      </c>
      <c r="AD63" s="26">
        <v>5480</v>
      </c>
      <c r="AE63" s="26">
        <v>568.5</v>
      </c>
      <c r="AF63" s="26">
        <v>1868</v>
      </c>
      <c r="AG63" s="26">
        <v>32.506700000000002</v>
      </c>
    </row>
    <row r="64" spans="1:33" ht="15.75" customHeight="1">
      <c r="A64" s="101">
        <v>43917</v>
      </c>
      <c r="B64" s="102">
        <f>VLOOKUP(A64,'FTSE All-Share Historical '!A:B,2,FALSE)</f>
        <v>3063.7</v>
      </c>
      <c r="C64" s="26">
        <v>650</v>
      </c>
      <c r="D64" s="26">
        <v>118</v>
      </c>
      <c r="E64" s="26">
        <v>80.25</v>
      </c>
      <c r="F64" s="26">
        <v>197</v>
      </c>
      <c r="G64" s="26">
        <v>58.8</v>
      </c>
      <c r="H64" s="26">
        <v>199</v>
      </c>
      <c r="I64" s="26">
        <v>39.979999999999997</v>
      </c>
      <c r="J64" s="26">
        <v>192.5</v>
      </c>
      <c r="K64" s="26">
        <v>133</v>
      </c>
      <c r="L64" s="26">
        <v>235</v>
      </c>
      <c r="M64" s="26">
        <v>540</v>
      </c>
      <c r="N64" s="26">
        <v>187.2</v>
      </c>
      <c r="O64" s="26">
        <v>1000</v>
      </c>
      <c r="P64" s="26">
        <v>1178</v>
      </c>
      <c r="Q64" s="26">
        <v>77.599999999999994</v>
      </c>
      <c r="R64" s="26">
        <v>37</v>
      </c>
      <c r="S64" s="26">
        <v>23.4</v>
      </c>
      <c r="T64" s="26">
        <v>205</v>
      </c>
      <c r="U64" s="26">
        <v>220</v>
      </c>
      <c r="V64" s="26">
        <v>153.80000000000001</v>
      </c>
      <c r="W64" s="26">
        <v>3528</v>
      </c>
      <c r="X64" s="26">
        <v>1346.5514000000001</v>
      </c>
      <c r="Y64" s="26">
        <v>132</v>
      </c>
      <c r="Z64" s="26">
        <v>850.5</v>
      </c>
      <c r="AA64" s="26">
        <v>2240</v>
      </c>
      <c r="AB64" s="26">
        <v>364</v>
      </c>
      <c r="AC64" s="26">
        <v>665</v>
      </c>
      <c r="AD64" s="26">
        <v>5080</v>
      </c>
      <c r="AE64" s="26">
        <v>569.5</v>
      </c>
      <c r="AF64" s="26">
        <v>1964</v>
      </c>
      <c r="AG64" s="26">
        <v>33.228999999999999</v>
      </c>
    </row>
    <row r="65" spans="1:33" ht="15.75" customHeight="1">
      <c r="A65" s="101">
        <v>43920</v>
      </c>
      <c r="B65" s="102">
        <f>VLOOKUP(A65,'FTSE All-Share Historical '!A:B,2,FALSE)</f>
        <v>3083.7</v>
      </c>
      <c r="C65" s="26">
        <v>650</v>
      </c>
      <c r="D65" s="26">
        <v>118.58</v>
      </c>
      <c r="E65" s="26">
        <v>73.349999999999994</v>
      </c>
      <c r="F65" s="26">
        <v>199.5</v>
      </c>
      <c r="G65" s="26">
        <v>55</v>
      </c>
      <c r="H65" s="26">
        <v>195</v>
      </c>
      <c r="I65" s="26">
        <v>36.72</v>
      </c>
      <c r="J65" s="26">
        <v>188</v>
      </c>
      <c r="K65" s="26">
        <v>129.5</v>
      </c>
      <c r="L65" s="26">
        <v>221</v>
      </c>
      <c r="M65" s="26">
        <v>538</v>
      </c>
      <c r="N65" s="26">
        <v>172.8</v>
      </c>
      <c r="O65" s="26">
        <v>1120</v>
      </c>
      <c r="P65" s="26">
        <v>1204</v>
      </c>
      <c r="Q65" s="26">
        <v>75.7</v>
      </c>
      <c r="R65" s="26">
        <v>35.799999999999997</v>
      </c>
      <c r="S65" s="26">
        <v>22</v>
      </c>
      <c r="T65" s="26">
        <v>187.5</v>
      </c>
      <c r="U65" s="26">
        <v>231.5</v>
      </c>
      <c r="V65" s="26">
        <v>152</v>
      </c>
      <c r="W65" s="26">
        <v>3674</v>
      </c>
      <c r="X65" s="26">
        <v>1332.4087</v>
      </c>
      <c r="Y65" s="26">
        <v>143.80000000000001</v>
      </c>
      <c r="Z65" s="26">
        <v>828.5</v>
      </c>
      <c r="AA65" s="26">
        <v>2210</v>
      </c>
      <c r="AB65" s="26">
        <v>358</v>
      </c>
      <c r="AC65" s="26">
        <v>660</v>
      </c>
      <c r="AD65" s="26">
        <v>4930</v>
      </c>
      <c r="AE65" s="26">
        <v>545.5</v>
      </c>
      <c r="AF65" s="26">
        <v>1964.5</v>
      </c>
      <c r="AG65" s="26">
        <v>44.786900000000003</v>
      </c>
    </row>
    <row r="66" spans="1:33" ht="15.75" customHeight="1">
      <c r="A66" s="101">
        <v>43921</v>
      </c>
      <c r="B66" s="102">
        <f>VLOOKUP(A66,'FTSE All-Share Historical '!A:B,2,FALSE)</f>
        <v>3150.14</v>
      </c>
      <c r="C66" s="26">
        <v>670</v>
      </c>
      <c r="D66" s="26">
        <v>131.56</v>
      </c>
      <c r="E66" s="26">
        <v>69.8</v>
      </c>
      <c r="F66" s="26">
        <v>200</v>
      </c>
      <c r="G66" s="26">
        <v>53.3</v>
      </c>
      <c r="H66" s="26">
        <v>205</v>
      </c>
      <c r="I66" s="26">
        <v>41.24</v>
      </c>
      <c r="J66" s="26">
        <v>190</v>
      </c>
      <c r="K66" s="26">
        <v>125.5</v>
      </c>
      <c r="L66" s="26">
        <v>220</v>
      </c>
      <c r="M66" s="26">
        <v>539</v>
      </c>
      <c r="N66" s="26">
        <v>181.8</v>
      </c>
      <c r="O66" s="26">
        <v>1110</v>
      </c>
      <c r="P66" s="26">
        <v>1200</v>
      </c>
      <c r="Q66" s="26">
        <v>75.05</v>
      </c>
      <c r="R66" s="26">
        <v>35.1</v>
      </c>
      <c r="S66" s="26">
        <v>20.65</v>
      </c>
      <c r="T66" s="26">
        <v>209</v>
      </c>
      <c r="U66" s="26">
        <v>243</v>
      </c>
      <c r="V66" s="26">
        <v>154.6</v>
      </c>
      <c r="W66" s="26">
        <v>3718.5</v>
      </c>
      <c r="X66" s="26">
        <v>1410.6919</v>
      </c>
      <c r="Y66" s="26">
        <v>156.19999999999999</v>
      </c>
      <c r="Z66" s="26">
        <v>883.5</v>
      </c>
      <c r="AA66" s="26">
        <v>2310</v>
      </c>
      <c r="AB66" s="26">
        <v>383.2</v>
      </c>
      <c r="AC66" s="26">
        <v>660</v>
      </c>
      <c r="AD66" s="26">
        <v>5056</v>
      </c>
      <c r="AE66" s="26">
        <v>551</v>
      </c>
      <c r="AF66" s="26">
        <v>2035</v>
      </c>
      <c r="AG66" s="26">
        <v>44.064599999999999</v>
      </c>
    </row>
    <row r="67" spans="1:33" ht="15.75" customHeight="1">
      <c r="A67" s="101">
        <v>43922</v>
      </c>
      <c r="B67" s="102">
        <f>VLOOKUP(A67,'FTSE All-Share Historical '!A:B,2,FALSE)</f>
        <v>3030.24</v>
      </c>
      <c r="C67" s="26">
        <v>685</v>
      </c>
      <c r="D67" s="26">
        <v>134.06</v>
      </c>
      <c r="E67" s="26">
        <v>67.2</v>
      </c>
      <c r="F67" s="26">
        <v>198</v>
      </c>
      <c r="G67" s="26">
        <v>52.4</v>
      </c>
      <c r="H67" s="26">
        <v>197</v>
      </c>
      <c r="I67" s="26">
        <v>38.5</v>
      </c>
      <c r="J67" s="26">
        <v>188</v>
      </c>
      <c r="K67" s="26">
        <v>129</v>
      </c>
      <c r="L67" s="26">
        <v>200</v>
      </c>
      <c r="M67" s="26">
        <v>534</v>
      </c>
      <c r="N67" s="26">
        <v>182.6</v>
      </c>
      <c r="O67" s="26">
        <v>1065</v>
      </c>
      <c r="P67" s="26">
        <v>1100</v>
      </c>
      <c r="Q67" s="26">
        <v>68</v>
      </c>
      <c r="R67" s="26">
        <v>36.15</v>
      </c>
      <c r="S67" s="26">
        <v>19.274999999999999</v>
      </c>
      <c r="T67" s="26">
        <v>197</v>
      </c>
      <c r="U67" s="26">
        <v>233</v>
      </c>
      <c r="V67" s="26">
        <v>145.6</v>
      </c>
      <c r="W67" s="26">
        <v>3607</v>
      </c>
      <c r="X67" s="26">
        <v>1309.7005999999999</v>
      </c>
      <c r="Y67" s="26">
        <v>138.19999999999999</v>
      </c>
      <c r="Z67" s="26">
        <v>862.5</v>
      </c>
      <c r="AA67" s="26">
        <v>2245</v>
      </c>
      <c r="AB67" s="26">
        <v>359</v>
      </c>
      <c r="AC67" s="26">
        <v>620</v>
      </c>
      <c r="AD67" s="26">
        <v>4750</v>
      </c>
      <c r="AE67" s="26">
        <v>475.6</v>
      </c>
      <c r="AF67" s="26">
        <v>2058</v>
      </c>
      <c r="AG67" s="26">
        <v>44.786900000000003</v>
      </c>
    </row>
    <row r="68" spans="1:33" ht="15.75" customHeight="1">
      <c r="A68" s="101">
        <v>43923</v>
      </c>
      <c r="B68" s="102">
        <f>VLOOKUP(A68,'FTSE All-Share Historical '!A:B,2,FALSE)</f>
        <v>3038.48</v>
      </c>
      <c r="C68" s="26">
        <v>700</v>
      </c>
      <c r="D68" s="26">
        <v>136.6</v>
      </c>
      <c r="E68" s="26">
        <v>62.7</v>
      </c>
      <c r="F68" s="26">
        <v>210</v>
      </c>
      <c r="G68" s="26">
        <v>55</v>
      </c>
      <c r="H68" s="26">
        <v>190</v>
      </c>
      <c r="I68" s="26">
        <v>36.14</v>
      </c>
      <c r="J68" s="26">
        <v>186.5</v>
      </c>
      <c r="K68" s="26">
        <v>120</v>
      </c>
      <c r="L68" s="26">
        <v>185</v>
      </c>
      <c r="M68" s="26">
        <v>552</v>
      </c>
      <c r="N68" s="26">
        <v>182</v>
      </c>
      <c r="O68" s="26">
        <v>1060</v>
      </c>
      <c r="P68" s="26">
        <v>1132</v>
      </c>
      <c r="Q68" s="26">
        <v>73.5</v>
      </c>
      <c r="R68" s="26">
        <v>35.65</v>
      </c>
      <c r="S68" s="26">
        <v>18.350000000000001</v>
      </c>
      <c r="T68" s="26">
        <v>180</v>
      </c>
      <c r="U68" s="26">
        <v>235</v>
      </c>
      <c r="V68" s="26">
        <v>147.4</v>
      </c>
      <c r="W68" s="26">
        <v>3721.5</v>
      </c>
      <c r="X68" s="26">
        <v>1292.7691</v>
      </c>
      <c r="Y68" s="26">
        <v>130</v>
      </c>
      <c r="Z68" s="26">
        <v>810</v>
      </c>
      <c r="AA68" s="26">
        <v>2320</v>
      </c>
      <c r="AB68" s="26">
        <v>351.2</v>
      </c>
      <c r="AC68" s="26">
        <v>625</v>
      </c>
      <c r="AD68" s="26">
        <v>4564</v>
      </c>
      <c r="AE68" s="26">
        <v>477</v>
      </c>
      <c r="AF68" s="26">
        <v>2178</v>
      </c>
      <c r="AG68" s="26">
        <v>39.369199999999999</v>
      </c>
    </row>
    <row r="69" spans="1:33" ht="15.75" customHeight="1">
      <c r="A69" s="101">
        <v>43924</v>
      </c>
      <c r="B69" s="102">
        <f>VLOOKUP(A69,'FTSE All-Share Historical '!A:B,2,FALSE)</f>
        <v>2996.97</v>
      </c>
      <c r="C69" s="26">
        <v>710</v>
      </c>
      <c r="D69" s="26">
        <v>128.41999999999999</v>
      </c>
      <c r="E69" s="26">
        <v>64.900000000000006</v>
      </c>
      <c r="F69" s="26">
        <v>208</v>
      </c>
      <c r="G69" s="26">
        <v>54</v>
      </c>
      <c r="H69" s="26">
        <v>189.5</v>
      </c>
      <c r="I69" s="26">
        <v>36.119999999999997</v>
      </c>
      <c r="J69" s="26">
        <v>190</v>
      </c>
      <c r="K69" s="26">
        <v>125</v>
      </c>
      <c r="L69" s="26">
        <v>192.8</v>
      </c>
      <c r="M69" s="26">
        <v>545</v>
      </c>
      <c r="N69" s="26">
        <v>168.6</v>
      </c>
      <c r="O69" s="26">
        <v>1075</v>
      </c>
      <c r="P69" s="26">
        <v>1070</v>
      </c>
      <c r="Q69" s="26">
        <v>68.900000000000006</v>
      </c>
      <c r="R69" s="26">
        <v>34.65</v>
      </c>
      <c r="S69" s="26">
        <v>18.5</v>
      </c>
      <c r="T69" s="26">
        <v>178</v>
      </c>
      <c r="U69" s="26">
        <v>237</v>
      </c>
      <c r="V69" s="26">
        <v>142</v>
      </c>
      <c r="W69" s="26">
        <v>3761</v>
      </c>
      <c r="X69" s="26">
        <v>1212.6931</v>
      </c>
      <c r="Y69" s="26">
        <v>132.6</v>
      </c>
      <c r="Z69" s="26">
        <v>805.5</v>
      </c>
      <c r="AA69" s="26">
        <v>2200</v>
      </c>
      <c r="AB69" s="26">
        <v>343.7</v>
      </c>
      <c r="AC69" s="26">
        <v>625</v>
      </c>
      <c r="AD69" s="26">
        <v>4450</v>
      </c>
      <c r="AE69" s="26">
        <v>477.4</v>
      </c>
      <c r="AF69" s="26">
        <v>2279</v>
      </c>
      <c r="AG69" s="26">
        <v>35.0349</v>
      </c>
    </row>
    <row r="70" spans="1:33" ht="15.75" customHeight="1">
      <c r="A70" s="101">
        <v>43927</v>
      </c>
      <c r="B70" s="102">
        <f>VLOOKUP(A70,'FTSE All-Share Historical '!A:B,2,FALSE)</f>
        <v>3098.7</v>
      </c>
      <c r="C70" s="26">
        <v>776</v>
      </c>
      <c r="D70" s="26">
        <v>133.32</v>
      </c>
      <c r="E70" s="26">
        <v>68.3</v>
      </c>
      <c r="F70" s="26">
        <v>235</v>
      </c>
      <c r="G70" s="26">
        <v>56</v>
      </c>
      <c r="H70" s="26">
        <v>175.5</v>
      </c>
      <c r="I70" s="26">
        <v>37.4</v>
      </c>
      <c r="J70" s="26">
        <v>194.75</v>
      </c>
      <c r="K70" s="26">
        <v>127</v>
      </c>
      <c r="L70" s="26">
        <v>183.8</v>
      </c>
      <c r="M70" s="26">
        <v>560</v>
      </c>
      <c r="N70" s="26">
        <v>181.2</v>
      </c>
      <c r="O70" s="26">
        <v>1110</v>
      </c>
      <c r="P70" s="26">
        <v>1170</v>
      </c>
      <c r="Q70" s="26">
        <v>76</v>
      </c>
      <c r="R70" s="26">
        <v>36</v>
      </c>
      <c r="S70" s="26">
        <v>20.350000000000001</v>
      </c>
      <c r="T70" s="26">
        <v>178</v>
      </c>
      <c r="U70" s="26">
        <v>237</v>
      </c>
      <c r="V70" s="26">
        <v>145</v>
      </c>
      <c r="W70" s="26">
        <v>3776.5</v>
      </c>
      <c r="X70" s="26">
        <v>1292.1714999999999</v>
      </c>
      <c r="Y70" s="26">
        <v>131.4</v>
      </c>
      <c r="Z70" s="26">
        <v>869.5</v>
      </c>
      <c r="AA70" s="26">
        <v>2330</v>
      </c>
      <c r="AB70" s="26">
        <v>367.8</v>
      </c>
      <c r="AC70" s="26">
        <v>675</v>
      </c>
      <c r="AD70" s="26">
        <v>4753</v>
      </c>
      <c r="AE70" s="26">
        <v>556.5</v>
      </c>
      <c r="AF70" s="26">
        <v>2348</v>
      </c>
      <c r="AG70" s="26">
        <v>37.202100000000002</v>
      </c>
    </row>
    <row r="71" spans="1:33" ht="15.75" customHeight="1">
      <c r="A71" s="101">
        <v>43928</v>
      </c>
      <c r="B71" s="102">
        <f>VLOOKUP(A71,'FTSE All-Share Historical '!A:B,2,FALSE)</f>
        <v>3181.01</v>
      </c>
      <c r="C71" s="26">
        <v>752</v>
      </c>
      <c r="D71" s="26">
        <v>129.76</v>
      </c>
      <c r="E71" s="26">
        <v>76.5</v>
      </c>
      <c r="F71" s="26">
        <v>240</v>
      </c>
      <c r="G71" s="26">
        <v>58</v>
      </c>
      <c r="H71" s="26">
        <v>181</v>
      </c>
      <c r="I71" s="26">
        <v>40.24</v>
      </c>
      <c r="J71" s="26">
        <v>199</v>
      </c>
      <c r="K71" s="26">
        <v>128</v>
      </c>
      <c r="L71" s="26">
        <v>200</v>
      </c>
      <c r="M71" s="26">
        <v>560</v>
      </c>
      <c r="N71" s="26">
        <v>200.5</v>
      </c>
      <c r="O71" s="26">
        <v>1165</v>
      </c>
      <c r="P71" s="26">
        <v>1170</v>
      </c>
      <c r="Q71" s="26">
        <v>82</v>
      </c>
      <c r="R71" s="26">
        <v>38</v>
      </c>
      <c r="S71" s="26">
        <v>20.7</v>
      </c>
      <c r="T71" s="26">
        <v>187</v>
      </c>
      <c r="U71" s="26">
        <v>242.5</v>
      </c>
      <c r="V71" s="26">
        <v>153</v>
      </c>
      <c r="W71" s="26">
        <v>3776.5</v>
      </c>
      <c r="X71" s="26">
        <v>1421.2492</v>
      </c>
      <c r="Y71" s="26">
        <v>132.4</v>
      </c>
      <c r="Z71" s="26">
        <v>944.5</v>
      </c>
      <c r="AA71" s="26">
        <v>2455</v>
      </c>
      <c r="AB71" s="26">
        <v>398.4</v>
      </c>
      <c r="AC71" s="26">
        <v>680</v>
      </c>
      <c r="AD71" s="26">
        <v>5092</v>
      </c>
      <c r="AE71" s="26">
        <v>606</v>
      </c>
      <c r="AF71" s="26">
        <v>2199</v>
      </c>
      <c r="AG71" s="26">
        <v>36.118499999999997</v>
      </c>
    </row>
    <row r="72" spans="1:33" ht="15.75" customHeight="1">
      <c r="A72" s="101">
        <v>43929</v>
      </c>
      <c r="B72" s="102">
        <f>VLOOKUP(A72,'FTSE All-Share Historical '!A:B,2,FALSE)</f>
        <v>3178.44</v>
      </c>
      <c r="C72" s="26">
        <v>774</v>
      </c>
      <c r="D72" s="26">
        <v>123.38</v>
      </c>
      <c r="E72" s="26">
        <v>83.1</v>
      </c>
      <c r="F72" s="26">
        <v>246</v>
      </c>
      <c r="G72" s="26">
        <v>58.2</v>
      </c>
      <c r="H72" s="26">
        <v>187.5</v>
      </c>
      <c r="I72" s="26">
        <v>42.36</v>
      </c>
      <c r="J72" s="26">
        <v>199</v>
      </c>
      <c r="K72" s="26">
        <v>143</v>
      </c>
      <c r="L72" s="26">
        <v>255</v>
      </c>
      <c r="M72" s="26">
        <v>705</v>
      </c>
      <c r="N72" s="26">
        <v>205.5</v>
      </c>
      <c r="O72" s="26">
        <v>1160</v>
      </c>
      <c r="P72" s="26">
        <v>1226</v>
      </c>
      <c r="Q72" s="26">
        <v>84</v>
      </c>
      <c r="R72" s="26">
        <v>38.700000000000003</v>
      </c>
      <c r="S72" s="26">
        <v>21</v>
      </c>
      <c r="T72" s="26">
        <v>185</v>
      </c>
      <c r="U72" s="26">
        <v>253</v>
      </c>
      <c r="V72" s="26">
        <v>154.19999999999999</v>
      </c>
      <c r="W72" s="26">
        <v>3697</v>
      </c>
      <c r="X72" s="26">
        <v>1422.046</v>
      </c>
      <c r="Y72" s="26">
        <v>129.19999999999999</v>
      </c>
      <c r="Z72" s="26">
        <v>969</v>
      </c>
      <c r="AA72" s="26">
        <v>2445</v>
      </c>
      <c r="AB72" s="26">
        <v>397</v>
      </c>
      <c r="AC72" s="26">
        <v>675</v>
      </c>
      <c r="AD72" s="26">
        <v>5036</v>
      </c>
      <c r="AE72" s="26">
        <v>659.5</v>
      </c>
      <c r="AF72" s="26">
        <v>2180</v>
      </c>
      <c r="AG72" s="26">
        <v>44.425800000000002</v>
      </c>
    </row>
    <row r="73" spans="1:33" ht="15.75" customHeight="1">
      <c r="A73" s="101">
        <v>43930</v>
      </c>
      <c r="B73" s="102">
        <f>VLOOKUP(A73,'FTSE All-Share Historical '!A:B,2,FALSE)</f>
        <v>3273.6</v>
      </c>
      <c r="C73" s="26">
        <v>780</v>
      </c>
      <c r="D73" s="26">
        <v>137.66</v>
      </c>
      <c r="E73" s="26">
        <v>91.1</v>
      </c>
      <c r="F73" s="26">
        <v>255</v>
      </c>
      <c r="G73" s="26">
        <v>64.599999999999994</v>
      </c>
      <c r="H73" s="26">
        <v>188.5</v>
      </c>
      <c r="I73" s="26">
        <v>41.28</v>
      </c>
      <c r="J73" s="26">
        <v>207</v>
      </c>
      <c r="K73" s="26">
        <v>155</v>
      </c>
      <c r="L73" s="26">
        <v>275</v>
      </c>
      <c r="M73" s="26">
        <v>670</v>
      </c>
      <c r="N73" s="26">
        <v>222.5</v>
      </c>
      <c r="O73" s="26">
        <v>1210</v>
      </c>
      <c r="P73" s="26">
        <v>1268</v>
      </c>
      <c r="Q73" s="26">
        <v>84</v>
      </c>
      <c r="R73" s="26">
        <v>41.55</v>
      </c>
      <c r="S73" s="26">
        <v>22</v>
      </c>
      <c r="T73" s="26">
        <v>195</v>
      </c>
      <c r="U73" s="26">
        <v>250</v>
      </c>
      <c r="V73" s="26">
        <v>176.4</v>
      </c>
      <c r="W73" s="26">
        <v>3853</v>
      </c>
      <c r="X73" s="26">
        <v>1456.7057</v>
      </c>
      <c r="Y73" s="26">
        <v>139.4</v>
      </c>
      <c r="Z73" s="26">
        <v>1020</v>
      </c>
      <c r="AA73" s="26">
        <v>2450</v>
      </c>
      <c r="AB73" s="26">
        <v>413.6</v>
      </c>
      <c r="AC73" s="26">
        <v>690</v>
      </c>
      <c r="AD73" s="26">
        <v>5300</v>
      </c>
      <c r="AE73" s="26">
        <v>723</v>
      </c>
      <c r="AF73" s="26">
        <v>2225</v>
      </c>
      <c r="AG73" s="26">
        <v>40.633299999999998</v>
      </c>
    </row>
    <row r="74" spans="1:33" ht="15.75" customHeight="1">
      <c r="A74" s="101">
        <v>43935</v>
      </c>
      <c r="B74" s="102">
        <f>VLOOKUP(A74,'FTSE All-Share Historical '!A:B,2,FALSE)</f>
        <v>3238.74</v>
      </c>
      <c r="C74" s="26">
        <v>770</v>
      </c>
      <c r="D74" s="26">
        <v>133.46</v>
      </c>
      <c r="E74" s="26">
        <v>95.6</v>
      </c>
      <c r="F74" s="26">
        <v>257</v>
      </c>
      <c r="G74" s="26">
        <v>63.5</v>
      </c>
      <c r="H74" s="26">
        <v>187.75</v>
      </c>
      <c r="I74" s="26">
        <v>44</v>
      </c>
      <c r="J74" s="26">
        <v>210</v>
      </c>
      <c r="K74" s="26">
        <v>169</v>
      </c>
      <c r="L74" s="26">
        <v>250.5</v>
      </c>
      <c r="M74" s="26">
        <v>730</v>
      </c>
      <c r="N74" s="26">
        <v>201.5</v>
      </c>
      <c r="O74" s="26">
        <v>1295</v>
      </c>
      <c r="P74" s="26">
        <v>1284</v>
      </c>
      <c r="Q74" s="26">
        <v>82.1</v>
      </c>
      <c r="R74" s="26">
        <v>55</v>
      </c>
      <c r="S74" s="26">
        <v>22.5</v>
      </c>
      <c r="T74" s="26">
        <v>192.5</v>
      </c>
      <c r="U74" s="26">
        <v>247</v>
      </c>
      <c r="V74" s="26">
        <v>170</v>
      </c>
      <c r="W74" s="26">
        <v>3823</v>
      </c>
      <c r="X74" s="26">
        <v>1433.0016000000001</v>
      </c>
      <c r="Y74" s="26">
        <v>141.4</v>
      </c>
      <c r="Z74" s="26">
        <v>961</v>
      </c>
      <c r="AA74" s="26">
        <v>2450</v>
      </c>
      <c r="AB74" s="26">
        <v>407.3</v>
      </c>
      <c r="AC74" s="26">
        <v>690</v>
      </c>
      <c r="AD74" s="26">
        <v>5188</v>
      </c>
      <c r="AE74" s="26">
        <v>666</v>
      </c>
      <c r="AF74" s="26">
        <v>2277</v>
      </c>
      <c r="AG74" s="26">
        <v>52.732999999999997</v>
      </c>
    </row>
    <row r="75" spans="1:33" ht="15.75" customHeight="1">
      <c r="A75" s="101">
        <v>43936</v>
      </c>
      <c r="B75" s="102">
        <f>VLOOKUP(A75,'FTSE All-Share Historical '!A:B,2,FALSE)</f>
        <v>3123.81</v>
      </c>
      <c r="C75" s="26">
        <v>770</v>
      </c>
      <c r="D75" s="26">
        <v>129.46</v>
      </c>
      <c r="E75" s="26">
        <v>84.4</v>
      </c>
      <c r="F75" s="26">
        <v>252</v>
      </c>
      <c r="G75" s="26">
        <v>60</v>
      </c>
      <c r="H75" s="26">
        <v>190</v>
      </c>
      <c r="I75" s="26">
        <v>40.58</v>
      </c>
      <c r="J75" s="26">
        <v>196</v>
      </c>
      <c r="K75" s="26">
        <v>158</v>
      </c>
      <c r="L75" s="26">
        <v>248.5</v>
      </c>
      <c r="M75" s="26">
        <v>689</v>
      </c>
      <c r="N75" s="26">
        <v>174.8</v>
      </c>
      <c r="O75" s="26">
        <v>1270</v>
      </c>
      <c r="P75" s="26">
        <v>1228</v>
      </c>
      <c r="Q75" s="26">
        <v>86</v>
      </c>
      <c r="R75" s="26">
        <v>91</v>
      </c>
      <c r="S75" s="26">
        <v>21.5</v>
      </c>
      <c r="T75" s="26">
        <v>194.5</v>
      </c>
      <c r="U75" s="26">
        <v>246.5</v>
      </c>
      <c r="V75" s="26">
        <v>166</v>
      </c>
      <c r="W75" s="26">
        <v>3668.5</v>
      </c>
      <c r="X75" s="26">
        <v>1349.1410000000001</v>
      </c>
      <c r="Y75" s="26">
        <v>132</v>
      </c>
      <c r="Z75" s="26">
        <v>822</v>
      </c>
      <c r="AA75" s="26">
        <v>2430</v>
      </c>
      <c r="AB75" s="26">
        <v>376.5</v>
      </c>
      <c r="AC75" s="26">
        <v>690</v>
      </c>
      <c r="AD75" s="26">
        <v>5070</v>
      </c>
      <c r="AE75" s="26">
        <v>573</v>
      </c>
      <c r="AF75" s="26">
        <v>2242</v>
      </c>
      <c r="AG75" s="26">
        <v>50.565899999999999</v>
      </c>
    </row>
    <row r="76" spans="1:33" ht="15.75" customHeight="1">
      <c r="A76" s="101">
        <v>43937</v>
      </c>
      <c r="B76" s="102">
        <f>VLOOKUP(A76,'FTSE All-Share Historical '!A:B,2,FALSE)</f>
        <v>3139.19</v>
      </c>
      <c r="C76" s="26">
        <v>750</v>
      </c>
      <c r="D76" s="26">
        <v>121.32</v>
      </c>
      <c r="E76" s="26">
        <v>89.4</v>
      </c>
      <c r="F76" s="26">
        <v>235</v>
      </c>
      <c r="G76" s="26">
        <v>60</v>
      </c>
      <c r="H76" s="26">
        <v>182</v>
      </c>
      <c r="I76" s="26">
        <v>40.04</v>
      </c>
      <c r="J76" s="26">
        <v>193</v>
      </c>
      <c r="K76" s="26">
        <v>164</v>
      </c>
      <c r="L76" s="26">
        <v>264</v>
      </c>
      <c r="M76" s="26">
        <v>721</v>
      </c>
      <c r="N76" s="26">
        <v>164.2</v>
      </c>
      <c r="O76" s="26">
        <v>1265</v>
      </c>
      <c r="P76" s="26">
        <v>1242</v>
      </c>
      <c r="Q76" s="26">
        <v>82.05</v>
      </c>
      <c r="R76" s="26">
        <v>83</v>
      </c>
      <c r="S76" s="26">
        <v>21.2</v>
      </c>
      <c r="T76" s="26">
        <v>194.5</v>
      </c>
      <c r="U76" s="26">
        <v>244</v>
      </c>
      <c r="V76" s="26">
        <v>165.8</v>
      </c>
      <c r="W76" s="26">
        <v>3694</v>
      </c>
      <c r="X76" s="26">
        <v>1338.1853000000001</v>
      </c>
      <c r="Y76" s="26">
        <v>133</v>
      </c>
      <c r="Z76" s="26">
        <v>833.5</v>
      </c>
      <c r="AA76" s="26">
        <v>2365</v>
      </c>
      <c r="AB76" s="26">
        <v>380.1</v>
      </c>
      <c r="AC76" s="26">
        <v>690</v>
      </c>
      <c r="AD76" s="26">
        <v>5000</v>
      </c>
      <c r="AE76" s="26">
        <v>596</v>
      </c>
      <c r="AF76" s="26">
        <v>2230</v>
      </c>
      <c r="AG76" s="26">
        <v>46.231699999999996</v>
      </c>
    </row>
    <row r="77" spans="1:33" ht="15.75" customHeight="1">
      <c r="A77" s="101">
        <v>43938</v>
      </c>
      <c r="B77" s="102">
        <f>VLOOKUP(A77,'FTSE All-Share Historical '!A:B,2,FALSE)</f>
        <v>3229.21</v>
      </c>
      <c r="C77" s="26">
        <v>760</v>
      </c>
      <c r="D77" s="26">
        <v>126.72</v>
      </c>
      <c r="E77" s="26">
        <v>90.8</v>
      </c>
      <c r="F77" s="26">
        <v>234</v>
      </c>
      <c r="G77" s="26">
        <v>65.5</v>
      </c>
      <c r="H77" s="26">
        <v>183</v>
      </c>
      <c r="I77" s="26">
        <v>40.26</v>
      </c>
      <c r="J77" s="26">
        <v>196.5</v>
      </c>
      <c r="K77" s="26">
        <v>172</v>
      </c>
      <c r="L77" s="26">
        <v>280</v>
      </c>
      <c r="M77" s="26">
        <v>700</v>
      </c>
      <c r="N77" s="26">
        <v>187.4</v>
      </c>
      <c r="O77" s="26">
        <v>1280</v>
      </c>
      <c r="P77" s="26">
        <v>1270</v>
      </c>
      <c r="Q77" s="26">
        <v>83.5</v>
      </c>
      <c r="R77" s="26">
        <v>90.9</v>
      </c>
      <c r="S77" s="26">
        <v>21.6</v>
      </c>
      <c r="T77" s="26">
        <v>208</v>
      </c>
      <c r="U77" s="26">
        <v>249.75</v>
      </c>
      <c r="V77" s="26">
        <v>168.8</v>
      </c>
      <c r="W77" s="26">
        <v>3816.5</v>
      </c>
      <c r="X77" s="26">
        <v>1416.6677</v>
      </c>
      <c r="Y77" s="26">
        <v>135.19999999999999</v>
      </c>
      <c r="Z77" s="26">
        <v>852</v>
      </c>
      <c r="AA77" s="26">
        <v>2415</v>
      </c>
      <c r="AB77" s="26">
        <v>398.6</v>
      </c>
      <c r="AC77" s="26">
        <v>690</v>
      </c>
      <c r="AD77" s="26">
        <v>5274</v>
      </c>
      <c r="AE77" s="26">
        <v>645</v>
      </c>
      <c r="AF77" s="26">
        <v>2275</v>
      </c>
      <c r="AG77" s="26">
        <v>44.064599999999999</v>
      </c>
    </row>
    <row r="78" spans="1:33" ht="15.75" customHeight="1">
      <c r="A78" s="101">
        <v>43941</v>
      </c>
      <c r="B78" s="102">
        <f>VLOOKUP(A78,'FTSE All-Share Historical '!A:B,2,FALSE)</f>
        <v>3240.03</v>
      </c>
      <c r="C78" s="26">
        <v>740</v>
      </c>
      <c r="D78" s="26">
        <v>125.14</v>
      </c>
      <c r="E78" s="26">
        <v>90.1</v>
      </c>
      <c r="F78" s="26">
        <v>245</v>
      </c>
      <c r="G78" s="26">
        <v>67.5</v>
      </c>
      <c r="H78" s="26">
        <v>186.75</v>
      </c>
      <c r="I78" s="26">
        <v>38.72</v>
      </c>
      <c r="J78" s="26">
        <v>188</v>
      </c>
      <c r="K78" s="26">
        <v>161</v>
      </c>
      <c r="L78" s="26">
        <v>264</v>
      </c>
      <c r="M78" s="26">
        <v>739</v>
      </c>
      <c r="N78" s="26">
        <v>177.2</v>
      </c>
      <c r="O78" s="26">
        <v>1280</v>
      </c>
      <c r="P78" s="26">
        <v>1236</v>
      </c>
      <c r="Q78" s="26">
        <v>84</v>
      </c>
      <c r="R78" s="26">
        <v>85</v>
      </c>
      <c r="S78" s="26">
        <v>20.7</v>
      </c>
      <c r="T78" s="26">
        <v>219</v>
      </c>
      <c r="U78" s="26">
        <v>247</v>
      </c>
      <c r="V78" s="26">
        <v>164.6</v>
      </c>
      <c r="W78" s="26">
        <v>3832.5</v>
      </c>
      <c r="X78" s="26">
        <v>1400.1346000000001</v>
      </c>
      <c r="Y78" s="26">
        <v>138.80000000000001</v>
      </c>
      <c r="Z78" s="26">
        <v>839</v>
      </c>
      <c r="AA78" s="26">
        <v>2395</v>
      </c>
      <c r="AB78" s="26">
        <v>395.3</v>
      </c>
      <c r="AC78" s="26">
        <v>690</v>
      </c>
      <c r="AD78" s="26">
        <v>5228</v>
      </c>
      <c r="AE78" s="26">
        <v>617.5</v>
      </c>
      <c r="AF78" s="26">
        <v>2305</v>
      </c>
      <c r="AG78" s="26">
        <v>40.4527</v>
      </c>
    </row>
    <row r="79" spans="1:33" ht="15.75" customHeight="1">
      <c r="A79" s="101">
        <v>43942</v>
      </c>
      <c r="B79" s="102">
        <f>VLOOKUP(A79,'FTSE All-Share Historical '!A:B,2,FALSE)</f>
        <v>3145.76</v>
      </c>
      <c r="C79" s="26">
        <v>720</v>
      </c>
      <c r="D79" s="26">
        <v>119.34</v>
      </c>
      <c r="E79" s="26">
        <v>93</v>
      </c>
      <c r="F79" s="26">
        <v>231</v>
      </c>
      <c r="G79" s="26">
        <v>64.5</v>
      </c>
      <c r="H79" s="26">
        <v>188</v>
      </c>
      <c r="I79" s="26">
        <v>34.86</v>
      </c>
      <c r="J79" s="26">
        <v>182.5</v>
      </c>
      <c r="K79" s="26">
        <v>157</v>
      </c>
      <c r="L79" s="26">
        <v>255</v>
      </c>
      <c r="M79" s="26">
        <v>730</v>
      </c>
      <c r="N79" s="26">
        <v>161.4</v>
      </c>
      <c r="O79" s="26">
        <v>1240</v>
      </c>
      <c r="P79" s="26">
        <v>1224</v>
      </c>
      <c r="Q79" s="26">
        <v>82</v>
      </c>
      <c r="R79" s="26">
        <v>81.5</v>
      </c>
      <c r="S79" s="26">
        <v>20.9</v>
      </c>
      <c r="T79" s="26">
        <v>198</v>
      </c>
      <c r="U79" s="26">
        <v>246.5</v>
      </c>
      <c r="V79" s="26">
        <v>165.2</v>
      </c>
      <c r="W79" s="26">
        <v>3633.5</v>
      </c>
      <c r="X79" s="26">
        <v>1323.8433</v>
      </c>
      <c r="Y79" s="26">
        <v>126.6</v>
      </c>
      <c r="Z79" s="26">
        <v>808</v>
      </c>
      <c r="AA79" s="26">
        <v>2340</v>
      </c>
      <c r="AB79" s="26">
        <v>401.3</v>
      </c>
      <c r="AC79" s="26">
        <v>690</v>
      </c>
      <c r="AD79" s="26">
        <v>5052</v>
      </c>
      <c r="AE79" s="26">
        <v>590</v>
      </c>
      <c r="AF79" s="26">
        <v>2335</v>
      </c>
      <c r="AG79" s="26">
        <v>37.924399999999999</v>
      </c>
    </row>
    <row r="80" spans="1:33" ht="15.75" customHeight="1">
      <c r="A80" s="101">
        <v>43943</v>
      </c>
      <c r="B80" s="102">
        <f>VLOOKUP(A80,'FTSE All-Share Historical '!A:B,2,FALSE)</f>
        <v>3212.42</v>
      </c>
      <c r="C80" s="26">
        <v>720</v>
      </c>
      <c r="D80" s="26">
        <v>118.84</v>
      </c>
      <c r="E80" s="26">
        <v>95.1</v>
      </c>
      <c r="F80" s="26">
        <v>225</v>
      </c>
      <c r="G80" s="26">
        <v>68.5</v>
      </c>
      <c r="H80" s="26">
        <v>174.5</v>
      </c>
      <c r="I80" s="26">
        <v>33.42</v>
      </c>
      <c r="J80" s="26">
        <v>185</v>
      </c>
      <c r="K80" s="26">
        <v>159.5</v>
      </c>
      <c r="L80" s="26">
        <v>266</v>
      </c>
      <c r="M80" s="26">
        <v>730</v>
      </c>
      <c r="N80" s="26">
        <v>166.6</v>
      </c>
      <c r="O80" s="26">
        <v>1270</v>
      </c>
      <c r="P80" s="26">
        <v>1234</v>
      </c>
      <c r="Q80" s="26">
        <v>84</v>
      </c>
      <c r="R80" s="26">
        <v>82.5</v>
      </c>
      <c r="S80" s="26">
        <v>20.399999999999999</v>
      </c>
      <c r="T80" s="26">
        <v>200</v>
      </c>
      <c r="U80" s="26">
        <v>248</v>
      </c>
      <c r="V80" s="26">
        <v>170</v>
      </c>
      <c r="W80" s="26">
        <v>3767.5</v>
      </c>
      <c r="X80" s="26">
        <v>1353.7224000000001</v>
      </c>
      <c r="Y80" s="26">
        <v>132.6</v>
      </c>
      <c r="Z80" s="26">
        <v>821</v>
      </c>
      <c r="AA80" s="26">
        <v>2325</v>
      </c>
      <c r="AB80" s="26">
        <v>390.1</v>
      </c>
      <c r="AC80" s="26">
        <v>675</v>
      </c>
      <c r="AD80" s="26">
        <v>5294</v>
      </c>
      <c r="AE80" s="26">
        <v>592</v>
      </c>
      <c r="AF80" s="26">
        <v>2349</v>
      </c>
      <c r="AG80" s="26">
        <v>41.897500000000001</v>
      </c>
    </row>
    <row r="81" spans="1:33" ht="15.75" customHeight="1">
      <c r="A81" s="101">
        <v>43944</v>
      </c>
      <c r="B81" s="102">
        <f>VLOOKUP(A81,'FTSE All-Share Historical '!A:B,2,FALSE)</f>
        <v>3245.49</v>
      </c>
      <c r="C81" s="26">
        <v>732</v>
      </c>
      <c r="D81" s="26">
        <v>120.76</v>
      </c>
      <c r="E81" s="26">
        <v>95</v>
      </c>
      <c r="F81" s="26">
        <v>228</v>
      </c>
      <c r="G81" s="26">
        <v>66</v>
      </c>
      <c r="H81" s="26">
        <v>175</v>
      </c>
      <c r="I81" s="26">
        <v>32.6</v>
      </c>
      <c r="J81" s="26">
        <v>181</v>
      </c>
      <c r="K81" s="26">
        <v>160</v>
      </c>
      <c r="L81" s="26">
        <v>261.5</v>
      </c>
      <c r="M81" s="26">
        <v>725</v>
      </c>
      <c r="N81" s="26">
        <v>158.19999999999999</v>
      </c>
      <c r="O81" s="26">
        <v>1220</v>
      </c>
      <c r="P81" s="26">
        <v>1244</v>
      </c>
      <c r="Q81" s="26">
        <v>84</v>
      </c>
      <c r="R81" s="26">
        <v>80</v>
      </c>
      <c r="S81" s="26">
        <v>20.7</v>
      </c>
      <c r="T81" s="26">
        <v>202.5</v>
      </c>
      <c r="U81" s="26">
        <v>243.5</v>
      </c>
      <c r="V81" s="26">
        <v>174</v>
      </c>
      <c r="W81" s="26">
        <v>3783</v>
      </c>
      <c r="X81" s="26">
        <v>1401.3298</v>
      </c>
      <c r="Y81" s="26">
        <v>136.4</v>
      </c>
      <c r="Z81" s="26">
        <v>837</v>
      </c>
      <c r="AA81" s="26">
        <v>2250</v>
      </c>
      <c r="AB81" s="26">
        <v>399.9</v>
      </c>
      <c r="AC81" s="26">
        <v>665</v>
      </c>
      <c r="AD81" s="26">
        <v>5326</v>
      </c>
      <c r="AE81" s="26">
        <v>612</v>
      </c>
      <c r="AF81" s="26">
        <v>2367</v>
      </c>
      <c r="AG81" s="26">
        <v>45.509300000000003</v>
      </c>
    </row>
    <row r="82" spans="1:33" ht="15.75" customHeight="1">
      <c r="A82" s="101">
        <v>43945</v>
      </c>
      <c r="B82" s="102">
        <f>VLOOKUP(A82,'FTSE All-Share Historical '!A:B,2,FALSE)</f>
        <v>3207.25</v>
      </c>
      <c r="C82" s="26">
        <v>720</v>
      </c>
      <c r="D82" s="26">
        <v>134.22</v>
      </c>
      <c r="E82" s="26">
        <v>93.4</v>
      </c>
      <c r="F82" s="26">
        <v>237</v>
      </c>
      <c r="G82" s="26">
        <v>65.8</v>
      </c>
      <c r="H82" s="26">
        <v>175</v>
      </c>
      <c r="I82" s="26">
        <v>30</v>
      </c>
      <c r="J82" s="26">
        <v>183</v>
      </c>
      <c r="K82" s="26">
        <v>159</v>
      </c>
      <c r="L82" s="26">
        <v>256.5</v>
      </c>
      <c r="M82" s="26">
        <v>729</v>
      </c>
      <c r="N82" s="26">
        <v>150.6</v>
      </c>
      <c r="O82" s="26">
        <v>1250</v>
      </c>
      <c r="P82" s="26">
        <v>1224</v>
      </c>
      <c r="Q82" s="26">
        <v>83.4</v>
      </c>
      <c r="R82" s="26">
        <v>79</v>
      </c>
      <c r="S82" s="26">
        <v>20</v>
      </c>
      <c r="T82" s="26">
        <v>202.5</v>
      </c>
      <c r="U82" s="26">
        <v>245</v>
      </c>
      <c r="V82" s="26">
        <v>172</v>
      </c>
      <c r="W82" s="26">
        <v>3750</v>
      </c>
      <c r="X82" s="26">
        <v>1392.1668999999999</v>
      </c>
      <c r="Y82" s="26">
        <v>137.6</v>
      </c>
      <c r="Z82" s="26">
        <v>807.5</v>
      </c>
      <c r="AA82" s="26">
        <v>2225</v>
      </c>
      <c r="AB82" s="26">
        <v>406.7</v>
      </c>
      <c r="AC82" s="26">
        <v>660</v>
      </c>
      <c r="AD82" s="26">
        <v>5380</v>
      </c>
      <c r="AE82" s="26">
        <v>599</v>
      </c>
      <c r="AF82" s="26">
        <v>2359</v>
      </c>
      <c r="AG82" s="26">
        <v>44.786900000000003</v>
      </c>
    </row>
    <row r="83" spans="1:33" ht="15.75" customHeight="1">
      <c r="A83" s="101">
        <v>43948</v>
      </c>
      <c r="B83" s="102">
        <f>VLOOKUP(A83,'FTSE All-Share Historical '!A:B,2,FALSE)</f>
        <v>3260.22</v>
      </c>
      <c r="C83" s="26">
        <v>700</v>
      </c>
      <c r="D83" s="26">
        <v>137.80000000000001</v>
      </c>
      <c r="E83" s="26">
        <v>95.4</v>
      </c>
      <c r="F83" s="26">
        <v>247</v>
      </c>
      <c r="G83" s="26">
        <v>69</v>
      </c>
      <c r="H83" s="26">
        <v>175</v>
      </c>
      <c r="I83" s="26">
        <v>31</v>
      </c>
      <c r="J83" s="26">
        <v>180</v>
      </c>
      <c r="K83" s="26">
        <v>170</v>
      </c>
      <c r="L83" s="26">
        <v>271.5</v>
      </c>
      <c r="M83" s="26">
        <v>730</v>
      </c>
      <c r="N83" s="26">
        <v>157.6</v>
      </c>
      <c r="O83" s="26">
        <v>1220</v>
      </c>
      <c r="P83" s="26">
        <v>1298</v>
      </c>
      <c r="Q83" s="26">
        <v>83.7</v>
      </c>
      <c r="R83" s="26">
        <v>84.5</v>
      </c>
      <c r="S83" s="26">
        <v>22.3</v>
      </c>
      <c r="T83" s="26">
        <v>205</v>
      </c>
      <c r="U83" s="26">
        <v>255</v>
      </c>
      <c r="V83" s="26">
        <v>170</v>
      </c>
      <c r="W83" s="26">
        <v>3760.5</v>
      </c>
      <c r="X83" s="26">
        <v>1379.8168000000001</v>
      </c>
      <c r="Y83" s="26">
        <v>143.80000000000001</v>
      </c>
      <c r="Z83" s="26">
        <v>855.5</v>
      </c>
      <c r="AA83" s="26">
        <v>2380</v>
      </c>
      <c r="AB83" s="26">
        <v>408.9</v>
      </c>
      <c r="AC83" s="26">
        <v>665</v>
      </c>
      <c r="AD83" s="26">
        <v>5480</v>
      </c>
      <c r="AE83" s="26">
        <v>608.5</v>
      </c>
      <c r="AF83" s="26">
        <v>2356</v>
      </c>
      <c r="AG83" s="26">
        <v>41.897500000000001</v>
      </c>
    </row>
    <row r="84" spans="1:33" ht="15.75" customHeight="1">
      <c r="A84" s="101">
        <v>43949</v>
      </c>
      <c r="B84" s="102">
        <f>VLOOKUP(A84,'FTSE All-Share Historical '!A:B,2,FALSE)</f>
        <v>3323.66</v>
      </c>
      <c r="C84" s="26">
        <v>686</v>
      </c>
      <c r="D84" s="26">
        <v>141</v>
      </c>
      <c r="E84" s="26">
        <v>97.7</v>
      </c>
      <c r="F84" s="26">
        <v>238</v>
      </c>
      <c r="G84" s="26">
        <v>74.5</v>
      </c>
      <c r="H84" s="26">
        <v>180.25</v>
      </c>
      <c r="I84" s="26">
        <v>31.82</v>
      </c>
      <c r="J84" s="26">
        <v>189.75</v>
      </c>
      <c r="K84" s="26">
        <v>173</v>
      </c>
      <c r="L84" s="26">
        <v>271</v>
      </c>
      <c r="M84" s="26">
        <v>720</v>
      </c>
      <c r="N84" s="26">
        <v>161.19999999999999</v>
      </c>
      <c r="O84" s="26">
        <v>1190</v>
      </c>
      <c r="P84" s="26">
        <v>1336</v>
      </c>
      <c r="Q84" s="26">
        <v>84</v>
      </c>
      <c r="R84" s="26">
        <v>84.2</v>
      </c>
      <c r="S84" s="26">
        <v>23.9</v>
      </c>
      <c r="T84" s="26">
        <v>210</v>
      </c>
      <c r="U84" s="26">
        <v>248.5</v>
      </c>
      <c r="V84" s="26">
        <v>174</v>
      </c>
      <c r="W84" s="26">
        <v>3772</v>
      </c>
      <c r="X84" s="26">
        <v>1444.7541000000001</v>
      </c>
      <c r="Y84" s="26">
        <v>138.19999999999999</v>
      </c>
      <c r="Z84" s="26">
        <v>868.5</v>
      </c>
      <c r="AA84" s="26">
        <v>2485</v>
      </c>
      <c r="AB84" s="26">
        <v>412.9</v>
      </c>
      <c r="AC84" s="26">
        <v>655</v>
      </c>
      <c r="AD84" s="26">
        <v>5692</v>
      </c>
      <c r="AE84" s="26">
        <v>627.5</v>
      </c>
      <c r="AF84" s="26">
        <v>2323</v>
      </c>
      <c r="AG84" s="26">
        <v>40.4527</v>
      </c>
    </row>
    <row r="85" spans="1:33" ht="15.75" customHeight="1">
      <c r="A85" s="101">
        <v>43950</v>
      </c>
      <c r="B85" s="102">
        <f>VLOOKUP(A85,'FTSE All-Share Historical '!A:B,2,FALSE)</f>
        <v>3414.97</v>
      </c>
      <c r="C85" s="26">
        <v>688</v>
      </c>
      <c r="D85" s="26">
        <v>150.4</v>
      </c>
      <c r="E85" s="26">
        <v>104</v>
      </c>
      <c r="F85" s="26">
        <v>244</v>
      </c>
      <c r="G85" s="26">
        <v>79.099999999999994</v>
      </c>
      <c r="H85" s="26">
        <v>199</v>
      </c>
      <c r="I85" s="26">
        <v>34.840000000000003</v>
      </c>
      <c r="J85" s="26">
        <v>195</v>
      </c>
      <c r="K85" s="26">
        <v>170</v>
      </c>
      <c r="L85" s="26">
        <v>284</v>
      </c>
      <c r="M85" s="26">
        <v>725</v>
      </c>
      <c r="N85" s="26">
        <v>171.2</v>
      </c>
      <c r="O85" s="26">
        <v>1152.5</v>
      </c>
      <c r="P85" s="26">
        <v>1354</v>
      </c>
      <c r="Q85" s="26">
        <v>84</v>
      </c>
      <c r="R85" s="26">
        <v>85</v>
      </c>
      <c r="S85" s="26">
        <v>24.7</v>
      </c>
      <c r="T85" s="26">
        <v>206</v>
      </c>
      <c r="U85" s="26">
        <v>252</v>
      </c>
      <c r="V85" s="26">
        <v>172</v>
      </c>
      <c r="W85" s="26">
        <v>3943</v>
      </c>
      <c r="X85" s="26">
        <v>1512.2808</v>
      </c>
      <c r="Y85" s="26">
        <v>146.4</v>
      </c>
      <c r="Z85" s="26">
        <v>957.5</v>
      </c>
      <c r="AA85" s="26">
        <v>2565</v>
      </c>
      <c r="AB85" s="26">
        <v>434.2</v>
      </c>
      <c r="AC85" s="26">
        <v>675</v>
      </c>
      <c r="AD85" s="26">
        <v>5938</v>
      </c>
      <c r="AE85" s="26">
        <v>683.5</v>
      </c>
      <c r="AF85" s="26">
        <v>2331</v>
      </c>
      <c r="AG85" s="26">
        <v>37.563200000000002</v>
      </c>
    </row>
    <row r="86" spans="1:33" ht="15.75" customHeight="1">
      <c r="A86" s="101">
        <v>43951</v>
      </c>
      <c r="B86" s="102">
        <f>VLOOKUP(A86,'FTSE All-Share Historical '!A:B,2,FALSE)</f>
        <v>3302.47</v>
      </c>
      <c r="C86" s="26">
        <v>700</v>
      </c>
      <c r="D86" s="26">
        <v>151.24</v>
      </c>
      <c r="E86" s="26">
        <v>108</v>
      </c>
      <c r="F86" s="26">
        <v>236</v>
      </c>
      <c r="G86" s="26">
        <v>76.5</v>
      </c>
      <c r="H86" s="26">
        <v>204</v>
      </c>
      <c r="I86" s="26">
        <v>37.76</v>
      </c>
      <c r="J86" s="26">
        <v>195</v>
      </c>
      <c r="K86" s="26">
        <v>160</v>
      </c>
      <c r="L86" s="26">
        <v>278</v>
      </c>
      <c r="M86" s="26">
        <v>730</v>
      </c>
      <c r="N86" s="26">
        <v>177.4</v>
      </c>
      <c r="O86" s="26">
        <v>1162.5</v>
      </c>
      <c r="P86" s="26">
        <v>1284</v>
      </c>
      <c r="Q86" s="26">
        <v>83.2</v>
      </c>
      <c r="R86" s="26">
        <v>78.7</v>
      </c>
      <c r="S86" s="26">
        <v>24.7</v>
      </c>
      <c r="T86" s="26">
        <v>210</v>
      </c>
      <c r="U86" s="26">
        <v>249</v>
      </c>
      <c r="V86" s="26">
        <v>172.2</v>
      </c>
      <c r="W86" s="26">
        <v>3684.5</v>
      </c>
      <c r="X86" s="26">
        <v>1409.4966999999999</v>
      </c>
      <c r="Y86" s="26">
        <v>144.80000000000001</v>
      </c>
      <c r="Z86" s="26">
        <v>945</v>
      </c>
      <c r="AA86" s="26">
        <v>2495</v>
      </c>
      <c r="AB86" s="26">
        <v>421.5</v>
      </c>
      <c r="AC86" s="26">
        <v>675</v>
      </c>
      <c r="AD86" s="26">
        <v>5736</v>
      </c>
      <c r="AE86" s="26">
        <v>643.5</v>
      </c>
      <c r="AF86" s="26">
        <v>2370</v>
      </c>
      <c r="AG86" s="26">
        <v>43.703400000000002</v>
      </c>
    </row>
    <row r="87" spans="1:33" ht="15.75" customHeight="1">
      <c r="A87" s="101">
        <v>43952</v>
      </c>
      <c r="B87" s="102">
        <f>VLOOKUP(A87,'FTSE All-Share Historical '!A:B,2,FALSE)</f>
        <v>3227.82</v>
      </c>
      <c r="C87" s="26">
        <v>690</v>
      </c>
      <c r="D87" s="26">
        <v>150</v>
      </c>
      <c r="E87" s="26">
        <v>102</v>
      </c>
      <c r="F87" s="26">
        <v>232</v>
      </c>
      <c r="G87" s="26">
        <v>75</v>
      </c>
      <c r="H87" s="26">
        <v>207</v>
      </c>
      <c r="I87" s="26">
        <v>37.14</v>
      </c>
      <c r="J87" s="26">
        <v>190</v>
      </c>
      <c r="K87" s="26">
        <v>163.5</v>
      </c>
      <c r="L87" s="26">
        <v>266</v>
      </c>
      <c r="M87" s="26">
        <v>720</v>
      </c>
      <c r="N87" s="26">
        <v>171.8</v>
      </c>
      <c r="O87" s="26">
        <v>1175</v>
      </c>
      <c r="P87" s="26">
        <v>1218</v>
      </c>
      <c r="Q87" s="26">
        <v>84</v>
      </c>
      <c r="R87" s="26">
        <v>80.5</v>
      </c>
      <c r="S87" s="26">
        <v>22.9</v>
      </c>
      <c r="T87" s="26">
        <v>210</v>
      </c>
      <c r="U87" s="26">
        <v>249</v>
      </c>
      <c r="V87" s="26">
        <v>171.8</v>
      </c>
      <c r="W87" s="26">
        <v>3614.5</v>
      </c>
      <c r="X87" s="26">
        <v>1356.5110999999999</v>
      </c>
      <c r="Y87" s="26">
        <v>142.6</v>
      </c>
      <c r="Z87" s="26">
        <v>952</v>
      </c>
      <c r="AA87" s="26">
        <v>2500</v>
      </c>
      <c r="AB87" s="26">
        <v>403</v>
      </c>
      <c r="AC87" s="26">
        <v>665</v>
      </c>
      <c r="AD87" s="26">
        <v>5554</v>
      </c>
      <c r="AE87" s="26">
        <v>609.5</v>
      </c>
      <c r="AF87" s="26">
        <v>2251</v>
      </c>
      <c r="AG87" s="26">
        <v>41.1751</v>
      </c>
    </row>
    <row r="88" spans="1:33" ht="15.75" customHeight="1">
      <c r="A88" s="101">
        <v>43955</v>
      </c>
      <c r="B88" s="102">
        <f>VLOOKUP(A88,'FTSE All-Share Historical '!A:B,2,FALSE)</f>
        <v>3216.87</v>
      </c>
      <c r="C88" s="26">
        <v>680</v>
      </c>
      <c r="D88" s="26">
        <v>145.1</v>
      </c>
      <c r="E88" s="26">
        <v>111.2</v>
      </c>
      <c r="F88" s="26">
        <v>237</v>
      </c>
      <c r="G88" s="26">
        <v>71.3</v>
      </c>
      <c r="H88" s="26">
        <v>203</v>
      </c>
      <c r="I88" s="26">
        <v>35.299999999999997</v>
      </c>
      <c r="J88" s="26">
        <v>195</v>
      </c>
      <c r="K88" s="26">
        <v>165</v>
      </c>
      <c r="L88" s="26">
        <v>267</v>
      </c>
      <c r="M88" s="26">
        <v>725</v>
      </c>
      <c r="N88" s="26">
        <v>165.6</v>
      </c>
      <c r="O88" s="26">
        <v>1185</v>
      </c>
      <c r="P88" s="26">
        <v>1220</v>
      </c>
      <c r="Q88" s="26">
        <v>83.7</v>
      </c>
      <c r="R88" s="26">
        <v>80</v>
      </c>
      <c r="S88" s="26">
        <v>24.85</v>
      </c>
      <c r="T88" s="26">
        <v>203.5</v>
      </c>
      <c r="U88" s="26">
        <v>255</v>
      </c>
      <c r="V88" s="26">
        <v>172.8</v>
      </c>
      <c r="W88" s="26">
        <v>3557</v>
      </c>
      <c r="X88" s="26">
        <v>1348.9418000000001</v>
      </c>
      <c r="Y88" s="26">
        <v>139.6</v>
      </c>
      <c r="Z88" s="26">
        <v>942</v>
      </c>
      <c r="AA88" s="26">
        <v>2455</v>
      </c>
      <c r="AB88" s="26">
        <v>405.1</v>
      </c>
      <c r="AC88" s="26">
        <v>655</v>
      </c>
      <c r="AD88" s="26">
        <v>5450</v>
      </c>
      <c r="AE88" s="26">
        <v>584</v>
      </c>
      <c r="AF88" s="26">
        <v>2383</v>
      </c>
      <c r="AG88" s="26">
        <v>51.2883</v>
      </c>
    </row>
    <row r="89" spans="1:33" ht="15.75" customHeight="1">
      <c r="A89" s="101">
        <v>43956</v>
      </c>
      <c r="B89" s="102">
        <f>VLOOKUP(A89,'FTSE All-Share Historical '!A:B,2,FALSE)</f>
        <v>3266.18</v>
      </c>
      <c r="C89" s="26">
        <v>682</v>
      </c>
      <c r="D89" s="26">
        <v>133</v>
      </c>
      <c r="E89" s="26">
        <v>115.4</v>
      </c>
      <c r="F89" s="26">
        <v>228</v>
      </c>
      <c r="G89" s="26">
        <v>69</v>
      </c>
      <c r="H89" s="26">
        <v>210</v>
      </c>
      <c r="I89" s="26">
        <v>33.64</v>
      </c>
      <c r="J89" s="26">
        <v>194.75</v>
      </c>
      <c r="K89" s="26">
        <v>162.5</v>
      </c>
      <c r="L89" s="26">
        <v>270</v>
      </c>
      <c r="M89" s="26">
        <v>727</v>
      </c>
      <c r="N89" s="26">
        <v>160.4</v>
      </c>
      <c r="O89" s="26">
        <v>1130</v>
      </c>
      <c r="P89" s="26">
        <v>1220</v>
      </c>
      <c r="Q89" s="26">
        <v>84</v>
      </c>
      <c r="R89" s="26">
        <v>80.099999999999994</v>
      </c>
      <c r="S89" s="26">
        <v>24.55</v>
      </c>
      <c r="T89" s="26">
        <v>207</v>
      </c>
      <c r="U89" s="26">
        <v>256</v>
      </c>
      <c r="V89" s="26">
        <v>164.8</v>
      </c>
      <c r="W89" s="26">
        <v>3598.5</v>
      </c>
      <c r="X89" s="26">
        <v>1376.8289</v>
      </c>
      <c r="Y89" s="26">
        <v>140</v>
      </c>
      <c r="Z89" s="26">
        <v>927.5</v>
      </c>
      <c r="AA89" s="26">
        <v>2415</v>
      </c>
      <c r="AB89" s="26">
        <v>393.8</v>
      </c>
      <c r="AC89" s="26">
        <v>655</v>
      </c>
      <c r="AD89" s="26">
        <v>5496</v>
      </c>
      <c r="AE89" s="26">
        <v>568.5</v>
      </c>
      <c r="AF89" s="26">
        <v>2367</v>
      </c>
      <c r="AG89" s="26">
        <v>45.509300000000003</v>
      </c>
    </row>
    <row r="90" spans="1:33" ht="15.75" customHeight="1">
      <c r="A90" s="101">
        <v>43957</v>
      </c>
      <c r="B90" s="102">
        <f>VLOOKUP(A90,'FTSE All-Share Historical '!A:B,2,FALSE)</f>
        <v>3264.49</v>
      </c>
      <c r="C90" s="26">
        <v>666</v>
      </c>
      <c r="D90" s="26">
        <v>141.97999999999999</v>
      </c>
      <c r="E90" s="26">
        <v>142</v>
      </c>
      <c r="F90" s="26">
        <v>234</v>
      </c>
      <c r="G90" s="26">
        <v>69.5</v>
      </c>
      <c r="H90" s="26">
        <v>212</v>
      </c>
      <c r="I90" s="26">
        <v>33.08</v>
      </c>
      <c r="J90" s="26">
        <v>194</v>
      </c>
      <c r="K90" s="26">
        <v>158.5</v>
      </c>
      <c r="L90" s="26">
        <v>265</v>
      </c>
      <c r="M90" s="26">
        <v>707</v>
      </c>
      <c r="N90" s="26">
        <v>152.80000000000001</v>
      </c>
      <c r="O90" s="26">
        <v>1185</v>
      </c>
      <c r="P90" s="26">
        <v>1206</v>
      </c>
      <c r="Q90" s="26">
        <v>83</v>
      </c>
      <c r="R90" s="26">
        <v>75.099999999999994</v>
      </c>
      <c r="S90" s="26">
        <v>24.5</v>
      </c>
      <c r="T90" s="26">
        <v>212</v>
      </c>
      <c r="U90" s="26">
        <v>259</v>
      </c>
      <c r="V90" s="26">
        <v>162</v>
      </c>
      <c r="W90" s="26">
        <v>3604</v>
      </c>
      <c r="X90" s="26">
        <v>1365.2756999999999</v>
      </c>
      <c r="Y90" s="26">
        <v>141</v>
      </c>
      <c r="Z90" s="26">
        <v>900</v>
      </c>
      <c r="AA90" s="26">
        <v>2335</v>
      </c>
      <c r="AB90" s="26">
        <v>389.2</v>
      </c>
      <c r="AC90" s="26">
        <v>660</v>
      </c>
      <c r="AD90" s="26">
        <v>5484</v>
      </c>
      <c r="AE90" s="26">
        <v>568.5</v>
      </c>
      <c r="AF90" s="26">
        <v>2490</v>
      </c>
      <c r="AG90" s="26">
        <v>42.619799999999998</v>
      </c>
    </row>
    <row r="91" spans="1:33" ht="15.75" customHeight="1">
      <c r="A91" s="101">
        <v>43958</v>
      </c>
      <c r="B91" s="102">
        <f>VLOOKUP(A91,'FTSE All-Share Historical '!A:B,2,FALSE)</f>
        <v>3311.71</v>
      </c>
      <c r="C91" s="26">
        <v>682</v>
      </c>
      <c r="D91" s="26">
        <v>136.86000000000001</v>
      </c>
      <c r="E91" s="26">
        <v>151.4</v>
      </c>
      <c r="F91" s="26">
        <v>240</v>
      </c>
      <c r="G91" s="26">
        <v>70</v>
      </c>
      <c r="H91" s="26">
        <v>211</v>
      </c>
      <c r="I91" s="26">
        <v>33.72</v>
      </c>
      <c r="J91" s="26">
        <v>190</v>
      </c>
      <c r="K91" s="26">
        <v>157</v>
      </c>
      <c r="L91" s="26">
        <v>275.5</v>
      </c>
      <c r="M91" s="26">
        <v>725</v>
      </c>
      <c r="N91" s="26">
        <v>157.6</v>
      </c>
      <c r="O91" s="26">
        <v>1115</v>
      </c>
      <c r="P91" s="26">
        <v>1280</v>
      </c>
      <c r="Q91" s="26">
        <v>83.2</v>
      </c>
      <c r="R91" s="26">
        <v>80</v>
      </c>
      <c r="S91" s="26">
        <v>25.7</v>
      </c>
      <c r="T91" s="26">
        <v>215</v>
      </c>
      <c r="U91" s="26">
        <v>250</v>
      </c>
      <c r="V91" s="26">
        <v>161</v>
      </c>
      <c r="W91" s="26">
        <v>3725.5</v>
      </c>
      <c r="X91" s="26">
        <v>1461.088</v>
      </c>
      <c r="Y91" s="26">
        <v>137.19999999999999</v>
      </c>
      <c r="Z91" s="26">
        <v>905</v>
      </c>
      <c r="AA91" s="26">
        <v>2400</v>
      </c>
      <c r="AB91" s="26">
        <v>399.5</v>
      </c>
      <c r="AC91" s="26">
        <v>660</v>
      </c>
      <c r="AD91" s="26">
        <v>5700</v>
      </c>
      <c r="AE91" s="26">
        <v>563.5</v>
      </c>
      <c r="AF91" s="26">
        <v>2473</v>
      </c>
      <c r="AG91" s="26">
        <v>41.1751</v>
      </c>
    </row>
    <row r="92" spans="1:33" ht="15.75" customHeight="1">
      <c r="A92" s="101">
        <v>43962</v>
      </c>
      <c r="B92" s="102">
        <f>VLOOKUP(A92,'FTSE All-Share Historical '!A:B,2,FALSE)</f>
        <v>3314.26</v>
      </c>
      <c r="C92" s="26">
        <v>659</v>
      </c>
      <c r="D92" s="26">
        <v>133.18</v>
      </c>
      <c r="E92" s="26">
        <v>188.2</v>
      </c>
      <c r="F92" s="26">
        <v>230</v>
      </c>
      <c r="G92" s="26">
        <v>65</v>
      </c>
      <c r="H92" s="26">
        <v>206</v>
      </c>
      <c r="I92" s="26">
        <v>32.4</v>
      </c>
      <c r="J92" s="26">
        <v>190</v>
      </c>
      <c r="K92" s="26">
        <v>147.5</v>
      </c>
      <c r="L92" s="26">
        <v>257</v>
      </c>
      <c r="M92" s="26">
        <v>725</v>
      </c>
      <c r="N92" s="26">
        <v>154.6</v>
      </c>
      <c r="O92" s="26">
        <v>1175</v>
      </c>
      <c r="P92" s="26">
        <v>1326</v>
      </c>
      <c r="Q92" s="26">
        <v>83.5</v>
      </c>
      <c r="R92" s="26">
        <v>82</v>
      </c>
      <c r="S92" s="26">
        <v>26.9</v>
      </c>
      <c r="T92" s="26">
        <v>212.5</v>
      </c>
      <c r="U92" s="26">
        <v>257</v>
      </c>
      <c r="V92" s="26">
        <v>160.80000000000001</v>
      </c>
      <c r="W92" s="26">
        <v>3674</v>
      </c>
      <c r="X92" s="26">
        <v>1421.6476</v>
      </c>
      <c r="Y92" s="26">
        <v>135</v>
      </c>
      <c r="Z92" s="26">
        <v>877.5</v>
      </c>
      <c r="AA92" s="26">
        <v>2450</v>
      </c>
      <c r="AB92" s="26">
        <v>400</v>
      </c>
      <c r="AC92" s="26">
        <v>660</v>
      </c>
      <c r="AD92" s="26">
        <v>5846</v>
      </c>
      <c r="AE92" s="26">
        <v>587</v>
      </c>
      <c r="AF92" s="26">
        <v>2505</v>
      </c>
      <c r="AG92" s="26">
        <v>39.7303</v>
      </c>
    </row>
    <row r="93" spans="1:33" ht="15.75" customHeight="1">
      <c r="A93" s="101">
        <v>43963</v>
      </c>
      <c r="B93" s="102">
        <f>VLOOKUP(A93,'FTSE All-Share Historical '!A:B,2,FALSE)</f>
        <v>3336.58</v>
      </c>
      <c r="C93" s="26">
        <v>658</v>
      </c>
      <c r="D93" s="26">
        <v>126</v>
      </c>
      <c r="E93" s="26">
        <v>174.4</v>
      </c>
      <c r="F93" s="26">
        <v>239</v>
      </c>
      <c r="G93" s="26">
        <v>65</v>
      </c>
      <c r="H93" s="26">
        <v>210</v>
      </c>
      <c r="I93" s="26">
        <v>31.82</v>
      </c>
      <c r="J93" s="26">
        <v>193</v>
      </c>
      <c r="K93" s="26">
        <v>143</v>
      </c>
      <c r="L93" s="26">
        <v>248.5</v>
      </c>
      <c r="M93" s="26">
        <v>745</v>
      </c>
      <c r="N93" s="26">
        <v>155</v>
      </c>
      <c r="O93" s="26">
        <v>1100</v>
      </c>
      <c r="P93" s="26">
        <v>1350</v>
      </c>
      <c r="Q93" s="26">
        <v>80.099999999999994</v>
      </c>
      <c r="R93" s="26">
        <v>75</v>
      </c>
      <c r="S93" s="26">
        <v>27.65</v>
      </c>
      <c r="T93" s="26">
        <v>210</v>
      </c>
      <c r="U93" s="26">
        <v>255.5</v>
      </c>
      <c r="V93" s="26">
        <v>160</v>
      </c>
      <c r="W93" s="26">
        <v>3713.5</v>
      </c>
      <c r="X93" s="26">
        <v>1432.6032</v>
      </c>
      <c r="Y93" s="26">
        <v>138.19999999999999</v>
      </c>
      <c r="Z93" s="26">
        <v>869.5</v>
      </c>
      <c r="AA93" s="26">
        <v>2480</v>
      </c>
      <c r="AB93" s="26">
        <v>387.7</v>
      </c>
      <c r="AC93" s="26">
        <v>660</v>
      </c>
      <c r="AD93" s="26">
        <v>5968</v>
      </c>
      <c r="AE93" s="26">
        <v>451.8</v>
      </c>
      <c r="AF93" s="26">
        <v>2480</v>
      </c>
      <c r="AG93" s="26">
        <v>43.342199999999998</v>
      </c>
    </row>
    <row r="94" spans="1:33" ht="15.75" customHeight="1">
      <c r="A94" s="101">
        <v>43964</v>
      </c>
      <c r="B94" s="102">
        <f>VLOOKUP(A94,'FTSE All-Share Historical '!A:B,2,FALSE)</f>
        <v>3284.39</v>
      </c>
      <c r="C94" s="26">
        <v>650</v>
      </c>
      <c r="D94" s="26">
        <v>121.68</v>
      </c>
      <c r="E94" s="26">
        <v>168.4</v>
      </c>
      <c r="F94" s="26">
        <v>228</v>
      </c>
      <c r="G94" s="26">
        <v>65.3</v>
      </c>
      <c r="H94" s="26">
        <v>214</v>
      </c>
      <c r="I94" s="26">
        <v>30</v>
      </c>
      <c r="J94" s="26">
        <v>190</v>
      </c>
      <c r="K94" s="26">
        <v>142</v>
      </c>
      <c r="L94" s="26">
        <v>235.5</v>
      </c>
      <c r="M94" s="26">
        <v>745</v>
      </c>
      <c r="N94" s="26">
        <v>146</v>
      </c>
      <c r="O94" s="26">
        <v>1162.5</v>
      </c>
      <c r="P94" s="26">
        <v>1280</v>
      </c>
      <c r="Q94" s="26">
        <v>75.150000000000006</v>
      </c>
      <c r="R94" s="26">
        <v>70.099999999999994</v>
      </c>
      <c r="S94" s="26">
        <v>27.5</v>
      </c>
      <c r="T94" s="26">
        <v>210</v>
      </c>
      <c r="U94" s="26">
        <v>256</v>
      </c>
      <c r="V94" s="26">
        <v>156.80000000000001</v>
      </c>
      <c r="W94" s="26">
        <v>3730.5</v>
      </c>
      <c r="X94" s="26">
        <v>1372.0482999999999</v>
      </c>
      <c r="Y94" s="26">
        <v>134</v>
      </c>
      <c r="Z94" s="26">
        <v>841.5</v>
      </c>
      <c r="AA94" s="26">
        <v>2450</v>
      </c>
      <c r="AB94" s="26">
        <v>372</v>
      </c>
      <c r="AC94" s="26">
        <v>640</v>
      </c>
      <c r="AD94" s="26">
        <v>6024</v>
      </c>
      <c r="AE94" s="26">
        <v>483.6</v>
      </c>
      <c r="AF94" s="26">
        <v>2556</v>
      </c>
      <c r="AG94" s="26">
        <v>40.4527</v>
      </c>
    </row>
    <row r="95" spans="1:33" ht="15.75" customHeight="1">
      <c r="A95" s="101">
        <v>43965</v>
      </c>
      <c r="B95" s="102">
        <f>VLOOKUP(A95,'FTSE All-Share Historical '!A:B,2,FALSE)</f>
        <v>3192.76</v>
      </c>
      <c r="C95" s="26">
        <v>664</v>
      </c>
      <c r="D95" s="26">
        <v>120.28</v>
      </c>
      <c r="E95" s="26">
        <v>171</v>
      </c>
      <c r="F95" s="26">
        <v>225</v>
      </c>
      <c r="G95" s="26">
        <v>61</v>
      </c>
      <c r="H95" s="26">
        <v>209</v>
      </c>
      <c r="I95" s="26">
        <v>32</v>
      </c>
      <c r="J95" s="26">
        <v>187.5</v>
      </c>
      <c r="K95" s="26">
        <v>137</v>
      </c>
      <c r="L95" s="26">
        <v>225</v>
      </c>
      <c r="M95" s="26">
        <v>750</v>
      </c>
      <c r="N95" s="26">
        <v>143.4</v>
      </c>
      <c r="O95" s="26">
        <v>1175</v>
      </c>
      <c r="P95" s="26">
        <v>1184</v>
      </c>
      <c r="Q95" s="26">
        <v>76.849999999999994</v>
      </c>
      <c r="R95" s="26">
        <v>68</v>
      </c>
      <c r="S95" s="26">
        <v>25</v>
      </c>
      <c r="T95" s="26">
        <v>205</v>
      </c>
      <c r="U95" s="26">
        <v>248</v>
      </c>
      <c r="V95" s="26">
        <v>144</v>
      </c>
      <c r="W95" s="26">
        <v>3757</v>
      </c>
      <c r="X95" s="26">
        <v>1358.7022999999999</v>
      </c>
      <c r="Y95" s="26">
        <v>125.4</v>
      </c>
      <c r="Z95" s="26">
        <v>863</v>
      </c>
      <c r="AA95" s="26">
        <v>2355</v>
      </c>
      <c r="AB95" s="26">
        <v>362.4</v>
      </c>
      <c r="AC95" s="26">
        <v>625</v>
      </c>
      <c r="AD95" s="26">
        <v>5818</v>
      </c>
      <c r="AE95" s="26">
        <v>501</v>
      </c>
      <c r="AF95" s="26">
        <v>2462</v>
      </c>
      <c r="AG95" s="26">
        <v>39.008000000000003</v>
      </c>
    </row>
    <row r="96" spans="1:33" ht="15.75" customHeight="1">
      <c r="A96" s="101">
        <v>43966</v>
      </c>
      <c r="B96" s="102">
        <f>VLOOKUP(A96,'FTSE All-Share Historical '!A:B,2,FALSE)</f>
        <v>3228.51</v>
      </c>
      <c r="C96" s="26">
        <v>672</v>
      </c>
      <c r="D96" s="26">
        <v>120.72</v>
      </c>
      <c r="E96" s="26">
        <v>166</v>
      </c>
      <c r="F96" s="26">
        <v>229</v>
      </c>
      <c r="G96" s="26">
        <v>60.2</v>
      </c>
      <c r="H96" s="26">
        <v>214</v>
      </c>
      <c r="I96" s="26">
        <v>34.020000000000003</v>
      </c>
      <c r="J96" s="26">
        <v>198</v>
      </c>
      <c r="K96" s="26">
        <v>140.75</v>
      </c>
      <c r="L96" s="26">
        <v>220</v>
      </c>
      <c r="M96" s="26">
        <v>774</v>
      </c>
      <c r="N96" s="26">
        <v>144</v>
      </c>
      <c r="O96" s="26">
        <v>1180</v>
      </c>
      <c r="P96" s="26">
        <v>1184</v>
      </c>
      <c r="Q96" s="26">
        <v>81.95</v>
      </c>
      <c r="R96" s="26">
        <v>70.599999999999994</v>
      </c>
      <c r="S96" s="26">
        <v>25</v>
      </c>
      <c r="T96" s="26">
        <v>203.5</v>
      </c>
      <c r="U96" s="26">
        <v>245</v>
      </c>
      <c r="V96" s="26">
        <v>150</v>
      </c>
      <c r="W96" s="26">
        <v>3922</v>
      </c>
      <c r="X96" s="26">
        <v>1428.0218</v>
      </c>
      <c r="Y96" s="26">
        <v>132</v>
      </c>
      <c r="Z96" s="26">
        <v>870</v>
      </c>
      <c r="AA96" s="26">
        <v>2475</v>
      </c>
      <c r="AB96" s="26">
        <v>368.9</v>
      </c>
      <c r="AC96" s="26">
        <v>622.5</v>
      </c>
      <c r="AD96" s="26">
        <v>5670</v>
      </c>
      <c r="AE96" s="26">
        <v>472</v>
      </c>
      <c r="AF96" s="26">
        <v>2455</v>
      </c>
      <c r="AG96" s="26">
        <v>41.536299999999997</v>
      </c>
    </row>
    <row r="97" spans="1:33" ht="15.75" customHeight="1">
      <c r="A97" s="101">
        <v>43969</v>
      </c>
      <c r="B97" s="102">
        <f>VLOOKUP(A97,'FTSE All-Share Historical '!A:B,2,FALSE)</f>
        <v>3363.56</v>
      </c>
      <c r="C97" s="26">
        <v>673</v>
      </c>
      <c r="D97" s="26">
        <v>120.02</v>
      </c>
      <c r="E97" s="26">
        <v>165.8</v>
      </c>
      <c r="F97" s="26">
        <v>221</v>
      </c>
      <c r="G97" s="26">
        <v>60.2</v>
      </c>
      <c r="H97" s="26">
        <v>212.5</v>
      </c>
      <c r="I97" s="26">
        <v>33.08</v>
      </c>
      <c r="J97" s="26">
        <v>198.75</v>
      </c>
      <c r="K97" s="26">
        <v>138</v>
      </c>
      <c r="L97" s="26">
        <v>258</v>
      </c>
      <c r="M97" s="26">
        <v>792</v>
      </c>
      <c r="N97" s="26">
        <v>155.4</v>
      </c>
      <c r="O97" s="26">
        <v>1162.5</v>
      </c>
      <c r="P97" s="26">
        <v>1180</v>
      </c>
      <c r="Q97" s="26">
        <v>83</v>
      </c>
      <c r="R97" s="26">
        <v>77.5</v>
      </c>
      <c r="S97" s="26">
        <v>24.3</v>
      </c>
      <c r="T97" s="26">
        <v>203.5</v>
      </c>
      <c r="U97" s="26">
        <v>261</v>
      </c>
      <c r="V97" s="26">
        <v>150.6</v>
      </c>
      <c r="W97" s="26">
        <v>4226</v>
      </c>
      <c r="X97" s="26">
        <v>1593.7511999999999</v>
      </c>
      <c r="Y97" s="26">
        <v>135</v>
      </c>
      <c r="Z97" s="26">
        <v>953.5</v>
      </c>
      <c r="AA97" s="26">
        <v>2425</v>
      </c>
      <c r="AB97" s="26">
        <v>395</v>
      </c>
      <c r="AC97" s="26">
        <v>645</v>
      </c>
      <c r="AD97" s="26">
        <v>6014</v>
      </c>
      <c r="AE97" s="26">
        <v>467</v>
      </c>
      <c r="AF97" s="26">
        <v>2460</v>
      </c>
      <c r="AG97" s="26">
        <v>39.7303</v>
      </c>
    </row>
    <row r="98" spans="1:33" ht="15.75" customHeight="1">
      <c r="A98" s="101">
        <v>43970</v>
      </c>
      <c r="B98" s="102">
        <f>VLOOKUP(A98,'FTSE All-Share Historical '!A:B,2,FALSE)</f>
        <v>3345</v>
      </c>
      <c r="C98" s="26">
        <v>672</v>
      </c>
      <c r="D98" s="26">
        <v>121.46</v>
      </c>
      <c r="E98" s="26">
        <v>165.4</v>
      </c>
      <c r="F98" s="26">
        <v>228</v>
      </c>
      <c r="G98" s="26">
        <v>61.6</v>
      </c>
      <c r="H98" s="26">
        <v>219</v>
      </c>
      <c r="I98" s="26">
        <v>33.659999999999997</v>
      </c>
      <c r="J98" s="26">
        <v>197.5</v>
      </c>
      <c r="K98" s="26">
        <v>136.5</v>
      </c>
      <c r="L98" s="26">
        <v>245</v>
      </c>
      <c r="M98" s="26">
        <v>760</v>
      </c>
      <c r="N98" s="26">
        <v>153.4</v>
      </c>
      <c r="O98" s="26">
        <v>1180</v>
      </c>
      <c r="P98" s="26">
        <v>1186</v>
      </c>
      <c r="Q98" s="26">
        <v>80.5</v>
      </c>
      <c r="R98" s="26">
        <v>72</v>
      </c>
      <c r="S98" s="26">
        <v>25.1</v>
      </c>
      <c r="T98" s="26">
        <v>192.5</v>
      </c>
      <c r="U98" s="26">
        <v>250</v>
      </c>
      <c r="V98" s="26">
        <v>147</v>
      </c>
      <c r="W98" s="26">
        <v>4269.5</v>
      </c>
      <c r="X98" s="26">
        <v>1603.3125</v>
      </c>
      <c r="Y98" s="26">
        <v>139.80000000000001</v>
      </c>
      <c r="Z98" s="26">
        <v>973.5</v>
      </c>
      <c r="AA98" s="26">
        <v>2445</v>
      </c>
      <c r="AB98" s="26">
        <v>393.5</v>
      </c>
      <c r="AC98" s="26">
        <v>650</v>
      </c>
      <c r="AD98" s="26">
        <v>6122</v>
      </c>
      <c r="AE98" s="26">
        <v>585</v>
      </c>
      <c r="AF98" s="26">
        <v>2467</v>
      </c>
      <c r="AG98" s="26">
        <v>38.646799999999999</v>
      </c>
    </row>
    <row r="99" spans="1:33" ht="15.75" customHeight="1">
      <c r="A99" s="101">
        <v>43971</v>
      </c>
      <c r="B99" s="102">
        <f>VLOOKUP(A99,'FTSE All-Share Historical '!A:B,2,FALSE)</f>
        <v>3376.84</v>
      </c>
      <c r="C99" s="26">
        <v>674</v>
      </c>
      <c r="D99" s="26">
        <v>120</v>
      </c>
      <c r="E99" s="26">
        <v>164.2</v>
      </c>
      <c r="F99" s="26">
        <v>228</v>
      </c>
      <c r="G99" s="26">
        <v>60.2</v>
      </c>
      <c r="H99" s="26">
        <v>218</v>
      </c>
      <c r="I99" s="26">
        <v>34.08</v>
      </c>
      <c r="J99" s="26">
        <v>200</v>
      </c>
      <c r="K99" s="26">
        <v>137.5</v>
      </c>
      <c r="L99" s="26">
        <v>235.5</v>
      </c>
      <c r="M99" s="26">
        <v>761</v>
      </c>
      <c r="N99" s="26">
        <v>154.4</v>
      </c>
      <c r="O99" s="26">
        <v>1152.5</v>
      </c>
      <c r="P99" s="26">
        <v>1158</v>
      </c>
      <c r="Q99" s="26">
        <v>82</v>
      </c>
      <c r="R99" s="26">
        <v>75</v>
      </c>
      <c r="S99" s="26">
        <v>25.35</v>
      </c>
      <c r="T99" s="26">
        <v>200</v>
      </c>
      <c r="U99" s="26">
        <v>257</v>
      </c>
      <c r="V99" s="26">
        <v>142.4</v>
      </c>
      <c r="W99" s="26">
        <v>4286.5</v>
      </c>
      <c r="X99" s="26">
        <v>1632.1956</v>
      </c>
      <c r="Y99" s="26">
        <v>144.80000000000001</v>
      </c>
      <c r="Z99" s="26">
        <v>974.5</v>
      </c>
      <c r="AA99" s="26">
        <v>2415</v>
      </c>
      <c r="AB99" s="26">
        <v>389.8</v>
      </c>
      <c r="AC99" s="26">
        <v>665</v>
      </c>
      <c r="AD99" s="26">
        <v>6266</v>
      </c>
      <c r="AE99" s="26">
        <v>576.5</v>
      </c>
      <c r="AF99" s="26">
        <v>2480</v>
      </c>
      <c r="AG99" s="26">
        <v>39.369199999999999</v>
      </c>
    </row>
    <row r="100" spans="1:33" ht="15.75" customHeight="1">
      <c r="A100" s="101">
        <v>43972</v>
      </c>
      <c r="B100" s="102">
        <f>VLOOKUP(A100,'FTSE All-Share Historical '!A:B,2,FALSE)</f>
        <v>3353.28</v>
      </c>
      <c r="C100" s="26">
        <v>680</v>
      </c>
      <c r="D100" s="26">
        <v>118.6</v>
      </c>
      <c r="E100" s="26">
        <v>168</v>
      </c>
      <c r="F100" s="26">
        <v>228</v>
      </c>
      <c r="G100" s="26">
        <v>58.6</v>
      </c>
      <c r="H100" s="26">
        <v>219</v>
      </c>
      <c r="I100" s="26">
        <v>32.56</v>
      </c>
      <c r="J100" s="26">
        <v>211</v>
      </c>
      <c r="K100" s="26">
        <v>135.5</v>
      </c>
      <c r="L100" s="26">
        <v>257.5</v>
      </c>
      <c r="M100" s="26">
        <v>764</v>
      </c>
      <c r="N100" s="26">
        <v>150</v>
      </c>
      <c r="O100" s="26">
        <v>1175</v>
      </c>
      <c r="P100" s="26">
        <v>1148</v>
      </c>
      <c r="Q100" s="26">
        <v>80.75</v>
      </c>
      <c r="R100" s="26">
        <v>75</v>
      </c>
      <c r="S100" s="26">
        <v>27</v>
      </c>
      <c r="T100" s="26">
        <v>197.5</v>
      </c>
      <c r="U100" s="26">
        <v>258</v>
      </c>
      <c r="V100" s="26">
        <v>145.80000000000001</v>
      </c>
      <c r="W100" s="26">
        <v>4211</v>
      </c>
      <c r="X100" s="26">
        <v>1594.9464</v>
      </c>
      <c r="Y100" s="26">
        <v>139.80000000000001</v>
      </c>
      <c r="Z100" s="26">
        <v>986</v>
      </c>
      <c r="AA100" s="26">
        <v>2385</v>
      </c>
      <c r="AB100" s="26">
        <v>387.7</v>
      </c>
      <c r="AC100" s="26">
        <v>680</v>
      </c>
      <c r="AD100" s="26">
        <v>6208</v>
      </c>
      <c r="AE100" s="26">
        <v>678.5</v>
      </c>
      <c r="AF100" s="26">
        <v>2515</v>
      </c>
      <c r="AG100" s="26">
        <v>40.4527</v>
      </c>
    </row>
    <row r="101" spans="1:33" ht="15.75" customHeight="1">
      <c r="A101" s="101">
        <v>43973</v>
      </c>
      <c r="B101" s="102">
        <f>VLOOKUP(A101,'FTSE All-Share Historical '!A:B,2,FALSE)</f>
        <v>3343.49</v>
      </c>
      <c r="C101" s="26">
        <v>683</v>
      </c>
      <c r="D101" s="26">
        <v>115</v>
      </c>
      <c r="E101" s="26">
        <v>166</v>
      </c>
      <c r="F101" s="26">
        <v>221</v>
      </c>
      <c r="G101" s="26">
        <v>58</v>
      </c>
      <c r="H101" s="26">
        <v>215</v>
      </c>
      <c r="I101" s="26">
        <v>66</v>
      </c>
      <c r="J101" s="26">
        <v>212</v>
      </c>
      <c r="K101" s="26">
        <v>135</v>
      </c>
      <c r="L101" s="26">
        <v>258.5</v>
      </c>
      <c r="M101" s="26">
        <v>757</v>
      </c>
      <c r="N101" s="26">
        <v>152.4</v>
      </c>
      <c r="O101" s="26">
        <v>1157.5</v>
      </c>
      <c r="P101" s="26">
        <v>1170</v>
      </c>
      <c r="Q101" s="26">
        <v>82.55</v>
      </c>
      <c r="R101" s="26">
        <v>75.5</v>
      </c>
      <c r="S101" s="26">
        <v>26.3</v>
      </c>
      <c r="T101" s="26">
        <v>203</v>
      </c>
      <c r="U101" s="26">
        <v>254</v>
      </c>
      <c r="V101" s="26">
        <v>154.19999999999999</v>
      </c>
      <c r="W101" s="26">
        <v>4262.5</v>
      </c>
      <c r="X101" s="26">
        <v>1563.2745</v>
      </c>
      <c r="Y101" s="26">
        <v>142</v>
      </c>
      <c r="Z101" s="26">
        <v>1014</v>
      </c>
      <c r="AA101" s="26">
        <v>2340</v>
      </c>
      <c r="AB101" s="26">
        <v>394</v>
      </c>
      <c r="AC101" s="26">
        <v>685</v>
      </c>
      <c r="AD101" s="26">
        <v>6212</v>
      </c>
      <c r="AE101" s="26">
        <v>681</v>
      </c>
      <c r="AF101" s="26">
        <v>2562</v>
      </c>
      <c r="AG101" s="26">
        <v>36.840899999999998</v>
      </c>
    </row>
    <row r="102" spans="1:33" ht="15.75" customHeight="1">
      <c r="A102" s="101">
        <v>43977</v>
      </c>
      <c r="B102" s="102">
        <f>VLOOKUP(A102,'FTSE All-Share Historical '!A:B,2,FALSE)</f>
        <v>3396.18</v>
      </c>
      <c r="C102" s="26">
        <v>700</v>
      </c>
      <c r="D102" s="26">
        <v>115.5</v>
      </c>
      <c r="E102" s="26">
        <v>170</v>
      </c>
      <c r="F102" s="26">
        <v>224</v>
      </c>
      <c r="G102" s="26">
        <v>68.5</v>
      </c>
      <c r="H102" s="26">
        <v>213</v>
      </c>
      <c r="I102" s="26">
        <v>59.05</v>
      </c>
      <c r="J102" s="26">
        <v>218</v>
      </c>
      <c r="K102" s="26">
        <v>140.5</v>
      </c>
      <c r="L102" s="26">
        <v>287</v>
      </c>
      <c r="M102" s="26">
        <v>728</v>
      </c>
      <c r="N102" s="26">
        <v>192.2</v>
      </c>
      <c r="O102" s="26">
        <v>1140</v>
      </c>
      <c r="P102" s="26">
        <v>1230</v>
      </c>
      <c r="Q102" s="26">
        <v>81.5</v>
      </c>
      <c r="R102" s="26">
        <v>75</v>
      </c>
      <c r="S102" s="26">
        <v>28.3</v>
      </c>
      <c r="T102" s="26">
        <v>192.5</v>
      </c>
      <c r="U102" s="26">
        <v>260</v>
      </c>
      <c r="V102" s="26">
        <v>165</v>
      </c>
      <c r="W102" s="26">
        <v>4179.5</v>
      </c>
      <c r="X102" s="26">
        <v>1613.8697999999999</v>
      </c>
      <c r="Y102" s="26">
        <v>144</v>
      </c>
      <c r="Z102" s="26">
        <v>1119</v>
      </c>
      <c r="AA102" s="26">
        <v>2410</v>
      </c>
      <c r="AB102" s="26">
        <v>396.5</v>
      </c>
      <c r="AC102" s="26">
        <v>695</v>
      </c>
      <c r="AD102" s="26">
        <v>6400</v>
      </c>
      <c r="AE102" s="26">
        <v>798</v>
      </c>
      <c r="AF102" s="26">
        <v>2460</v>
      </c>
      <c r="AG102" s="26">
        <v>36.118499999999997</v>
      </c>
    </row>
    <row r="103" spans="1:33" ht="15.75" customHeight="1">
      <c r="A103" s="101">
        <v>43978</v>
      </c>
      <c r="B103" s="102">
        <f>VLOOKUP(A103,'FTSE All-Share Historical '!A:B,2,FALSE)</f>
        <v>3438.88</v>
      </c>
      <c r="C103" s="26">
        <v>700</v>
      </c>
      <c r="D103" s="26">
        <v>122</v>
      </c>
      <c r="E103" s="26">
        <v>163.6</v>
      </c>
      <c r="F103" s="26">
        <v>235</v>
      </c>
      <c r="G103" s="26">
        <v>72.5</v>
      </c>
      <c r="H103" s="26">
        <v>220</v>
      </c>
      <c r="I103" s="26">
        <v>57.05</v>
      </c>
      <c r="J103" s="26">
        <v>226</v>
      </c>
      <c r="K103" s="26">
        <v>149</v>
      </c>
      <c r="L103" s="26">
        <v>284</v>
      </c>
      <c r="M103" s="26">
        <v>717</v>
      </c>
      <c r="N103" s="26">
        <v>183</v>
      </c>
      <c r="O103" s="26">
        <v>1170</v>
      </c>
      <c r="P103" s="26">
        <v>1238</v>
      </c>
      <c r="Q103" s="26">
        <v>83</v>
      </c>
      <c r="R103" s="26">
        <v>68.900000000000006</v>
      </c>
      <c r="S103" s="26">
        <v>29.5</v>
      </c>
      <c r="T103" s="26">
        <v>192.5</v>
      </c>
      <c r="U103" s="26">
        <v>255</v>
      </c>
      <c r="V103" s="26">
        <v>167.2</v>
      </c>
      <c r="W103" s="26">
        <v>4259</v>
      </c>
      <c r="X103" s="26">
        <v>1663.4691</v>
      </c>
      <c r="Y103" s="26">
        <v>147</v>
      </c>
      <c r="Z103" s="26">
        <v>1125</v>
      </c>
      <c r="AA103" s="26">
        <v>2450</v>
      </c>
      <c r="AB103" s="26">
        <v>406.9</v>
      </c>
      <c r="AC103" s="26">
        <v>685</v>
      </c>
      <c r="AD103" s="26">
        <v>6380</v>
      </c>
      <c r="AE103" s="26">
        <v>819.5</v>
      </c>
      <c r="AF103" s="26">
        <v>2453</v>
      </c>
      <c r="AG103" s="26">
        <v>33.228999999999999</v>
      </c>
    </row>
    <row r="104" spans="1:33" ht="15.75" customHeight="1">
      <c r="A104" s="101">
        <v>43979</v>
      </c>
      <c r="B104" s="102">
        <f>VLOOKUP(A104,'FTSE All-Share Historical '!A:B,2,FALSE)</f>
        <v>3480.16</v>
      </c>
      <c r="C104" s="26">
        <v>700</v>
      </c>
      <c r="D104" s="26">
        <v>119.18</v>
      </c>
      <c r="E104" s="26">
        <v>170</v>
      </c>
      <c r="F104" s="26">
        <v>250</v>
      </c>
      <c r="G104" s="26">
        <v>73.400000000000006</v>
      </c>
      <c r="H104" s="26">
        <v>220</v>
      </c>
      <c r="I104" s="26">
        <v>66.45</v>
      </c>
      <c r="J104" s="26">
        <v>234</v>
      </c>
      <c r="K104" s="26">
        <v>149</v>
      </c>
      <c r="L104" s="26">
        <v>315</v>
      </c>
      <c r="M104" s="26">
        <v>764</v>
      </c>
      <c r="N104" s="26">
        <v>194.6</v>
      </c>
      <c r="O104" s="26">
        <v>1170</v>
      </c>
      <c r="P104" s="26">
        <v>1274</v>
      </c>
      <c r="Q104" s="26">
        <v>81.599999999999994</v>
      </c>
      <c r="R104" s="26">
        <v>80.2</v>
      </c>
      <c r="S104" s="26">
        <v>30.7</v>
      </c>
      <c r="T104" s="26">
        <v>200</v>
      </c>
      <c r="U104" s="26">
        <v>262</v>
      </c>
      <c r="V104" s="26">
        <v>169</v>
      </c>
      <c r="W104" s="26">
        <v>4288.5</v>
      </c>
      <c r="X104" s="26">
        <v>1705.1006</v>
      </c>
      <c r="Y104" s="26">
        <v>155.80000000000001</v>
      </c>
      <c r="Z104" s="26">
        <v>1201</v>
      </c>
      <c r="AA104" s="26">
        <v>2335</v>
      </c>
      <c r="AB104" s="26">
        <v>405.9</v>
      </c>
      <c r="AC104" s="26">
        <v>685</v>
      </c>
      <c r="AD104" s="26">
        <v>6422</v>
      </c>
      <c r="AE104" s="26">
        <v>950</v>
      </c>
      <c r="AF104" s="26">
        <v>2575</v>
      </c>
      <c r="AG104" s="26">
        <v>33.228999999999999</v>
      </c>
    </row>
    <row r="105" spans="1:33" ht="15.75" customHeight="1">
      <c r="A105" s="101">
        <v>43980</v>
      </c>
      <c r="B105" s="102">
        <f>VLOOKUP(A105,'FTSE All-Share Historical '!A:B,2,FALSE)</f>
        <v>3403.98</v>
      </c>
      <c r="C105" s="26">
        <v>706</v>
      </c>
      <c r="D105" s="26">
        <v>117.14</v>
      </c>
      <c r="E105" s="26">
        <v>183.2</v>
      </c>
      <c r="F105" s="26">
        <v>253</v>
      </c>
      <c r="G105" s="26">
        <v>76.3</v>
      </c>
      <c r="H105" s="26">
        <v>222</v>
      </c>
      <c r="I105" s="26">
        <v>62.1</v>
      </c>
      <c r="J105" s="26">
        <v>251</v>
      </c>
      <c r="K105" s="26">
        <v>144</v>
      </c>
      <c r="L105" s="26">
        <v>278.5</v>
      </c>
      <c r="M105" s="26">
        <v>771</v>
      </c>
      <c r="N105" s="26">
        <v>181</v>
      </c>
      <c r="O105" s="26">
        <v>1147.5</v>
      </c>
      <c r="P105" s="26">
        <v>1220</v>
      </c>
      <c r="Q105" s="26">
        <v>82.45</v>
      </c>
      <c r="R105" s="26">
        <v>77</v>
      </c>
      <c r="S105" s="26">
        <v>30.25</v>
      </c>
      <c r="T105" s="26">
        <v>203</v>
      </c>
      <c r="U105" s="26">
        <v>260</v>
      </c>
      <c r="V105" s="26">
        <v>169</v>
      </c>
      <c r="W105" s="26">
        <v>4313</v>
      </c>
      <c r="X105" s="26">
        <v>1693.7465999999999</v>
      </c>
      <c r="Y105" s="26">
        <v>155.4</v>
      </c>
      <c r="Z105" s="26">
        <v>1137</v>
      </c>
      <c r="AA105" s="26">
        <v>2295</v>
      </c>
      <c r="AB105" s="26">
        <v>382.8</v>
      </c>
      <c r="AC105" s="26">
        <v>685</v>
      </c>
      <c r="AD105" s="26">
        <v>6366</v>
      </c>
      <c r="AE105" s="26">
        <v>882</v>
      </c>
      <c r="AF105" s="26">
        <v>2571</v>
      </c>
      <c r="AG105" s="26">
        <v>31.784300000000002</v>
      </c>
    </row>
    <row r="106" spans="1:33" ht="15.75" customHeight="1">
      <c r="A106" s="101">
        <v>43983</v>
      </c>
      <c r="B106" s="102">
        <f>VLOOKUP(A106,'FTSE All-Share Historical '!A:B,2,FALSE)</f>
        <v>3453.71</v>
      </c>
      <c r="C106" s="26">
        <v>714</v>
      </c>
      <c r="D106" s="26">
        <v>123.54</v>
      </c>
      <c r="E106" s="26">
        <v>196.6</v>
      </c>
      <c r="F106" s="26">
        <v>250</v>
      </c>
      <c r="G106" s="26">
        <v>76.5</v>
      </c>
      <c r="H106" s="26">
        <v>222</v>
      </c>
      <c r="I106" s="26">
        <v>64.349999999999994</v>
      </c>
      <c r="J106" s="26">
        <v>262</v>
      </c>
      <c r="K106" s="26">
        <v>147.25</v>
      </c>
      <c r="L106" s="26">
        <v>303</v>
      </c>
      <c r="M106" s="26">
        <v>801</v>
      </c>
      <c r="N106" s="26">
        <v>187.8</v>
      </c>
      <c r="O106" s="26">
        <v>1175</v>
      </c>
      <c r="P106" s="26">
        <v>1206</v>
      </c>
      <c r="Q106" s="26">
        <v>82.8</v>
      </c>
      <c r="R106" s="26">
        <v>73.5</v>
      </c>
      <c r="S106" s="26">
        <v>30</v>
      </c>
      <c r="T106" s="26">
        <v>206</v>
      </c>
      <c r="U106" s="26">
        <v>260.5</v>
      </c>
      <c r="V106" s="26">
        <v>167.2</v>
      </c>
      <c r="W106" s="26">
        <v>4377</v>
      </c>
      <c r="X106" s="26">
        <v>1692.153</v>
      </c>
      <c r="Y106" s="26">
        <v>152</v>
      </c>
      <c r="Z106" s="26">
        <v>1129</v>
      </c>
      <c r="AA106" s="26">
        <v>2265</v>
      </c>
      <c r="AB106" s="26">
        <v>382.9</v>
      </c>
      <c r="AC106" s="26">
        <v>685</v>
      </c>
      <c r="AD106" s="26">
        <v>6382</v>
      </c>
      <c r="AE106" s="26">
        <v>895.5</v>
      </c>
      <c r="AF106" s="26">
        <v>2493</v>
      </c>
      <c r="AG106" s="26">
        <v>29.978400000000001</v>
      </c>
    </row>
    <row r="107" spans="1:33" ht="15.75" customHeight="1">
      <c r="A107" s="101">
        <v>43984</v>
      </c>
      <c r="B107" s="102">
        <f>VLOOKUP(A107,'FTSE All-Share Historical '!A:B,2,FALSE)</f>
        <v>3484.08</v>
      </c>
      <c r="C107" s="26">
        <v>706</v>
      </c>
      <c r="D107" s="26">
        <v>128.86000000000001</v>
      </c>
      <c r="E107" s="26">
        <v>190</v>
      </c>
      <c r="F107" s="26">
        <v>259</v>
      </c>
      <c r="G107" s="26">
        <v>78.900000000000006</v>
      </c>
      <c r="H107" s="26">
        <v>222.5</v>
      </c>
      <c r="I107" s="26">
        <v>60.75</v>
      </c>
      <c r="J107" s="26">
        <v>262</v>
      </c>
      <c r="K107" s="26">
        <v>146</v>
      </c>
      <c r="L107" s="26">
        <v>300</v>
      </c>
      <c r="M107" s="26">
        <v>785</v>
      </c>
      <c r="N107" s="26">
        <v>185</v>
      </c>
      <c r="O107" s="26">
        <v>1142.5</v>
      </c>
      <c r="P107" s="26">
        <v>1218</v>
      </c>
      <c r="Q107" s="26">
        <v>83</v>
      </c>
      <c r="R107" s="26">
        <v>80.7</v>
      </c>
      <c r="S107" s="26">
        <v>30</v>
      </c>
      <c r="T107" s="26">
        <v>212</v>
      </c>
      <c r="U107" s="26">
        <v>259</v>
      </c>
      <c r="V107" s="26">
        <v>173</v>
      </c>
      <c r="W107" s="26">
        <v>4443</v>
      </c>
      <c r="X107" s="26">
        <v>1752.7080000000001</v>
      </c>
      <c r="Y107" s="26">
        <v>151.19999999999999</v>
      </c>
      <c r="Z107" s="26">
        <v>1118</v>
      </c>
      <c r="AA107" s="26">
        <v>2255</v>
      </c>
      <c r="AB107" s="26">
        <v>386</v>
      </c>
      <c r="AC107" s="26">
        <v>685</v>
      </c>
      <c r="AD107" s="26">
        <v>6430</v>
      </c>
      <c r="AE107" s="26">
        <v>896</v>
      </c>
      <c r="AF107" s="26">
        <v>2425</v>
      </c>
      <c r="AG107" s="26">
        <v>33.9514</v>
      </c>
    </row>
    <row r="108" spans="1:33" ht="15.75" customHeight="1">
      <c r="A108" s="101">
        <v>43985</v>
      </c>
      <c r="B108" s="102">
        <f>VLOOKUP(A108,'FTSE All-Share Historical '!A:B,2,FALSE)</f>
        <v>3575.17</v>
      </c>
      <c r="C108" s="26">
        <v>730</v>
      </c>
      <c r="D108" s="26">
        <v>132</v>
      </c>
      <c r="E108" s="26">
        <v>189</v>
      </c>
      <c r="F108" s="26">
        <v>252</v>
      </c>
      <c r="G108" s="26">
        <v>91</v>
      </c>
      <c r="H108" s="26">
        <v>224</v>
      </c>
      <c r="I108" s="26">
        <v>69.099999999999994</v>
      </c>
      <c r="J108" s="26">
        <v>260</v>
      </c>
      <c r="K108" s="26">
        <v>150</v>
      </c>
      <c r="L108" s="26">
        <v>308</v>
      </c>
      <c r="M108" s="26">
        <v>762</v>
      </c>
      <c r="N108" s="26">
        <v>204</v>
      </c>
      <c r="O108" s="26">
        <v>1150</v>
      </c>
      <c r="P108" s="26">
        <v>1282</v>
      </c>
      <c r="Q108" s="26">
        <v>83</v>
      </c>
      <c r="R108" s="26">
        <v>82.5</v>
      </c>
      <c r="S108" s="26">
        <v>30.3</v>
      </c>
      <c r="T108" s="26">
        <v>220</v>
      </c>
      <c r="U108" s="26">
        <v>260.5</v>
      </c>
      <c r="V108" s="26">
        <v>175</v>
      </c>
      <c r="W108" s="26">
        <v>4519</v>
      </c>
      <c r="X108" s="26">
        <v>1797.925</v>
      </c>
      <c r="Y108" s="26">
        <v>158.6</v>
      </c>
      <c r="Z108" s="26">
        <v>1172</v>
      </c>
      <c r="AA108" s="26">
        <v>2370</v>
      </c>
      <c r="AB108" s="26">
        <v>407.6</v>
      </c>
      <c r="AC108" s="26">
        <v>670</v>
      </c>
      <c r="AD108" s="26">
        <v>6586</v>
      </c>
      <c r="AE108" s="26">
        <v>912.5</v>
      </c>
      <c r="AF108" s="26">
        <v>2419</v>
      </c>
      <c r="AG108" s="26">
        <v>31.784300000000002</v>
      </c>
    </row>
    <row r="109" spans="1:33" ht="15.75" customHeight="1">
      <c r="A109" s="101">
        <v>43986</v>
      </c>
      <c r="B109" s="102">
        <f>VLOOKUP(A109,'FTSE All-Share Historical '!A:B,2,FALSE)</f>
        <v>3553.69</v>
      </c>
      <c r="C109" s="26">
        <v>712</v>
      </c>
      <c r="D109" s="26">
        <v>132.88</v>
      </c>
      <c r="E109" s="26">
        <v>182.6</v>
      </c>
      <c r="F109" s="26">
        <v>257</v>
      </c>
      <c r="G109" s="26">
        <v>84.9</v>
      </c>
      <c r="H109" s="26">
        <v>224</v>
      </c>
      <c r="I109" s="26">
        <v>67.650000000000006</v>
      </c>
      <c r="J109" s="26">
        <v>260</v>
      </c>
      <c r="K109" s="26">
        <v>148</v>
      </c>
      <c r="L109" s="26">
        <v>307.5</v>
      </c>
      <c r="M109" s="26">
        <v>765</v>
      </c>
      <c r="N109" s="26">
        <v>197.6</v>
      </c>
      <c r="O109" s="26">
        <v>1140</v>
      </c>
      <c r="P109" s="26">
        <v>1266</v>
      </c>
      <c r="Q109" s="26">
        <v>80.3</v>
      </c>
      <c r="R109" s="26">
        <v>79.5</v>
      </c>
      <c r="S109" s="26">
        <v>30</v>
      </c>
      <c r="T109" s="26">
        <v>221.5</v>
      </c>
      <c r="U109" s="26">
        <v>259</v>
      </c>
      <c r="V109" s="26">
        <v>173</v>
      </c>
      <c r="W109" s="26">
        <v>4470</v>
      </c>
      <c r="X109" s="26">
        <v>1773.2249999999999</v>
      </c>
      <c r="Y109" s="26">
        <v>153</v>
      </c>
      <c r="Z109" s="26">
        <v>1146</v>
      </c>
      <c r="AA109" s="26">
        <v>2380</v>
      </c>
      <c r="AB109" s="26">
        <v>403.7</v>
      </c>
      <c r="AC109" s="26">
        <v>690</v>
      </c>
      <c r="AD109" s="26">
        <v>6576</v>
      </c>
      <c r="AE109" s="26">
        <v>915.5</v>
      </c>
      <c r="AF109" s="26">
        <v>2392</v>
      </c>
      <c r="AG109" s="26">
        <v>31.423100000000002</v>
      </c>
    </row>
    <row r="110" spans="1:33" ht="15.75" customHeight="1">
      <c r="A110" s="101">
        <v>43987</v>
      </c>
      <c r="B110" s="102">
        <f>VLOOKUP(A110,'FTSE All-Share Historical '!A:B,2,FALSE)</f>
        <v>3633.81</v>
      </c>
      <c r="C110" s="26">
        <v>792</v>
      </c>
      <c r="D110" s="26">
        <v>132.58000000000001</v>
      </c>
      <c r="E110" s="26">
        <v>185.6</v>
      </c>
      <c r="F110" s="26">
        <v>270</v>
      </c>
      <c r="G110" s="26">
        <v>85</v>
      </c>
      <c r="H110" s="26">
        <v>224</v>
      </c>
      <c r="I110" s="26">
        <v>69.599999999999994</v>
      </c>
      <c r="J110" s="26">
        <v>272</v>
      </c>
      <c r="K110" s="26">
        <v>168</v>
      </c>
      <c r="L110" s="26">
        <v>330</v>
      </c>
      <c r="M110" s="26">
        <v>774</v>
      </c>
      <c r="N110" s="26">
        <v>213.5</v>
      </c>
      <c r="O110" s="26">
        <v>1140</v>
      </c>
      <c r="P110" s="26">
        <v>1310</v>
      </c>
      <c r="Q110" s="26">
        <v>82.95</v>
      </c>
      <c r="R110" s="26">
        <v>79.8</v>
      </c>
      <c r="S110" s="26">
        <v>28.4</v>
      </c>
      <c r="T110" s="26">
        <v>235</v>
      </c>
      <c r="U110" s="26">
        <v>263</v>
      </c>
      <c r="V110" s="26">
        <v>172</v>
      </c>
      <c r="W110" s="26">
        <v>4550</v>
      </c>
      <c r="X110" s="26">
        <v>1858.2808</v>
      </c>
      <c r="Y110" s="26">
        <v>156.4</v>
      </c>
      <c r="Z110" s="26">
        <v>1167</v>
      </c>
      <c r="AA110" s="26">
        <v>2495</v>
      </c>
      <c r="AB110" s="26">
        <v>434.9</v>
      </c>
      <c r="AC110" s="26">
        <v>690</v>
      </c>
      <c r="AD110" s="26">
        <v>6610</v>
      </c>
      <c r="AE110" s="26">
        <v>1002</v>
      </c>
      <c r="AF110" s="26">
        <v>2330</v>
      </c>
      <c r="AG110" s="26">
        <v>31.423100000000002</v>
      </c>
    </row>
    <row r="111" spans="1:33" ht="15.75" customHeight="1">
      <c r="A111" s="101">
        <v>43990</v>
      </c>
      <c r="B111" s="102">
        <f>VLOOKUP(A111,'FTSE All-Share Historical '!A:B,2,FALSE)</f>
        <v>3628.75</v>
      </c>
      <c r="C111" s="26">
        <v>782</v>
      </c>
      <c r="D111" s="26">
        <v>133.88</v>
      </c>
      <c r="E111" s="26">
        <v>185</v>
      </c>
      <c r="F111" s="26">
        <v>272</v>
      </c>
      <c r="G111" s="26">
        <v>81.599999999999994</v>
      </c>
      <c r="H111" s="26">
        <v>222</v>
      </c>
      <c r="I111" s="26">
        <v>75.349999999999994</v>
      </c>
      <c r="J111" s="26">
        <v>268</v>
      </c>
      <c r="K111" s="26">
        <v>168</v>
      </c>
      <c r="L111" s="26">
        <v>312</v>
      </c>
      <c r="M111" s="26">
        <v>811</v>
      </c>
      <c r="N111" s="26">
        <v>227</v>
      </c>
      <c r="O111" s="26">
        <v>1165</v>
      </c>
      <c r="P111" s="26">
        <v>1322</v>
      </c>
      <c r="Q111" s="26">
        <v>91.4</v>
      </c>
      <c r="R111" s="26">
        <v>89.4</v>
      </c>
      <c r="S111" s="26">
        <v>28.3</v>
      </c>
      <c r="T111" s="26">
        <v>267.5</v>
      </c>
      <c r="U111" s="26">
        <v>266</v>
      </c>
      <c r="V111" s="26">
        <v>170.2</v>
      </c>
      <c r="W111" s="26">
        <v>4562.5</v>
      </c>
      <c r="X111" s="26">
        <v>1859.2768000000001</v>
      </c>
      <c r="Y111" s="26">
        <v>160</v>
      </c>
      <c r="Z111" s="26">
        <v>1174</v>
      </c>
      <c r="AA111" s="26">
        <v>2500</v>
      </c>
      <c r="AB111" s="26">
        <v>448.7</v>
      </c>
      <c r="AC111" s="26">
        <v>695</v>
      </c>
      <c r="AD111" s="26">
        <v>6462</v>
      </c>
      <c r="AE111" s="26">
        <v>977</v>
      </c>
      <c r="AF111" s="26">
        <v>2282</v>
      </c>
      <c r="AG111" s="26">
        <v>27.450099999999999</v>
      </c>
    </row>
    <row r="112" spans="1:33" ht="15.75" customHeight="1">
      <c r="A112" s="101">
        <v>43991</v>
      </c>
      <c r="B112" s="102">
        <f>VLOOKUP(A112,'FTSE All-Share Historical '!A:B,2,FALSE)</f>
        <v>3548.65</v>
      </c>
      <c r="C112" s="26">
        <v>764</v>
      </c>
      <c r="D112" s="26">
        <v>127.64</v>
      </c>
      <c r="E112" s="26">
        <v>184.6</v>
      </c>
      <c r="F112" s="26">
        <v>263</v>
      </c>
      <c r="G112" s="26">
        <v>83</v>
      </c>
      <c r="H112" s="26">
        <v>220</v>
      </c>
      <c r="I112" s="26">
        <v>73.05</v>
      </c>
      <c r="J112" s="26">
        <v>254</v>
      </c>
      <c r="K112" s="26">
        <v>168</v>
      </c>
      <c r="L112" s="26">
        <v>304</v>
      </c>
      <c r="M112" s="26">
        <v>810</v>
      </c>
      <c r="N112" s="26">
        <v>217.5</v>
      </c>
      <c r="O112" s="26">
        <v>1255</v>
      </c>
      <c r="P112" s="26">
        <v>1254</v>
      </c>
      <c r="Q112" s="26">
        <v>100</v>
      </c>
      <c r="R112" s="26">
        <v>85.4</v>
      </c>
      <c r="S112" s="26">
        <v>28.35</v>
      </c>
      <c r="T112" s="26">
        <v>267.5</v>
      </c>
      <c r="U112" s="26">
        <v>265</v>
      </c>
      <c r="V112" s="26">
        <v>167</v>
      </c>
      <c r="W112" s="26">
        <v>4525</v>
      </c>
      <c r="X112" s="26">
        <v>1857.8824</v>
      </c>
      <c r="Y112" s="26">
        <v>163.4</v>
      </c>
      <c r="Z112" s="26">
        <v>1125</v>
      </c>
      <c r="AA112" s="26">
        <v>2450</v>
      </c>
      <c r="AB112" s="26">
        <v>421</v>
      </c>
      <c r="AC112" s="26">
        <v>700</v>
      </c>
      <c r="AD112" s="26">
        <v>6330</v>
      </c>
      <c r="AE112" s="26">
        <v>932.5</v>
      </c>
      <c r="AF112" s="26">
        <v>2284</v>
      </c>
      <c r="AG112" s="26">
        <v>26.005299999999998</v>
      </c>
    </row>
    <row r="113" spans="1:33" ht="15.75" customHeight="1">
      <c r="A113" s="101">
        <v>43992</v>
      </c>
      <c r="B113" s="102">
        <f>VLOOKUP(A113,'FTSE All-Share Historical '!A:B,2,FALSE)</f>
        <v>3540.54</v>
      </c>
      <c r="C113" s="26">
        <v>784</v>
      </c>
      <c r="D113" s="26">
        <v>123.92</v>
      </c>
      <c r="E113" s="26">
        <v>177</v>
      </c>
      <c r="F113" s="26">
        <v>252</v>
      </c>
      <c r="G113" s="26">
        <v>84.7</v>
      </c>
      <c r="H113" s="26">
        <v>221</v>
      </c>
      <c r="I113" s="26">
        <v>71.150000000000006</v>
      </c>
      <c r="J113" s="26">
        <v>271</v>
      </c>
      <c r="K113" s="26">
        <v>161</v>
      </c>
      <c r="L113" s="26">
        <v>300</v>
      </c>
      <c r="M113" s="26">
        <v>797</v>
      </c>
      <c r="N113" s="26">
        <v>223.5</v>
      </c>
      <c r="O113" s="26">
        <v>1247.5</v>
      </c>
      <c r="P113" s="26">
        <v>1206</v>
      </c>
      <c r="Q113" s="26">
        <v>97.1</v>
      </c>
      <c r="R113" s="26">
        <v>84.3</v>
      </c>
      <c r="S113" s="26">
        <v>27.1</v>
      </c>
      <c r="T113" s="26">
        <v>260</v>
      </c>
      <c r="U113" s="26">
        <v>268</v>
      </c>
      <c r="V113" s="26">
        <v>161.19999999999999</v>
      </c>
      <c r="W113" s="26">
        <v>4578.5</v>
      </c>
      <c r="X113" s="26">
        <v>1860.6712</v>
      </c>
      <c r="Y113" s="26">
        <v>163</v>
      </c>
      <c r="Z113" s="26">
        <v>1140</v>
      </c>
      <c r="AA113" s="26">
        <v>2400</v>
      </c>
      <c r="AB113" s="26">
        <v>408</v>
      </c>
      <c r="AC113" s="26">
        <v>700</v>
      </c>
      <c r="AD113" s="26">
        <v>6356</v>
      </c>
      <c r="AE113" s="26">
        <v>895</v>
      </c>
      <c r="AF113" s="26">
        <v>2353</v>
      </c>
      <c r="AG113" s="26">
        <v>26.366499999999998</v>
      </c>
    </row>
    <row r="114" spans="1:33" ht="15.75" customHeight="1">
      <c r="A114" s="101">
        <v>43993</v>
      </c>
      <c r="B114" s="102">
        <f>VLOOKUP(A114,'FTSE All-Share Historical '!A:B,2,FALSE)</f>
        <v>3401.69</v>
      </c>
      <c r="C114" s="26">
        <v>760</v>
      </c>
      <c r="D114" s="26">
        <v>120.6</v>
      </c>
      <c r="E114" s="26">
        <v>165.8</v>
      </c>
      <c r="F114" s="26">
        <v>236</v>
      </c>
      <c r="G114" s="26">
        <v>78.5</v>
      </c>
      <c r="H114" s="26">
        <v>213</v>
      </c>
      <c r="I114" s="26">
        <v>64</v>
      </c>
      <c r="J114" s="26">
        <v>260</v>
      </c>
      <c r="K114" s="26">
        <v>149.5</v>
      </c>
      <c r="L114" s="26">
        <v>287</v>
      </c>
      <c r="M114" s="26">
        <v>796</v>
      </c>
      <c r="N114" s="26">
        <v>201</v>
      </c>
      <c r="O114" s="26">
        <v>1220</v>
      </c>
      <c r="P114" s="26">
        <v>1148</v>
      </c>
      <c r="Q114" s="26">
        <v>89.45</v>
      </c>
      <c r="R114" s="26">
        <v>76</v>
      </c>
      <c r="S114" s="26">
        <v>26</v>
      </c>
      <c r="T114" s="26">
        <v>240</v>
      </c>
      <c r="U114" s="26">
        <v>259</v>
      </c>
      <c r="V114" s="26">
        <v>159.4</v>
      </c>
      <c r="W114" s="26">
        <v>4495</v>
      </c>
      <c r="X114" s="26">
        <v>1769.8387</v>
      </c>
      <c r="Y114" s="26">
        <v>155</v>
      </c>
      <c r="Z114" s="26">
        <v>1073</v>
      </c>
      <c r="AA114" s="26">
        <v>2370</v>
      </c>
      <c r="AB114" s="26">
        <v>376.6</v>
      </c>
      <c r="AC114" s="26">
        <v>695</v>
      </c>
      <c r="AD114" s="26">
        <v>6050</v>
      </c>
      <c r="AE114" s="26">
        <v>815</v>
      </c>
      <c r="AF114" s="26">
        <v>2320</v>
      </c>
      <c r="AG114" s="26">
        <v>25.644100000000002</v>
      </c>
    </row>
    <row r="115" spans="1:33" ht="15.75" customHeight="1">
      <c r="A115" s="101">
        <v>43994</v>
      </c>
      <c r="B115" s="102">
        <f>VLOOKUP(A115,'FTSE All-Share Historical '!A:B,2,FALSE)</f>
        <v>3418.45</v>
      </c>
      <c r="C115" s="26">
        <v>774</v>
      </c>
      <c r="D115" s="26">
        <v>117</v>
      </c>
      <c r="E115" s="26">
        <v>176.8</v>
      </c>
      <c r="F115" s="26">
        <v>237.5</v>
      </c>
      <c r="G115" s="26">
        <v>79</v>
      </c>
      <c r="H115" s="26">
        <v>216</v>
      </c>
      <c r="I115" s="26">
        <v>65.45</v>
      </c>
      <c r="J115" s="26">
        <v>259</v>
      </c>
      <c r="K115" s="26">
        <v>152</v>
      </c>
      <c r="L115" s="26">
        <v>273</v>
      </c>
      <c r="M115" s="26">
        <v>782</v>
      </c>
      <c r="N115" s="26">
        <v>212</v>
      </c>
      <c r="O115" s="26">
        <v>1232.5</v>
      </c>
      <c r="P115" s="26">
        <v>1198</v>
      </c>
      <c r="Q115" s="26">
        <v>93.5</v>
      </c>
      <c r="R115" s="26">
        <v>75</v>
      </c>
      <c r="S115" s="26">
        <v>26.45</v>
      </c>
      <c r="T115" s="26">
        <v>237.5</v>
      </c>
      <c r="U115" s="26">
        <v>260</v>
      </c>
      <c r="V115" s="26">
        <v>157.80000000000001</v>
      </c>
      <c r="W115" s="26">
        <v>4596</v>
      </c>
      <c r="X115" s="26">
        <v>1817.8444</v>
      </c>
      <c r="Y115" s="26">
        <v>150.4</v>
      </c>
      <c r="Z115" s="26">
        <v>1080</v>
      </c>
      <c r="AA115" s="26">
        <v>2335</v>
      </c>
      <c r="AB115" s="26">
        <v>368.9</v>
      </c>
      <c r="AC115" s="26">
        <v>680</v>
      </c>
      <c r="AD115" s="26">
        <v>6068</v>
      </c>
      <c r="AE115" s="26">
        <v>808.5</v>
      </c>
      <c r="AF115" s="26">
        <v>2305</v>
      </c>
      <c r="AG115" s="26">
        <v>27.450099999999999</v>
      </c>
    </row>
    <row r="116" spans="1:33" ht="15.75" customHeight="1">
      <c r="A116" s="101">
        <v>43997</v>
      </c>
      <c r="B116" s="102">
        <f>VLOOKUP(A116,'FTSE All-Share Historical '!A:B,2,FALSE)</f>
        <v>3400</v>
      </c>
      <c r="C116" s="26">
        <v>776</v>
      </c>
      <c r="D116" s="26">
        <v>116.98</v>
      </c>
      <c r="E116" s="26">
        <v>177.6</v>
      </c>
      <c r="F116" s="26">
        <v>235</v>
      </c>
      <c r="G116" s="26">
        <v>77.7</v>
      </c>
      <c r="H116" s="26">
        <v>212</v>
      </c>
      <c r="I116" s="26">
        <v>63.85</v>
      </c>
      <c r="J116" s="26">
        <v>260</v>
      </c>
      <c r="K116" s="26">
        <v>156</v>
      </c>
      <c r="L116" s="26">
        <v>283</v>
      </c>
      <c r="M116" s="26">
        <v>787</v>
      </c>
      <c r="N116" s="26">
        <v>212</v>
      </c>
      <c r="O116" s="26">
        <v>1245</v>
      </c>
      <c r="P116" s="26">
        <v>1224</v>
      </c>
      <c r="Q116" s="26">
        <v>96.6</v>
      </c>
      <c r="R116" s="26">
        <v>76.400000000000006</v>
      </c>
      <c r="S116" s="26">
        <v>25.95</v>
      </c>
      <c r="T116" s="26">
        <v>225</v>
      </c>
      <c r="U116" s="26">
        <v>260</v>
      </c>
      <c r="V116" s="26">
        <v>161</v>
      </c>
      <c r="W116" s="26">
        <v>4480.5</v>
      </c>
      <c r="X116" s="26">
        <v>1765.8548000000001</v>
      </c>
      <c r="Y116" s="26">
        <v>149.19999999999999</v>
      </c>
      <c r="Z116" s="26">
        <v>1078</v>
      </c>
      <c r="AA116" s="26">
        <v>2265</v>
      </c>
      <c r="AB116" s="26">
        <v>357.4</v>
      </c>
      <c r="AC116" s="26">
        <v>680</v>
      </c>
      <c r="AD116" s="26">
        <v>6038</v>
      </c>
      <c r="AE116" s="26">
        <v>818.5</v>
      </c>
      <c r="AF116" s="26">
        <v>2359</v>
      </c>
      <c r="AG116" s="26">
        <v>26.005299999999998</v>
      </c>
    </row>
    <row r="117" spans="1:33" ht="15.75" customHeight="1">
      <c r="A117" s="101">
        <v>43998</v>
      </c>
      <c r="B117" s="102">
        <f>VLOOKUP(A117,'FTSE All-Share Historical '!A:B,2,FALSE)</f>
        <v>3495.58</v>
      </c>
      <c r="C117" s="26">
        <v>775</v>
      </c>
      <c r="D117" s="26">
        <v>114.12</v>
      </c>
      <c r="E117" s="26">
        <v>177.4</v>
      </c>
      <c r="F117" s="26">
        <v>235</v>
      </c>
      <c r="G117" s="26">
        <v>80.400000000000006</v>
      </c>
      <c r="H117" s="26">
        <v>213</v>
      </c>
      <c r="I117" s="26">
        <v>65.2</v>
      </c>
      <c r="J117" s="26">
        <v>260</v>
      </c>
      <c r="K117" s="26">
        <v>159.5</v>
      </c>
      <c r="L117" s="26">
        <v>288.5</v>
      </c>
      <c r="M117" s="26">
        <v>808</v>
      </c>
      <c r="N117" s="26">
        <v>214</v>
      </c>
      <c r="O117" s="26">
        <v>1230</v>
      </c>
      <c r="P117" s="26">
        <v>1290</v>
      </c>
      <c r="Q117" s="26">
        <v>98</v>
      </c>
      <c r="R117" s="26">
        <v>77.099999999999994</v>
      </c>
      <c r="S117" s="26">
        <v>27.2</v>
      </c>
      <c r="T117" s="26">
        <v>242</v>
      </c>
      <c r="U117" s="26">
        <v>258</v>
      </c>
      <c r="V117" s="26">
        <v>163.19999999999999</v>
      </c>
      <c r="W117" s="26">
        <v>4581</v>
      </c>
      <c r="X117" s="26">
        <v>1814.259</v>
      </c>
      <c r="Y117" s="26">
        <v>148</v>
      </c>
      <c r="Z117" s="26">
        <v>1091</v>
      </c>
      <c r="AA117" s="26">
        <v>2340</v>
      </c>
      <c r="AB117" s="26">
        <v>349.7</v>
      </c>
      <c r="AC117" s="26">
        <v>680</v>
      </c>
      <c r="AD117" s="26">
        <v>6526</v>
      </c>
      <c r="AE117" s="26">
        <v>846.5</v>
      </c>
      <c r="AF117" s="26">
        <v>2401</v>
      </c>
      <c r="AG117" s="26">
        <v>24.560600000000001</v>
      </c>
    </row>
    <row r="118" spans="1:33" ht="15.75" customHeight="1">
      <c r="A118" s="101">
        <v>43999</v>
      </c>
      <c r="B118" s="102">
        <f>VLOOKUP(A118,'FTSE All-Share Historical '!A:B,2,FALSE)</f>
        <v>3504.42</v>
      </c>
      <c r="C118" s="26">
        <v>746</v>
      </c>
      <c r="D118" s="26">
        <v>122.42</v>
      </c>
      <c r="E118" s="26">
        <v>170</v>
      </c>
      <c r="F118" s="26">
        <v>253.5</v>
      </c>
      <c r="G118" s="26">
        <v>80.8</v>
      </c>
      <c r="H118" s="26">
        <v>211</v>
      </c>
      <c r="I118" s="26">
        <v>65.650000000000006</v>
      </c>
      <c r="J118" s="26">
        <v>248</v>
      </c>
      <c r="K118" s="26">
        <v>163.5</v>
      </c>
      <c r="L118" s="26">
        <v>293.5</v>
      </c>
      <c r="M118" s="26">
        <v>847</v>
      </c>
      <c r="N118" s="26">
        <v>213</v>
      </c>
      <c r="O118" s="26">
        <v>1275</v>
      </c>
      <c r="P118" s="26">
        <v>1262</v>
      </c>
      <c r="Q118" s="26">
        <v>93.85</v>
      </c>
      <c r="R118" s="26">
        <v>77</v>
      </c>
      <c r="S118" s="26">
        <v>27.4</v>
      </c>
      <c r="T118" s="26">
        <v>235</v>
      </c>
      <c r="U118" s="26">
        <v>257.5</v>
      </c>
      <c r="V118" s="26">
        <v>163.80000000000001</v>
      </c>
      <c r="W118" s="26">
        <v>4585.5</v>
      </c>
      <c r="X118" s="26">
        <v>1806.0920000000001</v>
      </c>
      <c r="Y118" s="26">
        <v>146.80000000000001</v>
      </c>
      <c r="Z118" s="26">
        <v>1092</v>
      </c>
      <c r="AA118" s="26">
        <v>2430</v>
      </c>
      <c r="AB118" s="26">
        <v>352.7</v>
      </c>
      <c r="AC118" s="26">
        <v>680</v>
      </c>
      <c r="AD118" s="26">
        <v>6558</v>
      </c>
      <c r="AE118" s="26">
        <v>843</v>
      </c>
      <c r="AF118" s="26">
        <v>2422</v>
      </c>
      <c r="AG118" s="26">
        <v>28.1724</v>
      </c>
    </row>
    <row r="119" spans="1:33" ht="15.75" customHeight="1">
      <c r="A119" s="101">
        <v>44000</v>
      </c>
      <c r="B119" s="102">
        <f>VLOOKUP(A119,'FTSE All-Share Historical '!A:B,2,FALSE)</f>
        <v>3488.67</v>
      </c>
      <c r="C119" s="26">
        <v>754</v>
      </c>
      <c r="D119" s="26">
        <v>121.94</v>
      </c>
      <c r="E119" s="26">
        <v>168.4</v>
      </c>
      <c r="F119" s="26">
        <v>257</v>
      </c>
      <c r="G119" s="26">
        <v>78.5</v>
      </c>
      <c r="H119" s="26">
        <v>213</v>
      </c>
      <c r="I119" s="26">
        <v>64.400000000000006</v>
      </c>
      <c r="J119" s="26">
        <v>248</v>
      </c>
      <c r="K119" s="26">
        <v>158</v>
      </c>
      <c r="L119" s="26">
        <v>295.5</v>
      </c>
      <c r="M119" s="26">
        <v>829</v>
      </c>
      <c r="N119" s="26">
        <v>216</v>
      </c>
      <c r="O119" s="26">
        <v>1270</v>
      </c>
      <c r="P119" s="26">
        <v>1250</v>
      </c>
      <c r="Q119" s="26">
        <v>95.75</v>
      </c>
      <c r="R119" s="26">
        <v>76.599999999999994</v>
      </c>
      <c r="S119" s="26">
        <v>26.9</v>
      </c>
      <c r="T119" s="26">
        <v>235</v>
      </c>
      <c r="U119" s="26">
        <v>255</v>
      </c>
      <c r="V119" s="26">
        <v>165</v>
      </c>
      <c r="W119" s="26">
        <v>4505</v>
      </c>
      <c r="X119" s="26">
        <v>1789.5589</v>
      </c>
      <c r="Y119" s="26">
        <v>150</v>
      </c>
      <c r="Z119" s="26">
        <v>1094</v>
      </c>
      <c r="AA119" s="26">
        <v>2350</v>
      </c>
      <c r="AB119" s="26">
        <v>352.3</v>
      </c>
      <c r="AC119" s="26">
        <v>680</v>
      </c>
      <c r="AD119" s="26">
        <v>6602</v>
      </c>
      <c r="AE119" s="26">
        <v>857</v>
      </c>
      <c r="AF119" s="26">
        <v>2425</v>
      </c>
      <c r="AG119" s="26">
        <v>28.5336</v>
      </c>
    </row>
    <row r="120" spans="1:33" ht="15.75" customHeight="1">
      <c r="A120" s="101">
        <v>44001</v>
      </c>
      <c r="B120" s="102">
        <f>VLOOKUP(A120,'FTSE All-Share Historical '!A:B,2,FALSE)</f>
        <v>3526.28</v>
      </c>
      <c r="C120" s="26">
        <v>760</v>
      </c>
      <c r="D120" s="26">
        <v>132.76</v>
      </c>
      <c r="E120" s="26">
        <v>168.6</v>
      </c>
      <c r="F120" s="26">
        <v>258</v>
      </c>
      <c r="G120" s="26">
        <v>78.5</v>
      </c>
      <c r="H120" s="26">
        <v>207</v>
      </c>
      <c r="I120" s="26">
        <v>62.6</v>
      </c>
      <c r="J120" s="26">
        <v>257</v>
      </c>
      <c r="K120" s="26">
        <v>164</v>
      </c>
      <c r="L120" s="26">
        <v>306</v>
      </c>
      <c r="M120" s="26">
        <v>853</v>
      </c>
      <c r="N120" s="26">
        <v>212.5</v>
      </c>
      <c r="O120" s="26">
        <v>1255</v>
      </c>
      <c r="P120" s="26">
        <v>1300</v>
      </c>
      <c r="Q120" s="26">
        <v>94.85</v>
      </c>
      <c r="R120" s="26">
        <v>73</v>
      </c>
      <c r="S120" s="26">
        <v>26.9</v>
      </c>
      <c r="T120" s="26">
        <v>225</v>
      </c>
      <c r="U120" s="26">
        <v>255</v>
      </c>
      <c r="V120" s="26">
        <v>162.19999999999999</v>
      </c>
      <c r="W120" s="26">
        <v>4467</v>
      </c>
      <c r="X120" s="26">
        <v>1823.6211000000001</v>
      </c>
      <c r="Y120" s="26">
        <v>148</v>
      </c>
      <c r="Z120" s="26">
        <v>1063</v>
      </c>
      <c r="AA120" s="26">
        <v>2460</v>
      </c>
      <c r="AB120" s="26">
        <v>341.1</v>
      </c>
      <c r="AC120" s="26">
        <v>680</v>
      </c>
      <c r="AD120" s="26">
        <v>6566</v>
      </c>
      <c r="AE120" s="26">
        <v>873</v>
      </c>
      <c r="AF120" s="26">
        <v>2505</v>
      </c>
      <c r="AG120" s="26">
        <v>28.8948</v>
      </c>
    </row>
    <row r="121" spans="1:33" ht="15.75" customHeight="1">
      <c r="A121" s="101">
        <v>44004</v>
      </c>
      <c r="B121" s="102">
        <f>VLOOKUP(A121,'FTSE All-Share Historical '!A:B,2,FALSE)</f>
        <v>3500.09</v>
      </c>
      <c r="C121" s="26">
        <v>758</v>
      </c>
      <c r="D121" s="26">
        <v>122</v>
      </c>
      <c r="E121" s="26">
        <v>167</v>
      </c>
      <c r="F121" s="26">
        <v>255</v>
      </c>
      <c r="G121" s="26">
        <v>77</v>
      </c>
      <c r="H121" s="26">
        <v>209</v>
      </c>
      <c r="I121" s="26">
        <v>70.25</v>
      </c>
      <c r="J121" s="26">
        <v>275</v>
      </c>
      <c r="K121" s="26">
        <v>168</v>
      </c>
      <c r="L121" s="26">
        <v>299.5</v>
      </c>
      <c r="M121" s="26">
        <v>790</v>
      </c>
      <c r="N121" s="26">
        <v>224.5</v>
      </c>
      <c r="O121" s="26">
        <v>1290</v>
      </c>
      <c r="P121" s="26">
        <v>1258</v>
      </c>
      <c r="Q121" s="26">
        <v>94.8</v>
      </c>
      <c r="R121" s="26">
        <v>72.5</v>
      </c>
      <c r="S121" s="26">
        <v>26.05</v>
      </c>
      <c r="T121" s="26">
        <v>219</v>
      </c>
      <c r="U121" s="26">
        <v>259</v>
      </c>
      <c r="V121" s="26">
        <v>160.4</v>
      </c>
      <c r="W121" s="26">
        <v>4525.5</v>
      </c>
      <c r="X121" s="26">
        <v>1826.4097999999999</v>
      </c>
      <c r="Y121" s="26">
        <v>149</v>
      </c>
      <c r="Z121" s="26">
        <v>1114</v>
      </c>
      <c r="AA121" s="26">
        <v>2290</v>
      </c>
      <c r="AB121" s="26">
        <v>327.3</v>
      </c>
      <c r="AC121" s="26">
        <v>680</v>
      </c>
      <c r="AD121" s="26">
        <v>6624</v>
      </c>
      <c r="AE121" s="26">
        <v>870</v>
      </c>
      <c r="AF121" s="26">
        <v>2480</v>
      </c>
      <c r="AG121" s="26">
        <v>33.228999999999999</v>
      </c>
    </row>
    <row r="122" spans="1:33" ht="15.75" customHeight="1">
      <c r="A122" s="101">
        <v>44005</v>
      </c>
      <c r="B122" s="102">
        <f>VLOOKUP(A122,'FTSE All-Share Historical '!A:B,2,FALSE)</f>
        <v>3537.97</v>
      </c>
      <c r="C122" s="26">
        <v>760</v>
      </c>
      <c r="D122" s="26">
        <v>123</v>
      </c>
      <c r="E122" s="26">
        <v>164.8</v>
      </c>
      <c r="F122" s="26">
        <v>253</v>
      </c>
      <c r="G122" s="26">
        <v>77</v>
      </c>
      <c r="H122" s="26">
        <v>207</v>
      </c>
      <c r="I122" s="26">
        <v>67.45</v>
      </c>
      <c r="J122" s="26">
        <v>274</v>
      </c>
      <c r="K122" s="26">
        <v>164</v>
      </c>
      <c r="L122" s="26">
        <v>306.5</v>
      </c>
      <c r="M122" s="26">
        <v>779</v>
      </c>
      <c r="N122" s="26">
        <v>220</v>
      </c>
      <c r="O122" s="26">
        <v>1290</v>
      </c>
      <c r="P122" s="26">
        <v>1240</v>
      </c>
      <c r="Q122" s="26">
        <v>94.4</v>
      </c>
      <c r="R122" s="26">
        <v>72.599999999999994</v>
      </c>
      <c r="S122" s="26">
        <v>26.8</v>
      </c>
      <c r="T122" s="26">
        <v>220</v>
      </c>
      <c r="U122" s="26">
        <v>254</v>
      </c>
      <c r="V122" s="26">
        <v>160.6</v>
      </c>
      <c r="W122" s="26">
        <v>4601</v>
      </c>
      <c r="X122" s="26">
        <v>1878.001</v>
      </c>
      <c r="Y122" s="26">
        <v>156.80000000000001</v>
      </c>
      <c r="Z122" s="26">
        <v>1125</v>
      </c>
      <c r="AA122" s="26">
        <v>2325</v>
      </c>
      <c r="AB122" s="26">
        <v>335</v>
      </c>
      <c r="AC122" s="26">
        <v>680</v>
      </c>
      <c r="AD122" s="26">
        <v>6610</v>
      </c>
      <c r="AE122" s="26">
        <v>864.5</v>
      </c>
      <c r="AF122" s="26">
        <v>2340</v>
      </c>
      <c r="AG122" s="26">
        <v>32.940100000000001</v>
      </c>
    </row>
    <row r="123" spans="1:33" ht="15.75" customHeight="1">
      <c r="A123" s="101">
        <v>44006</v>
      </c>
      <c r="B123" s="102">
        <f>VLOOKUP(A123,'FTSE All-Share Historical '!A:B,2,FALSE)</f>
        <v>3429.57</v>
      </c>
      <c r="C123" s="26">
        <v>760</v>
      </c>
      <c r="D123" s="26">
        <v>115.16</v>
      </c>
      <c r="E123" s="26">
        <v>157.6</v>
      </c>
      <c r="F123" s="26">
        <v>255.5</v>
      </c>
      <c r="G123" s="26">
        <v>77.5</v>
      </c>
      <c r="H123" s="26">
        <v>204</v>
      </c>
      <c r="I123" s="26">
        <v>63.35</v>
      </c>
      <c r="J123" s="26">
        <v>270</v>
      </c>
      <c r="K123" s="26">
        <v>163.5</v>
      </c>
      <c r="L123" s="26">
        <v>298</v>
      </c>
      <c r="M123" s="26">
        <v>745</v>
      </c>
      <c r="N123" s="26">
        <v>204</v>
      </c>
      <c r="O123" s="26">
        <v>1290</v>
      </c>
      <c r="P123" s="26">
        <v>1222</v>
      </c>
      <c r="Q123" s="26">
        <v>87.15</v>
      </c>
      <c r="R123" s="26">
        <v>70</v>
      </c>
      <c r="S123" s="26">
        <v>27</v>
      </c>
      <c r="T123" s="26">
        <v>220</v>
      </c>
      <c r="U123" s="26">
        <v>260</v>
      </c>
      <c r="V123" s="26">
        <v>154.4</v>
      </c>
      <c r="W123" s="26">
        <v>4495</v>
      </c>
      <c r="X123" s="26">
        <v>1820.6332</v>
      </c>
      <c r="Y123" s="26">
        <v>146.6</v>
      </c>
      <c r="Z123" s="26">
        <v>1046</v>
      </c>
      <c r="AA123" s="26">
        <v>2255</v>
      </c>
      <c r="AB123" s="26">
        <v>316.2</v>
      </c>
      <c r="AC123" s="26">
        <v>670</v>
      </c>
      <c r="AD123" s="26">
        <v>6346</v>
      </c>
      <c r="AE123" s="26">
        <v>818.5</v>
      </c>
      <c r="AF123" s="26">
        <v>2300</v>
      </c>
      <c r="AG123" s="26">
        <v>31.423100000000002</v>
      </c>
    </row>
    <row r="124" spans="1:33" ht="15.75" customHeight="1">
      <c r="A124" s="101">
        <v>44007</v>
      </c>
      <c r="B124" s="102">
        <f>VLOOKUP(A124,'FTSE All-Share Historical '!A:B,2,FALSE)</f>
        <v>3439.22</v>
      </c>
      <c r="C124" s="26">
        <v>750</v>
      </c>
      <c r="D124" s="26">
        <v>117</v>
      </c>
      <c r="E124" s="26">
        <v>155</v>
      </c>
      <c r="F124" s="26">
        <v>260</v>
      </c>
      <c r="G124" s="26">
        <v>65</v>
      </c>
      <c r="H124" s="26">
        <v>203</v>
      </c>
      <c r="I124" s="26">
        <v>64.5</v>
      </c>
      <c r="J124" s="26">
        <v>266</v>
      </c>
      <c r="K124" s="26">
        <v>153</v>
      </c>
      <c r="L124" s="26">
        <v>292</v>
      </c>
      <c r="M124" s="26">
        <v>739</v>
      </c>
      <c r="N124" s="26">
        <v>196</v>
      </c>
      <c r="O124" s="26">
        <v>1050</v>
      </c>
      <c r="P124" s="26">
        <v>1246</v>
      </c>
      <c r="Q124" s="26">
        <v>90</v>
      </c>
      <c r="R124" s="26">
        <v>68.7</v>
      </c>
      <c r="S124" s="26">
        <v>26.4</v>
      </c>
      <c r="T124" s="26">
        <v>232.5</v>
      </c>
      <c r="U124" s="26">
        <v>259.5</v>
      </c>
      <c r="V124" s="26">
        <v>151.6</v>
      </c>
      <c r="W124" s="26">
        <v>4530.5</v>
      </c>
      <c r="X124" s="26">
        <v>1834.3775000000001</v>
      </c>
      <c r="Y124" s="26">
        <v>146</v>
      </c>
      <c r="Z124" s="26">
        <v>1048</v>
      </c>
      <c r="AA124" s="26">
        <v>2220</v>
      </c>
      <c r="AB124" s="26">
        <v>311.10000000000002</v>
      </c>
      <c r="AC124" s="26">
        <v>675</v>
      </c>
      <c r="AD124" s="26">
        <v>6298</v>
      </c>
      <c r="AE124" s="26">
        <v>808.5</v>
      </c>
      <c r="AF124" s="26">
        <v>2240</v>
      </c>
      <c r="AG124" s="26">
        <v>31.784300000000002</v>
      </c>
    </row>
    <row r="125" spans="1:33" ht="15.75" customHeight="1">
      <c r="A125" s="101">
        <v>44008</v>
      </c>
      <c r="B125" s="102">
        <f>VLOOKUP(A125,'FTSE All-Share Historical '!A:B,2,FALSE)</f>
        <v>3444.93</v>
      </c>
      <c r="C125" s="26">
        <v>762</v>
      </c>
      <c r="D125" s="26">
        <v>117</v>
      </c>
      <c r="E125" s="26">
        <v>151.4</v>
      </c>
      <c r="F125" s="26">
        <v>245</v>
      </c>
      <c r="G125" s="26">
        <v>64.5</v>
      </c>
      <c r="H125" s="26">
        <v>204</v>
      </c>
      <c r="I125" s="26">
        <v>58.5</v>
      </c>
      <c r="J125" s="26">
        <v>263</v>
      </c>
      <c r="K125" s="26">
        <v>160</v>
      </c>
      <c r="L125" s="26">
        <v>292</v>
      </c>
      <c r="M125" s="26">
        <v>748</v>
      </c>
      <c r="N125" s="26">
        <v>191</v>
      </c>
      <c r="O125" s="26">
        <v>1075</v>
      </c>
      <c r="P125" s="26">
        <v>1210</v>
      </c>
      <c r="Q125" s="26">
        <v>90.05</v>
      </c>
      <c r="R125" s="26">
        <v>67.5</v>
      </c>
      <c r="S125" s="26">
        <v>27</v>
      </c>
      <c r="T125" s="26">
        <v>238</v>
      </c>
      <c r="U125" s="26">
        <v>261</v>
      </c>
      <c r="V125" s="26">
        <v>154.80000000000001</v>
      </c>
      <c r="W125" s="26">
        <v>4533.5</v>
      </c>
      <c r="X125" s="26">
        <v>1832.1864</v>
      </c>
      <c r="Y125" s="26">
        <v>144.80000000000001</v>
      </c>
      <c r="Z125" s="26">
        <v>1037</v>
      </c>
      <c r="AA125" s="26">
        <v>2240</v>
      </c>
      <c r="AB125" s="26">
        <v>312.10000000000002</v>
      </c>
      <c r="AC125" s="26">
        <v>675</v>
      </c>
      <c r="AD125" s="26">
        <v>6356</v>
      </c>
      <c r="AE125" s="26">
        <v>802</v>
      </c>
      <c r="AF125" s="26">
        <v>2253</v>
      </c>
      <c r="AG125" s="26">
        <v>30.339500000000001</v>
      </c>
    </row>
    <row r="126" spans="1:33" ht="15.75" customHeight="1">
      <c r="A126" s="101">
        <v>44011</v>
      </c>
      <c r="B126" s="102">
        <f>VLOOKUP(A126,'FTSE All-Share Historical '!A:B,2,FALSE)</f>
        <v>3478.79</v>
      </c>
      <c r="C126" s="26">
        <v>778</v>
      </c>
      <c r="D126" s="26">
        <v>120</v>
      </c>
      <c r="E126" s="26">
        <v>146</v>
      </c>
      <c r="F126" s="26">
        <v>240</v>
      </c>
      <c r="G126" s="26">
        <v>65</v>
      </c>
      <c r="H126" s="26">
        <v>201</v>
      </c>
      <c r="I126" s="26">
        <v>57.6</v>
      </c>
      <c r="J126" s="26">
        <v>261</v>
      </c>
      <c r="K126" s="26">
        <v>153</v>
      </c>
      <c r="L126" s="26">
        <v>302</v>
      </c>
      <c r="M126" s="26">
        <v>718</v>
      </c>
      <c r="N126" s="26">
        <v>191.4</v>
      </c>
      <c r="O126" s="26">
        <v>1035</v>
      </c>
      <c r="P126" s="26">
        <v>1258</v>
      </c>
      <c r="Q126" s="26">
        <v>97.5</v>
      </c>
      <c r="R126" s="26">
        <v>72.900000000000006</v>
      </c>
      <c r="S126" s="26">
        <v>24.3</v>
      </c>
      <c r="T126" s="26">
        <v>250</v>
      </c>
      <c r="U126" s="26">
        <v>257</v>
      </c>
      <c r="V126" s="26">
        <v>151</v>
      </c>
      <c r="W126" s="26">
        <v>4538</v>
      </c>
      <c r="X126" s="26">
        <v>1857.4840999999999</v>
      </c>
      <c r="Y126" s="26">
        <v>142.19999999999999</v>
      </c>
      <c r="Z126" s="26">
        <v>1025</v>
      </c>
      <c r="AA126" s="26">
        <v>2265</v>
      </c>
      <c r="AB126" s="26">
        <v>311.3</v>
      </c>
      <c r="AC126" s="26">
        <v>670</v>
      </c>
      <c r="AD126" s="26">
        <v>6466</v>
      </c>
      <c r="AE126" s="26">
        <v>826.5</v>
      </c>
      <c r="AF126" s="26">
        <v>2268</v>
      </c>
      <c r="AG126" s="26">
        <v>29.6172</v>
      </c>
    </row>
    <row r="127" spans="1:33" ht="15.75" customHeight="1">
      <c r="A127" s="101">
        <v>44012</v>
      </c>
      <c r="B127" s="102">
        <f>VLOOKUP(A127,'FTSE All-Share Historical '!A:B,2,FALSE)</f>
        <v>3450</v>
      </c>
      <c r="C127" s="26">
        <v>770</v>
      </c>
      <c r="D127" s="26">
        <v>118.34</v>
      </c>
      <c r="E127" s="26">
        <v>152</v>
      </c>
      <c r="F127" s="26">
        <v>253</v>
      </c>
      <c r="G127" s="26">
        <v>63.8</v>
      </c>
      <c r="H127" s="26">
        <v>200</v>
      </c>
      <c r="I127" s="26">
        <v>53.15</v>
      </c>
      <c r="J127" s="26">
        <v>257</v>
      </c>
      <c r="K127" s="26">
        <v>153</v>
      </c>
      <c r="L127" s="26">
        <v>294.5</v>
      </c>
      <c r="M127" s="26">
        <v>701</v>
      </c>
      <c r="N127" s="26">
        <v>188</v>
      </c>
      <c r="O127" s="26">
        <v>1010</v>
      </c>
      <c r="P127" s="26">
        <v>1232</v>
      </c>
      <c r="Q127" s="26">
        <v>97.55</v>
      </c>
      <c r="R127" s="26">
        <v>71</v>
      </c>
      <c r="S127" s="26">
        <v>24.6</v>
      </c>
      <c r="T127" s="26">
        <v>278</v>
      </c>
      <c r="U127" s="26">
        <v>259</v>
      </c>
      <c r="V127" s="26">
        <v>151.80000000000001</v>
      </c>
      <c r="W127" s="26">
        <v>4549</v>
      </c>
      <c r="X127" s="26">
        <v>1861.8662999999999</v>
      </c>
      <c r="Y127" s="26">
        <v>146</v>
      </c>
      <c r="Z127" s="26">
        <v>1006</v>
      </c>
      <c r="AA127" s="26">
        <v>2245</v>
      </c>
      <c r="AB127" s="26">
        <v>310.2</v>
      </c>
      <c r="AC127" s="26">
        <v>670</v>
      </c>
      <c r="AD127" s="26">
        <v>6612</v>
      </c>
      <c r="AE127" s="26">
        <v>839.5</v>
      </c>
      <c r="AF127" s="26">
        <v>2220</v>
      </c>
      <c r="AG127" s="26">
        <v>28.8948</v>
      </c>
    </row>
    <row r="128" spans="1:33" ht="15.75" customHeight="1">
      <c r="A128" s="101">
        <v>44013</v>
      </c>
      <c r="B128" s="102">
        <f>VLOOKUP(A128,'FTSE All-Share Historical '!A:B,2,FALSE)</f>
        <v>3446.85</v>
      </c>
      <c r="C128" s="26">
        <v>740</v>
      </c>
      <c r="D128" s="26">
        <v>117.36</v>
      </c>
      <c r="E128" s="26">
        <v>155.80000000000001</v>
      </c>
      <c r="F128" s="26">
        <v>243</v>
      </c>
      <c r="G128" s="26">
        <v>63.7</v>
      </c>
      <c r="H128" s="26">
        <v>200</v>
      </c>
      <c r="I128" s="26">
        <v>55.85</v>
      </c>
      <c r="J128" s="26">
        <v>240</v>
      </c>
      <c r="K128" s="26">
        <v>154.75</v>
      </c>
      <c r="L128" s="26">
        <v>297.5</v>
      </c>
      <c r="M128" s="26">
        <v>726</v>
      </c>
      <c r="N128" s="26">
        <v>191.6</v>
      </c>
      <c r="O128" s="26">
        <v>1005</v>
      </c>
      <c r="P128" s="26">
        <v>1238</v>
      </c>
      <c r="Q128" s="26">
        <v>89.95</v>
      </c>
      <c r="R128" s="26">
        <v>68.7</v>
      </c>
      <c r="S128" s="26">
        <v>24.7</v>
      </c>
      <c r="T128" s="26">
        <v>275</v>
      </c>
      <c r="U128" s="26">
        <v>264</v>
      </c>
      <c r="V128" s="26">
        <v>143.6</v>
      </c>
      <c r="W128" s="26">
        <v>4448</v>
      </c>
      <c r="X128" s="26">
        <v>1817.4460999999999</v>
      </c>
      <c r="Y128" s="26">
        <v>144.4</v>
      </c>
      <c r="Z128" s="26">
        <v>1016</v>
      </c>
      <c r="AA128" s="26">
        <v>2260</v>
      </c>
      <c r="AB128" s="26">
        <v>317.7</v>
      </c>
      <c r="AC128" s="26">
        <v>670</v>
      </c>
      <c r="AD128" s="26">
        <v>6530</v>
      </c>
      <c r="AE128" s="26">
        <v>803</v>
      </c>
      <c r="AF128" s="26">
        <v>2219</v>
      </c>
      <c r="AG128" s="26">
        <v>29.6172</v>
      </c>
    </row>
    <row r="129" spans="1:33" ht="15.75" customHeight="1">
      <c r="A129" s="101">
        <v>44014</v>
      </c>
      <c r="B129" s="102">
        <f>VLOOKUP(A129,'FTSE All-Share Historical '!A:B,2,FALSE)</f>
        <v>3491.25</v>
      </c>
      <c r="C129" s="26">
        <v>758</v>
      </c>
      <c r="D129" s="26">
        <v>114.96</v>
      </c>
      <c r="E129" s="26">
        <v>157</v>
      </c>
      <c r="F129" s="26">
        <v>248.5</v>
      </c>
      <c r="G129" s="26">
        <v>63.1</v>
      </c>
      <c r="H129" s="26">
        <v>200</v>
      </c>
      <c r="I129" s="26">
        <v>56.95</v>
      </c>
      <c r="J129" s="26">
        <v>242</v>
      </c>
      <c r="K129" s="26">
        <v>153</v>
      </c>
      <c r="L129" s="26">
        <v>286.5</v>
      </c>
      <c r="M129" s="26">
        <v>736</v>
      </c>
      <c r="N129" s="26">
        <v>192.6</v>
      </c>
      <c r="O129" s="26">
        <v>986</v>
      </c>
      <c r="P129" s="26">
        <v>1224</v>
      </c>
      <c r="Q129" s="26">
        <v>84.3</v>
      </c>
      <c r="R129" s="26">
        <v>67.599999999999994</v>
      </c>
      <c r="S129" s="26">
        <v>23.1</v>
      </c>
      <c r="T129" s="26">
        <v>270</v>
      </c>
      <c r="U129" s="26">
        <v>261</v>
      </c>
      <c r="V129" s="26">
        <v>148.80000000000001</v>
      </c>
      <c r="W129" s="26">
        <v>4545</v>
      </c>
      <c r="X129" s="26">
        <v>1865.0534</v>
      </c>
      <c r="Y129" s="26">
        <v>144.4</v>
      </c>
      <c r="Z129" s="26">
        <v>1058</v>
      </c>
      <c r="AA129" s="26">
        <v>2300</v>
      </c>
      <c r="AB129" s="26">
        <v>313.89999999999998</v>
      </c>
      <c r="AC129" s="26">
        <v>670</v>
      </c>
      <c r="AD129" s="26">
        <v>6572</v>
      </c>
      <c r="AE129" s="26">
        <v>848</v>
      </c>
      <c r="AF129" s="26">
        <v>2239</v>
      </c>
      <c r="AG129" s="26">
        <v>28.5336</v>
      </c>
    </row>
    <row r="130" spans="1:33" ht="15.75" customHeight="1">
      <c r="A130" s="101">
        <v>44015</v>
      </c>
      <c r="B130" s="102">
        <f>VLOOKUP(A130,'FTSE All-Share Historical '!A:B,2,FALSE)</f>
        <v>3450.3</v>
      </c>
      <c r="C130" s="26">
        <v>740</v>
      </c>
      <c r="D130" s="26">
        <v>113.96</v>
      </c>
      <c r="E130" s="26">
        <v>173.4</v>
      </c>
      <c r="F130" s="26">
        <v>240</v>
      </c>
      <c r="G130" s="26">
        <v>65</v>
      </c>
      <c r="H130" s="26">
        <v>200</v>
      </c>
      <c r="I130" s="26">
        <v>54.85</v>
      </c>
      <c r="J130" s="26">
        <v>250</v>
      </c>
      <c r="K130" s="26">
        <v>159.25</v>
      </c>
      <c r="L130" s="26">
        <v>282.5</v>
      </c>
      <c r="M130" s="26">
        <v>757</v>
      </c>
      <c r="N130" s="26">
        <v>189.4</v>
      </c>
      <c r="O130" s="26">
        <v>990</v>
      </c>
      <c r="P130" s="26">
        <v>1222</v>
      </c>
      <c r="Q130" s="26">
        <v>78</v>
      </c>
      <c r="R130" s="26">
        <v>66.900000000000006</v>
      </c>
      <c r="S130" s="26">
        <v>24.1</v>
      </c>
      <c r="T130" s="26">
        <v>272.5</v>
      </c>
      <c r="U130" s="26">
        <v>262</v>
      </c>
      <c r="V130" s="26">
        <v>146</v>
      </c>
      <c r="W130" s="26">
        <v>4458.5</v>
      </c>
      <c r="X130" s="26">
        <v>1827.605</v>
      </c>
      <c r="Y130" s="26">
        <v>144</v>
      </c>
      <c r="Z130" s="26">
        <v>1054</v>
      </c>
      <c r="AA130" s="26">
        <v>2375</v>
      </c>
      <c r="AB130" s="26">
        <v>314.2</v>
      </c>
      <c r="AC130" s="26">
        <v>655</v>
      </c>
      <c r="AD130" s="26">
        <v>6516</v>
      </c>
      <c r="AE130" s="26">
        <v>868</v>
      </c>
      <c r="AF130" s="26">
        <v>2196</v>
      </c>
      <c r="AG130" s="26">
        <v>29.978400000000001</v>
      </c>
    </row>
    <row r="131" spans="1:33" ht="15.75" customHeight="1">
      <c r="A131" s="101">
        <v>44018</v>
      </c>
      <c r="B131" s="102">
        <f>VLOOKUP(A131,'FTSE All-Share Historical '!A:B,2,FALSE)</f>
        <v>3518.59</v>
      </c>
      <c r="C131" s="26">
        <v>756</v>
      </c>
      <c r="D131" s="26">
        <v>113.4</v>
      </c>
      <c r="E131" s="26">
        <v>177</v>
      </c>
      <c r="F131" s="26">
        <v>250</v>
      </c>
      <c r="G131" s="26">
        <v>65</v>
      </c>
      <c r="H131" s="26">
        <v>200</v>
      </c>
      <c r="I131" s="26">
        <v>54.15</v>
      </c>
      <c r="J131" s="26">
        <v>254</v>
      </c>
      <c r="K131" s="26">
        <v>151</v>
      </c>
      <c r="L131" s="26">
        <v>276.5</v>
      </c>
      <c r="M131" s="26">
        <v>776</v>
      </c>
      <c r="N131" s="26">
        <v>175.8</v>
      </c>
      <c r="O131" s="26">
        <v>998</v>
      </c>
      <c r="P131" s="26">
        <v>1254</v>
      </c>
      <c r="Q131" s="26">
        <v>78</v>
      </c>
      <c r="R131" s="26">
        <v>66</v>
      </c>
      <c r="S131" s="26">
        <v>24.6</v>
      </c>
      <c r="T131" s="26">
        <v>272.5</v>
      </c>
      <c r="U131" s="26">
        <v>259</v>
      </c>
      <c r="V131" s="26">
        <v>150</v>
      </c>
      <c r="W131" s="26">
        <v>4550</v>
      </c>
      <c r="X131" s="26">
        <v>1852.7034000000001</v>
      </c>
      <c r="Y131" s="26">
        <v>144.4</v>
      </c>
      <c r="Z131" s="26">
        <v>1017</v>
      </c>
      <c r="AA131" s="26">
        <v>2295</v>
      </c>
      <c r="AB131" s="26">
        <v>315.7</v>
      </c>
      <c r="AC131" s="26">
        <v>660</v>
      </c>
      <c r="AD131" s="26">
        <v>6608</v>
      </c>
      <c r="AE131" s="26">
        <v>856.5</v>
      </c>
      <c r="AF131" s="26">
        <v>2224</v>
      </c>
      <c r="AG131" s="26">
        <v>28.1724</v>
      </c>
    </row>
    <row r="132" spans="1:33" ht="15.75" customHeight="1">
      <c r="A132" s="101">
        <v>44019</v>
      </c>
      <c r="B132" s="102">
        <f>VLOOKUP(A132,'FTSE All-Share Historical '!A:B,2,FALSE)</f>
        <v>3467.11</v>
      </c>
      <c r="C132" s="26">
        <v>750</v>
      </c>
      <c r="D132" s="26">
        <v>113</v>
      </c>
      <c r="E132" s="26">
        <v>152</v>
      </c>
      <c r="F132" s="26">
        <v>250</v>
      </c>
      <c r="G132" s="26">
        <v>67</v>
      </c>
      <c r="H132" s="26">
        <v>199</v>
      </c>
      <c r="I132" s="26">
        <v>52.2</v>
      </c>
      <c r="J132" s="26">
        <v>252</v>
      </c>
      <c r="K132" s="26">
        <v>150</v>
      </c>
      <c r="L132" s="26">
        <v>274.5</v>
      </c>
      <c r="M132" s="26">
        <v>769</v>
      </c>
      <c r="N132" s="26">
        <v>172.2</v>
      </c>
      <c r="O132" s="26">
        <v>994</v>
      </c>
      <c r="P132" s="26">
        <v>1240</v>
      </c>
      <c r="Q132" s="26">
        <v>78</v>
      </c>
      <c r="R132" s="26">
        <v>65.5</v>
      </c>
      <c r="S132" s="26">
        <v>23.7</v>
      </c>
      <c r="T132" s="26">
        <v>250</v>
      </c>
      <c r="U132" s="26">
        <v>258.5</v>
      </c>
      <c r="V132" s="26">
        <v>145</v>
      </c>
      <c r="W132" s="26">
        <v>4570</v>
      </c>
      <c r="X132" s="26">
        <v>1834.3775000000001</v>
      </c>
      <c r="Y132" s="26">
        <v>144.4</v>
      </c>
      <c r="Z132" s="26">
        <v>1007</v>
      </c>
      <c r="AA132" s="26">
        <v>2250</v>
      </c>
      <c r="AB132" s="26">
        <v>296.7</v>
      </c>
      <c r="AC132" s="26">
        <v>660</v>
      </c>
      <c r="AD132" s="26">
        <v>6586</v>
      </c>
      <c r="AE132" s="26">
        <v>798</v>
      </c>
      <c r="AF132" s="26">
        <v>2235</v>
      </c>
      <c r="AG132" s="26">
        <v>27.088899999999999</v>
      </c>
    </row>
    <row r="133" spans="1:33" ht="15.75" customHeight="1">
      <c r="A133" s="101">
        <v>44020</v>
      </c>
      <c r="B133" s="102">
        <f>VLOOKUP(A133,'FTSE All-Share Historical '!A:B,2,FALSE)</f>
        <v>3445.87</v>
      </c>
      <c r="C133" s="26">
        <v>736</v>
      </c>
      <c r="D133" s="26">
        <v>110</v>
      </c>
      <c r="E133" s="26">
        <v>134.19999999999999</v>
      </c>
      <c r="F133" s="26">
        <v>243.5</v>
      </c>
      <c r="G133" s="26">
        <v>64.400000000000006</v>
      </c>
      <c r="H133" s="26">
        <v>199.5</v>
      </c>
      <c r="I133" s="26">
        <v>49.6</v>
      </c>
      <c r="J133" s="26">
        <v>243</v>
      </c>
      <c r="K133" s="26">
        <v>154</v>
      </c>
      <c r="L133" s="26">
        <v>264.5</v>
      </c>
      <c r="M133" s="26">
        <v>772</v>
      </c>
      <c r="N133" s="26">
        <v>156</v>
      </c>
      <c r="O133" s="26">
        <v>990</v>
      </c>
      <c r="P133" s="26">
        <v>1240</v>
      </c>
      <c r="Q133" s="26">
        <v>78</v>
      </c>
      <c r="R133" s="26">
        <v>64</v>
      </c>
      <c r="S133" s="26">
        <v>23.8</v>
      </c>
      <c r="T133" s="26">
        <v>252.5</v>
      </c>
      <c r="U133" s="26">
        <v>261</v>
      </c>
      <c r="V133" s="26">
        <v>143.19999999999999</v>
      </c>
      <c r="W133" s="26">
        <v>4612</v>
      </c>
      <c r="X133" s="26">
        <v>1866.4477999999999</v>
      </c>
      <c r="Y133" s="26">
        <v>150.4</v>
      </c>
      <c r="Z133" s="26">
        <v>975.5</v>
      </c>
      <c r="AA133" s="26">
        <v>2190</v>
      </c>
      <c r="AB133" s="26">
        <v>282.60000000000002</v>
      </c>
      <c r="AC133" s="26">
        <v>645</v>
      </c>
      <c r="AD133" s="26">
        <v>6552</v>
      </c>
      <c r="AE133" s="26">
        <v>763.5</v>
      </c>
      <c r="AF133" s="26">
        <v>2190</v>
      </c>
      <c r="AG133" s="26">
        <v>27.088899999999999</v>
      </c>
    </row>
    <row r="134" spans="1:33" ht="15.75" customHeight="1">
      <c r="A134" s="101">
        <v>44021</v>
      </c>
      <c r="B134" s="102">
        <f>VLOOKUP(A134,'FTSE All-Share Historical '!A:B,2,FALSE)</f>
        <v>3389.48</v>
      </c>
      <c r="C134" s="26">
        <v>720</v>
      </c>
      <c r="D134" s="26">
        <v>104.26</v>
      </c>
      <c r="E134" s="26">
        <v>130</v>
      </c>
      <c r="F134" s="26">
        <v>252</v>
      </c>
      <c r="G134" s="26">
        <v>64</v>
      </c>
      <c r="H134" s="26">
        <v>198</v>
      </c>
      <c r="I134" s="26">
        <v>46.2</v>
      </c>
      <c r="J134" s="26">
        <v>235</v>
      </c>
      <c r="K134" s="26">
        <v>145</v>
      </c>
      <c r="L134" s="26">
        <v>266.5</v>
      </c>
      <c r="M134" s="26">
        <v>735</v>
      </c>
      <c r="N134" s="26">
        <v>150.6</v>
      </c>
      <c r="O134" s="26">
        <v>970</v>
      </c>
      <c r="P134" s="26">
        <v>1216</v>
      </c>
      <c r="Q134" s="26">
        <v>74.5</v>
      </c>
      <c r="R134" s="26">
        <v>63</v>
      </c>
      <c r="S134" s="26">
        <v>23.6</v>
      </c>
      <c r="T134" s="26">
        <v>242.5</v>
      </c>
      <c r="U134" s="26">
        <v>258.5</v>
      </c>
      <c r="V134" s="26">
        <v>142.19999999999999</v>
      </c>
      <c r="W134" s="26">
        <v>4612</v>
      </c>
      <c r="X134" s="26">
        <v>1877.0051000000001</v>
      </c>
      <c r="Y134" s="26">
        <v>159</v>
      </c>
      <c r="Z134" s="26">
        <v>955</v>
      </c>
      <c r="AA134" s="26">
        <v>2120</v>
      </c>
      <c r="AB134" s="26">
        <v>287.3</v>
      </c>
      <c r="AC134" s="26">
        <v>635</v>
      </c>
      <c r="AD134" s="26">
        <v>6524</v>
      </c>
      <c r="AE134" s="26">
        <v>716</v>
      </c>
      <c r="AF134" s="26">
        <v>2142</v>
      </c>
      <c r="AG134" s="26">
        <v>27.450099999999999</v>
      </c>
    </row>
    <row r="135" spans="1:33" ht="15.75" customHeight="1">
      <c r="A135" s="101">
        <v>44022</v>
      </c>
      <c r="B135" s="102">
        <f>VLOOKUP(A135,'FTSE All-Share Historical '!A:B,2,FALSE)</f>
        <v>3417.34</v>
      </c>
      <c r="C135" s="26">
        <v>716</v>
      </c>
      <c r="D135" s="26">
        <v>102.66</v>
      </c>
      <c r="E135" s="26">
        <v>138.19999999999999</v>
      </c>
      <c r="F135" s="26">
        <v>239</v>
      </c>
      <c r="G135" s="26">
        <v>64.5</v>
      </c>
      <c r="H135" s="26">
        <v>197</v>
      </c>
      <c r="I135" s="26">
        <v>48.4</v>
      </c>
      <c r="J135" s="26">
        <v>245</v>
      </c>
      <c r="K135" s="26">
        <v>149.25</v>
      </c>
      <c r="L135" s="26">
        <v>264.5</v>
      </c>
      <c r="M135" s="26">
        <v>751</v>
      </c>
      <c r="N135" s="26">
        <v>165</v>
      </c>
      <c r="O135" s="26">
        <v>974</v>
      </c>
      <c r="P135" s="26">
        <v>1240</v>
      </c>
      <c r="Q135" s="26">
        <v>73.55</v>
      </c>
      <c r="R135" s="26">
        <v>58</v>
      </c>
      <c r="S135" s="26">
        <v>22.6</v>
      </c>
      <c r="T135" s="26">
        <v>245</v>
      </c>
      <c r="U135" s="26">
        <v>259</v>
      </c>
      <c r="V135" s="26">
        <v>142.6</v>
      </c>
      <c r="W135" s="26">
        <v>4616</v>
      </c>
      <c r="X135" s="26">
        <v>1917.2422999999999</v>
      </c>
      <c r="Y135" s="26">
        <v>158.19999999999999</v>
      </c>
      <c r="Z135" s="26">
        <v>956</v>
      </c>
      <c r="AA135" s="26">
        <v>2105</v>
      </c>
      <c r="AB135" s="26">
        <v>284.7</v>
      </c>
      <c r="AC135" s="26">
        <v>640</v>
      </c>
      <c r="AD135" s="26">
        <v>6602</v>
      </c>
      <c r="AE135" s="26">
        <v>662</v>
      </c>
      <c r="AF135" s="26">
        <v>2105</v>
      </c>
      <c r="AG135" s="26">
        <v>25.283000000000001</v>
      </c>
    </row>
    <row r="136" spans="1:33" ht="15.75" customHeight="1">
      <c r="A136" s="101">
        <v>44025</v>
      </c>
      <c r="B136" s="102">
        <f>VLOOKUP(A136,'FTSE All-Share Historical '!A:B,2,FALSE)</f>
        <v>3461.88</v>
      </c>
      <c r="C136" s="26">
        <v>700</v>
      </c>
      <c r="D136" s="26">
        <v>102.02</v>
      </c>
      <c r="E136" s="26">
        <v>147.80000000000001</v>
      </c>
      <c r="F136" s="26">
        <v>234</v>
      </c>
      <c r="G136" s="26">
        <v>66.3</v>
      </c>
      <c r="H136" s="26">
        <v>197.5</v>
      </c>
      <c r="I136" s="26">
        <v>50.2</v>
      </c>
      <c r="J136" s="26">
        <v>226</v>
      </c>
      <c r="K136" s="26">
        <v>155</v>
      </c>
      <c r="L136" s="26">
        <v>269</v>
      </c>
      <c r="M136" s="26">
        <v>740</v>
      </c>
      <c r="N136" s="26">
        <v>170</v>
      </c>
      <c r="O136" s="26">
        <v>968</v>
      </c>
      <c r="P136" s="26">
        <v>1246</v>
      </c>
      <c r="Q136" s="26">
        <v>76.45</v>
      </c>
      <c r="R136" s="26">
        <v>62</v>
      </c>
      <c r="S136" s="26">
        <v>22.7</v>
      </c>
      <c r="T136" s="26">
        <v>245</v>
      </c>
      <c r="U136" s="26">
        <v>259</v>
      </c>
      <c r="V136" s="26">
        <v>142</v>
      </c>
      <c r="W136" s="26">
        <v>4760</v>
      </c>
      <c r="X136" s="26">
        <v>1960.2682</v>
      </c>
      <c r="Y136" s="26">
        <v>162.6</v>
      </c>
      <c r="Z136" s="26">
        <v>971.5</v>
      </c>
      <c r="AA136" s="26">
        <v>2140</v>
      </c>
      <c r="AB136" s="26">
        <v>284.60000000000002</v>
      </c>
      <c r="AC136" s="26">
        <v>650</v>
      </c>
      <c r="AD136" s="26">
        <v>6748</v>
      </c>
      <c r="AE136" s="26">
        <v>658.5</v>
      </c>
      <c r="AF136" s="26">
        <v>2120</v>
      </c>
      <c r="AG136" s="26">
        <v>24.199400000000001</v>
      </c>
    </row>
    <row r="137" spans="1:33" ht="15.75" customHeight="1">
      <c r="A137" s="101">
        <v>44026</v>
      </c>
      <c r="B137" s="102">
        <f>VLOOKUP(A137,'FTSE All-Share Historical '!A:B,2,FALSE)</f>
        <v>3456.52</v>
      </c>
      <c r="C137" s="26">
        <v>682</v>
      </c>
      <c r="D137" s="26">
        <v>101.04</v>
      </c>
      <c r="E137" s="26">
        <v>154.80000000000001</v>
      </c>
      <c r="F137" s="26">
        <v>238</v>
      </c>
      <c r="G137" s="26">
        <v>65</v>
      </c>
      <c r="H137" s="26">
        <v>195</v>
      </c>
      <c r="I137" s="26">
        <v>46.68</v>
      </c>
      <c r="J137" s="26">
        <v>226</v>
      </c>
      <c r="K137" s="26">
        <v>155</v>
      </c>
      <c r="L137" s="26">
        <v>257</v>
      </c>
      <c r="M137" s="26">
        <v>738</v>
      </c>
      <c r="N137" s="26">
        <v>163.19999999999999</v>
      </c>
      <c r="O137" s="26">
        <v>962</v>
      </c>
      <c r="P137" s="26">
        <v>1214</v>
      </c>
      <c r="Q137" s="26">
        <v>78</v>
      </c>
      <c r="R137" s="26">
        <v>58</v>
      </c>
      <c r="S137" s="26">
        <v>23</v>
      </c>
      <c r="T137" s="26">
        <v>242.5</v>
      </c>
      <c r="U137" s="26">
        <v>260</v>
      </c>
      <c r="V137" s="26">
        <v>140</v>
      </c>
      <c r="W137" s="26">
        <v>4824.5</v>
      </c>
      <c r="X137" s="26">
        <v>1959.4713999999999</v>
      </c>
      <c r="Y137" s="26">
        <v>161</v>
      </c>
      <c r="Z137" s="26">
        <v>926</v>
      </c>
      <c r="AA137" s="26">
        <v>2135</v>
      </c>
      <c r="AB137" s="26">
        <v>279</v>
      </c>
      <c r="AC137" s="26">
        <v>657.5</v>
      </c>
      <c r="AD137" s="26">
        <v>6658</v>
      </c>
      <c r="AE137" s="26">
        <v>665</v>
      </c>
      <c r="AF137" s="26">
        <v>2100</v>
      </c>
      <c r="AG137" s="26">
        <v>24.921800000000001</v>
      </c>
    </row>
    <row r="138" spans="1:33" ht="15.75" customHeight="1">
      <c r="A138" s="101">
        <v>44027</v>
      </c>
      <c r="B138" s="102">
        <f>VLOOKUP(A138,'FTSE All-Share Historical '!A:B,2,FALSE)</f>
        <v>3517.4</v>
      </c>
      <c r="C138" s="26">
        <v>696</v>
      </c>
      <c r="D138" s="26">
        <v>105</v>
      </c>
      <c r="E138" s="26">
        <v>155.4</v>
      </c>
      <c r="F138" s="26">
        <v>238.5</v>
      </c>
      <c r="G138" s="26">
        <v>66</v>
      </c>
      <c r="H138" s="26">
        <v>192.5</v>
      </c>
      <c r="I138" s="26">
        <v>47.5</v>
      </c>
      <c r="J138" s="26">
        <v>241</v>
      </c>
      <c r="K138" s="26">
        <v>158</v>
      </c>
      <c r="L138" s="26">
        <v>269</v>
      </c>
      <c r="M138" s="26">
        <v>779</v>
      </c>
      <c r="N138" s="26">
        <v>168.2</v>
      </c>
      <c r="O138" s="26">
        <v>966</v>
      </c>
      <c r="P138" s="26">
        <v>1210</v>
      </c>
      <c r="Q138" s="26">
        <v>80</v>
      </c>
      <c r="R138" s="26">
        <v>59.8</v>
      </c>
      <c r="S138" s="26">
        <v>22.6</v>
      </c>
      <c r="T138" s="26">
        <v>242.5</v>
      </c>
      <c r="U138" s="26">
        <v>266</v>
      </c>
      <c r="V138" s="26">
        <v>141.4</v>
      </c>
      <c r="W138" s="26">
        <v>4844.5</v>
      </c>
      <c r="X138" s="26">
        <v>1945.5278000000001</v>
      </c>
      <c r="Y138" s="26">
        <v>160</v>
      </c>
      <c r="Z138" s="26">
        <v>956</v>
      </c>
      <c r="AA138" s="26">
        <v>2165</v>
      </c>
      <c r="AB138" s="26">
        <v>290.60000000000002</v>
      </c>
      <c r="AC138" s="26">
        <v>675</v>
      </c>
      <c r="AD138" s="26">
        <v>6880</v>
      </c>
      <c r="AE138" s="26">
        <v>707</v>
      </c>
      <c r="AF138" s="26">
        <v>2213</v>
      </c>
      <c r="AG138" s="26">
        <v>25.283000000000001</v>
      </c>
    </row>
    <row r="139" spans="1:33" ht="15.75" customHeight="1">
      <c r="A139" s="101">
        <v>44028</v>
      </c>
      <c r="B139" s="102">
        <f>VLOOKUP(A139,'FTSE All-Share Historical '!A:B,2,FALSE)</f>
        <v>3494.51</v>
      </c>
      <c r="C139" s="26">
        <v>682</v>
      </c>
      <c r="D139" s="26">
        <v>104</v>
      </c>
      <c r="E139" s="26">
        <v>152.19999999999999</v>
      </c>
      <c r="F139" s="26">
        <v>236</v>
      </c>
      <c r="G139" s="26">
        <v>65</v>
      </c>
      <c r="H139" s="26">
        <v>188</v>
      </c>
      <c r="I139" s="26">
        <v>47.68</v>
      </c>
      <c r="J139" s="26">
        <v>243</v>
      </c>
      <c r="K139" s="26">
        <v>155</v>
      </c>
      <c r="L139" s="26">
        <v>275.5</v>
      </c>
      <c r="M139" s="26">
        <v>845</v>
      </c>
      <c r="N139" s="26">
        <v>163</v>
      </c>
      <c r="O139" s="26">
        <v>960</v>
      </c>
      <c r="P139" s="26">
        <v>1170</v>
      </c>
      <c r="Q139" s="26">
        <v>76.5</v>
      </c>
      <c r="R139" s="26">
        <v>60.2</v>
      </c>
      <c r="S139" s="26">
        <v>22.4</v>
      </c>
      <c r="T139" s="26">
        <v>242.5</v>
      </c>
      <c r="U139" s="26">
        <v>262</v>
      </c>
      <c r="V139" s="26">
        <v>140</v>
      </c>
      <c r="W139" s="26">
        <v>4823</v>
      </c>
      <c r="X139" s="26">
        <v>1922.8197</v>
      </c>
      <c r="Y139" s="26">
        <v>160</v>
      </c>
      <c r="Z139" s="26">
        <v>937</v>
      </c>
      <c r="AA139" s="26">
        <v>2130</v>
      </c>
      <c r="AB139" s="26">
        <v>296.2</v>
      </c>
      <c r="AC139" s="26">
        <v>675</v>
      </c>
      <c r="AD139" s="26">
        <v>6888</v>
      </c>
      <c r="AE139" s="26">
        <v>708</v>
      </c>
      <c r="AF139" s="26">
        <v>2196</v>
      </c>
      <c r="AG139" s="26">
        <v>25.283000000000001</v>
      </c>
    </row>
    <row r="140" spans="1:33" ht="15.75" customHeight="1">
      <c r="A140" s="101">
        <v>44029</v>
      </c>
      <c r="B140" s="102">
        <f>VLOOKUP(A140,'FTSE All-Share Historical '!A:B,2,FALSE)</f>
        <v>3513.88</v>
      </c>
      <c r="C140" s="26">
        <v>671</v>
      </c>
      <c r="D140" s="26">
        <v>102.88</v>
      </c>
      <c r="E140" s="26">
        <v>156.4</v>
      </c>
      <c r="F140" s="26">
        <v>236</v>
      </c>
      <c r="G140" s="26">
        <v>64</v>
      </c>
      <c r="H140" s="26">
        <v>186</v>
      </c>
      <c r="I140" s="26">
        <v>47.98</v>
      </c>
      <c r="J140" s="26">
        <v>245</v>
      </c>
      <c r="K140" s="26">
        <v>155</v>
      </c>
      <c r="L140" s="26">
        <v>277.5</v>
      </c>
      <c r="M140" s="26">
        <v>862</v>
      </c>
      <c r="N140" s="26">
        <v>165.4</v>
      </c>
      <c r="O140" s="26">
        <v>952</v>
      </c>
      <c r="P140" s="26">
        <v>1148</v>
      </c>
      <c r="Q140" s="26">
        <v>74.05</v>
      </c>
      <c r="R140" s="26">
        <v>61.3</v>
      </c>
      <c r="S140" s="26">
        <v>22.7</v>
      </c>
      <c r="T140" s="26">
        <v>240</v>
      </c>
      <c r="U140" s="26">
        <v>264</v>
      </c>
      <c r="V140" s="26">
        <v>138.6</v>
      </c>
      <c r="W140" s="26">
        <v>4941</v>
      </c>
      <c r="X140" s="26">
        <v>1951.3044</v>
      </c>
      <c r="Y140" s="26">
        <v>160</v>
      </c>
      <c r="Z140" s="26">
        <v>940</v>
      </c>
      <c r="AA140" s="26">
        <v>2100</v>
      </c>
      <c r="AB140" s="26">
        <v>288.5</v>
      </c>
      <c r="AC140" s="26">
        <v>675</v>
      </c>
      <c r="AD140" s="26">
        <v>6910</v>
      </c>
      <c r="AE140" s="26">
        <v>713</v>
      </c>
      <c r="AF140" s="26">
        <v>2258</v>
      </c>
      <c r="AG140" s="26">
        <v>26.366499999999998</v>
      </c>
    </row>
    <row r="141" spans="1:33" ht="15.75" customHeight="1">
      <c r="A141" s="101">
        <v>44032</v>
      </c>
      <c r="B141" s="102">
        <f>VLOOKUP(A141,'FTSE All-Share Historical '!A:B,2,FALSE)</f>
        <v>3501.72</v>
      </c>
      <c r="C141" s="26">
        <v>670</v>
      </c>
      <c r="D141" s="26">
        <v>103.32</v>
      </c>
      <c r="E141" s="26">
        <v>146.4</v>
      </c>
      <c r="F141" s="26">
        <v>236</v>
      </c>
      <c r="G141" s="26">
        <v>63</v>
      </c>
      <c r="H141" s="26">
        <v>187.5</v>
      </c>
      <c r="I141" s="26">
        <v>45.1</v>
      </c>
      <c r="J141" s="26">
        <v>260</v>
      </c>
      <c r="K141" s="26">
        <v>155</v>
      </c>
      <c r="L141" s="26">
        <v>280</v>
      </c>
      <c r="M141" s="26">
        <v>865</v>
      </c>
      <c r="N141" s="26">
        <v>155.6</v>
      </c>
      <c r="O141" s="26">
        <v>946</v>
      </c>
      <c r="P141" s="26">
        <v>1126</v>
      </c>
      <c r="Q141" s="26">
        <v>73.75</v>
      </c>
      <c r="R141" s="26">
        <v>59.5</v>
      </c>
      <c r="S141" s="26">
        <v>22.8</v>
      </c>
      <c r="T141" s="26">
        <v>240</v>
      </c>
      <c r="U141" s="26">
        <v>256</v>
      </c>
      <c r="V141" s="26">
        <v>139.4</v>
      </c>
      <c r="W141" s="26">
        <v>4959.5</v>
      </c>
      <c r="X141" s="26">
        <v>1955.4875</v>
      </c>
      <c r="Y141" s="26">
        <v>164.4</v>
      </c>
      <c r="Z141" s="26">
        <v>901.5</v>
      </c>
      <c r="AA141" s="26">
        <v>2080</v>
      </c>
      <c r="AB141" s="26">
        <v>285.3</v>
      </c>
      <c r="AC141" s="26">
        <v>675</v>
      </c>
      <c r="AD141" s="26">
        <v>6922</v>
      </c>
      <c r="AE141" s="26">
        <v>719.5</v>
      </c>
      <c r="AF141" s="26">
        <v>2237</v>
      </c>
      <c r="AG141" s="26">
        <v>137.25030000000001</v>
      </c>
    </row>
    <row r="142" spans="1:33" ht="15.75" customHeight="1">
      <c r="A142" s="101">
        <v>44033</v>
      </c>
      <c r="B142" s="102">
        <f>VLOOKUP(A142,'FTSE All-Share Historical '!A:B,2,FALSE)</f>
        <v>3509.42</v>
      </c>
      <c r="C142" s="26">
        <v>638</v>
      </c>
      <c r="D142" s="26">
        <v>103.58</v>
      </c>
      <c r="E142" s="26">
        <v>143.80000000000001</v>
      </c>
      <c r="F142" s="26">
        <v>232</v>
      </c>
      <c r="G142" s="26">
        <v>64.8</v>
      </c>
      <c r="H142" s="26">
        <v>186.5</v>
      </c>
      <c r="I142" s="26">
        <v>48.3</v>
      </c>
      <c r="J142" s="26">
        <v>245</v>
      </c>
      <c r="K142" s="26">
        <v>157</v>
      </c>
      <c r="L142" s="26">
        <v>306.5</v>
      </c>
      <c r="M142" s="26">
        <v>873</v>
      </c>
      <c r="N142" s="26">
        <v>165</v>
      </c>
      <c r="O142" s="26">
        <v>940</v>
      </c>
      <c r="P142" s="26">
        <v>1122</v>
      </c>
      <c r="Q142" s="26">
        <v>71.5</v>
      </c>
      <c r="R142" s="26">
        <v>57.9</v>
      </c>
      <c r="S142" s="26">
        <v>22.5</v>
      </c>
      <c r="T142" s="26">
        <v>240</v>
      </c>
      <c r="U142" s="26">
        <v>260</v>
      </c>
      <c r="V142" s="26">
        <v>136</v>
      </c>
      <c r="W142" s="26">
        <v>4845</v>
      </c>
      <c r="X142" s="26">
        <v>1941.3447000000001</v>
      </c>
      <c r="Y142" s="26">
        <v>167</v>
      </c>
      <c r="Z142" s="26">
        <v>956</v>
      </c>
      <c r="AA142" s="26">
        <v>2075</v>
      </c>
      <c r="AB142" s="26">
        <v>304.89999999999998</v>
      </c>
      <c r="AC142" s="26">
        <v>680</v>
      </c>
      <c r="AD142" s="26">
        <v>6846</v>
      </c>
      <c r="AE142" s="26">
        <v>720.5</v>
      </c>
      <c r="AF142" s="26">
        <v>2214</v>
      </c>
      <c r="AG142" s="26">
        <v>137.25030000000001</v>
      </c>
    </row>
    <row r="143" spans="1:33" ht="15.75" customHeight="1">
      <c r="A143" s="101">
        <v>44034</v>
      </c>
      <c r="B143" s="102">
        <f>VLOOKUP(A143,'FTSE All-Share Historical '!A:B,2,FALSE)</f>
        <v>3479</v>
      </c>
      <c r="C143" s="26">
        <v>632</v>
      </c>
      <c r="D143" s="26">
        <v>100.36</v>
      </c>
      <c r="E143" s="26">
        <v>145</v>
      </c>
      <c r="F143" s="26">
        <v>238.5</v>
      </c>
      <c r="G143" s="26">
        <v>61.9</v>
      </c>
      <c r="H143" s="26">
        <v>188</v>
      </c>
      <c r="I143" s="26">
        <v>45.88</v>
      </c>
      <c r="J143" s="26">
        <v>247.5</v>
      </c>
      <c r="K143" s="26">
        <v>156</v>
      </c>
      <c r="L143" s="26">
        <v>301</v>
      </c>
      <c r="M143" s="26">
        <v>807</v>
      </c>
      <c r="N143" s="26">
        <v>163.19999999999999</v>
      </c>
      <c r="O143" s="26">
        <v>960</v>
      </c>
      <c r="P143" s="26">
        <v>1104</v>
      </c>
      <c r="Q143" s="26">
        <v>68</v>
      </c>
      <c r="R143" s="26">
        <v>55.8</v>
      </c>
      <c r="S143" s="26">
        <v>22.5</v>
      </c>
      <c r="T143" s="26">
        <v>240</v>
      </c>
      <c r="U143" s="26">
        <v>258</v>
      </c>
      <c r="V143" s="26">
        <v>137</v>
      </c>
      <c r="W143" s="26">
        <v>4820</v>
      </c>
      <c r="X143" s="26">
        <v>1931.7834</v>
      </c>
      <c r="Y143" s="26">
        <v>170.2</v>
      </c>
      <c r="Z143" s="26">
        <v>937.5</v>
      </c>
      <c r="AA143" s="26">
        <v>2050</v>
      </c>
      <c r="AB143" s="26">
        <v>293.8</v>
      </c>
      <c r="AC143" s="26">
        <v>680</v>
      </c>
      <c r="AD143" s="26">
        <v>6872</v>
      </c>
      <c r="AE143" s="26">
        <v>728</v>
      </c>
      <c r="AF143" s="26">
        <v>2186</v>
      </c>
      <c r="AG143" s="26">
        <v>128.58189999999999</v>
      </c>
    </row>
    <row r="144" spans="1:33" ht="15.75" customHeight="1">
      <c r="A144" s="101">
        <v>44035</v>
      </c>
      <c r="B144" s="102">
        <f>VLOOKUP(A144,'FTSE All-Share Historical '!A:B,2,FALSE)</f>
        <v>3481.81</v>
      </c>
      <c r="C144" s="26">
        <v>596</v>
      </c>
      <c r="D144" s="26">
        <v>97.35</v>
      </c>
      <c r="E144" s="26">
        <v>150.6</v>
      </c>
      <c r="F144" s="26">
        <v>230</v>
      </c>
      <c r="G144" s="26">
        <v>61.3</v>
      </c>
      <c r="H144" s="26">
        <v>196</v>
      </c>
      <c r="I144" s="26">
        <v>44</v>
      </c>
      <c r="J144" s="26">
        <v>244</v>
      </c>
      <c r="K144" s="26">
        <v>156</v>
      </c>
      <c r="L144" s="26">
        <v>294.5</v>
      </c>
      <c r="M144" s="26">
        <v>818</v>
      </c>
      <c r="N144" s="26">
        <v>161.19999999999999</v>
      </c>
      <c r="O144" s="26">
        <v>948</v>
      </c>
      <c r="P144" s="26">
        <v>1106</v>
      </c>
      <c r="Q144" s="26">
        <v>69.25</v>
      </c>
      <c r="R144" s="26">
        <v>57.8</v>
      </c>
      <c r="S144" s="26">
        <v>22.25</v>
      </c>
      <c r="T144" s="26">
        <v>245</v>
      </c>
      <c r="U144" s="26">
        <v>251</v>
      </c>
      <c r="V144" s="26">
        <v>139</v>
      </c>
      <c r="W144" s="26">
        <v>4816</v>
      </c>
      <c r="X144" s="26">
        <v>1954.6907000000001</v>
      </c>
      <c r="Y144" s="26">
        <v>169</v>
      </c>
      <c r="Z144" s="26">
        <v>914.5</v>
      </c>
      <c r="AA144" s="26">
        <v>2135</v>
      </c>
      <c r="AB144" s="26">
        <v>300.60000000000002</v>
      </c>
      <c r="AC144" s="26">
        <v>695</v>
      </c>
      <c r="AD144" s="26">
        <v>6874</v>
      </c>
      <c r="AE144" s="26">
        <v>718.5</v>
      </c>
      <c r="AF144" s="26">
        <v>2204</v>
      </c>
      <c r="AG144" s="26">
        <v>135.08320000000001</v>
      </c>
    </row>
    <row r="145" spans="1:33" ht="15.75" customHeight="1">
      <c r="A145" s="101">
        <v>44036</v>
      </c>
      <c r="B145" s="102">
        <f>VLOOKUP(A145,'FTSE All-Share Historical '!A:B,2,FALSE)</f>
        <v>3433.44</v>
      </c>
      <c r="C145" s="26">
        <v>552</v>
      </c>
      <c r="D145" s="26">
        <v>101.8</v>
      </c>
      <c r="E145" s="26">
        <v>148.80000000000001</v>
      </c>
      <c r="F145" s="26">
        <v>236</v>
      </c>
      <c r="G145" s="26">
        <v>57.7</v>
      </c>
      <c r="H145" s="26">
        <v>196</v>
      </c>
      <c r="I145" s="26">
        <v>43.92</v>
      </c>
      <c r="J145" s="26">
        <v>240</v>
      </c>
      <c r="K145" s="26">
        <v>155</v>
      </c>
      <c r="L145" s="26">
        <v>285</v>
      </c>
      <c r="M145" s="26">
        <v>785</v>
      </c>
      <c r="N145" s="26">
        <v>160.6</v>
      </c>
      <c r="O145" s="26">
        <v>946</v>
      </c>
      <c r="P145" s="26">
        <v>1076</v>
      </c>
      <c r="Q145" s="26">
        <v>70.349999999999994</v>
      </c>
      <c r="R145" s="26">
        <v>56.5</v>
      </c>
      <c r="S145" s="26">
        <v>22.2</v>
      </c>
      <c r="T145" s="26">
        <v>240</v>
      </c>
      <c r="U145" s="26">
        <v>253</v>
      </c>
      <c r="V145" s="26">
        <v>143</v>
      </c>
      <c r="W145" s="26">
        <v>4747.5</v>
      </c>
      <c r="X145" s="26">
        <v>1948.7148999999999</v>
      </c>
      <c r="Y145" s="26">
        <v>169</v>
      </c>
      <c r="Z145" s="26">
        <v>892</v>
      </c>
      <c r="AA145" s="26">
        <v>2125</v>
      </c>
      <c r="AB145" s="26">
        <v>295</v>
      </c>
      <c r="AC145" s="26">
        <v>695</v>
      </c>
      <c r="AD145" s="26">
        <v>6992</v>
      </c>
      <c r="AE145" s="26">
        <v>682</v>
      </c>
      <c r="AF145" s="26">
        <v>2152</v>
      </c>
      <c r="AG145" s="26">
        <v>147.36349999999999</v>
      </c>
    </row>
    <row r="146" spans="1:33" ht="15.75" customHeight="1">
      <c r="A146" s="101">
        <v>44039</v>
      </c>
      <c r="B146" s="102">
        <f>VLOOKUP(A146,'FTSE All-Share Historical '!A:B,2,FALSE)</f>
        <v>3421.03</v>
      </c>
      <c r="C146" s="26">
        <v>500</v>
      </c>
      <c r="D146" s="26">
        <v>100</v>
      </c>
      <c r="E146" s="26">
        <v>148</v>
      </c>
      <c r="F146" s="26">
        <v>250</v>
      </c>
      <c r="G146" s="26">
        <v>60</v>
      </c>
      <c r="H146" s="26">
        <v>187</v>
      </c>
      <c r="I146" s="26">
        <v>41.5</v>
      </c>
      <c r="J146" s="26">
        <v>238</v>
      </c>
      <c r="K146" s="26">
        <v>153.5</v>
      </c>
      <c r="L146" s="26">
        <v>274</v>
      </c>
      <c r="M146" s="26">
        <v>800</v>
      </c>
      <c r="N146" s="26">
        <v>157</v>
      </c>
      <c r="O146" s="26">
        <v>930</v>
      </c>
      <c r="P146" s="26">
        <v>1094</v>
      </c>
      <c r="Q146" s="26">
        <v>68</v>
      </c>
      <c r="R146" s="26">
        <v>55</v>
      </c>
      <c r="S146" s="26">
        <v>22</v>
      </c>
      <c r="T146" s="26">
        <v>240</v>
      </c>
      <c r="U146" s="26">
        <v>252.5</v>
      </c>
      <c r="V146" s="26">
        <v>139.19999999999999</v>
      </c>
      <c r="W146" s="26">
        <v>4839</v>
      </c>
      <c r="X146" s="26">
        <v>1976.8013000000001</v>
      </c>
      <c r="Y146" s="26">
        <v>172.2</v>
      </c>
      <c r="Z146" s="26">
        <v>850.5</v>
      </c>
      <c r="AA146" s="26">
        <v>2070</v>
      </c>
      <c r="AB146" s="26">
        <v>286</v>
      </c>
      <c r="AC146" s="26">
        <v>695</v>
      </c>
      <c r="AD146" s="26">
        <v>7008</v>
      </c>
      <c r="AE146" s="26">
        <v>624</v>
      </c>
      <c r="AF146" s="26">
        <v>2159</v>
      </c>
      <c r="AG146" s="26">
        <v>161.8109</v>
      </c>
    </row>
    <row r="147" spans="1:33" ht="15.75" customHeight="1">
      <c r="A147" s="101">
        <v>44040</v>
      </c>
      <c r="B147" s="102">
        <f>VLOOKUP(A147,'FTSE All-Share Historical '!A:B,2,FALSE)</f>
        <v>3436.42</v>
      </c>
      <c r="C147" s="26">
        <v>500</v>
      </c>
      <c r="D147" s="26">
        <v>97.98</v>
      </c>
      <c r="E147" s="26">
        <v>151.4</v>
      </c>
      <c r="F147" s="26">
        <v>250</v>
      </c>
      <c r="G147" s="26">
        <v>60</v>
      </c>
      <c r="H147" s="26">
        <v>194</v>
      </c>
      <c r="I147" s="26">
        <v>41.5</v>
      </c>
      <c r="J147" s="26">
        <v>244</v>
      </c>
      <c r="K147" s="26">
        <v>152</v>
      </c>
      <c r="L147" s="26">
        <v>286</v>
      </c>
      <c r="M147" s="26">
        <v>818</v>
      </c>
      <c r="N147" s="26">
        <v>158</v>
      </c>
      <c r="O147" s="26">
        <v>926</v>
      </c>
      <c r="P147" s="26">
        <v>1082</v>
      </c>
      <c r="Q147" s="26">
        <v>69.650000000000006</v>
      </c>
      <c r="R147" s="26">
        <v>62</v>
      </c>
      <c r="S147" s="26">
        <v>22</v>
      </c>
      <c r="T147" s="26">
        <v>257.5</v>
      </c>
      <c r="U147" s="26">
        <v>249</v>
      </c>
      <c r="V147" s="26">
        <v>142</v>
      </c>
      <c r="W147" s="26">
        <v>4765</v>
      </c>
      <c r="X147" s="26">
        <v>1977.0005000000001</v>
      </c>
      <c r="Y147" s="26">
        <v>172</v>
      </c>
      <c r="Z147" s="26">
        <v>833</v>
      </c>
      <c r="AA147" s="26">
        <v>2110</v>
      </c>
      <c r="AB147" s="26">
        <v>288.60000000000002</v>
      </c>
      <c r="AC147" s="26">
        <v>695</v>
      </c>
      <c r="AD147" s="26">
        <v>6980</v>
      </c>
      <c r="AE147" s="26">
        <v>663.5</v>
      </c>
      <c r="AF147" s="26">
        <v>2150</v>
      </c>
      <c r="AG147" s="26">
        <v>156.03190000000001</v>
      </c>
    </row>
    <row r="148" spans="1:33" ht="15.75" customHeight="1">
      <c r="A148" s="101">
        <v>44041</v>
      </c>
      <c r="B148" s="102">
        <f>VLOOKUP(A148,'FTSE All-Share Historical '!A:B,2,FALSE)</f>
        <v>3436.43</v>
      </c>
      <c r="C148" s="26">
        <v>510</v>
      </c>
      <c r="D148" s="26">
        <v>98.5</v>
      </c>
      <c r="E148" s="26">
        <v>149</v>
      </c>
      <c r="F148" s="26">
        <v>250</v>
      </c>
      <c r="G148" s="26">
        <v>58.7</v>
      </c>
      <c r="H148" s="26">
        <v>195.5</v>
      </c>
      <c r="I148" s="26">
        <v>43.84</v>
      </c>
      <c r="J148" s="26">
        <v>244</v>
      </c>
      <c r="K148" s="26">
        <v>150</v>
      </c>
      <c r="L148" s="26">
        <v>287</v>
      </c>
      <c r="M148" s="26">
        <v>819</v>
      </c>
      <c r="N148" s="26">
        <v>159.6</v>
      </c>
      <c r="O148" s="26">
        <v>926</v>
      </c>
      <c r="P148" s="26">
        <v>1072</v>
      </c>
      <c r="Q148" s="26">
        <v>70</v>
      </c>
      <c r="R148" s="26">
        <v>60.8</v>
      </c>
      <c r="S148" s="26">
        <v>21.6</v>
      </c>
      <c r="T148" s="26">
        <v>275</v>
      </c>
      <c r="U148" s="26">
        <v>255</v>
      </c>
      <c r="V148" s="26">
        <v>144</v>
      </c>
      <c r="W148" s="26">
        <v>4798</v>
      </c>
      <c r="X148" s="26">
        <v>1965.8456000000001</v>
      </c>
      <c r="Y148" s="26">
        <v>170.8</v>
      </c>
      <c r="Z148" s="26">
        <v>856.5</v>
      </c>
      <c r="AA148" s="26">
        <v>2090</v>
      </c>
      <c r="AB148" s="26">
        <v>295.8</v>
      </c>
      <c r="AC148" s="26">
        <v>695</v>
      </c>
      <c r="AD148" s="26">
        <v>7022</v>
      </c>
      <c r="AE148" s="26">
        <v>682</v>
      </c>
      <c r="AF148" s="26">
        <v>2128</v>
      </c>
      <c r="AG148" s="26">
        <v>154.5872</v>
      </c>
    </row>
    <row r="149" spans="1:33" ht="15.75" customHeight="1">
      <c r="A149" s="101">
        <v>44042</v>
      </c>
      <c r="B149" s="102">
        <f>VLOOKUP(A149,'FTSE All-Share Historical '!A:B,2,FALSE)</f>
        <v>3362.73</v>
      </c>
      <c r="C149" s="26">
        <v>582</v>
      </c>
      <c r="D149" s="26">
        <v>98</v>
      </c>
      <c r="E149" s="26">
        <v>151.19999999999999</v>
      </c>
      <c r="F149" s="26">
        <v>250</v>
      </c>
      <c r="G149" s="26">
        <v>60</v>
      </c>
      <c r="H149" s="26">
        <v>190</v>
      </c>
      <c r="I149" s="26">
        <v>43.66</v>
      </c>
      <c r="J149" s="26">
        <v>247</v>
      </c>
      <c r="K149" s="26">
        <v>153</v>
      </c>
      <c r="L149" s="26">
        <v>275</v>
      </c>
      <c r="M149" s="26">
        <v>807</v>
      </c>
      <c r="N149" s="26">
        <v>156</v>
      </c>
      <c r="O149" s="26">
        <v>930</v>
      </c>
      <c r="P149" s="26">
        <v>1030</v>
      </c>
      <c r="Q149" s="26">
        <v>67.5</v>
      </c>
      <c r="R149" s="26">
        <v>60</v>
      </c>
      <c r="S149" s="26">
        <v>22.1</v>
      </c>
      <c r="T149" s="26">
        <v>267</v>
      </c>
      <c r="U149" s="26">
        <v>252</v>
      </c>
      <c r="V149" s="26">
        <v>138.6</v>
      </c>
      <c r="W149" s="26">
        <v>4675.5</v>
      </c>
      <c r="X149" s="26">
        <v>1876.0091</v>
      </c>
      <c r="Y149" s="26">
        <v>167.8</v>
      </c>
      <c r="Z149" s="26">
        <v>850.5</v>
      </c>
      <c r="AA149" s="26">
        <v>2085</v>
      </c>
      <c r="AB149" s="26">
        <v>291</v>
      </c>
      <c r="AC149" s="26">
        <v>690</v>
      </c>
      <c r="AD149" s="26">
        <v>6864</v>
      </c>
      <c r="AE149" s="26">
        <v>689</v>
      </c>
      <c r="AF149" s="26">
        <v>2150</v>
      </c>
      <c r="AG149" s="26">
        <v>145.9187</v>
      </c>
    </row>
    <row r="150" spans="1:33" ht="15.75" customHeight="1">
      <c r="A150" s="101">
        <v>44043</v>
      </c>
      <c r="B150" s="102">
        <f>VLOOKUP(A150,'FTSE All-Share Historical '!A:B,2,FALSE)</f>
        <v>3316.88</v>
      </c>
      <c r="C150" s="26">
        <v>590</v>
      </c>
      <c r="D150" s="26">
        <v>95.61</v>
      </c>
      <c r="E150" s="26">
        <v>146</v>
      </c>
      <c r="F150" s="26">
        <v>250</v>
      </c>
      <c r="G150" s="26">
        <v>60</v>
      </c>
      <c r="H150" s="26">
        <v>190</v>
      </c>
      <c r="I150" s="26">
        <v>40.200000000000003</v>
      </c>
      <c r="J150" s="26">
        <v>248</v>
      </c>
      <c r="K150" s="26">
        <v>156.5</v>
      </c>
      <c r="L150" s="26">
        <v>279.5</v>
      </c>
      <c r="M150" s="26">
        <v>817</v>
      </c>
      <c r="N150" s="26">
        <v>153</v>
      </c>
      <c r="O150" s="26">
        <v>919</v>
      </c>
      <c r="P150" s="26">
        <v>1044</v>
      </c>
      <c r="Q150" s="26">
        <v>63.9</v>
      </c>
      <c r="R150" s="26">
        <v>60.3</v>
      </c>
      <c r="S150" s="26">
        <v>22.35</v>
      </c>
      <c r="T150" s="26">
        <v>264</v>
      </c>
      <c r="U150" s="26">
        <v>246</v>
      </c>
      <c r="V150" s="26">
        <v>138.19999999999999</v>
      </c>
      <c r="W150" s="26">
        <v>4615</v>
      </c>
      <c r="X150" s="26">
        <v>1862.6631</v>
      </c>
      <c r="Y150" s="26">
        <v>165.6</v>
      </c>
      <c r="Z150" s="26">
        <v>845</v>
      </c>
      <c r="AA150" s="26">
        <v>2055</v>
      </c>
      <c r="AB150" s="26">
        <v>288.39999999999998</v>
      </c>
      <c r="AC150" s="26">
        <v>690</v>
      </c>
      <c r="AD150" s="26">
        <v>6792</v>
      </c>
      <c r="AE150" s="26">
        <v>646.5</v>
      </c>
      <c r="AF150" s="26">
        <v>2150</v>
      </c>
      <c r="AG150" s="26">
        <v>147.36349999999999</v>
      </c>
    </row>
    <row r="151" spans="1:33" ht="15.75" customHeight="1">
      <c r="A151" s="101">
        <v>44046</v>
      </c>
      <c r="B151" s="102">
        <f>VLOOKUP(A151,'FTSE All-Share Historical '!A:B,2,FALSE)</f>
        <v>3387.43</v>
      </c>
      <c r="C151" s="26">
        <v>570</v>
      </c>
      <c r="D151" s="26">
        <v>94.97</v>
      </c>
      <c r="E151" s="26">
        <v>149.19999999999999</v>
      </c>
      <c r="F151" s="26">
        <v>248</v>
      </c>
      <c r="G151" s="26">
        <v>58.6</v>
      </c>
      <c r="H151" s="26">
        <v>194.75</v>
      </c>
      <c r="I151" s="26">
        <v>38.44</v>
      </c>
      <c r="J151" s="26">
        <v>251</v>
      </c>
      <c r="K151" s="26">
        <v>149</v>
      </c>
      <c r="L151" s="26">
        <v>266</v>
      </c>
      <c r="M151" s="26">
        <v>831</v>
      </c>
      <c r="N151" s="26">
        <v>149</v>
      </c>
      <c r="O151" s="26">
        <v>870</v>
      </c>
      <c r="P151" s="26">
        <v>1032</v>
      </c>
      <c r="Q151" s="26">
        <v>61.1</v>
      </c>
      <c r="R151" s="26">
        <v>61.5</v>
      </c>
      <c r="S151" s="26">
        <v>22</v>
      </c>
      <c r="T151" s="26">
        <v>270</v>
      </c>
      <c r="U151" s="26">
        <v>240</v>
      </c>
      <c r="V151" s="26">
        <v>137.19999999999999</v>
      </c>
      <c r="W151" s="26">
        <v>4805.5</v>
      </c>
      <c r="X151" s="26">
        <v>1902.9003</v>
      </c>
      <c r="Y151" s="26">
        <v>164.8</v>
      </c>
      <c r="Z151" s="26">
        <v>829</v>
      </c>
      <c r="AA151" s="26">
        <v>2045</v>
      </c>
      <c r="AB151" s="26">
        <v>289</v>
      </c>
      <c r="AC151" s="26">
        <v>690</v>
      </c>
      <c r="AD151" s="26">
        <v>7014</v>
      </c>
      <c r="AE151" s="26">
        <v>677.5</v>
      </c>
      <c r="AF151" s="26">
        <v>2215</v>
      </c>
      <c r="AG151" s="26">
        <v>142.30690000000001</v>
      </c>
    </row>
    <row r="152" spans="1:33" ht="15.75" customHeight="1">
      <c r="A152" s="101">
        <v>44047</v>
      </c>
      <c r="B152" s="102">
        <f>VLOOKUP(A152,'FTSE All-Share Historical '!A:B,2,FALSE)</f>
        <v>3393.9</v>
      </c>
      <c r="C152" s="26">
        <v>555</v>
      </c>
      <c r="D152" s="26">
        <v>95.73</v>
      </c>
      <c r="E152" s="26">
        <v>154.19999999999999</v>
      </c>
      <c r="F152" s="26">
        <v>234</v>
      </c>
      <c r="G152" s="26">
        <v>61.3</v>
      </c>
      <c r="H152" s="26">
        <v>197.25</v>
      </c>
      <c r="I152" s="26">
        <v>42.78</v>
      </c>
      <c r="J152" s="26">
        <v>251</v>
      </c>
      <c r="K152" s="26">
        <v>149</v>
      </c>
      <c r="L152" s="26">
        <v>277</v>
      </c>
      <c r="M152" s="26">
        <v>863</v>
      </c>
      <c r="N152" s="26">
        <v>155.4</v>
      </c>
      <c r="O152" s="26">
        <v>910</v>
      </c>
      <c r="P152" s="26">
        <v>1040</v>
      </c>
      <c r="Q152" s="26">
        <v>59.6</v>
      </c>
      <c r="R152" s="26">
        <v>58.5</v>
      </c>
      <c r="S152" s="26">
        <v>21.45</v>
      </c>
      <c r="T152" s="26">
        <v>281</v>
      </c>
      <c r="U152" s="26">
        <v>245</v>
      </c>
      <c r="V152" s="26">
        <v>136.19999999999999</v>
      </c>
      <c r="W152" s="26">
        <v>4772</v>
      </c>
      <c r="X152" s="26">
        <v>1872.6228000000001</v>
      </c>
      <c r="Y152" s="26">
        <v>166.2</v>
      </c>
      <c r="Z152" s="26">
        <v>870</v>
      </c>
      <c r="AA152" s="26">
        <v>2095</v>
      </c>
      <c r="AB152" s="26">
        <v>261.8</v>
      </c>
      <c r="AC152" s="26">
        <v>670</v>
      </c>
      <c r="AD152" s="26">
        <v>6960</v>
      </c>
      <c r="AE152" s="26">
        <v>699.5</v>
      </c>
      <c r="AF152" s="26">
        <v>2156</v>
      </c>
      <c r="AG152" s="26">
        <v>138.69499999999999</v>
      </c>
    </row>
    <row r="153" spans="1:33" ht="15.75" customHeight="1">
      <c r="A153" s="101">
        <v>44048</v>
      </c>
      <c r="B153" s="102">
        <f>VLOOKUP(A153,'FTSE All-Share Historical '!A:B,2,FALSE)</f>
        <v>3437</v>
      </c>
      <c r="C153" s="26">
        <v>567</v>
      </c>
      <c r="D153" s="26">
        <v>97.8</v>
      </c>
      <c r="E153" s="26">
        <v>156</v>
      </c>
      <c r="F153" s="26">
        <v>248</v>
      </c>
      <c r="G153" s="26">
        <v>60</v>
      </c>
      <c r="H153" s="26">
        <v>195</v>
      </c>
      <c r="I153" s="26">
        <v>47.7</v>
      </c>
      <c r="J153" s="26">
        <v>247</v>
      </c>
      <c r="K153" s="26">
        <v>147.5</v>
      </c>
      <c r="L153" s="26">
        <v>282.5</v>
      </c>
      <c r="M153" s="26">
        <v>844</v>
      </c>
      <c r="N153" s="26">
        <v>169.2</v>
      </c>
      <c r="O153" s="26">
        <v>980</v>
      </c>
      <c r="P153" s="26">
        <v>1222</v>
      </c>
      <c r="Q153" s="26">
        <v>69</v>
      </c>
      <c r="R153" s="26">
        <v>58.2</v>
      </c>
      <c r="S153" s="26">
        <v>21.9</v>
      </c>
      <c r="T153" s="26">
        <v>283</v>
      </c>
      <c r="U153" s="26">
        <v>253</v>
      </c>
      <c r="V153" s="26">
        <v>139.4</v>
      </c>
      <c r="W153" s="26">
        <v>4958</v>
      </c>
      <c r="X153" s="26">
        <v>1959.8697999999999</v>
      </c>
      <c r="Y153" s="26">
        <v>172.4</v>
      </c>
      <c r="Z153" s="26">
        <v>917.5</v>
      </c>
      <c r="AA153" s="26">
        <v>2095</v>
      </c>
      <c r="AB153" s="26">
        <v>283.10000000000002</v>
      </c>
      <c r="AC153" s="26">
        <v>665</v>
      </c>
      <c r="AD153" s="26">
        <v>7136</v>
      </c>
      <c r="AE153" s="26">
        <v>717</v>
      </c>
      <c r="AF153" s="26">
        <v>2174</v>
      </c>
      <c r="AG153" s="26">
        <v>145.9187</v>
      </c>
    </row>
    <row r="154" spans="1:33" ht="15.75" customHeight="1">
      <c r="A154" s="101">
        <v>44049</v>
      </c>
      <c r="B154" s="102">
        <f>VLOOKUP(A154,'FTSE All-Share Historical '!A:B,2,FALSE)</f>
        <v>3395.41</v>
      </c>
      <c r="C154" s="26">
        <v>570</v>
      </c>
      <c r="D154" s="26">
        <v>99.98</v>
      </c>
      <c r="E154" s="26">
        <v>155</v>
      </c>
      <c r="F154" s="26">
        <v>245</v>
      </c>
      <c r="G154" s="26">
        <v>59.9</v>
      </c>
      <c r="H154" s="26">
        <v>198</v>
      </c>
      <c r="I154" s="26">
        <v>47</v>
      </c>
      <c r="J154" s="26">
        <v>248</v>
      </c>
      <c r="K154" s="26">
        <v>146.5</v>
      </c>
      <c r="L154" s="26">
        <v>278</v>
      </c>
      <c r="M154" s="26">
        <v>839</v>
      </c>
      <c r="N154" s="26">
        <v>169.8</v>
      </c>
      <c r="O154" s="26">
        <v>980</v>
      </c>
      <c r="P154" s="26">
        <v>1236</v>
      </c>
      <c r="Q154" s="26">
        <v>67.900000000000006</v>
      </c>
      <c r="R154" s="26">
        <v>57</v>
      </c>
      <c r="S154" s="26">
        <v>22</v>
      </c>
      <c r="T154" s="26">
        <v>285</v>
      </c>
      <c r="U154" s="26">
        <v>250</v>
      </c>
      <c r="V154" s="26">
        <v>137.4</v>
      </c>
      <c r="W154" s="26">
        <v>4720</v>
      </c>
      <c r="X154" s="26">
        <v>1921.8236999999999</v>
      </c>
      <c r="Y154" s="26">
        <v>166</v>
      </c>
      <c r="Z154" s="26">
        <v>934</v>
      </c>
      <c r="AA154" s="26">
        <v>2070</v>
      </c>
      <c r="AB154" s="26">
        <v>279</v>
      </c>
      <c r="AC154" s="26">
        <v>665</v>
      </c>
      <c r="AD154" s="26">
        <v>7002</v>
      </c>
      <c r="AE154" s="26">
        <v>721</v>
      </c>
      <c r="AF154" s="26">
        <v>2157</v>
      </c>
      <c r="AG154" s="26">
        <v>156.03190000000001</v>
      </c>
    </row>
    <row r="155" spans="1:33" ht="15.75" customHeight="1">
      <c r="A155" s="101">
        <v>44050</v>
      </c>
      <c r="B155" s="102">
        <f>VLOOKUP(A155,'FTSE All-Share Historical '!A:B,2,FALSE)</f>
        <v>3402.65</v>
      </c>
      <c r="C155" s="26">
        <v>570</v>
      </c>
      <c r="D155" s="26">
        <v>99</v>
      </c>
      <c r="E155" s="26">
        <v>157.80000000000001</v>
      </c>
      <c r="F155" s="26">
        <v>244.5</v>
      </c>
      <c r="G155" s="26">
        <v>60</v>
      </c>
      <c r="H155" s="26">
        <v>195.5</v>
      </c>
      <c r="I155" s="26">
        <v>45.58</v>
      </c>
      <c r="J155" s="26">
        <v>260</v>
      </c>
      <c r="K155" s="26">
        <v>150</v>
      </c>
      <c r="L155" s="26">
        <v>295</v>
      </c>
      <c r="M155" s="26">
        <v>850</v>
      </c>
      <c r="N155" s="26">
        <v>173.2</v>
      </c>
      <c r="O155" s="26">
        <v>998</v>
      </c>
      <c r="P155" s="26">
        <v>1250</v>
      </c>
      <c r="Q155" s="26">
        <v>69</v>
      </c>
      <c r="R155" s="26">
        <v>57</v>
      </c>
      <c r="S155" s="26">
        <v>22</v>
      </c>
      <c r="T155" s="26">
        <v>297.5</v>
      </c>
      <c r="U155" s="26">
        <v>248</v>
      </c>
      <c r="V155" s="26">
        <v>138.6</v>
      </c>
      <c r="W155" s="26">
        <v>4669.5</v>
      </c>
      <c r="X155" s="26">
        <v>1880.1922</v>
      </c>
      <c r="Y155" s="26">
        <v>170</v>
      </c>
      <c r="Z155" s="26">
        <v>961</v>
      </c>
      <c r="AA155" s="26">
        <v>2100</v>
      </c>
      <c r="AB155" s="26">
        <v>275</v>
      </c>
      <c r="AC155" s="26">
        <v>670</v>
      </c>
      <c r="AD155" s="26">
        <v>7024</v>
      </c>
      <c r="AE155" s="26">
        <v>735</v>
      </c>
      <c r="AF155" s="26">
        <v>2393</v>
      </c>
      <c r="AG155" s="26">
        <v>157.47669999999999</v>
      </c>
    </row>
    <row r="156" spans="1:33" ht="15.75" customHeight="1">
      <c r="A156" s="101">
        <v>44053</v>
      </c>
      <c r="B156" s="102">
        <f>VLOOKUP(A156,'FTSE All-Share Historical '!A:B,2,FALSE)</f>
        <v>3414.64</v>
      </c>
      <c r="C156" s="26">
        <v>580</v>
      </c>
      <c r="D156" s="26">
        <v>99.66</v>
      </c>
      <c r="E156" s="26">
        <v>161.19999999999999</v>
      </c>
      <c r="F156" s="26">
        <v>241.5</v>
      </c>
      <c r="G156" s="26">
        <v>60</v>
      </c>
      <c r="H156" s="26">
        <v>195</v>
      </c>
      <c r="I156" s="26">
        <v>46.24</v>
      </c>
      <c r="J156" s="26">
        <v>268</v>
      </c>
      <c r="K156" s="26">
        <v>145</v>
      </c>
      <c r="L156" s="26">
        <v>293</v>
      </c>
      <c r="M156" s="26">
        <v>837</v>
      </c>
      <c r="N156" s="26">
        <v>170.8</v>
      </c>
      <c r="O156" s="26">
        <v>984</v>
      </c>
      <c r="P156" s="26">
        <v>1268</v>
      </c>
      <c r="Q156" s="26">
        <v>67</v>
      </c>
      <c r="R156" s="26">
        <v>53.1</v>
      </c>
      <c r="S156" s="26">
        <v>22</v>
      </c>
      <c r="T156" s="26">
        <v>313</v>
      </c>
      <c r="U156" s="26">
        <v>248</v>
      </c>
      <c r="V156" s="26">
        <v>137.80000000000001</v>
      </c>
      <c r="W156" s="26">
        <v>4693</v>
      </c>
      <c r="X156" s="26">
        <v>1895.9285</v>
      </c>
      <c r="Y156" s="26">
        <v>166.6</v>
      </c>
      <c r="Z156" s="26">
        <v>976</v>
      </c>
      <c r="AA156" s="26">
        <v>2355</v>
      </c>
      <c r="AB156" s="26">
        <v>277.7</v>
      </c>
      <c r="AC156" s="26">
        <v>670</v>
      </c>
      <c r="AD156" s="26">
        <v>7052</v>
      </c>
      <c r="AE156" s="26">
        <v>748.5</v>
      </c>
      <c r="AF156" s="26">
        <v>2297</v>
      </c>
      <c r="AG156" s="26">
        <v>153.8648</v>
      </c>
    </row>
    <row r="157" spans="1:33" ht="15.75" customHeight="1">
      <c r="A157" s="101">
        <v>44054</v>
      </c>
      <c r="B157" s="102">
        <f>VLOOKUP(A157,'FTSE All-Share Historical '!A:B,2,FALSE)</f>
        <v>3472.13</v>
      </c>
      <c r="C157" s="26">
        <v>620</v>
      </c>
      <c r="D157" s="26">
        <v>101.28</v>
      </c>
      <c r="E157" s="26">
        <v>166.4</v>
      </c>
      <c r="F157" s="26">
        <v>250</v>
      </c>
      <c r="G157" s="26">
        <v>62.9</v>
      </c>
      <c r="H157" s="26">
        <v>195</v>
      </c>
      <c r="I157" s="26">
        <v>52.8</v>
      </c>
      <c r="J157" s="26">
        <v>282</v>
      </c>
      <c r="K157" s="26">
        <v>149</v>
      </c>
      <c r="L157" s="26">
        <v>299.5</v>
      </c>
      <c r="M157" s="26">
        <v>848</v>
      </c>
      <c r="N157" s="26">
        <v>182.6</v>
      </c>
      <c r="O157" s="26">
        <v>1037.5</v>
      </c>
      <c r="P157" s="26">
        <v>1312</v>
      </c>
      <c r="Q157" s="26">
        <v>66.900000000000006</v>
      </c>
      <c r="R157" s="26">
        <v>57.3</v>
      </c>
      <c r="S157" s="26">
        <v>22</v>
      </c>
      <c r="T157" s="26">
        <v>337.5</v>
      </c>
      <c r="U157" s="26">
        <v>249</v>
      </c>
      <c r="V157" s="26">
        <v>140.80000000000001</v>
      </c>
      <c r="W157" s="26">
        <v>4730</v>
      </c>
      <c r="X157" s="26">
        <v>1916.4455</v>
      </c>
      <c r="Y157" s="26">
        <v>170</v>
      </c>
      <c r="Z157" s="26">
        <v>1012</v>
      </c>
      <c r="AA157" s="26">
        <v>2450</v>
      </c>
      <c r="AB157" s="26">
        <v>295.89999999999998</v>
      </c>
      <c r="AC157" s="26">
        <v>670</v>
      </c>
      <c r="AD157" s="26">
        <v>7114</v>
      </c>
      <c r="AE157" s="26">
        <v>790</v>
      </c>
      <c r="AF157" s="26">
        <v>2247</v>
      </c>
      <c r="AG157" s="26">
        <v>148.8082</v>
      </c>
    </row>
    <row r="158" spans="1:33" ht="15.75" customHeight="1">
      <c r="A158" s="101">
        <v>44055</v>
      </c>
      <c r="B158" s="102">
        <f>VLOOKUP(A158,'FTSE All-Share Historical '!A:B,2,FALSE)</f>
        <v>3533.9</v>
      </c>
      <c r="C158" s="26">
        <v>606</v>
      </c>
      <c r="D158" s="26">
        <v>96.92</v>
      </c>
      <c r="E158" s="26">
        <v>169</v>
      </c>
      <c r="F158" s="26">
        <v>252</v>
      </c>
      <c r="G158" s="26">
        <v>62</v>
      </c>
      <c r="H158" s="26">
        <v>200</v>
      </c>
      <c r="I158" s="26">
        <v>51.6</v>
      </c>
      <c r="J158" s="26">
        <v>295</v>
      </c>
      <c r="K158" s="26">
        <v>156</v>
      </c>
      <c r="L158" s="26">
        <v>295</v>
      </c>
      <c r="M158" s="26">
        <v>835</v>
      </c>
      <c r="N158" s="26">
        <v>179.8</v>
      </c>
      <c r="O158" s="26">
        <v>1050</v>
      </c>
      <c r="P158" s="26">
        <v>1358</v>
      </c>
      <c r="Q158" s="26">
        <v>66.400000000000006</v>
      </c>
      <c r="R158" s="26">
        <v>59</v>
      </c>
      <c r="S158" s="26">
        <v>22.9</v>
      </c>
      <c r="T158" s="26">
        <v>350</v>
      </c>
      <c r="U158" s="26">
        <v>249.25</v>
      </c>
      <c r="V158" s="26">
        <v>142.80000000000001</v>
      </c>
      <c r="W158" s="26">
        <v>4838</v>
      </c>
      <c r="X158" s="26">
        <v>1954.2923000000001</v>
      </c>
      <c r="Y158" s="26">
        <v>168.4</v>
      </c>
      <c r="Z158" s="26">
        <v>1006</v>
      </c>
      <c r="AA158" s="26">
        <v>2500</v>
      </c>
      <c r="AB158" s="26">
        <v>297</v>
      </c>
      <c r="AC158" s="26">
        <v>665</v>
      </c>
      <c r="AD158" s="26">
        <v>7290</v>
      </c>
      <c r="AE158" s="26">
        <v>756</v>
      </c>
      <c r="AF158" s="26">
        <v>2341</v>
      </c>
      <c r="AG158" s="26">
        <v>158.92140000000001</v>
      </c>
    </row>
    <row r="159" spans="1:33" ht="15.75" customHeight="1">
      <c r="A159" s="101">
        <v>44056</v>
      </c>
      <c r="B159" s="102">
        <f>VLOOKUP(A159,'FTSE All-Share Historical '!A:B,2,FALSE)</f>
        <v>3484.3</v>
      </c>
      <c r="C159" s="26">
        <v>600</v>
      </c>
      <c r="D159" s="26">
        <v>98.33</v>
      </c>
      <c r="E159" s="26">
        <v>171</v>
      </c>
      <c r="F159" s="26">
        <v>255</v>
      </c>
      <c r="G159" s="26">
        <v>62</v>
      </c>
      <c r="H159" s="26">
        <v>206.5</v>
      </c>
      <c r="I159" s="26">
        <v>51.5</v>
      </c>
      <c r="J159" s="26">
        <v>271</v>
      </c>
      <c r="K159" s="26">
        <v>145</v>
      </c>
      <c r="L159" s="26">
        <v>299.5</v>
      </c>
      <c r="M159" s="26">
        <v>841</v>
      </c>
      <c r="N159" s="26">
        <v>174.2</v>
      </c>
      <c r="O159" s="26">
        <v>1060</v>
      </c>
      <c r="P159" s="26">
        <v>1306</v>
      </c>
      <c r="Q159" s="26">
        <v>62.8</v>
      </c>
      <c r="R159" s="26">
        <v>58.5</v>
      </c>
      <c r="S159" s="26">
        <v>22</v>
      </c>
      <c r="T159" s="26">
        <v>342.5</v>
      </c>
      <c r="U159" s="26">
        <v>250</v>
      </c>
      <c r="V159" s="26">
        <v>143</v>
      </c>
      <c r="W159" s="26">
        <v>4752.5</v>
      </c>
      <c r="X159" s="26">
        <v>1910.2705000000001</v>
      </c>
      <c r="Y159" s="26">
        <v>171.8</v>
      </c>
      <c r="Z159" s="26">
        <v>1001</v>
      </c>
      <c r="AA159" s="26">
        <v>2500</v>
      </c>
      <c r="AB159" s="26">
        <v>284.2</v>
      </c>
      <c r="AC159" s="26">
        <v>680</v>
      </c>
      <c r="AD159" s="26">
        <v>7250</v>
      </c>
      <c r="AE159" s="26">
        <v>735.5</v>
      </c>
      <c r="AF159" s="26">
        <v>2328</v>
      </c>
      <c r="AG159" s="26">
        <v>167.5898</v>
      </c>
    </row>
    <row r="160" spans="1:33" ht="15.75" customHeight="1">
      <c r="A160" s="101">
        <v>44057</v>
      </c>
      <c r="B160" s="102">
        <f>VLOOKUP(A160,'FTSE All-Share Historical '!A:B,2,FALSE)</f>
        <v>3433.4</v>
      </c>
      <c r="C160" s="26">
        <v>600</v>
      </c>
      <c r="D160" s="26">
        <v>97</v>
      </c>
      <c r="E160" s="26">
        <v>163.80000000000001</v>
      </c>
      <c r="F160" s="26">
        <v>255</v>
      </c>
      <c r="G160" s="26">
        <v>61.7</v>
      </c>
      <c r="H160" s="26">
        <v>204</v>
      </c>
      <c r="I160" s="26">
        <v>50</v>
      </c>
      <c r="J160" s="26">
        <v>271</v>
      </c>
      <c r="K160" s="26">
        <v>156.5</v>
      </c>
      <c r="L160" s="26">
        <v>282</v>
      </c>
      <c r="M160" s="26">
        <v>829</v>
      </c>
      <c r="N160" s="26">
        <v>170.8</v>
      </c>
      <c r="O160" s="26">
        <v>1050</v>
      </c>
      <c r="P160" s="26">
        <v>1274</v>
      </c>
      <c r="Q160" s="26">
        <v>62</v>
      </c>
      <c r="R160" s="26">
        <v>57.5</v>
      </c>
      <c r="S160" s="26">
        <v>21.1</v>
      </c>
      <c r="T160" s="26">
        <v>317.5</v>
      </c>
      <c r="U160" s="26">
        <v>255</v>
      </c>
      <c r="V160" s="26">
        <v>143.80000000000001</v>
      </c>
      <c r="W160" s="26">
        <v>4705.5</v>
      </c>
      <c r="X160" s="26">
        <v>1871.6268</v>
      </c>
      <c r="Y160" s="26">
        <v>170.6</v>
      </c>
      <c r="Z160" s="26">
        <v>985</v>
      </c>
      <c r="AA160" s="26">
        <v>2500</v>
      </c>
      <c r="AB160" s="26">
        <v>281.10000000000002</v>
      </c>
      <c r="AC160" s="26">
        <v>660</v>
      </c>
      <c r="AD160" s="26">
        <v>7100</v>
      </c>
      <c r="AE160" s="26">
        <v>669.5</v>
      </c>
      <c r="AF160" s="26">
        <v>2340</v>
      </c>
      <c r="AG160" s="26">
        <v>170.47929999999999</v>
      </c>
    </row>
    <row r="161" spans="1:33" ht="15.75" customHeight="1">
      <c r="A161" s="101">
        <v>44060</v>
      </c>
      <c r="B161" s="102">
        <f>VLOOKUP(A161,'FTSE All-Share Historical '!A:B,2,FALSE)</f>
        <v>3452.06</v>
      </c>
      <c r="C161" s="26">
        <v>594</v>
      </c>
      <c r="D161" s="26">
        <v>96.39</v>
      </c>
      <c r="E161" s="26">
        <v>158.6</v>
      </c>
      <c r="F161" s="26">
        <v>260</v>
      </c>
      <c r="G161" s="26">
        <v>63</v>
      </c>
      <c r="H161" s="26">
        <v>206</v>
      </c>
      <c r="I161" s="26">
        <v>50</v>
      </c>
      <c r="J161" s="26">
        <v>272</v>
      </c>
      <c r="K161" s="26">
        <v>154</v>
      </c>
      <c r="L161" s="26">
        <v>271</v>
      </c>
      <c r="M161" s="26">
        <v>844</v>
      </c>
      <c r="N161" s="26">
        <v>166.6</v>
      </c>
      <c r="O161" s="26">
        <v>1050</v>
      </c>
      <c r="P161" s="26">
        <v>1294</v>
      </c>
      <c r="Q161" s="26">
        <v>59.95</v>
      </c>
      <c r="R161" s="26">
        <v>54</v>
      </c>
      <c r="S161" s="26">
        <v>21.7</v>
      </c>
      <c r="T161" s="26">
        <v>322.5</v>
      </c>
      <c r="U161" s="26">
        <v>261</v>
      </c>
      <c r="V161" s="26">
        <v>145.6</v>
      </c>
      <c r="W161" s="26">
        <v>4783.5</v>
      </c>
      <c r="X161" s="26">
        <v>1924.6124</v>
      </c>
      <c r="Y161" s="26">
        <v>173</v>
      </c>
      <c r="Z161" s="26">
        <v>982</v>
      </c>
      <c r="AA161" s="26">
        <v>2505</v>
      </c>
      <c r="AB161" s="26">
        <v>284.60000000000002</v>
      </c>
      <c r="AC161" s="26">
        <v>665</v>
      </c>
      <c r="AD161" s="26">
        <v>7240</v>
      </c>
      <c r="AE161" s="26">
        <v>624.5</v>
      </c>
      <c r="AF161" s="26">
        <v>2390</v>
      </c>
      <c r="AG161" s="26">
        <v>169.03460000000001</v>
      </c>
    </row>
    <row r="162" spans="1:33" ht="15.75" customHeight="1">
      <c r="A162" s="101">
        <v>44061</v>
      </c>
      <c r="B162" s="102">
        <f>VLOOKUP(A162,'FTSE All-Share Historical '!A:B,2,FALSE)</f>
        <v>3423.38</v>
      </c>
      <c r="C162" s="26">
        <v>586</v>
      </c>
      <c r="D162" s="26">
        <v>96</v>
      </c>
      <c r="E162" s="26">
        <v>158.80000000000001</v>
      </c>
      <c r="F162" s="26">
        <v>256</v>
      </c>
      <c r="G162" s="26">
        <v>63</v>
      </c>
      <c r="H162" s="26">
        <v>208</v>
      </c>
      <c r="I162" s="26">
        <v>50.85</v>
      </c>
      <c r="J162" s="26">
        <v>272</v>
      </c>
      <c r="K162" s="26">
        <v>156</v>
      </c>
      <c r="L162" s="26">
        <v>271</v>
      </c>
      <c r="M162" s="26">
        <v>827</v>
      </c>
      <c r="N162" s="26">
        <v>161.6</v>
      </c>
      <c r="O162" s="26">
        <v>1050</v>
      </c>
      <c r="P162" s="26">
        <v>1274</v>
      </c>
      <c r="Q162" s="26">
        <v>60.6</v>
      </c>
      <c r="R162" s="26">
        <v>56.4</v>
      </c>
      <c r="S162" s="26">
        <v>21.4</v>
      </c>
      <c r="T162" s="26">
        <v>325</v>
      </c>
      <c r="U162" s="26">
        <v>256</v>
      </c>
      <c r="V162" s="26">
        <v>143.6</v>
      </c>
      <c r="W162" s="26">
        <v>4797.5</v>
      </c>
      <c r="X162" s="26">
        <v>1908.6768999999999</v>
      </c>
      <c r="Y162" s="26">
        <v>174.8</v>
      </c>
      <c r="Z162" s="26">
        <v>968.5</v>
      </c>
      <c r="AA162" s="26">
        <v>2400</v>
      </c>
      <c r="AB162" s="26">
        <v>278.8</v>
      </c>
      <c r="AC162" s="26">
        <v>665</v>
      </c>
      <c r="AD162" s="26">
        <v>7400</v>
      </c>
      <c r="AE162" s="26">
        <v>628</v>
      </c>
      <c r="AF162" s="26">
        <v>2383</v>
      </c>
      <c r="AG162" s="26">
        <v>173.36879999999999</v>
      </c>
    </row>
    <row r="163" spans="1:33" ht="15.75" customHeight="1">
      <c r="A163" s="101">
        <v>44062</v>
      </c>
      <c r="B163" s="102">
        <f>VLOOKUP(A163,'FTSE All-Share Historical '!A:B,2,FALSE)</f>
        <v>3438.55</v>
      </c>
      <c r="C163" s="26">
        <v>560</v>
      </c>
      <c r="D163" s="26">
        <v>92.8</v>
      </c>
      <c r="E163" s="26">
        <v>161</v>
      </c>
      <c r="F163" s="26">
        <v>248</v>
      </c>
      <c r="G163" s="26">
        <v>61.8</v>
      </c>
      <c r="H163" s="26">
        <v>215</v>
      </c>
      <c r="I163" s="26">
        <v>51.5</v>
      </c>
      <c r="J163" s="26">
        <v>271</v>
      </c>
      <c r="K163" s="26">
        <v>147.5</v>
      </c>
      <c r="L163" s="26">
        <v>273.5</v>
      </c>
      <c r="M163" s="26">
        <v>829</v>
      </c>
      <c r="N163" s="26">
        <v>159.80000000000001</v>
      </c>
      <c r="O163" s="26">
        <v>1050</v>
      </c>
      <c r="P163" s="26">
        <v>1310</v>
      </c>
      <c r="Q163" s="26">
        <v>60</v>
      </c>
      <c r="R163" s="26">
        <v>54</v>
      </c>
      <c r="S163" s="26">
        <v>21.8</v>
      </c>
      <c r="T163" s="26">
        <v>320</v>
      </c>
      <c r="U163" s="26">
        <v>259</v>
      </c>
      <c r="V163" s="26">
        <v>144</v>
      </c>
      <c r="W163" s="26">
        <v>4790.5</v>
      </c>
      <c r="X163" s="26">
        <v>1937.56</v>
      </c>
      <c r="Y163" s="26">
        <v>178.8</v>
      </c>
      <c r="Z163" s="26">
        <v>964.5</v>
      </c>
      <c r="AA163" s="26">
        <v>2400</v>
      </c>
      <c r="AB163" s="26">
        <v>269.2</v>
      </c>
      <c r="AC163" s="26">
        <v>665</v>
      </c>
      <c r="AD163" s="26">
        <v>7430</v>
      </c>
      <c r="AE163" s="26">
        <v>659.5</v>
      </c>
      <c r="AF163" s="26">
        <v>2388</v>
      </c>
      <c r="AG163" s="26">
        <v>179.87010000000001</v>
      </c>
    </row>
    <row r="164" spans="1:33" ht="15.75" customHeight="1">
      <c r="A164" s="101">
        <v>44063</v>
      </c>
      <c r="B164" s="102">
        <f>VLOOKUP(A164,'FTSE All-Share Historical '!A:B,2,FALSE)</f>
        <v>3389.63</v>
      </c>
      <c r="C164" s="26">
        <v>590</v>
      </c>
      <c r="D164" s="26">
        <v>93</v>
      </c>
      <c r="E164" s="26">
        <v>160.6</v>
      </c>
      <c r="F164" s="26">
        <v>240</v>
      </c>
      <c r="G164" s="26">
        <v>63</v>
      </c>
      <c r="H164" s="26">
        <v>232</v>
      </c>
      <c r="I164" s="26">
        <v>46.2</v>
      </c>
      <c r="J164" s="26">
        <v>271</v>
      </c>
      <c r="K164" s="26">
        <v>146</v>
      </c>
      <c r="L164" s="26">
        <v>270</v>
      </c>
      <c r="M164" s="26">
        <v>822</v>
      </c>
      <c r="N164" s="26">
        <v>160</v>
      </c>
      <c r="O164" s="26">
        <v>1080</v>
      </c>
      <c r="P164" s="26">
        <v>1298</v>
      </c>
      <c r="Q164" s="26">
        <v>60</v>
      </c>
      <c r="R164" s="26">
        <v>55</v>
      </c>
      <c r="S164" s="26">
        <v>25.2</v>
      </c>
      <c r="T164" s="26">
        <v>332.5</v>
      </c>
      <c r="U164" s="26">
        <v>258</v>
      </c>
      <c r="V164" s="26">
        <v>145</v>
      </c>
      <c r="W164" s="26">
        <v>4664</v>
      </c>
      <c r="X164" s="26">
        <v>1854.4961000000001</v>
      </c>
      <c r="Y164" s="26">
        <v>175.4</v>
      </c>
      <c r="Z164" s="26">
        <v>941</v>
      </c>
      <c r="AA164" s="26">
        <v>2415</v>
      </c>
      <c r="AB164" s="26">
        <v>271.60000000000002</v>
      </c>
      <c r="AC164" s="26">
        <v>665</v>
      </c>
      <c r="AD164" s="26">
        <v>7426</v>
      </c>
      <c r="AE164" s="26">
        <v>662</v>
      </c>
      <c r="AF164" s="26">
        <v>2385</v>
      </c>
      <c r="AG164" s="26">
        <v>179.14779999999999</v>
      </c>
    </row>
    <row r="165" spans="1:33" ht="15.75" customHeight="1">
      <c r="A165" s="101">
        <v>44064</v>
      </c>
      <c r="B165" s="102">
        <f>VLOOKUP(A165,'FTSE All-Share Historical '!A:B,2,FALSE)</f>
        <v>3387</v>
      </c>
      <c r="C165" s="26">
        <v>576</v>
      </c>
      <c r="D165" s="26">
        <v>90.1</v>
      </c>
      <c r="E165" s="26">
        <v>165.2</v>
      </c>
      <c r="F165" s="26">
        <v>255</v>
      </c>
      <c r="G165" s="26">
        <v>63.1</v>
      </c>
      <c r="H165" s="26">
        <v>226</v>
      </c>
      <c r="I165" s="26">
        <v>47.96</v>
      </c>
      <c r="J165" s="26">
        <v>271</v>
      </c>
      <c r="K165" s="26">
        <v>146.5</v>
      </c>
      <c r="L165" s="26">
        <v>295</v>
      </c>
      <c r="M165" s="26">
        <v>808</v>
      </c>
      <c r="N165" s="26">
        <v>168.8</v>
      </c>
      <c r="O165" s="26">
        <v>1095</v>
      </c>
      <c r="P165" s="26">
        <v>1290</v>
      </c>
      <c r="Q165" s="26">
        <v>60</v>
      </c>
      <c r="R165" s="26">
        <v>53.8</v>
      </c>
      <c r="S165" s="26">
        <v>25.2</v>
      </c>
      <c r="T165" s="26">
        <v>340</v>
      </c>
      <c r="U165" s="26">
        <v>260.5</v>
      </c>
      <c r="V165" s="26">
        <v>145.4</v>
      </c>
      <c r="W165" s="26">
        <v>4686</v>
      </c>
      <c r="X165" s="26">
        <v>1850.3131000000001</v>
      </c>
      <c r="Y165" s="26">
        <v>177</v>
      </c>
      <c r="Z165" s="26">
        <v>974</v>
      </c>
      <c r="AA165" s="26">
        <v>2415</v>
      </c>
      <c r="AB165" s="26">
        <v>272.89999999999998</v>
      </c>
      <c r="AC165" s="26">
        <v>670</v>
      </c>
      <c r="AD165" s="26">
        <v>7390</v>
      </c>
      <c r="AE165" s="26">
        <v>676.5</v>
      </c>
      <c r="AF165" s="26">
        <v>2349</v>
      </c>
      <c r="AG165" s="26">
        <v>179.14779999999999</v>
      </c>
    </row>
    <row r="166" spans="1:33" ht="15.75" customHeight="1">
      <c r="A166" s="101">
        <v>44067</v>
      </c>
      <c r="B166" s="102">
        <f>VLOOKUP(A166,'FTSE All-Share Historical '!A:B,2,FALSE)</f>
        <v>3438.57</v>
      </c>
      <c r="C166" s="26">
        <v>576</v>
      </c>
      <c r="D166" s="26">
        <v>89.78</v>
      </c>
      <c r="E166" s="26">
        <v>163</v>
      </c>
      <c r="F166" s="26">
        <v>255</v>
      </c>
      <c r="G166" s="26">
        <v>62.9</v>
      </c>
      <c r="H166" s="26">
        <v>231</v>
      </c>
      <c r="I166" s="26">
        <v>49.46</v>
      </c>
      <c r="J166" s="26">
        <v>274</v>
      </c>
      <c r="K166" s="26">
        <v>140</v>
      </c>
      <c r="L166" s="26">
        <v>286</v>
      </c>
      <c r="M166" s="26">
        <v>816</v>
      </c>
      <c r="N166" s="26">
        <v>165.2</v>
      </c>
      <c r="O166" s="26">
        <v>1070</v>
      </c>
      <c r="P166" s="26">
        <v>1304</v>
      </c>
      <c r="Q166" s="26">
        <v>62.2</v>
      </c>
      <c r="R166" s="26">
        <v>55.2</v>
      </c>
      <c r="S166" s="26">
        <v>25.75</v>
      </c>
      <c r="T166" s="26">
        <v>355</v>
      </c>
      <c r="U166" s="26">
        <v>258</v>
      </c>
      <c r="V166" s="26">
        <v>142.4</v>
      </c>
      <c r="W166" s="26">
        <v>4730.5</v>
      </c>
      <c r="X166" s="26">
        <v>1898.7172</v>
      </c>
      <c r="Y166" s="26">
        <v>172.2</v>
      </c>
      <c r="Z166" s="26">
        <v>944</v>
      </c>
      <c r="AA166" s="26">
        <v>2400</v>
      </c>
      <c r="AB166" s="26">
        <v>277.89999999999998</v>
      </c>
      <c r="AC166" s="26">
        <v>660</v>
      </c>
      <c r="AD166" s="26">
        <v>7510</v>
      </c>
      <c r="AE166" s="26">
        <v>690</v>
      </c>
      <c r="AF166" s="26">
        <v>2348</v>
      </c>
      <c r="AG166" s="26">
        <v>145.9187</v>
      </c>
    </row>
    <row r="167" spans="1:33" ht="15.75" customHeight="1">
      <c r="A167" s="101">
        <v>44068</v>
      </c>
      <c r="B167" s="102">
        <f>VLOOKUP(A167,'FTSE All-Share Historical '!A:B,2,FALSE)</f>
        <v>3403.39</v>
      </c>
      <c r="C167" s="26">
        <v>544</v>
      </c>
      <c r="D167" s="26">
        <v>87.93</v>
      </c>
      <c r="E167" s="26">
        <v>161</v>
      </c>
      <c r="F167" s="26">
        <v>255</v>
      </c>
      <c r="G167" s="26">
        <v>63.55</v>
      </c>
      <c r="H167" s="26">
        <v>229.5</v>
      </c>
      <c r="I167" s="26">
        <v>47.3</v>
      </c>
      <c r="J167" s="26">
        <v>265</v>
      </c>
      <c r="K167" s="26">
        <v>136</v>
      </c>
      <c r="L167" s="26">
        <v>280</v>
      </c>
      <c r="M167" s="26">
        <v>823</v>
      </c>
      <c r="N167" s="26">
        <v>160.6</v>
      </c>
      <c r="O167" s="26">
        <v>1095</v>
      </c>
      <c r="P167" s="26">
        <v>1268</v>
      </c>
      <c r="Q167" s="26">
        <v>60</v>
      </c>
      <c r="R167" s="26">
        <v>53.2</v>
      </c>
      <c r="S167" s="26">
        <v>25.9</v>
      </c>
      <c r="T167" s="26">
        <v>360</v>
      </c>
      <c r="U167" s="26">
        <v>256</v>
      </c>
      <c r="V167" s="26">
        <v>143</v>
      </c>
      <c r="W167" s="26">
        <v>4623.5</v>
      </c>
      <c r="X167" s="26">
        <v>1836.7679000000001</v>
      </c>
      <c r="Y167" s="26">
        <v>175.8</v>
      </c>
      <c r="Z167" s="26">
        <v>952.5</v>
      </c>
      <c r="AA167" s="26">
        <v>2425</v>
      </c>
      <c r="AB167" s="26">
        <v>268.10000000000002</v>
      </c>
      <c r="AC167" s="26">
        <v>670</v>
      </c>
      <c r="AD167" s="26">
        <v>7462</v>
      </c>
      <c r="AE167" s="26">
        <v>706</v>
      </c>
      <c r="AF167" s="26">
        <v>2387</v>
      </c>
      <c r="AG167" s="26">
        <v>148.8082</v>
      </c>
    </row>
    <row r="168" spans="1:33" ht="15.75" customHeight="1">
      <c r="A168" s="101">
        <v>44069</v>
      </c>
      <c r="B168" s="102">
        <f>VLOOKUP(A168,'FTSE All-Share Historical '!A:B,2,FALSE)</f>
        <v>3413.27</v>
      </c>
      <c r="C168" s="26">
        <v>536</v>
      </c>
      <c r="D168" s="26">
        <v>87.06</v>
      </c>
      <c r="E168" s="26">
        <v>165.4</v>
      </c>
      <c r="F168" s="26">
        <v>258.5</v>
      </c>
      <c r="G168" s="26">
        <v>63</v>
      </c>
      <c r="H168" s="26">
        <v>231</v>
      </c>
      <c r="I168" s="26">
        <v>48.74</v>
      </c>
      <c r="J168" s="26">
        <v>271</v>
      </c>
      <c r="K168" s="26">
        <v>137</v>
      </c>
      <c r="L168" s="26">
        <v>295</v>
      </c>
      <c r="M168" s="26">
        <v>836</v>
      </c>
      <c r="N168" s="26">
        <v>158.19999999999999</v>
      </c>
      <c r="O168" s="26">
        <v>1095</v>
      </c>
      <c r="P168" s="26">
        <v>1262</v>
      </c>
      <c r="Q168" s="26">
        <v>59.2</v>
      </c>
      <c r="R168" s="26">
        <v>53.8</v>
      </c>
      <c r="S168" s="26">
        <v>26</v>
      </c>
      <c r="T168" s="26">
        <v>362.5</v>
      </c>
      <c r="U168" s="26">
        <v>265</v>
      </c>
      <c r="V168" s="26">
        <v>141.4</v>
      </c>
      <c r="W168" s="26">
        <v>4696</v>
      </c>
      <c r="X168" s="26">
        <v>1843.9389000000001</v>
      </c>
      <c r="Y168" s="26">
        <v>173.6</v>
      </c>
      <c r="Z168" s="26">
        <v>967.5</v>
      </c>
      <c r="AA168" s="26">
        <v>2425</v>
      </c>
      <c r="AB168" s="26">
        <v>271.2</v>
      </c>
      <c r="AC168" s="26">
        <v>670</v>
      </c>
      <c r="AD168" s="26">
        <v>7558</v>
      </c>
      <c r="AE168" s="26">
        <v>714</v>
      </c>
      <c r="AF168" s="26">
        <v>2393</v>
      </c>
      <c r="AG168" s="26">
        <v>143.02930000000001</v>
      </c>
    </row>
    <row r="169" spans="1:33" ht="15.75" customHeight="1">
      <c r="A169" s="101">
        <v>44070</v>
      </c>
      <c r="B169" s="102">
        <f>VLOOKUP(A169,'FTSE All-Share Historical '!A:B,2,FALSE)</f>
        <v>3392.28</v>
      </c>
      <c r="C169" s="26">
        <v>536</v>
      </c>
      <c r="D169" s="26">
        <v>89</v>
      </c>
      <c r="E169" s="26">
        <v>163</v>
      </c>
      <c r="F169" s="26">
        <v>260</v>
      </c>
      <c r="G169" s="26">
        <v>63</v>
      </c>
      <c r="H169" s="26">
        <v>230</v>
      </c>
      <c r="I169" s="26">
        <v>51.2</v>
      </c>
      <c r="J169" s="26">
        <v>272</v>
      </c>
      <c r="K169" s="26">
        <v>137</v>
      </c>
      <c r="L169" s="26">
        <v>300</v>
      </c>
      <c r="M169" s="26">
        <v>820</v>
      </c>
      <c r="N169" s="26">
        <v>170.2</v>
      </c>
      <c r="O169" s="26">
        <v>1065</v>
      </c>
      <c r="P169" s="26">
        <v>1260</v>
      </c>
      <c r="Q169" s="26">
        <v>61.5</v>
      </c>
      <c r="R169" s="26">
        <v>54.9</v>
      </c>
      <c r="S169" s="26">
        <v>26.2</v>
      </c>
      <c r="T169" s="26">
        <v>355</v>
      </c>
      <c r="U169" s="26">
        <v>258</v>
      </c>
      <c r="V169" s="26">
        <v>141.80000000000001</v>
      </c>
      <c r="W169" s="26">
        <v>4609.5</v>
      </c>
      <c r="X169" s="26">
        <v>1796.5307</v>
      </c>
      <c r="Y169" s="26">
        <v>173.4</v>
      </c>
      <c r="Z169" s="26">
        <v>1010</v>
      </c>
      <c r="AA169" s="26">
        <v>2485</v>
      </c>
      <c r="AB169" s="26">
        <v>270</v>
      </c>
      <c r="AC169" s="26">
        <v>670</v>
      </c>
      <c r="AD169" s="26">
        <v>7434</v>
      </c>
      <c r="AE169" s="26">
        <v>730.5</v>
      </c>
      <c r="AF169" s="26">
        <v>2356</v>
      </c>
      <c r="AG169" s="26">
        <v>140.8621</v>
      </c>
    </row>
    <row r="170" spans="1:33" ht="15.75" customHeight="1">
      <c r="A170" s="101">
        <v>44071</v>
      </c>
      <c r="B170" s="102">
        <f>VLOOKUP(A170,'FTSE All-Share Historical '!A:B,2,FALSE)</f>
        <v>3376.16</v>
      </c>
      <c r="C170" s="26">
        <v>530</v>
      </c>
      <c r="D170" s="26">
        <v>86.06</v>
      </c>
      <c r="E170" s="26">
        <v>165</v>
      </c>
      <c r="F170" s="26">
        <v>260</v>
      </c>
      <c r="G170" s="26">
        <v>63.8</v>
      </c>
      <c r="H170" s="26">
        <v>235</v>
      </c>
      <c r="I170" s="26">
        <v>53</v>
      </c>
      <c r="J170" s="26">
        <v>271</v>
      </c>
      <c r="K170" s="26">
        <v>137</v>
      </c>
      <c r="L170" s="26">
        <v>305</v>
      </c>
      <c r="M170" s="26">
        <v>844</v>
      </c>
      <c r="N170" s="26">
        <v>172.2</v>
      </c>
      <c r="O170" s="26">
        <v>1055</v>
      </c>
      <c r="P170" s="26">
        <v>1268</v>
      </c>
      <c r="Q170" s="26">
        <v>59.3</v>
      </c>
      <c r="R170" s="26">
        <v>54.1</v>
      </c>
      <c r="S170" s="26">
        <v>24</v>
      </c>
      <c r="T170" s="26">
        <v>345</v>
      </c>
      <c r="U170" s="26">
        <v>256</v>
      </c>
      <c r="V170" s="26">
        <v>147.6</v>
      </c>
      <c r="W170" s="26">
        <v>4635</v>
      </c>
      <c r="X170" s="26">
        <v>1825.2146</v>
      </c>
      <c r="Y170" s="26">
        <v>177</v>
      </c>
      <c r="Z170" s="26">
        <v>1024</v>
      </c>
      <c r="AA170" s="26">
        <v>2465</v>
      </c>
      <c r="AB170" s="26">
        <v>272.10000000000002</v>
      </c>
      <c r="AC170" s="26">
        <v>672.5</v>
      </c>
      <c r="AD170" s="26">
        <v>7376</v>
      </c>
      <c r="AE170" s="26">
        <v>714</v>
      </c>
      <c r="AF170" s="26">
        <v>2371</v>
      </c>
      <c r="AG170" s="26">
        <v>144.47399999999999</v>
      </c>
    </row>
    <row r="171" spans="1:33" ht="15.75" customHeight="1">
      <c r="A171" s="101">
        <v>44075</v>
      </c>
      <c r="B171" s="102">
        <f>VLOOKUP(A171,'FTSE All-Share Historical '!A:B,2,FALSE)</f>
        <v>3322.67</v>
      </c>
      <c r="C171" s="26">
        <v>520</v>
      </c>
      <c r="D171" s="26">
        <v>86</v>
      </c>
      <c r="E171" s="26">
        <v>166.6</v>
      </c>
      <c r="F171" s="26">
        <v>258</v>
      </c>
      <c r="G171" s="26">
        <v>62</v>
      </c>
      <c r="H171" s="26">
        <v>230</v>
      </c>
      <c r="I171" s="26">
        <v>51.05</v>
      </c>
      <c r="J171" s="26">
        <v>271</v>
      </c>
      <c r="K171" s="26">
        <v>138</v>
      </c>
      <c r="L171" s="26">
        <v>300</v>
      </c>
      <c r="M171" s="26">
        <v>852</v>
      </c>
      <c r="N171" s="26">
        <v>166</v>
      </c>
      <c r="O171" s="26">
        <v>1025</v>
      </c>
      <c r="P171" s="26">
        <v>1252</v>
      </c>
      <c r="Q171" s="26">
        <v>58.55</v>
      </c>
      <c r="R171" s="26">
        <v>52.1</v>
      </c>
      <c r="S171" s="26">
        <v>24.4</v>
      </c>
      <c r="T171" s="26">
        <v>350</v>
      </c>
      <c r="U171" s="26">
        <v>257</v>
      </c>
      <c r="V171" s="26">
        <v>148</v>
      </c>
      <c r="W171" s="26">
        <v>4655</v>
      </c>
      <c r="X171" s="26">
        <v>1849.1179</v>
      </c>
      <c r="Y171" s="26">
        <v>177</v>
      </c>
      <c r="Z171" s="26">
        <v>1003</v>
      </c>
      <c r="AA171" s="26">
        <v>2500</v>
      </c>
      <c r="AB171" s="26">
        <v>258.5</v>
      </c>
      <c r="AC171" s="26">
        <v>672.5</v>
      </c>
      <c r="AD171" s="26">
        <v>7294</v>
      </c>
      <c r="AE171" s="26">
        <v>694.5</v>
      </c>
      <c r="AF171" s="26">
        <v>2328</v>
      </c>
      <c r="AG171" s="26">
        <v>150.25299999999999</v>
      </c>
    </row>
    <row r="172" spans="1:33" ht="15.75" customHeight="1">
      <c r="A172" s="101">
        <v>44076</v>
      </c>
      <c r="B172" s="102">
        <f>VLOOKUP(A172,'FTSE All-Share Historical '!A:B,2,FALSE)</f>
        <v>3362.81</v>
      </c>
      <c r="C172" s="26">
        <v>529</v>
      </c>
      <c r="D172" s="26">
        <v>88</v>
      </c>
      <c r="E172" s="26">
        <v>171</v>
      </c>
      <c r="F172" s="26">
        <v>255</v>
      </c>
      <c r="G172" s="26">
        <v>61.5</v>
      </c>
      <c r="H172" s="26">
        <v>228</v>
      </c>
      <c r="I172" s="26">
        <v>53.35</v>
      </c>
      <c r="J172" s="26">
        <v>273</v>
      </c>
      <c r="K172" s="26">
        <v>137.75</v>
      </c>
      <c r="L172" s="26">
        <v>292</v>
      </c>
      <c r="M172" s="26">
        <v>860</v>
      </c>
      <c r="N172" s="26">
        <v>162.19999999999999</v>
      </c>
      <c r="O172" s="26">
        <v>1065</v>
      </c>
      <c r="P172" s="26">
        <v>1260</v>
      </c>
      <c r="Q172" s="26">
        <v>57.85</v>
      </c>
      <c r="R172" s="26">
        <v>52.5</v>
      </c>
      <c r="S172" s="26">
        <v>27</v>
      </c>
      <c r="T172" s="26">
        <v>350</v>
      </c>
      <c r="U172" s="26">
        <v>259</v>
      </c>
      <c r="V172" s="26">
        <v>150</v>
      </c>
      <c r="W172" s="26">
        <v>4658</v>
      </c>
      <c r="X172" s="26">
        <v>1838.5606</v>
      </c>
      <c r="Y172" s="26">
        <v>180</v>
      </c>
      <c r="Z172" s="26">
        <v>1011</v>
      </c>
      <c r="AA172" s="26">
        <v>2470</v>
      </c>
      <c r="AB172" s="26">
        <v>258.2</v>
      </c>
      <c r="AC172" s="26">
        <v>672.5</v>
      </c>
      <c r="AD172" s="26">
        <v>7444</v>
      </c>
      <c r="AE172" s="26">
        <v>677.5</v>
      </c>
      <c r="AF172" s="26">
        <v>2419</v>
      </c>
      <c r="AG172" s="26">
        <v>147.36349999999999</v>
      </c>
    </row>
    <row r="173" spans="1:33" ht="15.75" customHeight="1">
      <c r="A173" s="101">
        <v>44077</v>
      </c>
      <c r="B173" s="102">
        <f>VLOOKUP(A173,'FTSE All-Share Historical '!A:B,2,FALSE)</f>
        <v>3312.61</v>
      </c>
      <c r="C173" s="26">
        <v>552</v>
      </c>
      <c r="D173" s="26">
        <v>88.67</v>
      </c>
      <c r="E173" s="26">
        <v>176.2</v>
      </c>
      <c r="F173" s="26">
        <v>257</v>
      </c>
      <c r="G173" s="26">
        <v>63</v>
      </c>
      <c r="H173" s="26">
        <v>230</v>
      </c>
      <c r="I173" s="26">
        <v>51.3</v>
      </c>
      <c r="J173" s="26">
        <v>279</v>
      </c>
      <c r="K173" s="26">
        <v>138</v>
      </c>
      <c r="L173" s="26">
        <v>296</v>
      </c>
      <c r="M173" s="26">
        <v>865</v>
      </c>
      <c r="N173" s="26">
        <v>169.2</v>
      </c>
      <c r="O173" s="26">
        <v>1045</v>
      </c>
      <c r="P173" s="26">
        <v>1230</v>
      </c>
      <c r="Q173" s="26">
        <v>58.9</v>
      </c>
      <c r="R173" s="26">
        <v>42.5</v>
      </c>
      <c r="S173" s="26">
        <v>25.5</v>
      </c>
      <c r="T173" s="26">
        <v>345</v>
      </c>
      <c r="U173" s="26">
        <v>256</v>
      </c>
      <c r="V173" s="26">
        <v>152.4</v>
      </c>
      <c r="W173" s="26">
        <v>4503</v>
      </c>
      <c r="X173" s="26">
        <v>1761.6717000000001</v>
      </c>
      <c r="Y173" s="26">
        <v>177</v>
      </c>
      <c r="Z173" s="26">
        <v>1045</v>
      </c>
      <c r="AA173" s="26">
        <v>2390</v>
      </c>
      <c r="AB173" s="26">
        <v>261.10000000000002</v>
      </c>
      <c r="AC173" s="26">
        <v>657.5</v>
      </c>
      <c r="AD173" s="26">
        <v>7140</v>
      </c>
      <c r="AE173" s="26">
        <v>688.5</v>
      </c>
      <c r="AF173" s="26">
        <v>2412</v>
      </c>
      <c r="AG173" s="26">
        <v>144.47399999999999</v>
      </c>
    </row>
    <row r="174" spans="1:33" ht="15.75" customHeight="1">
      <c r="A174" s="101">
        <v>44078</v>
      </c>
      <c r="B174" s="102">
        <f>VLOOKUP(A174,'FTSE All-Share Historical '!A:B,2,FALSE)</f>
        <v>3284.93</v>
      </c>
      <c r="C174" s="26">
        <v>549</v>
      </c>
      <c r="D174" s="26">
        <v>84.25</v>
      </c>
      <c r="E174" s="26">
        <v>174.2</v>
      </c>
      <c r="F174" s="26">
        <v>260</v>
      </c>
      <c r="G174" s="26">
        <v>62</v>
      </c>
      <c r="H174" s="26">
        <v>225</v>
      </c>
      <c r="I174" s="26">
        <v>49.5</v>
      </c>
      <c r="J174" s="26">
        <v>266</v>
      </c>
      <c r="K174" s="26">
        <v>138.5</v>
      </c>
      <c r="L174" s="26">
        <v>295</v>
      </c>
      <c r="M174" s="26">
        <v>820</v>
      </c>
      <c r="N174" s="26">
        <v>167.4</v>
      </c>
      <c r="O174" s="26">
        <v>1035</v>
      </c>
      <c r="P174" s="26">
        <v>1228</v>
      </c>
      <c r="Q174" s="26">
        <v>59.45</v>
      </c>
      <c r="R174" s="26">
        <v>44.55</v>
      </c>
      <c r="S174" s="26">
        <v>25</v>
      </c>
      <c r="T174" s="26">
        <v>340</v>
      </c>
      <c r="U174" s="26">
        <v>258</v>
      </c>
      <c r="V174" s="26">
        <v>151</v>
      </c>
      <c r="W174" s="26">
        <v>4575.5</v>
      </c>
      <c r="X174" s="26">
        <v>1825.2146</v>
      </c>
      <c r="Y174" s="26">
        <v>178</v>
      </c>
      <c r="Z174" s="26">
        <v>1056</v>
      </c>
      <c r="AA174" s="26">
        <v>2400</v>
      </c>
      <c r="AB174" s="26">
        <v>259.3</v>
      </c>
      <c r="AC174" s="26">
        <v>657.5</v>
      </c>
      <c r="AD174" s="26">
        <v>7080</v>
      </c>
      <c r="AE174" s="26">
        <v>700</v>
      </c>
      <c r="AF174" s="26">
        <v>2457</v>
      </c>
      <c r="AG174" s="26">
        <v>144.47399999999999</v>
      </c>
    </row>
    <row r="175" spans="1:33" ht="15.75" customHeight="1">
      <c r="A175" s="101">
        <v>44081</v>
      </c>
      <c r="B175" s="102">
        <f>VLOOKUP(A175,'FTSE All-Share Historical '!A:B,2,FALSE)</f>
        <v>3359.07</v>
      </c>
      <c r="C175" s="26">
        <v>542</v>
      </c>
      <c r="D175" s="26">
        <v>86.52</v>
      </c>
      <c r="E175" s="26">
        <v>184</v>
      </c>
      <c r="F175" s="26">
        <v>257</v>
      </c>
      <c r="G175" s="26">
        <v>65</v>
      </c>
      <c r="H175" s="26">
        <v>234</v>
      </c>
      <c r="I175" s="26">
        <v>52.35</v>
      </c>
      <c r="J175" s="26">
        <v>279</v>
      </c>
      <c r="K175" s="26">
        <v>141</v>
      </c>
      <c r="L175" s="26">
        <v>293.5</v>
      </c>
      <c r="M175" s="26">
        <v>852</v>
      </c>
      <c r="N175" s="26">
        <v>170</v>
      </c>
      <c r="O175" s="26">
        <v>1055</v>
      </c>
      <c r="P175" s="26">
        <v>1238</v>
      </c>
      <c r="Q175" s="26">
        <v>60</v>
      </c>
      <c r="R175" s="26">
        <v>45.9</v>
      </c>
      <c r="S175" s="26">
        <v>26.2</v>
      </c>
      <c r="T175" s="26">
        <v>345</v>
      </c>
      <c r="U175" s="26">
        <v>250</v>
      </c>
      <c r="V175" s="26">
        <v>156</v>
      </c>
      <c r="W175" s="26">
        <v>4680.5</v>
      </c>
      <c r="X175" s="26">
        <v>1862.6631</v>
      </c>
      <c r="Y175" s="26">
        <v>180.2</v>
      </c>
      <c r="Z175" s="26">
        <v>1062</v>
      </c>
      <c r="AA175" s="26">
        <v>2440</v>
      </c>
      <c r="AB175" s="26">
        <v>260.3</v>
      </c>
      <c r="AC175" s="26">
        <v>652.5</v>
      </c>
      <c r="AD175" s="26">
        <v>7218</v>
      </c>
      <c r="AE175" s="26">
        <v>714</v>
      </c>
      <c r="AF175" s="26">
        <v>2549</v>
      </c>
      <c r="AG175" s="26">
        <v>141.58449999999999</v>
      </c>
    </row>
    <row r="176" spans="1:33" ht="15.75" customHeight="1">
      <c r="A176" s="101">
        <v>44082</v>
      </c>
      <c r="B176" s="102">
        <f>VLOOKUP(A176,'FTSE All-Share Historical '!A:B,2,FALSE)</f>
        <v>3355.19</v>
      </c>
      <c r="C176" s="26">
        <v>554</v>
      </c>
      <c r="D176" s="26">
        <v>84.35</v>
      </c>
      <c r="E176" s="26">
        <v>178.4</v>
      </c>
      <c r="F176" s="26">
        <v>255</v>
      </c>
      <c r="G176" s="26">
        <v>61.6</v>
      </c>
      <c r="H176" s="26">
        <v>229</v>
      </c>
      <c r="I176" s="26">
        <v>51.6</v>
      </c>
      <c r="J176" s="26">
        <v>275</v>
      </c>
      <c r="K176" s="26">
        <v>144.5</v>
      </c>
      <c r="L176" s="26">
        <v>290</v>
      </c>
      <c r="M176" s="26">
        <v>860</v>
      </c>
      <c r="N176" s="26">
        <v>164</v>
      </c>
      <c r="O176" s="26">
        <v>1040</v>
      </c>
      <c r="P176" s="26">
        <v>1230</v>
      </c>
      <c r="Q176" s="26">
        <v>59.95</v>
      </c>
      <c r="R176" s="26">
        <v>49.7</v>
      </c>
      <c r="S176" s="26">
        <v>26.2</v>
      </c>
      <c r="T176" s="26">
        <v>345</v>
      </c>
      <c r="U176" s="26">
        <v>250</v>
      </c>
      <c r="V176" s="26">
        <v>159.4</v>
      </c>
      <c r="W176" s="26">
        <v>4700</v>
      </c>
      <c r="X176" s="26">
        <v>1856.8865000000001</v>
      </c>
      <c r="Y176" s="26">
        <v>179</v>
      </c>
      <c r="Z176" s="26">
        <v>1046</v>
      </c>
      <c r="AA176" s="26">
        <v>2435</v>
      </c>
      <c r="AB176" s="26">
        <v>254.9</v>
      </c>
      <c r="AC176" s="26">
        <v>630</v>
      </c>
      <c r="AD176" s="26">
        <v>7250</v>
      </c>
      <c r="AE176" s="26">
        <v>711</v>
      </c>
      <c r="AF176" s="26">
        <v>2594</v>
      </c>
      <c r="AG176" s="26">
        <v>140.8621</v>
      </c>
    </row>
    <row r="177" spans="1:33" ht="15.75" customHeight="1">
      <c r="A177" s="101">
        <v>44083</v>
      </c>
      <c r="B177" s="102">
        <f>VLOOKUP(A177,'FTSE All-Share Historical '!A:B,2,FALSE)</f>
        <v>3392.69</v>
      </c>
      <c r="C177" s="26">
        <v>550</v>
      </c>
      <c r="D177" s="26">
        <v>84.03</v>
      </c>
      <c r="E177" s="26">
        <v>178</v>
      </c>
      <c r="F177" s="26">
        <v>258</v>
      </c>
      <c r="G177" s="26">
        <v>62</v>
      </c>
      <c r="H177" s="26">
        <v>233</v>
      </c>
      <c r="I177" s="26">
        <v>47.22</v>
      </c>
      <c r="J177" s="26">
        <v>275</v>
      </c>
      <c r="K177" s="26">
        <v>145</v>
      </c>
      <c r="L177" s="26">
        <v>281</v>
      </c>
      <c r="M177" s="26">
        <v>832</v>
      </c>
      <c r="N177" s="26">
        <v>159.19999999999999</v>
      </c>
      <c r="O177" s="26">
        <v>1020</v>
      </c>
      <c r="P177" s="26">
        <v>1232</v>
      </c>
      <c r="Q177" s="26">
        <v>58.75</v>
      </c>
      <c r="R177" s="26">
        <v>47.35</v>
      </c>
      <c r="S177" s="26">
        <v>26.3</v>
      </c>
      <c r="T177" s="26">
        <v>330</v>
      </c>
      <c r="U177" s="26">
        <v>249</v>
      </c>
      <c r="V177" s="26">
        <v>156.80000000000001</v>
      </c>
      <c r="W177" s="26">
        <v>4790</v>
      </c>
      <c r="X177" s="26">
        <v>1865.8502000000001</v>
      </c>
      <c r="Y177" s="26">
        <v>179.4</v>
      </c>
      <c r="Z177" s="26">
        <v>947</v>
      </c>
      <c r="AA177" s="26">
        <v>2420</v>
      </c>
      <c r="AB177" s="26">
        <v>252.3</v>
      </c>
      <c r="AC177" s="26">
        <v>635</v>
      </c>
      <c r="AD177" s="26">
        <v>7368</v>
      </c>
      <c r="AE177" s="26">
        <v>693.5</v>
      </c>
      <c r="AF177" s="26">
        <v>2641</v>
      </c>
      <c r="AG177" s="26">
        <v>133.63849999999999</v>
      </c>
    </row>
    <row r="178" spans="1:33" ht="15.75" customHeight="1">
      <c r="A178" s="101">
        <v>44084</v>
      </c>
      <c r="B178" s="102">
        <f>VLOOKUP(A178,'FTSE All-Share Historical '!A:B,2,FALSE)</f>
        <v>3387.73</v>
      </c>
      <c r="C178" s="26">
        <v>578</v>
      </c>
      <c r="D178" s="26">
        <v>82</v>
      </c>
      <c r="E178" s="26">
        <v>182.8</v>
      </c>
      <c r="F178" s="26">
        <v>265</v>
      </c>
      <c r="G178" s="26">
        <v>61.1</v>
      </c>
      <c r="H178" s="26">
        <v>240</v>
      </c>
      <c r="I178" s="26">
        <v>48.8</v>
      </c>
      <c r="J178" s="26">
        <v>273</v>
      </c>
      <c r="K178" s="26">
        <v>150.75</v>
      </c>
      <c r="L178" s="26">
        <v>286</v>
      </c>
      <c r="M178" s="26">
        <v>833</v>
      </c>
      <c r="N178" s="26">
        <v>157.6</v>
      </c>
      <c r="O178" s="26">
        <v>1055</v>
      </c>
      <c r="P178" s="26">
        <v>1214</v>
      </c>
      <c r="Q178" s="26">
        <v>58.5</v>
      </c>
      <c r="R178" s="26">
        <v>48.45</v>
      </c>
      <c r="S178" s="26">
        <v>27</v>
      </c>
      <c r="T178" s="26">
        <v>325</v>
      </c>
      <c r="U178" s="26">
        <v>248</v>
      </c>
      <c r="V178" s="26">
        <v>160.4</v>
      </c>
      <c r="W178" s="26">
        <v>4784</v>
      </c>
      <c r="X178" s="26">
        <v>1855.0936999999999</v>
      </c>
      <c r="Y178" s="26">
        <v>178.8</v>
      </c>
      <c r="Z178" s="26">
        <v>940</v>
      </c>
      <c r="AA178" s="26">
        <v>2470</v>
      </c>
      <c r="AB178" s="26">
        <v>250.1</v>
      </c>
      <c r="AC178" s="26">
        <v>640</v>
      </c>
      <c r="AD178" s="26">
        <v>7298</v>
      </c>
      <c r="AE178" s="26">
        <v>694.5</v>
      </c>
      <c r="AF178" s="26">
        <v>2651</v>
      </c>
      <c r="AG178" s="26">
        <v>137.25030000000001</v>
      </c>
    </row>
    <row r="179" spans="1:33" ht="15.75" customHeight="1">
      <c r="A179" s="101">
        <v>44085</v>
      </c>
      <c r="B179" s="102">
        <f>VLOOKUP(A179,'FTSE All-Share Historical '!A:B,2,FALSE)</f>
        <v>3400.36</v>
      </c>
      <c r="C179" s="26">
        <v>552</v>
      </c>
      <c r="D179" s="26">
        <v>82.36</v>
      </c>
      <c r="E179" s="26">
        <v>189.6</v>
      </c>
      <c r="F179" s="26">
        <v>259</v>
      </c>
      <c r="G179" s="26">
        <v>62.8</v>
      </c>
      <c r="H179" s="26">
        <v>235.5</v>
      </c>
      <c r="I179" s="26">
        <v>47.1</v>
      </c>
      <c r="J179" s="26">
        <v>275</v>
      </c>
      <c r="K179" s="26">
        <v>156</v>
      </c>
      <c r="L179" s="26">
        <v>280</v>
      </c>
      <c r="M179" s="26">
        <v>830</v>
      </c>
      <c r="N179" s="26">
        <v>154.6</v>
      </c>
      <c r="O179" s="26">
        <v>1000</v>
      </c>
      <c r="P179" s="26">
        <v>1220</v>
      </c>
      <c r="Q179" s="26">
        <v>56.3</v>
      </c>
      <c r="R179" s="26">
        <v>47.2</v>
      </c>
      <c r="S179" s="26">
        <v>26.65</v>
      </c>
      <c r="T179" s="26">
        <v>320</v>
      </c>
      <c r="U179" s="26">
        <v>249</v>
      </c>
      <c r="V179" s="26">
        <v>158.19999999999999</v>
      </c>
      <c r="W179" s="26">
        <v>4992</v>
      </c>
      <c r="X179" s="26">
        <v>1937.7592</v>
      </c>
      <c r="Y179" s="26">
        <v>180</v>
      </c>
      <c r="Z179" s="26">
        <v>926.5</v>
      </c>
      <c r="AA179" s="26">
        <v>2475</v>
      </c>
      <c r="AB179" s="26">
        <v>235.8</v>
      </c>
      <c r="AC179" s="26">
        <v>645</v>
      </c>
      <c r="AD179" s="26">
        <v>7280</v>
      </c>
      <c r="AE179" s="26">
        <v>720.5</v>
      </c>
      <c r="AF179" s="26">
        <v>2673</v>
      </c>
      <c r="AG179" s="26">
        <v>134.36080000000001</v>
      </c>
    </row>
    <row r="180" spans="1:33" ht="15.75" customHeight="1">
      <c r="A180" s="101">
        <v>44088</v>
      </c>
      <c r="B180" s="102">
        <f>VLOOKUP(A180,'FTSE All-Share Historical '!A:B,2,FALSE)</f>
        <v>3401.69</v>
      </c>
      <c r="C180" s="26">
        <v>567</v>
      </c>
      <c r="D180" s="26">
        <v>82.44</v>
      </c>
      <c r="E180" s="26">
        <v>187.4</v>
      </c>
      <c r="F180" s="26">
        <v>265</v>
      </c>
      <c r="G180" s="26">
        <v>63</v>
      </c>
      <c r="H180" s="26">
        <v>240</v>
      </c>
      <c r="I180" s="26">
        <v>47.54</v>
      </c>
      <c r="J180" s="26">
        <v>275</v>
      </c>
      <c r="K180" s="26">
        <v>159.5</v>
      </c>
      <c r="L180" s="26">
        <v>278.5</v>
      </c>
      <c r="M180" s="26">
        <v>860</v>
      </c>
      <c r="N180" s="26">
        <v>151.19999999999999</v>
      </c>
      <c r="O180" s="26">
        <v>1020</v>
      </c>
      <c r="P180" s="26">
        <v>1256</v>
      </c>
      <c r="Q180" s="26">
        <v>55</v>
      </c>
      <c r="R180" s="26">
        <v>43.7</v>
      </c>
      <c r="S180" s="26">
        <v>26.45</v>
      </c>
      <c r="T180" s="26">
        <v>320</v>
      </c>
      <c r="U180" s="26">
        <v>255</v>
      </c>
      <c r="V180" s="26">
        <v>156.6</v>
      </c>
      <c r="W180" s="26">
        <v>5000</v>
      </c>
      <c r="X180" s="26">
        <v>1929.5923</v>
      </c>
      <c r="Y180" s="26">
        <v>149.6</v>
      </c>
      <c r="Z180" s="26">
        <v>914</v>
      </c>
      <c r="AA180" s="26">
        <v>2515</v>
      </c>
      <c r="AB180" s="26">
        <v>230.5</v>
      </c>
      <c r="AC180" s="26">
        <v>645</v>
      </c>
      <c r="AD180" s="26">
        <v>7310</v>
      </c>
      <c r="AE180" s="26">
        <v>744</v>
      </c>
      <c r="AF180" s="26">
        <v>2663</v>
      </c>
      <c r="AG180" s="26">
        <v>136.52789999999999</v>
      </c>
    </row>
    <row r="181" spans="1:33" ht="15.75" customHeight="1">
      <c r="A181" s="101">
        <v>44089</v>
      </c>
      <c r="B181" s="102">
        <f>VLOOKUP(A181,'FTSE All-Share Historical '!A:B,2,FALSE)</f>
        <v>3443.29</v>
      </c>
      <c r="C181" s="26">
        <v>570</v>
      </c>
      <c r="D181" s="26">
        <v>87.94</v>
      </c>
      <c r="E181" s="26">
        <v>187</v>
      </c>
      <c r="F181" s="26">
        <v>260</v>
      </c>
      <c r="G181" s="26">
        <v>64.8</v>
      </c>
      <c r="H181" s="26">
        <v>247.5</v>
      </c>
      <c r="I181" s="26">
        <v>46.8</v>
      </c>
      <c r="J181" s="26">
        <v>275</v>
      </c>
      <c r="K181" s="26">
        <v>156.25</v>
      </c>
      <c r="L181" s="26">
        <v>287</v>
      </c>
      <c r="M181" s="26">
        <v>851</v>
      </c>
      <c r="N181" s="26">
        <v>147.4</v>
      </c>
      <c r="O181" s="26">
        <v>1010</v>
      </c>
      <c r="P181" s="26">
        <v>1240</v>
      </c>
      <c r="Q181" s="26">
        <v>51.25</v>
      </c>
      <c r="R181" s="26">
        <v>42.6</v>
      </c>
      <c r="S181" s="26">
        <v>26.8</v>
      </c>
      <c r="T181" s="26">
        <v>315</v>
      </c>
      <c r="U181" s="26">
        <v>255</v>
      </c>
      <c r="V181" s="26">
        <v>152.6</v>
      </c>
      <c r="W181" s="26">
        <v>5135</v>
      </c>
      <c r="X181" s="26">
        <v>1971.8214</v>
      </c>
      <c r="Y181" s="26">
        <v>151.6</v>
      </c>
      <c r="Z181" s="26">
        <v>893.5</v>
      </c>
      <c r="AA181" s="26">
        <v>2495</v>
      </c>
      <c r="AB181" s="26">
        <v>234.8</v>
      </c>
      <c r="AC181" s="26">
        <v>640</v>
      </c>
      <c r="AD181" s="26">
        <v>7426</v>
      </c>
      <c r="AE181" s="26">
        <v>736.5</v>
      </c>
      <c r="AF181" s="26">
        <v>2671</v>
      </c>
      <c r="AG181" s="26">
        <v>135.4444</v>
      </c>
    </row>
    <row r="182" spans="1:33" ht="15.75" customHeight="1">
      <c r="A182" s="101">
        <v>44090</v>
      </c>
      <c r="B182" s="102">
        <f>VLOOKUP(A182,'FTSE All-Share Historical '!A:B,2,FALSE)</f>
        <v>3430</v>
      </c>
      <c r="C182" s="26">
        <v>576</v>
      </c>
      <c r="D182" s="26">
        <v>91</v>
      </c>
      <c r="E182" s="26">
        <v>184.2</v>
      </c>
      <c r="F182" s="26">
        <v>269</v>
      </c>
      <c r="G182" s="26">
        <v>63</v>
      </c>
      <c r="H182" s="26">
        <v>253</v>
      </c>
      <c r="I182" s="26">
        <v>46</v>
      </c>
      <c r="J182" s="26">
        <v>275</v>
      </c>
      <c r="K182" s="26">
        <v>152</v>
      </c>
      <c r="L182" s="26">
        <v>281.5</v>
      </c>
      <c r="M182" s="26">
        <v>835</v>
      </c>
      <c r="N182" s="26">
        <v>144.4</v>
      </c>
      <c r="O182" s="26">
        <v>1015</v>
      </c>
      <c r="P182" s="26">
        <v>1224</v>
      </c>
      <c r="Q182" s="26">
        <v>54.75</v>
      </c>
      <c r="R182" s="26">
        <v>42.5</v>
      </c>
      <c r="S182" s="26">
        <v>26.85</v>
      </c>
      <c r="T182" s="26">
        <v>317.5</v>
      </c>
      <c r="U182" s="26">
        <v>259</v>
      </c>
      <c r="V182" s="26">
        <v>148</v>
      </c>
      <c r="W182" s="26">
        <v>5050</v>
      </c>
      <c r="X182" s="26">
        <v>1975.2076999999999</v>
      </c>
      <c r="Y182" s="26">
        <v>154.6</v>
      </c>
      <c r="Z182" s="26">
        <v>888</v>
      </c>
      <c r="AA182" s="26">
        <v>2500</v>
      </c>
      <c r="AB182" s="26">
        <v>230</v>
      </c>
      <c r="AC182" s="26">
        <v>645</v>
      </c>
      <c r="AD182" s="26">
        <v>7604</v>
      </c>
      <c r="AE182" s="26">
        <v>728.5</v>
      </c>
      <c r="AF182" s="26">
        <v>2631</v>
      </c>
      <c r="AG182" s="26">
        <v>133.63849999999999</v>
      </c>
    </row>
    <row r="183" spans="1:33" ht="15.75" customHeight="1">
      <c r="A183" s="101">
        <v>44091</v>
      </c>
      <c r="B183" s="102">
        <f>VLOOKUP(A183,'FTSE All-Share Historical '!A:B,2,FALSE)</f>
        <v>3414.75</v>
      </c>
      <c r="C183" s="26">
        <v>574</v>
      </c>
      <c r="D183" s="26">
        <v>86.21</v>
      </c>
      <c r="E183" s="26">
        <v>188.6</v>
      </c>
      <c r="F183" s="26">
        <v>262</v>
      </c>
      <c r="G183" s="26">
        <v>63</v>
      </c>
      <c r="H183" s="26">
        <v>253</v>
      </c>
      <c r="I183" s="26">
        <v>43.86</v>
      </c>
      <c r="J183" s="26">
        <v>275</v>
      </c>
      <c r="K183" s="26">
        <v>150</v>
      </c>
      <c r="L183" s="26">
        <v>280</v>
      </c>
      <c r="M183" s="26">
        <v>847</v>
      </c>
      <c r="N183" s="26">
        <v>139</v>
      </c>
      <c r="O183" s="26">
        <v>1000</v>
      </c>
      <c r="P183" s="26">
        <v>1256</v>
      </c>
      <c r="Q183" s="26">
        <v>61.35</v>
      </c>
      <c r="R183" s="26">
        <v>42.15</v>
      </c>
      <c r="S183" s="26">
        <v>27.2</v>
      </c>
      <c r="T183" s="26">
        <v>319</v>
      </c>
      <c r="U183" s="26">
        <v>250</v>
      </c>
      <c r="V183" s="26">
        <v>145</v>
      </c>
      <c r="W183" s="26">
        <v>4990</v>
      </c>
      <c r="X183" s="26">
        <v>1961.0649000000001</v>
      </c>
      <c r="Y183" s="26">
        <v>162.6</v>
      </c>
      <c r="Z183" s="26">
        <v>861.5</v>
      </c>
      <c r="AA183" s="26">
        <v>2500</v>
      </c>
      <c r="AB183" s="26">
        <v>222.7</v>
      </c>
      <c r="AC183" s="26">
        <v>645</v>
      </c>
      <c r="AD183" s="26">
        <v>7640</v>
      </c>
      <c r="AE183" s="26">
        <v>747</v>
      </c>
      <c r="AF183" s="26">
        <v>2639</v>
      </c>
      <c r="AG183" s="26">
        <v>135.08320000000001</v>
      </c>
    </row>
    <row r="184" spans="1:33" ht="15.75" customHeight="1">
      <c r="A184" s="101">
        <v>44092</v>
      </c>
      <c r="B184" s="102">
        <f>VLOOKUP(A184,'FTSE All-Share Historical '!A:B,2,FALSE)</f>
        <v>3389.14</v>
      </c>
      <c r="C184" s="26">
        <v>570</v>
      </c>
      <c r="D184" s="26">
        <v>84.87</v>
      </c>
      <c r="E184" s="26">
        <v>190</v>
      </c>
      <c r="F184" s="26">
        <v>257</v>
      </c>
      <c r="G184" s="26">
        <v>58.4</v>
      </c>
      <c r="H184" s="26">
        <v>256</v>
      </c>
      <c r="I184" s="26">
        <v>46.56</v>
      </c>
      <c r="J184" s="26">
        <v>275</v>
      </c>
      <c r="K184" s="26">
        <v>153</v>
      </c>
      <c r="L184" s="26">
        <v>265.5</v>
      </c>
      <c r="M184" s="26">
        <v>841</v>
      </c>
      <c r="N184" s="26">
        <v>140.6</v>
      </c>
      <c r="O184" s="26">
        <v>974</v>
      </c>
      <c r="P184" s="26">
        <v>1270</v>
      </c>
      <c r="Q184" s="26">
        <v>60.6</v>
      </c>
      <c r="R184" s="26">
        <v>41.7</v>
      </c>
      <c r="S184" s="26">
        <v>27.1</v>
      </c>
      <c r="T184" s="26">
        <v>322</v>
      </c>
      <c r="U184" s="26">
        <v>258</v>
      </c>
      <c r="V184" s="26">
        <v>140.19999999999999</v>
      </c>
      <c r="W184" s="26">
        <v>5007</v>
      </c>
      <c r="X184" s="26">
        <v>1971.0246</v>
      </c>
      <c r="Y184" s="26">
        <v>161.19999999999999</v>
      </c>
      <c r="Z184" s="26">
        <v>851</v>
      </c>
      <c r="AA184" s="26">
        <v>2535</v>
      </c>
      <c r="AB184" s="26">
        <v>217.8</v>
      </c>
      <c r="AC184" s="26">
        <v>645</v>
      </c>
      <c r="AD184" s="26">
        <v>7472</v>
      </c>
      <c r="AE184" s="26">
        <v>698</v>
      </c>
      <c r="AF184" s="26">
        <v>2650</v>
      </c>
      <c r="AG184" s="26">
        <v>133.63849999999999</v>
      </c>
    </row>
    <row r="185" spans="1:33" ht="15.75" customHeight="1">
      <c r="A185" s="101">
        <v>44095</v>
      </c>
      <c r="B185" s="102">
        <f>VLOOKUP(A185,'FTSE All-Share Historical '!A:B,2,FALSE)</f>
        <v>3271.19</v>
      </c>
      <c r="C185" s="26">
        <v>566</v>
      </c>
      <c r="D185" s="26">
        <v>80</v>
      </c>
      <c r="E185" s="26">
        <v>183.4</v>
      </c>
      <c r="F185" s="26">
        <v>249</v>
      </c>
      <c r="G185" s="26">
        <v>51.8</v>
      </c>
      <c r="H185" s="26">
        <v>234</v>
      </c>
      <c r="I185" s="26">
        <v>39.119999999999997</v>
      </c>
      <c r="J185" s="26">
        <v>271</v>
      </c>
      <c r="K185" s="26">
        <v>147.5</v>
      </c>
      <c r="L185" s="26">
        <v>231.5</v>
      </c>
      <c r="M185" s="26">
        <v>845</v>
      </c>
      <c r="N185" s="26">
        <v>119</v>
      </c>
      <c r="O185" s="26">
        <v>918</v>
      </c>
      <c r="P185" s="26">
        <v>1208</v>
      </c>
      <c r="Q185" s="26">
        <v>51.4</v>
      </c>
      <c r="R185" s="26">
        <v>40.299999999999997</v>
      </c>
      <c r="S185" s="26">
        <v>26.9</v>
      </c>
      <c r="T185" s="26">
        <v>297.5</v>
      </c>
      <c r="U185" s="26">
        <v>246</v>
      </c>
      <c r="V185" s="26">
        <v>140.80000000000001</v>
      </c>
      <c r="W185" s="26">
        <v>4804</v>
      </c>
      <c r="X185" s="26">
        <v>1863.8583000000001</v>
      </c>
      <c r="Y185" s="26">
        <v>156</v>
      </c>
      <c r="Z185" s="26">
        <v>774</v>
      </c>
      <c r="AA185" s="26">
        <v>2480</v>
      </c>
      <c r="AB185" s="26">
        <v>215</v>
      </c>
      <c r="AC185" s="26">
        <v>640</v>
      </c>
      <c r="AD185" s="26">
        <v>7150</v>
      </c>
      <c r="AE185" s="26">
        <v>646.5</v>
      </c>
      <c r="AF185" s="26">
        <v>2586</v>
      </c>
      <c r="AG185" s="26">
        <v>128.22069999999999</v>
      </c>
    </row>
    <row r="186" spans="1:33" ht="15.75" customHeight="1">
      <c r="A186" s="101">
        <v>44096</v>
      </c>
      <c r="B186" s="102">
        <f>VLOOKUP(A186,'FTSE All-Share Historical '!A:B,2,FALSE)</f>
        <v>3281.27</v>
      </c>
      <c r="C186" s="26">
        <v>556</v>
      </c>
      <c r="D186" s="26">
        <v>80</v>
      </c>
      <c r="E186" s="26">
        <v>178.6</v>
      </c>
      <c r="F186" s="26">
        <v>242</v>
      </c>
      <c r="G186" s="26">
        <v>49.05</v>
      </c>
      <c r="H186" s="26">
        <v>233</v>
      </c>
      <c r="I186" s="26">
        <v>41.22</v>
      </c>
      <c r="J186" s="26">
        <v>271</v>
      </c>
      <c r="K186" s="26">
        <v>149</v>
      </c>
      <c r="L186" s="26">
        <v>230</v>
      </c>
      <c r="M186" s="26">
        <v>833</v>
      </c>
      <c r="N186" s="26">
        <v>128.6</v>
      </c>
      <c r="O186" s="26">
        <v>888</v>
      </c>
      <c r="P186" s="26">
        <v>1154</v>
      </c>
      <c r="Q186" s="26">
        <v>48.5</v>
      </c>
      <c r="R186" s="26">
        <v>39.9</v>
      </c>
      <c r="S186" s="26">
        <v>26</v>
      </c>
      <c r="T186" s="26">
        <v>317.5</v>
      </c>
      <c r="U186" s="26">
        <v>244.75</v>
      </c>
      <c r="V186" s="26">
        <v>140.19999999999999</v>
      </c>
      <c r="W186" s="26">
        <v>4772.5</v>
      </c>
      <c r="X186" s="26">
        <v>1824.617</v>
      </c>
      <c r="Y186" s="26">
        <v>157.80000000000001</v>
      </c>
      <c r="Z186" s="26">
        <v>785</v>
      </c>
      <c r="AA186" s="26">
        <v>2415</v>
      </c>
      <c r="AB186" s="26">
        <v>215.3</v>
      </c>
      <c r="AC186" s="26">
        <v>645</v>
      </c>
      <c r="AD186" s="26">
        <v>7262</v>
      </c>
      <c r="AE186" s="26">
        <v>644.5</v>
      </c>
      <c r="AF186" s="26">
        <v>2470</v>
      </c>
      <c r="AG186" s="26">
        <v>125.69240000000001</v>
      </c>
    </row>
    <row r="187" spans="1:33" ht="15.75" customHeight="1">
      <c r="A187" s="101">
        <v>44097</v>
      </c>
      <c r="B187" s="102">
        <f>VLOOKUP(A187,'FTSE All-Share Historical '!A:B,2,FALSE)</f>
        <v>3319.55</v>
      </c>
      <c r="C187" s="26">
        <v>565</v>
      </c>
      <c r="D187" s="26">
        <v>77.680000000000007</v>
      </c>
      <c r="E187" s="26">
        <v>183</v>
      </c>
      <c r="F187" s="26">
        <v>245</v>
      </c>
      <c r="G187" s="26">
        <v>55</v>
      </c>
      <c r="H187" s="26">
        <v>239</v>
      </c>
      <c r="I187" s="26">
        <v>44.96</v>
      </c>
      <c r="J187" s="26">
        <v>280</v>
      </c>
      <c r="K187" s="26">
        <v>152.75</v>
      </c>
      <c r="L187" s="26">
        <v>228</v>
      </c>
      <c r="M187" s="26">
        <v>841</v>
      </c>
      <c r="N187" s="26">
        <v>136</v>
      </c>
      <c r="O187" s="26">
        <v>860</v>
      </c>
      <c r="P187" s="26">
        <v>1140</v>
      </c>
      <c r="Q187" s="26">
        <v>48.6</v>
      </c>
      <c r="R187" s="26">
        <v>40.35</v>
      </c>
      <c r="S187" s="26">
        <v>26.4</v>
      </c>
      <c r="T187" s="26">
        <v>315</v>
      </c>
      <c r="U187" s="26">
        <v>246.75</v>
      </c>
      <c r="V187" s="26">
        <v>138.6</v>
      </c>
      <c r="W187" s="26">
        <v>4778</v>
      </c>
      <c r="X187" s="26">
        <v>1827.605</v>
      </c>
      <c r="Y187" s="26">
        <v>155.6</v>
      </c>
      <c r="Z187" s="26">
        <v>819.5</v>
      </c>
      <c r="AA187" s="26">
        <v>2425</v>
      </c>
      <c r="AB187" s="26">
        <v>225</v>
      </c>
      <c r="AC187" s="26">
        <v>645</v>
      </c>
      <c r="AD187" s="26">
        <v>7510</v>
      </c>
      <c r="AE187" s="26">
        <v>664</v>
      </c>
      <c r="AF187" s="26">
        <v>2530</v>
      </c>
      <c r="AG187" s="26">
        <v>124.97</v>
      </c>
    </row>
    <row r="188" spans="1:33" ht="15.75" customHeight="1">
      <c r="A188" s="101">
        <v>44098</v>
      </c>
      <c r="B188" s="102">
        <f>VLOOKUP(A188,'FTSE All-Share Historical '!A:B,2,FALSE)</f>
        <v>3277.52</v>
      </c>
      <c r="C188" s="26">
        <v>558</v>
      </c>
      <c r="D188" s="26">
        <v>78.709999999999994</v>
      </c>
      <c r="E188" s="26">
        <v>182.6</v>
      </c>
      <c r="F188" s="26">
        <v>247</v>
      </c>
      <c r="G188" s="26">
        <v>55</v>
      </c>
      <c r="H188" s="26">
        <v>229</v>
      </c>
      <c r="I188" s="26">
        <v>43.24</v>
      </c>
      <c r="J188" s="26">
        <v>270</v>
      </c>
      <c r="K188" s="26">
        <v>154.5</v>
      </c>
      <c r="L188" s="26">
        <v>244</v>
      </c>
      <c r="M188" s="26">
        <v>819</v>
      </c>
      <c r="N188" s="26">
        <v>133.80000000000001</v>
      </c>
      <c r="O188" s="26">
        <v>844</v>
      </c>
      <c r="P188" s="26">
        <v>1088</v>
      </c>
      <c r="Q188" s="26">
        <v>48</v>
      </c>
      <c r="R188" s="26">
        <v>39.5</v>
      </c>
      <c r="S188" s="26">
        <v>26.15</v>
      </c>
      <c r="T188" s="26">
        <v>312.5</v>
      </c>
      <c r="U188" s="26">
        <v>244.25</v>
      </c>
      <c r="V188" s="26">
        <v>140.19999999999999</v>
      </c>
      <c r="W188" s="26">
        <v>4812.5</v>
      </c>
      <c r="X188" s="26">
        <v>1812.4662000000001</v>
      </c>
      <c r="Y188" s="26">
        <v>153.6</v>
      </c>
      <c r="Z188" s="26">
        <v>827.5</v>
      </c>
      <c r="AA188" s="26">
        <v>2390</v>
      </c>
      <c r="AB188" s="26">
        <v>214.4</v>
      </c>
      <c r="AC188" s="26">
        <v>645</v>
      </c>
      <c r="AD188" s="26">
        <v>7382</v>
      </c>
      <c r="AE188" s="26">
        <v>655.5</v>
      </c>
      <c r="AF188" s="26">
        <v>2541</v>
      </c>
      <c r="AG188" s="26">
        <v>119.19110000000001</v>
      </c>
    </row>
    <row r="189" spans="1:33" ht="15.75" customHeight="1">
      <c r="A189" s="101">
        <v>44099</v>
      </c>
      <c r="B189" s="102">
        <f>VLOOKUP(A189,'FTSE All-Share Historical '!A:B,2,FALSE)</f>
        <v>3294.89</v>
      </c>
      <c r="C189" s="26">
        <v>549</v>
      </c>
      <c r="D189" s="26">
        <v>78</v>
      </c>
      <c r="E189" s="26">
        <v>184.6</v>
      </c>
      <c r="F189" s="26">
        <v>252.5</v>
      </c>
      <c r="G189" s="26">
        <v>55</v>
      </c>
      <c r="H189" s="26">
        <v>235</v>
      </c>
      <c r="I189" s="26">
        <v>43.66</v>
      </c>
      <c r="J189" s="26">
        <v>271</v>
      </c>
      <c r="K189" s="26">
        <v>156.75</v>
      </c>
      <c r="L189" s="26">
        <v>236.5</v>
      </c>
      <c r="M189" s="26">
        <v>808</v>
      </c>
      <c r="N189" s="26">
        <v>135.19999999999999</v>
      </c>
      <c r="O189" s="26">
        <v>870</v>
      </c>
      <c r="P189" s="26">
        <v>1148</v>
      </c>
      <c r="Q189" s="26">
        <v>51.8</v>
      </c>
      <c r="R189" s="26">
        <v>39.049999999999997</v>
      </c>
      <c r="S189" s="26">
        <v>25.6</v>
      </c>
      <c r="T189" s="26">
        <v>315</v>
      </c>
      <c r="U189" s="26">
        <v>245.25</v>
      </c>
      <c r="V189" s="26">
        <v>137</v>
      </c>
      <c r="W189" s="26">
        <v>4733</v>
      </c>
      <c r="X189" s="26">
        <v>1826.2106000000001</v>
      </c>
      <c r="Y189" s="26">
        <v>151.6</v>
      </c>
      <c r="Z189" s="26">
        <v>836.5</v>
      </c>
      <c r="AA189" s="26">
        <v>2390</v>
      </c>
      <c r="AB189" s="26">
        <v>225.4</v>
      </c>
      <c r="AC189" s="26">
        <v>645</v>
      </c>
      <c r="AD189" s="26">
        <v>7500</v>
      </c>
      <c r="AE189" s="26">
        <v>658</v>
      </c>
      <c r="AF189" s="26">
        <v>2570</v>
      </c>
      <c r="AG189" s="26">
        <v>119.19110000000001</v>
      </c>
    </row>
    <row r="190" spans="1:33" ht="15.75" customHeight="1">
      <c r="A190" s="101">
        <v>44102</v>
      </c>
      <c r="B190" s="102">
        <f>VLOOKUP(A190,'FTSE All-Share Historical '!A:B,2,FALSE)</f>
        <v>3345.58</v>
      </c>
      <c r="C190" s="26">
        <v>570</v>
      </c>
      <c r="D190" s="26">
        <v>79.06</v>
      </c>
      <c r="E190" s="26">
        <v>183</v>
      </c>
      <c r="F190" s="26">
        <v>250</v>
      </c>
      <c r="G190" s="26">
        <v>54.6</v>
      </c>
      <c r="H190" s="26">
        <v>255</v>
      </c>
      <c r="I190" s="26">
        <v>45.74</v>
      </c>
      <c r="J190" s="26">
        <v>272</v>
      </c>
      <c r="K190" s="26">
        <v>155</v>
      </c>
      <c r="L190" s="26">
        <v>241</v>
      </c>
      <c r="M190" s="26">
        <v>810</v>
      </c>
      <c r="N190" s="26">
        <v>140.6</v>
      </c>
      <c r="O190" s="26">
        <v>880</v>
      </c>
      <c r="P190" s="26">
        <v>1200</v>
      </c>
      <c r="Q190" s="26">
        <v>50.5</v>
      </c>
      <c r="R190" s="26">
        <v>40.5</v>
      </c>
      <c r="S190" s="26">
        <v>27</v>
      </c>
      <c r="T190" s="26">
        <v>307.5</v>
      </c>
      <c r="U190" s="26">
        <v>240</v>
      </c>
      <c r="V190" s="26">
        <v>137</v>
      </c>
      <c r="W190" s="26">
        <v>4678.5</v>
      </c>
      <c r="X190" s="26">
        <v>1841.9468999999999</v>
      </c>
      <c r="Y190" s="26">
        <v>159.80000000000001</v>
      </c>
      <c r="Z190" s="26">
        <v>877</v>
      </c>
      <c r="AA190" s="26">
        <v>2400</v>
      </c>
      <c r="AB190" s="26">
        <v>233.8</v>
      </c>
      <c r="AC190" s="26">
        <v>645</v>
      </c>
      <c r="AD190" s="26">
        <v>7416</v>
      </c>
      <c r="AE190" s="26">
        <v>676</v>
      </c>
      <c r="AF190" s="26">
        <v>2545</v>
      </c>
      <c r="AG190" s="26">
        <v>117.38509999999999</v>
      </c>
    </row>
    <row r="191" spans="1:33" ht="15.75" customHeight="1">
      <c r="A191" s="101">
        <v>44103</v>
      </c>
      <c r="B191" s="102">
        <f>VLOOKUP(A191,'FTSE All-Share Historical '!A:B,2,FALSE)</f>
        <v>3324.8</v>
      </c>
      <c r="C191" s="26">
        <v>560</v>
      </c>
      <c r="D191" s="26">
        <v>77.55</v>
      </c>
      <c r="E191" s="26">
        <v>177</v>
      </c>
      <c r="F191" s="26">
        <v>242</v>
      </c>
      <c r="G191" s="26">
        <v>55</v>
      </c>
      <c r="H191" s="26">
        <v>264</v>
      </c>
      <c r="I191" s="26">
        <v>43.18</v>
      </c>
      <c r="J191" s="26">
        <v>272</v>
      </c>
      <c r="K191" s="26">
        <v>140</v>
      </c>
      <c r="L191" s="26">
        <v>227</v>
      </c>
      <c r="M191" s="26">
        <v>811</v>
      </c>
      <c r="N191" s="26">
        <v>133.4</v>
      </c>
      <c r="O191" s="26">
        <v>860</v>
      </c>
      <c r="P191" s="26">
        <v>1162</v>
      </c>
      <c r="Q191" s="26">
        <v>48.12</v>
      </c>
      <c r="R191" s="26">
        <v>40</v>
      </c>
      <c r="S191" s="26">
        <v>25.95</v>
      </c>
      <c r="T191" s="26">
        <v>308</v>
      </c>
      <c r="U191" s="26">
        <v>242.5</v>
      </c>
      <c r="V191" s="26">
        <v>137.80000000000001</v>
      </c>
      <c r="W191" s="26">
        <v>4712</v>
      </c>
      <c r="X191" s="26">
        <v>1858.8784000000001</v>
      </c>
      <c r="Y191" s="26">
        <v>158</v>
      </c>
      <c r="Z191" s="26">
        <v>832.5</v>
      </c>
      <c r="AA191" s="26">
        <v>2350</v>
      </c>
      <c r="AB191" s="26">
        <v>232.3</v>
      </c>
      <c r="AC191" s="26">
        <v>620</v>
      </c>
      <c r="AD191" s="26">
        <v>7862</v>
      </c>
      <c r="AE191" s="26">
        <v>639.5</v>
      </c>
      <c r="AF191" s="26">
        <v>2577</v>
      </c>
      <c r="AG191" s="26">
        <v>112.32850000000001</v>
      </c>
    </row>
    <row r="192" spans="1:33" ht="15.75" customHeight="1">
      <c r="A192" s="101">
        <v>44104</v>
      </c>
      <c r="B192" s="102">
        <f>VLOOKUP(A192,'FTSE All-Share Historical '!A:B,2,FALSE)</f>
        <v>3314.92</v>
      </c>
      <c r="C192" s="26">
        <v>576</v>
      </c>
      <c r="D192" s="26">
        <v>77.02</v>
      </c>
      <c r="E192" s="26">
        <v>181.4</v>
      </c>
      <c r="F192" s="26">
        <v>248.5</v>
      </c>
      <c r="G192" s="26">
        <v>55</v>
      </c>
      <c r="H192" s="26">
        <v>263</v>
      </c>
      <c r="I192" s="26">
        <v>44</v>
      </c>
      <c r="J192" s="26">
        <v>275</v>
      </c>
      <c r="K192" s="26">
        <v>145</v>
      </c>
      <c r="L192" s="26">
        <v>244</v>
      </c>
      <c r="M192" s="26">
        <v>820</v>
      </c>
      <c r="N192" s="26">
        <v>135.4</v>
      </c>
      <c r="O192" s="26">
        <v>850</v>
      </c>
      <c r="P192" s="26">
        <v>1140</v>
      </c>
      <c r="Q192" s="26">
        <v>48.7</v>
      </c>
      <c r="R192" s="26">
        <v>40.9</v>
      </c>
      <c r="S192" s="26">
        <v>26.2</v>
      </c>
      <c r="T192" s="26">
        <v>299</v>
      </c>
      <c r="U192" s="26">
        <v>242</v>
      </c>
      <c r="V192" s="26">
        <v>141.19999999999999</v>
      </c>
      <c r="W192" s="26">
        <v>4655.5</v>
      </c>
      <c r="X192" s="26">
        <v>1868.2405000000001</v>
      </c>
      <c r="Y192" s="26">
        <v>161.19999999999999</v>
      </c>
      <c r="Z192" s="26">
        <v>836.5</v>
      </c>
      <c r="AA192" s="26">
        <v>2260</v>
      </c>
      <c r="AB192" s="26">
        <v>250.4</v>
      </c>
      <c r="AC192" s="26">
        <v>620</v>
      </c>
      <c r="AD192" s="26">
        <v>7812</v>
      </c>
      <c r="AE192" s="26">
        <v>671.5</v>
      </c>
      <c r="AF192" s="26">
        <v>2594</v>
      </c>
      <c r="AG192" s="26">
        <v>105.46599999999999</v>
      </c>
    </row>
    <row r="193" spans="1:33" ht="15.75" customHeight="1">
      <c r="A193" s="101">
        <v>44105</v>
      </c>
      <c r="B193" s="102">
        <f>VLOOKUP(A193,'FTSE All-Share Historical '!A:B,2,FALSE)</f>
        <v>3323.43</v>
      </c>
      <c r="C193" s="26">
        <v>550</v>
      </c>
      <c r="D193" s="26">
        <v>77.48</v>
      </c>
      <c r="E193" s="26">
        <v>238.5</v>
      </c>
      <c r="F193" s="26">
        <v>247</v>
      </c>
      <c r="G193" s="26">
        <v>52.1</v>
      </c>
      <c r="H193" s="26">
        <v>263</v>
      </c>
      <c r="I193" s="26">
        <v>42.76</v>
      </c>
      <c r="J193" s="26">
        <v>284</v>
      </c>
      <c r="K193" s="26">
        <v>144</v>
      </c>
      <c r="L193" s="26">
        <v>248</v>
      </c>
      <c r="M193" s="26">
        <v>820</v>
      </c>
      <c r="N193" s="26">
        <v>134.4</v>
      </c>
      <c r="O193" s="26">
        <v>850</v>
      </c>
      <c r="P193" s="26">
        <v>1150</v>
      </c>
      <c r="Q193" s="26">
        <v>49.6</v>
      </c>
      <c r="R193" s="26">
        <v>40.25</v>
      </c>
      <c r="S193" s="26">
        <v>27</v>
      </c>
      <c r="T193" s="26">
        <v>300</v>
      </c>
      <c r="U193" s="26">
        <v>249</v>
      </c>
      <c r="V193" s="26">
        <v>142.19999999999999</v>
      </c>
      <c r="W193" s="26">
        <v>4648.5</v>
      </c>
      <c r="X193" s="26">
        <v>1872.2244000000001</v>
      </c>
      <c r="Y193" s="26">
        <v>156.4</v>
      </c>
      <c r="Z193" s="26">
        <v>845</v>
      </c>
      <c r="AA193" s="26">
        <v>2350</v>
      </c>
      <c r="AB193" s="26">
        <v>251.9</v>
      </c>
      <c r="AC193" s="26">
        <v>620</v>
      </c>
      <c r="AD193" s="26">
        <v>7938</v>
      </c>
      <c r="AE193" s="26">
        <v>702.5</v>
      </c>
      <c r="AF193" s="26">
        <v>2605</v>
      </c>
      <c r="AG193" s="26">
        <v>114.85680000000001</v>
      </c>
    </row>
    <row r="194" spans="1:33" ht="15.75" customHeight="1">
      <c r="A194" s="101">
        <v>44106</v>
      </c>
      <c r="B194" s="102">
        <f>VLOOKUP(A194,'FTSE All-Share Historical '!A:B,2,FALSE)</f>
        <v>3334.4</v>
      </c>
      <c r="C194" s="26">
        <v>600</v>
      </c>
      <c r="D194" s="26">
        <v>79.8</v>
      </c>
      <c r="E194" s="26">
        <v>237</v>
      </c>
      <c r="F194" s="26">
        <v>252</v>
      </c>
      <c r="G194" s="26">
        <v>52</v>
      </c>
      <c r="H194" s="26">
        <v>266</v>
      </c>
      <c r="I194" s="26">
        <v>41.22</v>
      </c>
      <c r="J194" s="26">
        <v>303</v>
      </c>
      <c r="K194" s="26">
        <v>140</v>
      </c>
      <c r="L194" s="26">
        <v>244</v>
      </c>
      <c r="M194" s="26">
        <v>825</v>
      </c>
      <c r="N194" s="26">
        <v>135.6</v>
      </c>
      <c r="O194" s="26">
        <v>854</v>
      </c>
      <c r="P194" s="26">
        <v>1180</v>
      </c>
      <c r="Q194" s="26">
        <v>49.6</v>
      </c>
      <c r="R194" s="26">
        <v>40.5</v>
      </c>
      <c r="S194" s="26">
        <v>26.1</v>
      </c>
      <c r="T194" s="26">
        <v>297.5</v>
      </c>
      <c r="U194" s="26">
        <v>250</v>
      </c>
      <c r="V194" s="26">
        <v>142.19999999999999</v>
      </c>
      <c r="W194" s="26">
        <v>4694</v>
      </c>
      <c r="X194" s="26">
        <v>1862.4639</v>
      </c>
      <c r="Y194" s="26">
        <v>158.80000000000001</v>
      </c>
      <c r="Z194" s="26">
        <v>853</v>
      </c>
      <c r="AA194" s="26">
        <v>2300</v>
      </c>
      <c r="AB194" s="26">
        <v>258</v>
      </c>
      <c r="AC194" s="26">
        <v>620</v>
      </c>
      <c r="AD194" s="26">
        <v>7990</v>
      </c>
      <c r="AE194" s="26">
        <v>696</v>
      </c>
      <c r="AF194" s="26">
        <v>2629</v>
      </c>
      <c r="AG194" s="26">
        <v>115.5792</v>
      </c>
    </row>
    <row r="195" spans="1:33" ht="15.75" customHeight="1">
      <c r="A195" s="101">
        <v>44109</v>
      </c>
      <c r="B195" s="102">
        <f>VLOOKUP(A195,'FTSE All-Share Historical '!A:B,2,FALSE)</f>
        <v>3359.71</v>
      </c>
      <c r="C195" s="26">
        <v>590</v>
      </c>
      <c r="D195" s="26">
        <v>82.24</v>
      </c>
      <c r="E195" s="26">
        <v>243</v>
      </c>
      <c r="F195" s="26">
        <v>252</v>
      </c>
      <c r="G195" s="26">
        <v>54</v>
      </c>
      <c r="H195" s="26">
        <v>266</v>
      </c>
      <c r="I195" s="26">
        <v>40.08</v>
      </c>
      <c r="J195" s="26">
        <v>310</v>
      </c>
      <c r="K195" s="26">
        <v>140</v>
      </c>
      <c r="L195" s="26">
        <v>241.5</v>
      </c>
      <c r="M195" s="26">
        <v>845</v>
      </c>
      <c r="N195" s="26">
        <v>135.4</v>
      </c>
      <c r="O195" s="26">
        <v>840</v>
      </c>
      <c r="P195" s="26">
        <v>1220</v>
      </c>
      <c r="Q195" s="26">
        <v>52</v>
      </c>
      <c r="R195" s="26">
        <v>41.5</v>
      </c>
      <c r="S195" s="26">
        <v>30.4</v>
      </c>
      <c r="T195" s="26">
        <v>297.5</v>
      </c>
      <c r="U195" s="26">
        <v>250</v>
      </c>
      <c r="V195" s="26">
        <v>145</v>
      </c>
      <c r="W195" s="26">
        <v>4686.5</v>
      </c>
      <c r="X195" s="26">
        <v>1871.4276</v>
      </c>
      <c r="Y195" s="26">
        <v>163.4</v>
      </c>
      <c r="Z195" s="26">
        <v>864.5</v>
      </c>
      <c r="AA195" s="26">
        <v>2335</v>
      </c>
      <c r="AB195" s="26">
        <v>264.7</v>
      </c>
      <c r="AC195" s="26">
        <v>625</v>
      </c>
      <c r="AD195" s="26">
        <v>8044</v>
      </c>
      <c r="AE195" s="26">
        <v>732.5</v>
      </c>
      <c r="AF195" s="26">
        <v>2631</v>
      </c>
      <c r="AG195" s="26">
        <v>111.6062</v>
      </c>
    </row>
    <row r="196" spans="1:33" ht="15.75" customHeight="1">
      <c r="A196" s="101">
        <v>44110</v>
      </c>
      <c r="B196" s="102">
        <f>VLOOKUP(A196,'FTSE All-Share Historical '!A:B,2,FALSE)</f>
        <v>3370.18</v>
      </c>
      <c r="C196" s="26">
        <v>583</v>
      </c>
      <c r="D196" s="26">
        <v>84.22</v>
      </c>
      <c r="E196" s="26">
        <v>245</v>
      </c>
      <c r="F196" s="26">
        <v>249</v>
      </c>
      <c r="G196" s="26">
        <v>53.25</v>
      </c>
      <c r="H196" s="26">
        <v>266</v>
      </c>
      <c r="I196" s="26">
        <v>41.7</v>
      </c>
      <c r="J196" s="26">
        <v>290</v>
      </c>
      <c r="K196" s="26">
        <v>141.25</v>
      </c>
      <c r="L196" s="26">
        <v>251</v>
      </c>
      <c r="M196" s="26">
        <v>851</v>
      </c>
      <c r="N196" s="26">
        <v>141.4</v>
      </c>
      <c r="O196" s="26">
        <v>824</v>
      </c>
      <c r="P196" s="26">
        <v>1194</v>
      </c>
      <c r="Q196" s="26">
        <v>53.75</v>
      </c>
      <c r="R196" s="26">
        <v>42.2</v>
      </c>
      <c r="S196" s="26">
        <v>31.5</v>
      </c>
      <c r="T196" s="26">
        <v>300</v>
      </c>
      <c r="U196" s="26">
        <v>252</v>
      </c>
      <c r="V196" s="26">
        <v>144.19999999999999</v>
      </c>
      <c r="W196" s="26">
        <v>4652.5</v>
      </c>
      <c r="X196" s="26">
        <v>1855.6913</v>
      </c>
      <c r="Y196" s="26">
        <v>162</v>
      </c>
      <c r="Z196" s="26">
        <v>900</v>
      </c>
      <c r="AA196" s="26">
        <v>2335</v>
      </c>
      <c r="AB196" s="26">
        <v>266.7</v>
      </c>
      <c r="AC196" s="26">
        <v>630</v>
      </c>
      <c r="AD196" s="26">
        <v>7938</v>
      </c>
      <c r="AE196" s="26">
        <v>792</v>
      </c>
      <c r="AF196" s="26">
        <v>2580</v>
      </c>
      <c r="AG196" s="26">
        <v>117.74630000000001</v>
      </c>
    </row>
    <row r="197" spans="1:33" ht="15.75" customHeight="1">
      <c r="A197" s="101">
        <v>44111</v>
      </c>
      <c r="B197" s="102">
        <f>VLOOKUP(A197,'FTSE All-Share Historical '!A:B,2,FALSE)</f>
        <v>3368.6</v>
      </c>
      <c r="C197" s="26">
        <v>594</v>
      </c>
      <c r="D197" s="26">
        <v>85.75</v>
      </c>
      <c r="E197" s="26">
        <v>241.5</v>
      </c>
      <c r="F197" s="26">
        <v>245</v>
      </c>
      <c r="G197" s="26">
        <v>54.3</v>
      </c>
      <c r="H197" s="26">
        <v>254.5</v>
      </c>
      <c r="I197" s="26">
        <v>40</v>
      </c>
      <c r="J197" s="26">
        <v>310</v>
      </c>
      <c r="K197" s="26">
        <v>142</v>
      </c>
      <c r="L197" s="26">
        <v>255</v>
      </c>
      <c r="M197" s="26">
        <v>829</v>
      </c>
      <c r="N197" s="26">
        <v>134.4</v>
      </c>
      <c r="O197" s="26">
        <v>818</v>
      </c>
      <c r="P197" s="26">
        <v>1170</v>
      </c>
      <c r="Q197" s="26">
        <v>53.45</v>
      </c>
      <c r="R197" s="26">
        <v>42.8</v>
      </c>
      <c r="S197" s="26">
        <v>31.1</v>
      </c>
      <c r="T197" s="26">
        <v>312</v>
      </c>
      <c r="U197" s="26">
        <v>245</v>
      </c>
      <c r="V197" s="26">
        <v>146</v>
      </c>
      <c r="W197" s="26">
        <v>4762</v>
      </c>
      <c r="X197" s="26">
        <v>1892.3430000000001</v>
      </c>
      <c r="Y197" s="26">
        <v>163</v>
      </c>
      <c r="Z197" s="26">
        <v>882</v>
      </c>
      <c r="AA197" s="26">
        <v>2375</v>
      </c>
      <c r="AB197" s="26">
        <v>266.39999999999998</v>
      </c>
      <c r="AC197" s="26">
        <v>630</v>
      </c>
      <c r="AD197" s="26">
        <v>8046</v>
      </c>
      <c r="AE197" s="26">
        <v>803.5</v>
      </c>
      <c r="AF197" s="26">
        <v>2591</v>
      </c>
      <c r="AG197" s="26">
        <v>108.35550000000001</v>
      </c>
    </row>
    <row r="198" spans="1:33" ht="15.75" customHeight="1">
      <c r="A198" s="101">
        <v>44112</v>
      </c>
      <c r="B198" s="102">
        <f>VLOOKUP(A198,'FTSE All-Share Historical '!A:B,2,FALSE)</f>
        <v>3388.26</v>
      </c>
      <c r="C198" s="26">
        <v>582</v>
      </c>
      <c r="D198" s="26">
        <v>88</v>
      </c>
      <c r="E198" s="26">
        <v>240</v>
      </c>
      <c r="F198" s="26">
        <v>248</v>
      </c>
      <c r="G198" s="26">
        <v>53.75</v>
      </c>
      <c r="H198" s="26">
        <v>252.5</v>
      </c>
      <c r="I198" s="26">
        <v>41.52</v>
      </c>
      <c r="J198" s="26">
        <v>305</v>
      </c>
      <c r="K198" s="26">
        <v>145</v>
      </c>
      <c r="L198" s="26">
        <v>253.5</v>
      </c>
      <c r="M198" s="26">
        <v>828</v>
      </c>
      <c r="N198" s="26">
        <v>139.6</v>
      </c>
      <c r="O198" s="26">
        <v>814</v>
      </c>
      <c r="P198" s="26">
        <v>1204</v>
      </c>
      <c r="Q198" s="26">
        <v>50.6</v>
      </c>
      <c r="R198" s="26">
        <v>41</v>
      </c>
      <c r="S198" s="26">
        <v>30.3</v>
      </c>
      <c r="T198" s="26">
        <v>310</v>
      </c>
      <c r="U198" s="26">
        <v>252</v>
      </c>
      <c r="V198" s="26">
        <v>143.80000000000001</v>
      </c>
      <c r="W198" s="26">
        <v>4739.5</v>
      </c>
      <c r="X198" s="26">
        <v>1876.2083</v>
      </c>
      <c r="Y198" s="26">
        <v>168</v>
      </c>
      <c r="Z198" s="26">
        <v>935</v>
      </c>
      <c r="AA198" s="26">
        <v>2405</v>
      </c>
      <c r="AB198" s="26">
        <v>278</v>
      </c>
      <c r="AC198" s="26">
        <v>635</v>
      </c>
      <c r="AD198" s="26">
        <v>8034</v>
      </c>
      <c r="AE198" s="26">
        <v>831</v>
      </c>
      <c r="AF198" s="26">
        <v>2646</v>
      </c>
      <c r="AG198" s="26">
        <v>114.85680000000001</v>
      </c>
    </row>
    <row r="199" spans="1:33" ht="15.75" customHeight="1">
      <c r="A199" s="101">
        <v>44113</v>
      </c>
      <c r="B199" s="102">
        <f>VLOOKUP(A199,'FTSE All-Share Historical '!A:B,2,FALSE)</f>
        <v>3410.57</v>
      </c>
      <c r="C199" s="26">
        <v>594</v>
      </c>
      <c r="D199" s="26">
        <v>85.67</v>
      </c>
      <c r="E199" s="26">
        <v>241.5</v>
      </c>
      <c r="F199" s="26">
        <v>252</v>
      </c>
      <c r="G199" s="26">
        <v>55.5</v>
      </c>
      <c r="H199" s="26">
        <v>258</v>
      </c>
      <c r="I199" s="26">
        <v>50.1</v>
      </c>
      <c r="J199" s="26">
        <v>303</v>
      </c>
      <c r="K199" s="26">
        <v>145</v>
      </c>
      <c r="L199" s="26">
        <v>257</v>
      </c>
      <c r="M199" s="26">
        <v>823</v>
      </c>
      <c r="N199" s="26">
        <v>147.4</v>
      </c>
      <c r="O199" s="26">
        <v>830</v>
      </c>
      <c r="P199" s="26">
        <v>1188</v>
      </c>
      <c r="Q199" s="26">
        <v>50.4</v>
      </c>
      <c r="R199" s="26">
        <v>40.6</v>
      </c>
      <c r="S199" s="26">
        <v>29.9</v>
      </c>
      <c r="T199" s="26">
        <v>332.5</v>
      </c>
      <c r="U199" s="26">
        <v>254</v>
      </c>
      <c r="V199" s="26">
        <v>148.80000000000001</v>
      </c>
      <c r="W199" s="26">
        <v>4800.5</v>
      </c>
      <c r="X199" s="26">
        <v>1942.5399</v>
      </c>
      <c r="Y199" s="26">
        <v>172.2</v>
      </c>
      <c r="Z199" s="26">
        <v>963</v>
      </c>
      <c r="AA199" s="26">
        <v>2450</v>
      </c>
      <c r="AB199" s="26">
        <v>278.60000000000002</v>
      </c>
      <c r="AC199" s="26">
        <v>640</v>
      </c>
      <c r="AD199" s="26">
        <v>8048</v>
      </c>
      <c r="AE199" s="26">
        <v>836</v>
      </c>
      <c r="AF199" s="26">
        <v>2695</v>
      </c>
      <c r="AG199" s="26">
        <v>123.5253</v>
      </c>
    </row>
    <row r="200" spans="1:33" ht="15.75" customHeight="1">
      <c r="A200" s="101">
        <v>44116</v>
      </c>
      <c r="B200" s="102">
        <f>VLOOKUP(A200,'FTSE All-Share Historical '!A:B,2,FALSE)</f>
        <v>3406.59</v>
      </c>
      <c r="C200" s="26">
        <v>590</v>
      </c>
      <c r="D200" s="26">
        <v>84</v>
      </c>
      <c r="E200" s="26">
        <v>244</v>
      </c>
      <c r="F200" s="26">
        <v>248</v>
      </c>
      <c r="G200" s="26">
        <v>55.5</v>
      </c>
      <c r="H200" s="26">
        <v>255</v>
      </c>
      <c r="I200" s="26">
        <v>47.46</v>
      </c>
      <c r="J200" s="26">
        <v>284</v>
      </c>
      <c r="K200" s="26">
        <v>142</v>
      </c>
      <c r="L200" s="26">
        <v>241</v>
      </c>
      <c r="M200" s="26">
        <v>817</v>
      </c>
      <c r="N200" s="26">
        <v>140.80000000000001</v>
      </c>
      <c r="O200" s="26">
        <v>828</v>
      </c>
      <c r="P200" s="26">
        <v>1226</v>
      </c>
      <c r="Q200" s="26">
        <v>49</v>
      </c>
      <c r="R200" s="26">
        <v>41.35</v>
      </c>
      <c r="S200" s="26">
        <v>29.8</v>
      </c>
      <c r="T200" s="26">
        <v>360</v>
      </c>
      <c r="U200" s="26">
        <v>254</v>
      </c>
      <c r="V200" s="26">
        <v>146.6</v>
      </c>
      <c r="W200" s="26">
        <v>4729.5</v>
      </c>
      <c r="X200" s="26">
        <v>1922.2221</v>
      </c>
      <c r="Y200" s="26">
        <v>168.2</v>
      </c>
      <c r="Z200" s="26">
        <v>960.5</v>
      </c>
      <c r="AA200" s="26">
        <v>2400</v>
      </c>
      <c r="AB200" s="26">
        <v>275</v>
      </c>
      <c r="AC200" s="26">
        <v>640</v>
      </c>
      <c r="AD200" s="26">
        <v>8026</v>
      </c>
      <c r="AE200" s="26">
        <v>806</v>
      </c>
      <c r="AF200" s="26">
        <v>2685</v>
      </c>
      <c r="AG200" s="26">
        <v>163.25559999999999</v>
      </c>
    </row>
    <row r="201" spans="1:33" ht="15.75" customHeight="1">
      <c r="A201" s="101">
        <v>44117</v>
      </c>
      <c r="B201" s="102">
        <f>VLOOKUP(A201,'FTSE All-Share Historical '!A:B,2,FALSE)</f>
        <v>3382.53</v>
      </c>
      <c r="C201" s="26">
        <v>590</v>
      </c>
      <c r="D201" s="26">
        <v>78.8</v>
      </c>
      <c r="E201" s="26">
        <v>242.5</v>
      </c>
      <c r="F201" s="26">
        <v>250</v>
      </c>
      <c r="G201" s="26">
        <v>53</v>
      </c>
      <c r="H201" s="26">
        <v>259</v>
      </c>
      <c r="I201" s="26">
        <v>46.4</v>
      </c>
      <c r="J201" s="26">
        <v>293</v>
      </c>
      <c r="K201" s="26">
        <v>145</v>
      </c>
      <c r="L201" s="26">
        <v>250</v>
      </c>
      <c r="M201" s="26">
        <v>810</v>
      </c>
      <c r="N201" s="26">
        <v>137</v>
      </c>
      <c r="O201" s="26">
        <v>840</v>
      </c>
      <c r="P201" s="26">
        <v>1198</v>
      </c>
      <c r="Q201" s="26">
        <v>47.1</v>
      </c>
      <c r="R201" s="26">
        <v>39.549999999999997</v>
      </c>
      <c r="S201" s="26">
        <v>29.2</v>
      </c>
      <c r="T201" s="26">
        <v>365</v>
      </c>
      <c r="U201" s="26">
        <v>255</v>
      </c>
      <c r="V201" s="26">
        <v>144.19999999999999</v>
      </c>
      <c r="W201" s="26">
        <v>4714.5</v>
      </c>
      <c r="X201" s="26">
        <v>1933.377</v>
      </c>
      <c r="Y201" s="26">
        <v>170</v>
      </c>
      <c r="Z201" s="26">
        <v>950</v>
      </c>
      <c r="AA201" s="26">
        <v>2365</v>
      </c>
      <c r="AB201" s="26">
        <v>259.89999999999998</v>
      </c>
      <c r="AC201" s="26">
        <v>650</v>
      </c>
      <c r="AD201" s="26">
        <v>8050</v>
      </c>
      <c r="AE201" s="26">
        <v>791</v>
      </c>
      <c r="AF201" s="26">
        <v>2680</v>
      </c>
      <c r="AG201" s="26">
        <v>150.25299999999999</v>
      </c>
    </row>
    <row r="202" spans="1:33" ht="15.75" customHeight="1">
      <c r="A202" s="101">
        <v>44118</v>
      </c>
      <c r="B202" s="102">
        <f>VLOOKUP(A202,'FTSE All-Share Historical '!A:B,2,FALSE)</f>
        <v>3368.39</v>
      </c>
      <c r="C202" s="26">
        <v>590</v>
      </c>
      <c r="D202" s="26">
        <v>79</v>
      </c>
      <c r="E202" s="26">
        <v>243.5</v>
      </c>
      <c r="F202" s="26">
        <v>251</v>
      </c>
      <c r="G202" s="26">
        <v>54.1</v>
      </c>
      <c r="H202" s="26">
        <v>268</v>
      </c>
      <c r="I202" s="26">
        <v>44.84</v>
      </c>
      <c r="J202" s="26">
        <v>300</v>
      </c>
      <c r="K202" s="26">
        <v>153.75</v>
      </c>
      <c r="L202" s="26">
        <v>237</v>
      </c>
      <c r="M202" s="26">
        <v>800</v>
      </c>
      <c r="N202" s="26">
        <v>132</v>
      </c>
      <c r="O202" s="26">
        <v>830</v>
      </c>
      <c r="P202" s="26">
        <v>1198</v>
      </c>
      <c r="Q202" s="26">
        <v>46</v>
      </c>
      <c r="R202" s="26">
        <v>39</v>
      </c>
      <c r="S202" s="26">
        <v>29.5</v>
      </c>
      <c r="T202" s="26">
        <v>376</v>
      </c>
      <c r="U202" s="26">
        <v>257</v>
      </c>
      <c r="V202" s="26">
        <v>141.80000000000001</v>
      </c>
      <c r="W202" s="26">
        <v>4708</v>
      </c>
      <c r="X202" s="26">
        <v>1942.9383</v>
      </c>
      <c r="Y202" s="26">
        <v>168</v>
      </c>
      <c r="Z202" s="26">
        <v>961.5</v>
      </c>
      <c r="AA202" s="26">
        <v>2395</v>
      </c>
      <c r="AB202" s="26">
        <v>251</v>
      </c>
      <c r="AC202" s="26">
        <v>635</v>
      </c>
      <c r="AD202" s="26">
        <v>8140</v>
      </c>
      <c r="AE202" s="26">
        <v>793.5</v>
      </c>
      <c r="AF202" s="26">
        <v>2680</v>
      </c>
      <c r="AG202" s="26">
        <v>163.25559999999999</v>
      </c>
    </row>
    <row r="203" spans="1:33" ht="15.75" customHeight="1">
      <c r="A203" s="101">
        <v>44119</v>
      </c>
      <c r="B203" s="102">
        <f>VLOOKUP(A203,'FTSE All-Share Historical '!A:B,2,FALSE)</f>
        <v>3316.85</v>
      </c>
      <c r="C203" s="26">
        <v>580</v>
      </c>
      <c r="D203" s="26">
        <v>76</v>
      </c>
      <c r="E203" s="26">
        <v>241.5</v>
      </c>
      <c r="F203" s="26">
        <v>245</v>
      </c>
      <c r="G203" s="26">
        <v>44.5</v>
      </c>
      <c r="H203" s="26">
        <v>257.5</v>
      </c>
      <c r="I203" s="26">
        <v>44.2</v>
      </c>
      <c r="J203" s="26">
        <v>286</v>
      </c>
      <c r="K203" s="26">
        <v>174</v>
      </c>
      <c r="L203" s="26">
        <v>234.5</v>
      </c>
      <c r="M203" s="26">
        <v>783</v>
      </c>
      <c r="N203" s="26">
        <v>132.4</v>
      </c>
      <c r="O203" s="26">
        <v>850</v>
      </c>
      <c r="P203" s="26">
        <v>1192</v>
      </c>
      <c r="Q203" s="26">
        <v>45.74</v>
      </c>
      <c r="R203" s="26">
        <v>38.65</v>
      </c>
      <c r="S203" s="26">
        <v>30</v>
      </c>
      <c r="T203" s="26">
        <v>397</v>
      </c>
      <c r="U203" s="26">
        <v>249</v>
      </c>
      <c r="V203" s="26">
        <v>141</v>
      </c>
      <c r="W203" s="26">
        <v>4657.5</v>
      </c>
      <c r="X203" s="26">
        <v>1915.2502999999999</v>
      </c>
      <c r="Y203" s="26">
        <v>164</v>
      </c>
      <c r="Z203" s="26">
        <v>960</v>
      </c>
      <c r="AA203" s="26">
        <v>2380</v>
      </c>
      <c r="AB203" s="26">
        <v>241.4</v>
      </c>
      <c r="AC203" s="26">
        <v>630</v>
      </c>
      <c r="AD203" s="26">
        <v>7964</v>
      </c>
      <c r="AE203" s="26">
        <v>773.5</v>
      </c>
      <c r="AF203" s="26">
        <v>2674</v>
      </c>
      <c r="AG203" s="26">
        <v>145.9187</v>
      </c>
    </row>
    <row r="204" spans="1:33" ht="15.75" customHeight="1">
      <c r="A204" s="101">
        <v>44120</v>
      </c>
      <c r="B204" s="102">
        <f>VLOOKUP(A204,'FTSE All-Share Historical '!A:B,2,FALSE)</f>
        <v>3356.89</v>
      </c>
      <c r="C204" s="26">
        <v>577</v>
      </c>
      <c r="D204" s="26">
        <v>77.5</v>
      </c>
      <c r="E204" s="26">
        <v>235</v>
      </c>
      <c r="F204" s="26">
        <v>245</v>
      </c>
      <c r="G204" s="26">
        <v>47</v>
      </c>
      <c r="H204" s="26">
        <v>260</v>
      </c>
      <c r="I204" s="26">
        <v>41.92</v>
      </c>
      <c r="J204" s="26">
        <v>283</v>
      </c>
      <c r="K204" s="26">
        <v>178</v>
      </c>
      <c r="L204" s="26">
        <v>231.5</v>
      </c>
      <c r="M204" s="26">
        <v>812</v>
      </c>
      <c r="N204" s="26">
        <v>132</v>
      </c>
      <c r="O204" s="26">
        <v>808</v>
      </c>
      <c r="P204" s="26">
        <v>1186</v>
      </c>
      <c r="Q204" s="26">
        <v>43.48</v>
      </c>
      <c r="R204" s="26">
        <v>37.950000000000003</v>
      </c>
      <c r="S204" s="26">
        <v>30.45</v>
      </c>
      <c r="T204" s="26">
        <v>460</v>
      </c>
      <c r="U204" s="26">
        <v>255</v>
      </c>
      <c r="V204" s="26">
        <v>141.4</v>
      </c>
      <c r="W204" s="26">
        <v>4646.5</v>
      </c>
      <c r="X204" s="26">
        <v>1947.1214</v>
      </c>
      <c r="Y204" s="26">
        <v>164.2</v>
      </c>
      <c r="Z204" s="26">
        <v>773.5</v>
      </c>
      <c r="AA204" s="26">
        <v>2365</v>
      </c>
      <c r="AB204" s="26">
        <v>257.5</v>
      </c>
      <c r="AC204" s="26">
        <v>640</v>
      </c>
      <c r="AD204" s="26">
        <v>8116</v>
      </c>
      <c r="AE204" s="26">
        <v>769</v>
      </c>
      <c r="AF204" s="26">
        <v>2685</v>
      </c>
      <c r="AG204" s="26">
        <v>137.9727</v>
      </c>
    </row>
    <row r="205" spans="1:33" ht="15.75" customHeight="1">
      <c r="A205" s="101">
        <v>44123</v>
      </c>
      <c r="B205" s="102">
        <f>VLOOKUP(A205,'FTSE All-Share Historical '!A:B,2,FALSE)</f>
        <v>3342.06</v>
      </c>
      <c r="C205" s="26">
        <v>592</v>
      </c>
      <c r="D205" s="26">
        <v>73.2</v>
      </c>
      <c r="E205" s="26">
        <v>231.5</v>
      </c>
      <c r="F205" s="26">
        <v>245</v>
      </c>
      <c r="G205" s="26">
        <v>50.35</v>
      </c>
      <c r="H205" s="26">
        <v>253</v>
      </c>
      <c r="I205" s="26">
        <v>41.76</v>
      </c>
      <c r="J205" s="26">
        <v>296</v>
      </c>
      <c r="K205" s="26">
        <v>175</v>
      </c>
      <c r="L205" s="26">
        <v>230</v>
      </c>
      <c r="M205" s="26">
        <v>814</v>
      </c>
      <c r="N205" s="26">
        <v>140</v>
      </c>
      <c r="O205" s="26">
        <v>820</v>
      </c>
      <c r="P205" s="26">
        <v>1176</v>
      </c>
      <c r="Q205" s="26">
        <v>43.8</v>
      </c>
      <c r="R205" s="26">
        <v>38</v>
      </c>
      <c r="S205" s="26">
        <v>31.2</v>
      </c>
      <c r="T205" s="26">
        <v>452</v>
      </c>
      <c r="U205" s="26">
        <v>253</v>
      </c>
      <c r="V205" s="26">
        <v>141.6</v>
      </c>
      <c r="W205" s="26">
        <v>4607</v>
      </c>
      <c r="X205" s="26">
        <v>1957.2801999999999</v>
      </c>
      <c r="Y205" s="26">
        <v>165</v>
      </c>
      <c r="Z205" s="26">
        <v>807.5</v>
      </c>
      <c r="AA205" s="26">
        <v>2345</v>
      </c>
      <c r="AB205" s="26">
        <v>257.10000000000002</v>
      </c>
      <c r="AC205" s="26">
        <v>640</v>
      </c>
      <c r="AD205" s="26">
        <v>8054</v>
      </c>
      <c r="AE205" s="26">
        <v>792.5</v>
      </c>
      <c r="AF205" s="26">
        <v>2639</v>
      </c>
      <c r="AG205" s="26">
        <v>135.08320000000001</v>
      </c>
    </row>
    <row r="206" spans="1:33" ht="15.75" customHeight="1">
      <c r="A206" s="101">
        <v>44124</v>
      </c>
      <c r="B206" s="102">
        <f>VLOOKUP(A206,'FTSE All-Share Historical '!A:B,2,FALSE)</f>
        <v>3346.31</v>
      </c>
      <c r="C206" s="26">
        <v>582</v>
      </c>
      <c r="D206" s="26">
        <v>72.680000000000007</v>
      </c>
      <c r="E206" s="26">
        <v>227.5</v>
      </c>
      <c r="F206" s="26">
        <v>241</v>
      </c>
      <c r="G206" s="26">
        <v>50.6</v>
      </c>
      <c r="H206" s="26">
        <v>254</v>
      </c>
      <c r="I206" s="26">
        <v>45.24</v>
      </c>
      <c r="J206" s="26">
        <v>286</v>
      </c>
      <c r="K206" s="26">
        <v>172</v>
      </c>
      <c r="L206" s="26">
        <v>228</v>
      </c>
      <c r="M206" s="26">
        <v>802</v>
      </c>
      <c r="N206" s="26">
        <v>140.80000000000001</v>
      </c>
      <c r="O206" s="26">
        <v>820</v>
      </c>
      <c r="P206" s="26">
        <v>1166</v>
      </c>
      <c r="Q206" s="26">
        <v>47.5</v>
      </c>
      <c r="R206" s="26">
        <v>39.450000000000003</v>
      </c>
      <c r="S206" s="26">
        <v>31.15</v>
      </c>
      <c r="T206" s="26">
        <v>447.5</v>
      </c>
      <c r="U206" s="26">
        <v>249</v>
      </c>
      <c r="V206" s="26">
        <v>142</v>
      </c>
      <c r="W206" s="26">
        <v>4590</v>
      </c>
      <c r="X206" s="26">
        <v>1965.8456000000001</v>
      </c>
      <c r="Y206" s="26">
        <v>162.80000000000001</v>
      </c>
      <c r="Z206" s="26">
        <v>846</v>
      </c>
      <c r="AA206" s="26">
        <v>2295</v>
      </c>
      <c r="AB206" s="26">
        <v>252.7</v>
      </c>
      <c r="AC206" s="26">
        <v>640</v>
      </c>
      <c r="AD206" s="26">
        <v>8126</v>
      </c>
      <c r="AE206" s="26">
        <v>834</v>
      </c>
      <c r="AF206" s="26">
        <v>2631</v>
      </c>
      <c r="AG206" s="26">
        <v>135.08320000000001</v>
      </c>
    </row>
    <row r="207" spans="1:33" ht="15.75" customHeight="1">
      <c r="A207" s="101">
        <v>44125</v>
      </c>
      <c r="B207" s="102">
        <f>VLOOKUP(A207,'FTSE All-Share Historical '!A:B,2,FALSE)</f>
        <v>3289.04</v>
      </c>
      <c r="C207" s="26">
        <v>585</v>
      </c>
      <c r="D207" s="26">
        <v>73</v>
      </c>
      <c r="E207" s="26">
        <v>224.5</v>
      </c>
      <c r="F207" s="26">
        <v>243</v>
      </c>
      <c r="G207" s="26">
        <v>50.2</v>
      </c>
      <c r="H207" s="26">
        <v>252</v>
      </c>
      <c r="I207" s="26">
        <v>45.8</v>
      </c>
      <c r="J207" s="26">
        <v>288</v>
      </c>
      <c r="K207" s="26">
        <v>175.5</v>
      </c>
      <c r="L207" s="26">
        <v>223</v>
      </c>
      <c r="M207" s="26">
        <v>784</v>
      </c>
      <c r="N207" s="26">
        <v>141</v>
      </c>
      <c r="O207" s="26">
        <v>824</v>
      </c>
      <c r="P207" s="26">
        <v>1168</v>
      </c>
      <c r="Q207" s="26">
        <v>47.62</v>
      </c>
      <c r="R207" s="26">
        <v>38</v>
      </c>
      <c r="S207" s="26">
        <v>30.4</v>
      </c>
      <c r="T207" s="26">
        <v>450</v>
      </c>
      <c r="U207" s="26">
        <v>247</v>
      </c>
      <c r="V207" s="26">
        <v>142.6</v>
      </c>
      <c r="W207" s="26">
        <v>4583</v>
      </c>
      <c r="X207" s="26">
        <v>1942.7391</v>
      </c>
      <c r="Y207" s="26">
        <v>171.2</v>
      </c>
      <c r="Z207" s="26">
        <v>860</v>
      </c>
      <c r="AA207" s="26">
        <v>2305</v>
      </c>
      <c r="AB207" s="26">
        <v>254</v>
      </c>
      <c r="AC207" s="26">
        <v>630</v>
      </c>
      <c r="AD207" s="26">
        <v>8070</v>
      </c>
      <c r="AE207" s="26">
        <v>830</v>
      </c>
      <c r="AF207" s="26">
        <v>2606</v>
      </c>
      <c r="AG207" s="26">
        <v>130.749</v>
      </c>
    </row>
    <row r="208" spans="1:33" ht="15.75" customHeight="1">
      <c r="A208" s="101">
        <v>44126</v>
      </c>
      <c r="B208" s="102">
        <f>VLOOKUP(A208,'FTSE All-Share Historical '!A:B,2,FALSE)</f>
        <v>3296.89</v>
      </c>
      <c r="C208" s="26">
        <v>576</v>
      </c>
      <c r="D208" s="26">
        <v>75.239999999999995</v>
      </c>
      <c r="E208" s="26">
        <v>232</v>
      </c>
      <c r="F208" s="26">
        <v>243</v>
      </c>
      <c r="G208" s="26">
        <v>50.774999999999999</v>
      </c>
      <c r="H208" s="26">
        <v>260.5</v>
      </c>
      <c r="I208" s="26">
        <v>47.24</v>
      </c>
      <c r="J208" s="26">
        <v>289</v>
      </c>
      <c r="K208" s="26">
        <v>172.75</v>
      </c>
      <c r="L208" s="26">
        <v>214</v>
      </c>
      <c r="M208" s="26">
        <v>790</v>
      </c>
      <c r="N208" s="26">
        <v>154.6</v>
      </c>
      <c r="O208" s="26">
        <v>822</v>
      </c>
      <c r="P208" s="26">
        <v>1170</v>
      </c>
      <c r="Q208" s="26">
        <v>46.58</v>
      </c>
      <c r="R208" s="26">
        <v>37.5</v>
      </c>
      <c r="S208" s="26">
        <v>30.35</v>
      </c>
      <c r="T208" s="26">
        <v>428</v>
      </c>
      <c r="U208" s="26">
        <v>241.5</v>
      </c>
      <c r="V208" s="26">
        <v>144.6</v>
      </c>
      <c r="W208" s="26">
        <v>4546.5</v>
      </c>
      <c r="X208" s="26">
        <v>1943.5359000000001</v>
      </c>
      <c r="Y208" s="26">
        <v>172</v>
      </c>
      <c r="Z208" s="26">
        <v>870</v>
      </c>
      <c r="AA208" s="26">
        <v>2250</v>
      </c>
      <c r="AB208" s="26">
        <v>250.1</v>
      </c>
      <c r="AC208" s="26">
        <v>625</v>
      </c>
      <c r="AD208" s="26">
        <v>8022</v>
      </c>
      <c r="AE208" s="26">
        <v>871</v>
      </c>
      <c r="AF208" s="26">
        <v>2577</v>
      </c>
      <c r="AG208" s="26">
        <v>130.0266</v>
      </c>
    </row>
    <row r="209" spans="1:33" ht="15.75" customHeight="1">
      <c r="A209" s="101">
        <v>44127</v>
      </c>
      <c r="B209" s="102">
        <f>VLOOKUP(A209,'FTSE All-Share Historical '!A:B,2,FALSE)</f>
        <v>3338.89</v>
      </c>
      <c r="C209" s="26">
        <v>602</v>
      </c>
      <c r="D209" s="26">
        <v>77.94</v>
      </c>
      <c r="E209" s="26">
        <v>238.5</v>
      </c>
      <c r="F209" s="26">
        <v>244</v>
      </c>
      <c r="G209" s="26">
        <v>49.625</v>
      </c>
      <c r="H209" s="26">
        <v>266</v>
      </c>
      <c r="I209" s="26">
        <v>50.2</v>
      </c>
      <c r="J209" s="26">
        <v>288</v>
      </c>
      <c r="K209" s="26">
        <v>173</v>
      </c>
      <c r="L209" s="26">
        <v>216.5</v>
      </c>
      <c r="M209" s="26">
        <v>819</v>
      </c>
      <c r="N209" s="26">
        <v>159</v>
      </c>
      <c r="O209" s="26">
        <v>850</v>
      </c>
      <c r="P209" s="26">
        <v>1196</v>
      </c>
      <c r="Q209" s="26">
        <v>47.28</v>
      </c>
      <c r="R209" s="26">
        <v>38.950000000000003</v>
      </c>
      <c r="S209" s="26">
        <v>33.700000000000003</v>
      </c>
      <c r="T209" s="26">
        <v>530</v>
      </c>
      <c r="U209" s="26">
        <v>240</v>
      </c>
      <c r="V209" s="26">
        <v>146.6</v>
      </c>
      <c r="W209" s="26">
        <v>4578</v>
      </c>
      <c r="X209" s="26">
        <v>1976.4029</v>
      </c>
      <c r="Y209" s="26">
        <v>172.4</v>
      </c>
      <c r="Z209" s="26">
        <v>923.5</v>
      </c>
      <c r="AA209" s="26">
        <v>2285</v>
      </c>
      <c r="AB209" s="26">
        <v>251.5</v>
      </c>
      <c r="AC209" s="26">
        <v>627.5</v>
      </c>
      <c r="AD209" s="26">
        <v>8072</v>
      </c>
      <c r="AE209" s="26">
        <v>930</v>
      </c>
      <c r="AF209" s="26">
        <v>2549</v>
      </c>
      <c r="AG209" s="26">
        <v>127.8595</v>
      </c>
    </row>
    <row r="210" spans="1:33" ht="15.75" customHeight="1">
      <c r="A210" s="101">
        <v>44130</v>
      </c>
      <c r="B210" s="102">
        <f>VLOOKUP(A210,'FTSE All-Share Historical '!A:B,2,FALSE)</f>
        <v>3298.47</v>
      </c>
      <c r="C210" s="26">
        <v>570</v>
      </c>
      <c r="D210" s="26">
        <v>79.16</v>
      </c>
      <c r="E210" s="26">
        <v>234.5</v>
      </c>
      <c r="F210" s="26">
        <v>244</v>
      </c>
      <c r="G210" s="26">
        <v>52</v>
      </c>
      <c r="H210" s="26">
        <v>280</v>
      </c>
      <c r="I210" s="26">
        <v>51.35</v>
      </c>
      <c r="J210" s="26">
        <v>285</v>
      </c>
      <c r="K210" s="26">
        <v>175</v>
      </c>
      <c r="L210" s="26">
        <v>227</v>
      </c>
      <c r="M210" s="26">
        <v>827</v>
      </c>
      <c r="N210" s="26">
        <v>165</v>
      </c>
      <c r="O210" s="26">
        <v>856</v>
      </c>
      <c r="P210" s="26">
        <v>1162</v>
      </c>
      <c r="Q210" s="26">
        <v>48.16</v>
      </c>
      <c r="R210" s="26">
        <v>37.299999999999997</v>
      </c>
      <c r="S210" s="26">
        <v>33</v>
      </c>
      <c r="T210" s="26">
        <v>550</v>
      </c>
      <c r="U210" s="26">
        <v>235</v>
      </c>
      <c r="V210" s="26">
        <v>141</v>
      </c>
      <c r="W210" s="26">
        <v>4486.5</v>
      </c>
      <c r="X210" s="26">
        <v>1946.9222</v>
      </c>
      <c r="Y210" s="26">
        <v>170.2</v>
      </c>
      <c r="Z210" s="26">
        <v>944.5</v>
      </c>
      <c r="AA210" s="26">
        <v>2200</v>
      </c>
      <c r="AB210" s="26">
        <v>246.7</v>
      </c>
      <c r="AC210" s="26">
        <v>630</v>
      </c>
      <c r="AD210" s="26">
        <v>7982</v>
      </c>
      <c r="AE210" s="26">
        <v>940.5</v>
      </c>
      <c r="AF210" s="26">
        <v>2555</v>
      </c>
      <c r="AG210" s="26">
        <v>131.83250000000001</v>
      </c>
    </row>
    <row r="211" spans="1:33" ht="15.75" customHeight="1">
      <c r="A211" s="101">
        <v>44131</v>
      </c>
      <c r="B211" s="102">
        <f>VLOOKUP(A211,'FTSE All-Share Historical '!A:B,2,FALSE)</f>
        <v>3260.18</v>
      </c>
      <c r="C211" s="26">
        <v>570</v>
      </c>
      <c r="D211" s="26">
        <v>74.23</v>
      </c>
      <c r="E211" s="26">
        <v>236</v>
      </c>
      <c r="F211" s="26">
        <v>243</v>
      </c>
      <c r="G211" s="26">
        <v>50</v>
      </c>
      <c r="H211" s="26">
        <v>286</v>
      </c>
      <c r="I211" s="26">
        <v>50.2</v>
      </c>
      <c r="J211" s="26">
        <v>285</v>
      </c>
      <c r="K211" s="26">
        <v>182.5</v>
      </c>
      <c r="L211" s="26">
        <v>227.5</v>
      </c>
      <c r="M211" s="26">
        <v>818</v>
      </c>
      <c r="N211" s="26">
        <v>163.4</v>
      </c>
      <c r="O211" s="26">
        <v>845</v>
      </c>
      <c r="P211" s="26">
        <v>1126</v>
      </c>
      <c r="Q211" s="26">
        <v>47.9</v>
      </c>
      <c r="R211" s="26">
        <v>36.35</v>
      </c>
      <c r="S211" s="26">
        <v>32</v>
      </c>
      <c r="T211" s="26">
        <v>532</v>
      </c>
      <c r="U211" s="26">
        <v>242.5</v>
      </c>
      <c r="V211" s="26">
        <v>144.19999999999999</v>
      </c>
      <c r="W211" s="26">
        <v>4427</v>
      </c>
      <c r="X211" s="26">
        <v>1884.7736</v>
      </c>
      <c r="Y211" s="26">
        <v>171.2</v>
      </c>
      <c r="Z211" s="26">
        <v>914</v>
      </c>
      <c r="AA211" s="26">
        <v>2100</v>
      </c>
      <c r="AB211" s="26">
        <v>231.5</v>
      </c>
      <c r="AC211" s="26">
        <v>630</v>
      </c>
      <c r="AD211" s="26">
        <v>7894</v>
      </c>
      <c r="AE211" s="26">
        <v>877</v>
      </c>
      <c r="AF211" s="26">
        <v>2602</v>
      </c>
      <c r="AG211" s="26">
        <v>129.30420000000001</v>
      </c>
    </row>
    <row r="212" spans="1:33" ht="15.75" customHeight="1">
      <c r="A212" s="101">
        <v>44132</v>
      </c>
      <c r="B212" s="102">
        <f>VLOOKUP(A212,'FTSE All-Share Historical '!A:B,2,FALSE)</f>
        <v>3180.69</v>
      </c>
      <c r="C212" s="26">
        <v>570</v>
      </c>
      <c r="D212" s="26">
        <v>72.5</v>
      </c>
      <c r="E212" s="26">
        <v>228</v>
      </c>
      <c r="F212" s="26">
        <v>240</v>
      </c>
      <c r="G212" s="26">
        <v>50</v>
      </c>
      <c r="H212" s="26">
        <v>286</v>
      </c>
      <c r="I212" s="26">
        <v>48.44</v>
      </c>
      <c r="J212" s="26">
        <v>280</v>
      </c>
      <c r="K212" s="26">
        <v>172</v>
      </c>
      <c r="L212" s="26">
        <v>210</v>
      </c>
      <c r="M212" s="26">
        <v>820</v>
      </c>
      <c r="N212" s="26">
        <v>158.4</v>
      </c>
      <c r="O212" s="26">
        <v>858</v>
      </c>
      <c r="P212" s="26">
        <v>1110</v>
      </c>
      <c r="Q212" s="26">
        <v>44.94</v>
      </c>
      <c r="R212" s="26">
        <v>34.75</v>
      </c>
      <c r="S212" s="26">
        <v>32</v>
      </c>
      <c r="T212" s="26">
        <v>500</v>
      </c>
      <c r="U212" s="26">
        <v>238</v>
      </c>
      <c r="V212" s="26">
        <v>133.80000000000001</v>
      </c>
      <c r="W212" s="26">
        <v>4266</v>
      </c>
      <c r="X212" s="26">
        <v>1789.1605</v>
      </c>
      <c r="Y212" s="26">
        <v>168</v>
      </c>
      <c r="Z212" s="26">
        <v>862.5</v>
      </c>
      <c r="AA212" s="26">
        <v>2085</v>
      </c>
      <c r="AB212" s="26">
        <v>222.9</v>
      </c>
      <c r="AC212" s="26">
        <v>620</v>
      </c>
      <c r="AD212" s="26">
        <v>7760</v>
      </c>
      <c r="AE212" s="26">
        <v>843.5</v>
      </c>
      <c r="AF212" s="26">
        <v>2548</v>
      </c>
      <c r="AG212" s="26">
        <v>121.3582</v>
      </c>
    </row>
    <row r="213" spans="1:33" ht="15.75" customHeight="1">
      <c r="A213" s="101">
        <v>44133</v>
      </c>
      <c r="B213" s="102">
        <f>VLOOKUP(A213,'FTSE All-Share Historical '!A:B,2,FALSE)</f>
        <v>3177.8</v>
      </c>
      <c r="C213" s="26">
        <v>560</v>
      </c>
      <c r="D213" s="26">
        <v>71</v>
      </c>
      <c r="E213" s="26">
        <v>236.5</v>
      </c>
      <c r="F213" s="26">
        <v>246</v>
      </c>
      <c r="G213" s="26">
        <v>49.15</v>
      </c>
      <c r="H213" s="26">
        <v>297</v>
      </c>
      <c r="I213" s="26">
        <v>46.54</v>
      </c>
      <c r="J213" s="26">
        <v>280</v>
      </c>
      <c r="K213" s="26">
        <v>173</v>
      </c>
      <c r="L213" s="26">
        <v>212</v>
      </c>
      <c r="M213" s="26">
        <v>816</v>
      </c>
      <c r="N213" s="26">
        <v>156.80000000000001</v>
      </c>
      <c r="O213" s="26">
        <v>856</v>
      </c>
      <c r="P213" s="26">
        <v>1096</v>
      </c>
      <c r="Q213" s="26">
        <v>46</v>
      </c>
      <c r="R213" s="26">
        <v>34.799999999999997</v>
      </c>
      <c r="S213" s="26">
        <v>29.2</v>
      </c>
      <c r="T213" s="26">
        <v>494</v>
      </c>
      <c r="U213" s="26">
        <v>226</v>
      </c>
      <c r="V213" s="26">
        <v>130.4</v>
      </c>
      <c r="W213" s="26">
        <v>4334</v>
      </c>
      <c r="X213" s="26">
        <v>1798.7218</v>
      </c>
      <c r="Y213" s="26">
        <v>167</v>
      </c>
      <c r="Z213" s="26">
        <v>850</v>
      </c>
      <c r="AA213" s="26">
        <v>2040</v>
      </c>
      <c r="AB213" s="26">
        <v>212.1</v>
      </c>
      <c r="AC213" s="26">
        <v>630</v>
      </c>
      <c r="AD213" s="26">
        <v>7784</v>
      </c>
      <c r="AE213" s="26">
        <v>828</v>
      </c>
      <c r="AF213" s="26">
        <v>2539</v>
      </c>
      <c r="AG213" s="26">
        <v>115.5792</v>
      </c>
    </row>
    <row r="214" spans="1:33" ht="15.75" customHeight="1">
      <c r="A214" s="101">
        <v>44134</v>
      </c>
      <c r="B214" s="102">
        <f>VLOOKUP(A214,'FTSE All-Share Historical '!A:B,2,FALSE)</f>
        <v>3176.95</v>
      </c>
      <c r="C214" s="26">
        <v>582</v>
      </c>
      <c r="D214" s="26">
        <v>71.37</v>
      </c>
      <c r="E214" s="26">
        <v>240.5</v>
      </c>
      <c r="F214" s="26">
        <v>247</v>
      </c>
      <c r="G214" s="26">
        <v>50</v>
      </c>
      <c r="H214" s="26">
        <v>290</v>
      </c>
      <c r="I214" s="26">
        <v>48.32</v>
      </c>
      <c r="J214" s="26">
        <v>280</v>
      </c>
      <c r="K214" s="26">
        <v>174</v>
      </c>
      <c r="L214" s="26">
        <v>215</v>
      </c>
      <c r="M214" s="26">
        <v>804</v>
      </c>
      <c r="N214" s="26">
        <v>156.80000000000001</v>
      </c>
      <c r="O214" s="26">
        <v>812</v>
      </c>
      <c r="P214" s="26">
        <v>1104</v>
      </c>
      <c r="Q214" s="26">
        <v>47.2</v>
      </c>
      <c r="R214" s="26">
        <v>32.65</v>
      </c>
      <c r="S214" s="26">
        <v>29.4</v>
      </c>
      <c r="T214" s="26">
        <v>470</v>
      </c>
      <c r="U214" s="26">
        <v>233.5</v>
      </c>
      <c r="V214" s="26">
        <v>133.80000000000001</v>
      </c>
      <c r="W214" s="26">
        <v>4357</v>
      </c>
      <c r="X214" s="26">
        <v>1803.9009000000001</v>
      </c>
      <c r="Y214" s="26">
        <v>168.4</v>
      </c>
      <c r="Z214" s="26">
        <v>862</v>
      </c>
      <c r="AA214" s="26">
        <v>2010</v>
      </c>
      <c r="AB214" s="26">
        <v>217.2</v>
      </c>
      <c r="AC214" s="26">
        <v>630</v>
      </c>
      <c r="AD214" s="26">
        <v>7722</v>
      </c>
      <c r="AE214" s="26">
        <v>850.5</v>
      </c>
      <c r="AF214" s="26">
        <v>2510</v>
      </c>
      <c r="AG214" s="26">
        <v>121.3582</v>
      </c>
    </row>
    <row r="215" spans="1:33" ht="15.75" customHeight="1">
      <c r="A215" s="101">
        <v>44137</v>
      </c>
      <c r="B215" s="102">
        <f>VLOOKUP(A215,'FTSE All-Share Historical '!A:B,2,FALSE)</f>
        <v>3212.02</v>
      </c>
      <c r="C215" s="26">
        <v>560</v>
      </c>
      <c r="D215" s="26">
        <v>70</v>
      </c>
      <c r="E215" s="26">
        <v>219</v>
      </c>
      <c r="F215" s="26">
        <v>240</v>
      </c>
      <c r="G215" s="26">
        <v>48.35</v>
      </c>
      <c r="H215" s="26">
        <v>288</v>
      </c>
      <c r="I215" s="26">
        <v>44.66</v>
      </c>
      <c r="J215" s="26">
        <v>277</v>
      </c>
      <c r="K215" s="26">
        <v>170</v>
      </c>
      <c r="L215" s="26">
        <v>217</v>
      </c>
      <c r="M215" s="26">
        <v>805</v>
      </c>
      <c r="N215" s="26">
        <v>154.19999999999999</v>
      </c>
      <c r="O215" s="26">
        <v>806</v>
      </c>
      <c r="P215" s="26">
        <v>1100</v>
      </c>
      <c r="Q215" s="26">
        <v>45.44</v>
      </c>
      <c r="R215" s="26">
        <v>34.6</v>
      </c>
      <c r="S215" s="26">
        <v>27.3</v>
      </c>
      <c r="T215" s="26">
        <v>435</v>
      </c>
      <c r="U215" s="26">
        <v>226.5</v>
      </c>
      <c r="V215" s="26">
        <v>131.19999999999999</v>
      </c>
      <c r="W215" s="26">
        <v>4427.5</v>
      </c>
      <c r="X215" s="26">
        <v>1812.6654000000001</v>
      </c>
      <c r="Y215" s="26">
        <v>169.6</v>
      </c>
      <c r="Z215" s="26">
        <v>855</v>
      </c>
      <c r="AA215" s="26">
        <v>2000</v>
      </c>
      <c r="AB215" s="26">
        <v>222.4</v>
      </c>
      <c r="AC215" s="26">
        <v>622.5</v>
      </c>
      <c r="AD215" s="26">
        <v>7850</v>
      </c>
      <c r="AE215" s="26">
        <v>819</v>
      </c>
      <c r="AF215" s="26">
        <v>2537</v>
      </c>
      <c r="AG215" s="26">
        <v>118.4687</v>
      </c>
    </row>
    <row r="216" spans="1:33" ht="15.75" customHeight="1">
      <c r="A216" s="101">
        <v>44138</v>
      </c>
      <c r="B216" s="102">
        <f>VLOOKUP(A216,'FTSE All-Share Historical '!A:B,2,FALSE)</f>
        <v>3283.89</v>
      </c>
      <c r="C216" s="26">
        <v>558</v>
      </c>
      <c r="D216" s="26">
        <v>70.98</v>
      </c>
      <c r="E216" s="26">
        <v>226</v>
      </c>
      <c r="F216" s="26">
        <v>240</v>
      </c>
      <c r="G216" s="26">
        <v>50</v>
      </c>
      <c r="H216" s="26">
        <v>296</v>
      </c>
      <c r="I216" s="26">
        <v>47.94</v>
      </c>
      <c r="J216" s="26">
        <v>277</v>
      </c>
      <c r="K216" s="26">
        <v>171.25</v>
      </c>
      <c r="L216" s="26">
        <v>229.5</v>
      </c>
      <c r="M216" s="26">
        <v>809</v>
      </c>
      <c r="N216" s="26">
        <v>163</v>
      </c>
      <c r="O216" s="26">
        <v>820</v>
      </c>
      <c r="P216" s="26">
        <v>1164</v>
      </c>
      <c r="Q216" s="26">
        <v>46.9</v>
      </c>
      <c r="R216" s="26">
        <v>35.85</v>
      </c>
      <c r="S216" s="26">
        <v>26.6</v>
      </c>
      <c r="T216" s="26">
        <v>405</v>
      </c>
      <c r="U216" s="26">
        <v>232</v>
      </c>
      <c r="V216" s="26">
        <v>133</v>
      </c>
      <c r="W216" s="26">
        <v>4498.5</v>
      </c>
      <c r="X216" s="26">
        <v>1877.2043000000001</v>
      </c>
      <c r="Y216" s="26">
        <v>170.4</v>
      </c>
      <c r="Z216" s="26">
        <v>902</v>
      </c>
      <c r="AA216" s="26">
        <v>2030</v>
      </c>
      <c r="AB216" s="26">
        <v>225.3</v>
      </c>
      <c r="AC216" s="26">
        <v>630</v>
      </c>
      <c r="AD216" s="26">
        <v>8180</v>
      </c>
      <c r="AE216" s="26">
        <v>850</v>
      </c>
      <c r="AF216" s="26">
        <v>2585</v>
      </c>
      <c r="AG216" s="26">
        <v>130.0266</v>
      </c>
    </row>
    <row r="217" spans="1:33" ht="15.75" customHeight="1">
      <c r="A217" s="101">
        <v>44139</v>
      </c>
      <c r="B217" s="102">
        <f>VLOOKUP(A217,'FTSE All-Share Historical '!A:B,2,FALSE)</f>
        <v>3339.07</v>
      </c>
      <c r="C217" s="26">
        <v>560</v>
      </c>
      <c r="D217" s="26">
        <v>71.510000000000005</v>
      </c>
      <c r="E217" s="26">
        <v>223</v>
      </c>
      <c r="F217" s="26">
        <v>243</v>
      </c>
      <c r="G217" s="26">
        <v>49</v>
      </c>
      <c r="H217" s="26">
        <v>298</v>
      </c>
      <c r="I217" s="26">
        <v>47.5</v>
      </c>
      <c r="J217" s="26">
        <v>279</v>
      </c>
      <c r="K217" s="26">
        <v>170</v>
      </c>
      <c r="L217" s="26">
        <v>241</v>
      </c>
      <c r="M217" s="26">
        <v>819</v>
      </c>
      <c r="N217" s="26">
        <v>164.2</v>
      </c>
      <c r="O217" s="26">
        <v>808</v>
      </c>
      <c r="P217" s="26">
        <v>1250</v>
      </c>
      <c r="Q217" s="26">
        <v>46.48</v>
      </c>
      <c r="R217" s="26">
        <v>36.200000000000003</v>
      </c>
      <c r="S217" s="26">
        <v>26</v>
      </c>
      <c r="T217" s="26">
        <v>405</v>
      </c>
      <c r="U217" s="26">
        <v>231</v>
      </c>
      <c r="V217" s="26">
        <v>137.19999999999999</v>
      </c>
      <c r="W217" s="26">
        <v>4440.5</v>
      </c>
      <c r="X217" s="26">
        <v>1861.8662999999999</v>
      </c>
      <c r="Y217" s="26">
        <v>173</v>
      </c>
      <c r="Z217" s="26">
        <v>920</v>
      </c>
      <c r="AA217" s="26">
        <v>2040</v>
      </c>
      <c r="AB217" s="26">
        <v>229.4</v>
      </c>
      <c r="AC217" s="26">
        <v>630</v>
      </c>
      <c r="AD217" s="26">
        <v>8288</v>
      </c>
      <c r="AE217" s="26">
        <v>873</v>
      </c>
      <c r="AF217" s="26">
        <v>2654</v>
      </c>
      <c r="AG217" s="26">
        <v>132.9161</v>
      </c>
    </row>
    <row r="218" spans="1:33" ht="15.75" customHeight="1">
      <c r="A218" s="101">
        <v>44140</v>
      </c>
      <c r="B218" s="102">
        <f>VLOOKUP(A218,'FTSE All-Share Historical '!A:B,2,FALSE)</f>
        <v>3354.2</v>
      </c>
      <c r="C218" s="26">
        <v>564</v>
      </c>
      <c r="D218" s="26">
        <v>72</v>
      </c>
      <c r="E218" s="26">
        <v>226</v>
      </c>
      <c r="F218" s="26">
        <v>234</v>
      </c>
      <c r="G218" s="26">
        <v>48</v>
      </c>
      <c r="H218" s="26">
        <v>304</v>
      </c>
      <c r="I218" s="26">
        <v>48.34</v>
      </c>
      <c r="J218" s="26">
        <v>282</v>
      </c>
      <c r="K218" s="26">
        <v>173</v>
      </c>
      <c r="L218" s="26">
        <v>242.5</v>
      </c>
      <c r="M218" s="26">
        <v>801</v>
      </c>
      <c r="N218" s="26">
        <v>168.6</v>
      </c>
      <c r="O218" s="26">
        <v>782</v>
      </c>
      <c r="P218" s="26">
        <v>1268</v>
      </c>
      <c r="Q218" s="26">
        <v>47.32</v>
      </c>
      <c r="R218" s="26">
        <v>36.6</v>
      </c>
      <c r="S218" s="26">
        <v>27.5</v>
      </c>
      <c r="T218" s="26">
        <v>405</v>
      </c>
      <c r="U218" s="26">
        <v>219</v>
      </c>
      <c r="V218" s="26">
        <v>135</v>
      </c>
      <c r="W218" s="26">
        <v>4492.5</v>
      </c>
      <c r="X218" s="26">
        <v>1853.1017999999999</v>
      </c>
      <c r="Y218" s="26">
        <v>174.8</v>
      </c>
      <c r="Z218" s="26">
        <v>925.5</v>
      </c>
      <c r="AA218" s="26">
        <v>2010</v>
      </c>
      <c r="AB218" s="26">
        <v>231</v>
      </c>
      <c r="AC218" s="26">
        <v>630</v>
      </c>
      <c r="AD218" s="26">
        <v>8378</v>
      </c>
      <c r="AE218" s="26">
        <v>896</v>
      </c>
      <c r="AF218" s="26">
        <v>2636</v>
      </c>
      <c r="AG218" s="26">
        <v>125.69240000000001</v>
      </c>
    </row>
    <row r="219" spans="1:33" ht="15.75" customHeight="1">
      <c r="A219" s="101">
        <v>44141</v>
      </c>
      <c r="B219" s="102">
        <f>VLOOKUP(A219,'FTSE All-Share Historical '!A:B,2,FALSE)</f>
        <v>3355.63</v>
      </c>
      <c r="C219" s="26">
        <v>570</v>
      </c>
      <c r="D219" s="26">
        <v>71.5</v>
      </c>
      <c r="E219" s="26">
        <v>231</v>
      </c>
      <c r="F219" s="26">
        <v>235</v>
      </c>
      <c r="G219" s="26">
        <v>48</v>
      </c>
      <c r="H219" s="26">
        <v>294</v>
      </c>
      <c r="I219" s="26">
        <v>47.8</v>
      </c>
      <c r="J219" s="26">
        <v>282.5</v>
      </c>
      <c r="K219" s="26">
        <v>170</v>
      </c>
      <c r="L219" s="26">
        <v>265</v>
      </c>
      <c r="M219" s="26">
        <v>813</v>
      </c>
      <c r="N219" s="26">
        <v>161.80000000000001</v>
      </c>
      <c r="O219" s="26">
        <v>778</v>
      </c>
      <c r="P219" s="26">
        <v>1230</v>
      </c>
      <c r="Q219" s="26">
        <v>46</v>
      </c>
      <c r="R219" s="26">
        <v>36.15</v>
      </c>
      <c r="S219" s="26">
        <v>27.5</v>
      </c>
      <c r="T219" s="26">
        <v>400</v>
      </c>
      <c r="U219" s="26">
        <v>228.5</v>
      </c>
      <c r="V219" s="26">
        <v>133.4</v>
      </c>
      <c r="W219" s="26">
        <v>4622</v>
      </c>
      <c r="X219" s="26">
        <v>1904.2945999999999</v>
      </c>
      <c r="Y219" s="26">
        <v>175</v>
      </c>
      <c r="Z219" s="26">
        <v>917</v>
      </c>
      <c r="AA219" s="26">
        <v>2140</v>
      </c>
      <c r="AB219" s="26">
        <v>227.9</v>
      </c>
      <c r="AC219" s="26">
        <v>630</v>
      </c>
      <c r="AD219" s="26">
        <v>8402</v>
      </c>
      <c r="AE219" s="26">
        <v>916.5</v>
      </c>
      <c r="AF219" s="26">
        <v>2613</v>
      </c>
      <c r="AG219" s="26">
        <v>129.30420000000001</v>
      </c>
    </row>
    <row r="220" spans="1:33" ht="15.75" customHeight="1">
      <c r="A220" s="101">
        <v>44144</v>
      </c>
      <c r="B220" s="102">
        <f>VLOOKUP(A220,'FTSE All-Share Historical '!A:B,2,FALSE)</f>
        <v>3515.68</v>
      </c>
      <c r="C220" s="26">
        <v>636</v>
      </c>
      <c r="D220" s="26">
        <v>74.489999999999995</v>
      </c>
      <c r="E220" s="26">
        <v>237</v>
      </c>
      <c r="F220" s="26">
        <v>247</v>
      </c>
      <c r="G220" s="26">
        <v>60.3</v>
      </c>
      <c r="H220" s="26">
        <v>297</v>
      </c>
      <c r="I220" s="26">
        <v>59</v>
      </c>
      <c r="J220" s="26">
        <v>281</v>
      </c>
      <c r="K220" s="26">
        <v>170</v>
      </c>
      <c r="L220" s="26">
        <v>343</v>
      </c>
      <c r="M220" s="26">
        <v>805</v>
      </c>
      <c r="N220" s="26">
        <v>203.5</v>
      </c>
      <c r="O220" s="26">
        <v>960</v>
      </c>
      <c r="P220" s="26">
        <v>1360</v>
      </c>
      <c r="Q220" s="26">
        <v>52</v>
      </c>
      <c r="R220" s="26">
        <v>39</v>
      </c>
      <c r="S220" s="26">
        <v>31</v>
      </c>
      <c r="T220" s="26">
        <v>402.5</v>
      </c>
      <c r="U220" s="26">
        <v>233</v>
      </c>
      <c r="V220" s="26">
        <v>150</v>
      </c>
      <c r="W220" s="26">
        <v>4635</v>
      </c>
      <c r="X220" s="26">
        <v>2041.2405000000001</v>
      </c>
      <c r="Y220" s="26">
        <v>180</v>
      </c>
      <c r="Z220" s="26">
        <v>1104</v>
      </c>
      <c r="AA220" s="26">
        <v>2220</v>
      </c>
      <c r="AB220" s="26">
        <v>250</v>
      </c>
      <c r="AC220" s="26">
        <v>640</v>
      </c>
      <c r="AD220" s="26">
        <v>8320</v>
      </c>
      <c r="AE220" s="26">
        <v>1174</v>
      </c>
      <c r="AF220" s="26">
        <v>2556</v>
      </c>
      <c r="AG220" s="26">
        <v>79.460700000000003</v>
      </c>
    </row>
    <row r="221" spans="1:33" ht="15.75" customHeight="1">
      <c r="A221" s="101">
        <v>44145</v>
      </c>
      <c r="B221" s="102">
        <f>VLOOKUP(A221,'FTSE All-Share Historical '!A:B,2,FALSE)</f>
        <v>3573.17</v>
      </c>
      <c r="C221" s="26">
        <v>680</v>
      </c>
      <c r="D221" s="26">
        <v>85.23</v>
      </c>
      <c r="E221" s="26">
        <v>230.5</v>
      </c>
      <c r="F221" s="26">
        <v>252</v>
      </c>
      <c r="G221" s="26">
        <v>62.2</v>
      </c>
      <c r="H221" s="26">
        <v>299</v>
      </c>
      <c r="I221" s="26">
        <v>64.349999999999994</v>
      </c>
      <c r="J221" s="26">
        <v>284</v>
      </c>
      <c r="K221" s="26">
        <v>186</v>
      </c>
      <c r="L221" s="26">
        <v>313.5</v>
      </c>
      <c r="M221" s="26">
        <v>841</v>
      </c>
      <c r="N221" s="26">
        <v>220</v>
      </c>
      <c r="O221" s="26">
        <v>990</v>
      </c>
      <c r="P221" s="26">
        <v>1376</v>
      </c>
      <c r="Q221" s="26">
        <v>56</v>
      </c>
      <c r="R221" s="26">
        <v>45</v>
      </c>
      <c r="S221" s="26">
        <v>31.4</v>
      </c>
      <c r="T221" s="26">
        <v>428</v>
      </c>
      <c r="U221" s="26">
        <v>234.5</v>
      </c>
      <c r="V221" s="26">
        <v>158.6</v>
      </c>
      <c r="W221" s="26">
        <v>4775.5</v>
      </c>
      <c r="X221" s="26">
        <v>2076.0994999999998</v>
      </c>
      <c r="Y221" s="26">
        <v>182.4</v>
      </c>
      <c r="Z221" s="26">
        <v>1120</v>
      </c>
      <c r="AA221" s="26">
        <v>2265</v>
      </c>
      <c r="AB221" s="26">
        <v>267.2</v>
      </c>
      <c r="AC221" s="26">
        <v>657.5</v>
      </c>
      <c r="AD221" s="26">
        <v>8000</v>
      </c>
      <c r="AE221" s="26">
        <v>1228</v>
      </c>
      <c r="AF221" s="26">
        <v>2493</v>
      </c>
      <c r="AG221" s="26">
        <v>70.069900000000004</v>
      </c>
    </row>
    <row r="222" spans="1:33" ht="15.75" customHeight="1">
      <c r="A222" s="101">
        <v>44146</v>
      </c>
      <c r="B222" s="102">
        <f>VLOOKUP(A222,'FTSE All-Share Historical '!A:B,2,FALSE)</f>
        <v>3623.37</v>
      </c>
      <c r="C222" s="26">
        <v>700</v>
      </c>
      <c r="D222" s="26">
        <v>81.31</v>
      </c>
      <c r="E222" s="26">
        <v>239</v>
      </c>
      <c r="F222" s="26">
        <v>255</v>
      </c>
      <c r="G222" s="26">
        <v>63</v>
      </c>
      <c r="H222" s="26">
        <v>298</v>
      </c>
      <c r="I222" s="26">
        <v>65.7</v>
      </c>
      <c r="J222" s="26">
        <v>285</v>
      </c>
      <c r="K222" s="26">
        <v>184</v>
      </c>
      <c r="L222" s="26">
        <v>328.5</v>
      </c>
      <c r="M222" s="26">
        <v>833</v>
      </c>
      <c r="N222" s="26">
        <v>222.5</v>
      </c>
      <c r="O222" s="26">
        <v>1040</v>
      </c>
      <c r="P222" s="26">
        <v>1400</v>
      </c>
      <c r="Q222" s="26">
        <v>57.8</v>
      </c>
      <c r="R222" s="26">
        <v>45.85</v>
      </c>
      <c r="S222" s="26">
        <v>30.5</v>
      </c>
      <c r="T222" s="26">
        <v>447.5</v>
      </c>
      <c r="U222" s="26">
        <v>230</v>
      </c>
      <c r="V222" s="26">
        <v>170</v>
      </c>
      <c r="W222" s="26">
        <v>4773</v>
      </c>
      <c r="X222" s="26">
        <v>2107.9704999999999</v>
      </c>
      <c r="Y222" s="26">
        <v>180</v>
      </c>
      <c r="Z222" s="26">
        <v>1120</v>
      </c>
      <c r="AA222" s="26">
        <v>2465</v>
      </c>
      <c r="AB222" s="26">
        <v>271</v>
      </c>
      <c r="AC222" s="26">
        <v>657.5</v>
      </c>
      <c r="AD222" s="26">
        <v>8080</v>
      </c>
      <c r="AE222" s="26">
        <v>1253</v>
      </c>
      <c r="AF222" s="26">
        <v>2613</v>
      </c>
      <c r="AG222" s="26">
        <v>72.236999999999995</v>
      </c>
    </row>
    <row r="223" spans="1:33" ht="15.75" customHeight="1">
      <c r="A223" s="101">
        <v>44147</v>
      </c>
      <c r="B223" s="102">
        <f>VLOOKUP(A223,'FTSE All-Share Historical '!A:B,2,FALSE)</f>
        <v>3601.98</v>
      </c>
      <c r="C223" s="26">
        <v>708</v>
      </c>
      <c r="D223" s="26">
        <v>82.17</v>
      </c>
      <c r="E223" s="26">
        <v>233.5</v>
      </c>
      <c r="F223" s="26">
        <v>263</v>
      </c>
      <c r="G223" s="26">
        <v>70.400000000000006</v>
      </c>
      <c r="H223" s="26">
        <v>305</v>
      </c>
      <c r="I223" s="26">
        <v>63.65</v>
      </c>
      <c r="J223" s="26">
        <v>285</v>
      </c>
      <c r="K223" s="26">
        <v>180</v>
      </c>
      <c r="L223" s="26">
        <v>330</v>
      </c>
      <c r="M223" s="26">
        <v>854</v>
      </c>
      <c r="N223" s="26">
        <v>213</v>
      </c>
      <c r="O223" s="26">
        <v>1030</v>
      </c>
      <c r="P223" s="26">
        <v>1338</v>
      </c>
      <c r="Q223" s="26">
        <v>58.75</v>
      </c>
      <c r="R223" s="26">
        <v>45.1</v>
      </c>
      <c r="S223" s="26">
        <v>30</v>
      </c>
      <c r="T223" s="26">
        <v>425</v>
      </c>
      <c r="U223" s="26">
        <v>231.5</v>
      </c>
      <c r="V223" s="26">
        <v>164.2</v>
      </c>
      <c r="W223" s="26">
        <v>4765</v>
      </c>
      <c r="X223" s="26">
        <v>2079.0873999999999</v>
      </c>
      <c r="Y223" s="26">
        <v>187</v>
      </c>
      <c r="Z223" s="26">
        <v>1034</v>
      </c>
      <c r="AA223" s="26">
        <v>2425</v>
      </c>
      <c r="AB223" s="26">
        <v>270.2</v>
      </c>
      <c r="AC223" s="26">
        <v>675</v>
      </c>
      <c r="AD223" s="26">
        <v>8116</v>
      </c>
      <c r="AE223" s="26">
        <v>1187</v>
      </c>
      <c r="AF223" s="26">
        <v>2658</v>
      </c>
      <c r="AG223" s="26">
        <v>72.959400000000002</v>
      </c>
    </row>
    <row r="224" spans="1:33" ht="15.75" customHeight="1">
      <c r="A224" s="101">
        <v>44148</v>
      </c>
      <c r="B224" s="102">
        <f>VLOOKUP(A224,'FTSE All-Share Historical '!A:B,2,FALSE)</f>
        <v>3590.4</v>
      </c>
      <c r="C224" s="26">
        <v>746</v>
      </c>
      <c r="D224" s="26">
        <v>103.6</v>
      </c>
      <c r="E224" s="26">
        <v>242</v>
      </c>
      <c r="F224" s="26">
        <v>265</v>
      </c>
      <c r="G224" s="26">
        <v>74</v>
      </c>
      <c r="H224" s="26">
        <v>303</v>
      </c>
      <c r="I224" s="26">
        <v>64.349999999999994</v>
      </c>
      <c r="J224" s="26">
        <v>300</v>
      </c>
      <c r="K224" s="26">
        <v>185</v>
      </c>
      <c r="L224" s="26">
        <v>353</v>
      </c>
      <c r="M224" s="26">
        <v>860</v>
      </c>
      <c r="N224" s="26">
        <v>219</v>
      </c>
      <c r="O224" s="26">
        <v>1010</v>
      </c>
      <c r="P224" s="26">
        <v>1382</v>
      </c>
      <c r="Q224" s="26">
        <v>63</v>
      </c>
      <c r="R224" s="26">
        <v>48.35</v>
      </c>
      <c r="S224" s="26">
        <v>30</v>
      </c>
      <c r="T224" s="26">
        <v>437.5</v>
      </c>
      <c r="U224" s="26">
        <v>234</v>
      </c>
      <c r="V224" s="26">
        <v>162.4</v>
      </c>
      <c r="W224" s="26">
        <v>4732</v>
      </c>
      <c r="X224" s="26">
        <v>2085.5612000000001</v>
      </c>
      <c r="Y224" s="26">
        <v>186</v>
      </c>
      <c r="Z224" s="26">
        <v>1037</v>
      </c>
      <c r="AA224" s="26">
        <v>2445</v>
      </c>
      <c r="AB224" s="26">
        <v>276.39999999999998</v>
      </c>
      <c r="AC224" s="26">
        <v>675</v>
      </c>
      <c r="AD224" s="26">
        <v>7992</v>
      </c>
      <c r="AE224" s="26">
        <v>1200</v>
      </c>
      <c r="AF224" s="26">
        <v>2659</v>
      </c>
      <c r="AG224" s="26">
        <v>86.684399999999997</v>
      </c>
    </row>
    <row r="225" spans="1:33" ht="15.75" customHeight="1">
      <c r="A225" s="101">
        <v>44151</v>
      </c>
      <c r="B225" s="102">
        <f>VLOOKUP(A225,'FTSE All-Share Historical '!A:B,2,FALSE)</f>
        <v>3650.63</v>
      </c>
      <c r="C225" s="26">
        <v>748</v>
      </c>
      <c r="D225" s="26">
        <v>112</v>
      </c>
      <c r="E225" s="26">
        <v>241</v>
      </c>
      <c r="F225" s="26">
        <v>268</v>
      </c>
      <c r="G225" s="26">
        <v>80</v>
      </c>
      <c r="H225" s="26">
        <v>295</v>
      </c>
      <c r="I225" s="26">
        <v>70.099999999999994</v>
      </c>
      <c r="J225" s="26">
        <v>302</v>
      </c>
      <c r="K225" s="26">
        <v>194</v>
      </c>
      <c r="L225" s="26">
        <v>360</v>
      </c>
      <c r="M225" s="26">
        <v>870</v>
      </c>
      <c r="N225" s="26">
        <v>241</v>
      </c>
      <c r="O225" s="26">
        <v>1055</v>
      </c>
      <c r="P225" s="26">
        <v>1398</v>
      </c>
      <c r="Q225" s="26">
        <v>65.3</v>
      </c>
      <c r="R225" s="26">
        <v>48.95</v>
      </c>
      <c r="S225" s="26">
        <v>30</v>
      </c>
      <c r="T225" s="26">
        <v>465</v>
      </c>
      <c r="U225" s="26">
        <v>235.5</v>
      </c>
      <c r="V225" s="26">
        <v>174</v>
      </c>
      <c r="W225" s="26">
        <v>4782</v>
      </c>
      <c r="X225" s="26">
        <v>2139.3436000000002</v>
      </c>
      <c r="Y225" s="26">
        <v>189.6</v>
      </c>
      <c r="Z225" s="26">
        <v>1090</v>
      </c>
      <c r="AA225" s="26">
        <v>2470</v>
      </c>
      <c r="AB225" s="26">
        <v>295</v>
      </c>
      <c r="AC225" s="26">
        <v>700</v>
      </c>
      <c r="AD225" s="26">
        <v>7970</v>
      </c>
      <c r="AE225" s="26">
        <v>1309</v>
      </c>
      <c r="AF225" s="26">
        <v>2644</v>
      </c>
      <c r="AG225" s="26">
        <v>80.183099999999996</v>
      </c>
    </row>
    <row r="226" spans="1:33" ht="15.75" customHeight="1">
      <c r="A226" s="101">
        <v>44152</v>
      </c>
      <c r="B226" s="102">
        <f>VLOOKUP(A226,'FTSE All-Share Historical '!A:B,2,FALSE)</f>
        <v>3621.46</v>
      </c>
      <c r="C226" s="26">
        <v>754</v>
      </c>
      <c r="D226" s="26">
        <v>109.2</v>
      </c>
      <c r="E226" s="26">
        <v>262.5</v>
      </c>
      <c r="F226" s="26">
        <v>270</v>
      </c>
      <c r="G226" s="26">
        <v>82.8</v>
      </c>
      <c r="H226" s="26">
        <v>300</v>
      </c>
      <c r="I226" s="26">
        <v>70.55</v>
      </c>
      <c r="J226" s="26">
        <v>300</v>
      </c>
      <c r="K226" s="26">
        <v>198</v>
      </c>
      <c r="L226" s="26">
        <v>383</v>
      </c>
      <c r="M226" s="26">
        <v>867</v>
      </c>
      <c r="N226" s="26">
        <v>237.5</v>
      </c>
      <c r="O226" s="26">
        <v>1100</v>
      </c>
      <c r="P226" s="26">
        <v>1394</v>
      </c>
      <c r="Q226" s="26">
        <v>64.5</v>
      </c>
      <c r="R226" s="26">
        <v>47.75</v>
      </c>
      <c r="S226" s="26">
        <v>30.75</v>
      </c>
      <c r="T226" s="26">
        <v>486</v>
      </c>
      <c r="U226" s="26">
        <v>238</v>
      </c>
      <c r="V226" s="26">
        <v>172</v>
      </c>
      <c r="W226" s="26">
        <v>4747</v>
      </c>
      <c r="X226" s="26">
        <v>2131.8737999999998</v>
      </c>
      <c r="Y226" s="26">
        <v>187</v>
      </c>
      <c r="Z226" s="26">
        <v>1060</v>
      </c>
      <c r="AA226" s="26">
        <v>2645</v>
      </c>
      <c r="AB226" s="26">
        <v>299.2</v>
      </c>
      <c r="AC226" s="26">
        <v>700</v>
      </c>
      <c r="AD226" s="26">
        <v>8010</v>
      </c>
      <c r="AE226" s="26">
        <v>1340</v>
      </c>
      <c r="AF226" s="26">
        <v>2547</v>
      </c>
      <c r="AG226" s="26">
        <v>77.293599999999998</v>
      </c>
    </row>
    <row r="227" spans="1:33" ht="15.75" customHeight="1">
      <c r="A227" s="101">
        <v>44153</v>
      </c>
      <c r="B227" s="102">
        <f>VLOOKUP(A227,'FTSE All-Share Historical '!A:B,2,FALSE)</f>
        <v>3636.91</v>
      </c>
      <c r="C227" s="26">
        <v>770</v>
      </c>
      <c r="D227" s="26">
        <v>112</v>
      </c>
      <c r="E227" s="26">
        <v>250.5</v>
      </c>
      <c r="F227" s="26">
        <v>266</v>
      </c>
      <c r="G227" s="26">
        <v>81.400000000000006</v>
      </c>
      <c r="H227" s="26">
        <v>300</v>
      </c>
      <c r="I227" s="26">
        <v>71.599999999999994</v>
      </c>
      <c r="J227" s="26">
        <v>295</v>
      </c>
      <c r="K227" s="26">
        <v>193</v>
      </c>
      <c r="L227" s="26">
        <v>380</v>
      </c>
      <c r="M227" s="26">
        <v>870</v>
      </c>
      <c r="N227" s="26">
        <v>234</v>
      </c>
      <c r="O227" s="26">
        <v>1110</v>
      </c>
      <c r="P227" s="26">
        <v>1392</v>
      </c>
      <c r="Q227" s="26">
        <v>65</v>
      </c>
      <c r="R227" s="26">
        <v>48.2</v>
      </c>
      <c r="S227" s="26">
        <v>30.7</v>
      </c>
      <c r="T227" s="26">
        <v>490</v>
      </c>
      <c r="U227" s="26">
        <v>236</v>
      </c>
      <c r="V227" s="26">
        <v>176</v>
      </c>
      <c r="W227" s="26">
        <v>4797.5</v>
      </c>
      <c r="X227" s="26">
        <v>2162.7489</v>
      </c>
      <c r="Y227" s="26">
        <v>194</v>
      </c>
      <c r="Z227" s="26">
        <v>1078</v>
      </c>
      <c r="AA227" s="26">
        <v>2640</v>
      </c>
      <c r="AB227" s="26">
        <v>317.5</v>
      </c>
      <c r="AC227" s="26">
        <v>700</v>
      </c>
      <c r="AD227" s="26">
        <v>8008</v>
      </c>
      <c r="AE227" s="26">
        <v>1383</v>
      </c>
      <c r="AF227" s="26">
        <v>2546</v>
      </c>
      <c r="AG227" s="26">
        <v>75.8489</v>
      </c>
    </row>
    <row r="228" spans="1:33" ht="15.75" customHeight="1">
      <c r="A228" s="101">
        <v>44154</v>
      </c>
      <c r="B228" s="102">
        <f>VLOOKUP(A228,'FTSE All-Share Historical '!A:B,2,FALSE)</f>
        <v>3606.7</v>
      </c>
      <c r="C228" s="26">
        <v>716</v>
      </c>
      <c r="D228" s="26">
        <v>108.3</v>
      </c>
      <c r="E228" s="26">
        <v>246.5</v>
      </c>
      <c r="F228" s="26">
        <v>269</v>
      </c>
      <c r="G228" s="26">
        <v>82</v>
      </c>
      <c r="H228" s="26">
        <v>300</v>
      </c>
      <c r="I228" s="26">
        <v>67.3</v>
      </c>
      <c r="J228" s="26">
        <v>285</v>
      </c>
      <c r="K228" s="26">
        <v>194</v>
      </c>
      <c r="L228" s="26">
        <v>368</v>
      </c>
      <c r="M228" s="26">
        <v>868</v>
      </c>
      <c r="N228" s="26">
        <v>223.5</v>
      </c>
      <c r="O228" s="26">
        <v>1115</v>
      </c>
      <c r="P228" s="26">
        <v>1362</v>
      </c>
      <c r="Q228" s="26">
        <v>64.5</v>
      </c>
      <c r="R228" s="26">
        <v>52.6</v>
      </c>
      <c r="S228" s="26">
        <v>31.7</v>
      </c>
      <c r="T228" s="26">
        <v>516</v>
      </c>
      <c r="U228" s="26">
        <v>228</v>
      </c>
      <c r="V228" s="26">
        <v>175.2</v>
      </c>
      <c r="W228" s="26">
        <v>4716</v>
      </c>
      <c r="X228" s="26">
        <v>2111.4564</v>
      </c>
      <c r="Y228" s="26">
        <v>186.2</v>
      </c>
      <c r="Z228" s="26">
        <v>1068</v>
      </c>
      <c r="AA228" s="26">
        <v>2600</v>
      </c>
      <c r="AB228" s="26">
        <v>311.7</v>
      </c>
      <c r="AC228" s="26">
        <v>682.5</v>
      </c>
      <c r="AD228" s="26">
        <v>8068</v>
      </c>
      <c r="AE228" s="26">
        <v>1267</v>
      </c>
      <c r="AF228" s="26">
        <v>2596</v>
      </c>
      <c r="AG228" s="26">
        <v>78.738299999999995</v>
      </c>
    </row>
    <row r="229" spans="1:33" ht="15.75" customHeight="1">
      <c r="A229" s="101">
        <v>44155</v>
      </c>
      <c r="B229" s="102">
        <f>VLOOKUP(A229,'FTSE All-Share Historical '!A:B,2,FALSE)</f>
        <v>3614.69</v>
      </c>
      <c r="C229" s="26">
        <v>708</v>
      </c>
      <c r="D229" s="26">
        <v>110.5</v>
      </c>
      <c r="E229" s="26">
        <v>259.5</v>
      </c>
      <c r="F229" s="26">
        <v>266</v>
      </c>
      <c r="G229" s="26">
        <v>80.599999999999994</v>
      </c>
      <c r="H229" s="26">
        <v>290</v>
      </c>
      <c r="I229" s="26">
        <v>68.349999999999994</v>
      </c>
      <c r="J229" s="26">
        <v>294</v>
      </c>
      <c r="K229" s="26">
        <v>194</v>
      </c>
      <c r="L229" s="26">
        <v>372.5</v>
      </c>
      <c r="M229" s="26">
        <v>868</v>
      </c>
      <c r="N229" s="26">
        <v>218</v>
      </c>
      <c r="O229" s="26">
        <v>1145</v>
      </c>
      <c r="P229" s="26">
        <v>1390</v>
      </c>
      <c r="Q229" s="26">
        <v>64.5</v>
      </c>
      <c r="R229" s="26">
        <v>51.6</v>
      </c>
      <c r="S229" s="26">
        <v>33</v>
      </c>
      <c r="T229" s="26">
        <v>524</v>
      </c>
      <c r="U229" s="26">
        <v>225</v>
      </c>
      <c r="V229" s="26">
        <v>177.6</v>
      </c>
      <c r="W229" s="26">
        <v>4773</v>
      </c>
      <c r="X229" s="26">
        <v>2135.3597</v>
      </c>
      <c r="Y229" s="26">
        <v>188.6</v>
      </c>
      <c r="Z229" s="26">
        <v>1070</v>
      </c>
      <c r="AA229" s="26">
        <v>2610</v>
      </c>
      <c r="AB229" s="26">
        <v>323.10000000000002</v>
      </c>
      <c r="AC229" s="26">
        <v>682.5</v>
      </c>
      <c r="AD229" s="26">
        <v>8134</v>
      </c>
      <c r="AE229" s="26">
        <v>1333</v>
      </c>
      <c r="AF229" s="26">
        <v>2646</v>
      </c>
      <c r="AG229" s="26">
        <v>75.8489</v>
      </c>
    </row>
    <row r="230" spans="1:33" ht="15.75" customHeight="1">
      <c r="A230" s="101">
        <v>44158</v>
      </c>
      <c r="B230" s="102">
        <f>VLOOKUP(A230,'FTSE All-Share Historical '!A:B,2,FALSE)</f>
        <v>3609.01</v>
      </c>
      <c r="C230" s="26">
        <v>712</v>
      </c>
      <c r="D230" s="26">
        <v>114.52</v>
      </c>
      <c r="E230" s="26">
        <v>272.5</v>
      </c>
      <c r="F230" s="26">
        <v>262</v>
      </c>
      <c r="G230" s="26">
        <v>80.599999999999994</v>
      </c>
      <c r="H230" s="26">
        <v>295</v>
      </c>
      <c r="I230" s="26">
        <v>70.349999999999994</v>
      </c>
      <c r="J230" s="26">
        <v>299</v>
      </c>
      <c r="K230" s="26">
        <v>191</v>
      </c>
      <c r="L230" s="26">
        <v>380</v>
      </c>
      <c r="M230" s="26">
        <v>850</v>
      </c>
      <c r="N230" s="26">
        <v>233.5</v>
      </c>
      <c r="O230" s="26">
        <v>1200</v>
      </c>
      <c r="P230" s="26">
        <v>1452</v>
      </c>
      <c r="Q230" s="26">
        <v>72</v>
      </c>
      <c r="R230" s="26">
        <v>56.5</v>
      </c>
      <c r="S230" s="26">
        <v>32</v>
      </c>
      <c r="T230" s="26">
        <v>580</v>
      </c>
      <c r="U230" s="26">
        <v>229</v>
      </c>
      <c r="V230" s="26">
        <v>186.4</v>
      </c>
      <c r="W230" s="26">
        <v>4866</v>
      </c>
      <c r="X230" s="26">
        <v>2180.1783</v>
      </c>
      <c r="Y230" s="26">
        <v>189.2</v>
      </c>
      <c r="Z230" s="26">
        <v>1100</v>
      </c>
      <c r="AA230" s="26">
        <v>2710</v>
      </c>
      <c r="AB230" s="26">
        <v>330.1</v>
      </c>
      <c r="AC230" s="26">
        <v>725</v>
      </c>
      <c r="AD230" s="26">
        <v>8202</v>
      </c>
      <c r="AE230" s="26">
        <v>1333</v>
      </c>
      <c r="AF230" s="26">
        <v>2600</v>
      </c>
      <c r="AG230" s="26">
        <v>66.819199999999995</v>
      </c>
    </row>
    <row r="231" spans="1:33" ht="15.75" customHeight="1">
      <c r="A231" s="101">
        <v>44159</v>
      </c>
      <c r="B231" s="102">
        <f>VLOOKUP(A231,'FTSE All-Share Historical '!A:B,2,FALSE)</f>
        <v>3661.79</v>
      </c>
      <c r="C231" s="26">
        <v>704</v>
      </c>
      <c r="D231" s="26">
        <v>119.12</v>
      </c>
      <c r="E231" s="26">
        <v>278</v>
      </c>
      <c r="F231" s="26">
        <v>250</v>
      </c>
      <c r="G231" s="26">
        <v>85.25</v>
      </c>
      <c r="H231" s="26">
        <v>293</v>
      </c>
      <c r="I231" s="26">
        <v>69</v>
      </c>
      <c r="J231" s="26">
        <v>291</v>
      </c>
      <c r="K231" s="26">
        <v>193</v>
      </c>
      <c r="L231" s="26">
        <v>398</v>
      </c>
      <c r="M231" s="26">
        <v>860</v>
      </c>
      <c r="N231" s="26">
        <v>230.5</v>
      </c>
      <c r="O231" s="26">
        <v>1215</v>
      </c>
      <c r="P231" s="26">
        <v>1406</v>
      </c>
      <c r="Q231" s="26">
        <v>76.150000000000006</v>
      </c>
      <c r="R231" s="26">
        <v>60.2</v>
      </c>
      <c r="S231" s="26">
        <v>31.6</v>
      </c>
      <c r="T231" s="26">
        <v>598</v>
      </c>
      <c r="U231" s="26">
        <v>228.5</v>
      </c>
      <c r="V231" s="26">
        <v>188.2</v>
      </c>
      <c r="W231" s="26">
        <v>5053</v>
      </c>
      <c r="X231" s="26">
        <v>2302.1846999999998</v>
      </c>
      <c r="Y231" s="26">
        <v>195.4</v>
      </c>
      <c r="Z231" s="26">
        <v>1137</v>
      </c>
      <c r="AA231" s="26">
        <v>2765</v>
      </c>
      <c r="AB231" s="26">
        <v>354.9</v>
      </c>
      <c r="AC231" s="26">
        <v>735</v>
      </c>
      <c r="AD231" s="26">
        <v>8258</v>
      </c>
      <c r="AE231" s="26">
        <v>1372</v>
      </c>
      <c r="AF231" s="26">
        <v>2601</v>
      </c>
      <c r="AG231" s="26">
        <v>64.290899999999993</v>
      </c>
    </row>
    <row r="232" spans="1:33" ht="15.75" customHeight="1">
      <c r="A232" s="101">
        <v>44160</v>
      </c>
      <c r="B232" s="102">
        <f>VLOOKUP(A232,'FTSE All-Share Historical '!A:B,2,FALSE)</f>
        <v>3635.25</v>
      </c>
      <c r="C232" s="26">
        <v>700</v>
      </c>
      <c r="D232" s="26">
        <v>116.96</v>
      </c>
      <c r="E232" s="26">
        <v>266</v>
      </c>
      <c r="F232" s="26">
        <v>258</v>
      </c>
      <c r="G232" s="26">
        <v>84</v>
      </c>
      <c r="H232" s="26">
        <v>287</v>
      </c>
      <c r="I232" s="26">
        <v>68.75</v>
      </c>
      <c r="J232" s="26">
        <v>300</v>
      </c>
      <c r="K232" s="26">
        <v>195</v>
      </c>
      <c r="L232" s="26">
        <v>408</v>
      </c>
      <c r="M232" s="26">
        <v>860</v>
      </c>
      <c r="N232" s="26">
        <v>223.5</v>
      </c>
      <c r="O232" s="26">
        <v>1205</v>
      </c>
      <c r="P232" s="26">
        <v>1400</v>
      </c>
      <c r="Q232" s="26">
        <v>74.8</v>
      </c>
      <c r="R232" s="26">
        <v>57.6</v>
      </c>
      <c r="S232" s="26">
        <v>32</v>
      </c>
      <c r="T232" s="26">
        <v>608</v>
      </c>
      <c r="U232" s="26">
        <v>230</v>
      </c>
      <c r="V232" s="26">
        <v>188.2</v>
      </c>
      <c r="W232" s="26">
        <v>4918.5</v>
      </c>
      <c r="X232" s="26">
        <v>2295.7109</v>
      </c>
      <c r="Y232" s="26">
        <v>197</v>
      </c>
      <c r="Z232" s="26">
        <v>1131</v>
      </c>
      <c r="AA232" s="26">
        <v>2605</v>
      </c>
      <c r="AB232" s="26">
        <v>350.8</v>
      </c>
      <c r="AC232" s="26">
        <v>755</v>
      </c>
      <c r="AD232" s="26">
        <v>8374</v>
      </c>
      <c r="AE232" s="26">
        <v>1385</v>
      </c>
      <c r="AF232" s="26">
        <v>2602</v>
      </c>
      <c r="AG232" s="26">
        <v>60.317900000000002</v>
      </c>
    </row>
    <row r="233" spans="1:33" ht="15.75" customHeight="1">
      <c r="A233" s="101">
        <v>44161</v>
      </c>
      <c r="B233" s="102">
        <f>VLOOKUP(A233,'FTSE All-Share Historical '!A:B,2,FALSE)</f>
        <v>3616.32</v>
      </c>
      <c r="C233" s="26">
        <v>662</v>
      </c>
      <c r="D233" s="26">
        <v>115</v>
      </c>
      <c r="E233" s="26">
        <v>271</v>
      </c>
      <c r="F233" s="26">
        <v>258</v>
      </c>
      <c r="G233" s="26">
        <v>83.5</v>
      </c>
      <c r="H233" s="26">
        <v>288</v>
      </c>
      <c r="I233" s="26">
        <v>65.900000000000006</v>
      </c>
      <c r="J233" s="26">
        <v>292</v>
      </c>
      <c r="K233" s="26">
        <v>193</v>
      </c>
      <c r="L233" s="26">
        <v>397</v>
      </c>
      <c r="M233" s="26">
        <v>849</v>
      </c>
      <c r="N233" s="26">
        <v>222</v>
      </c>
      <c r="O233" s="26">
        <v>1185</v>
      </c>
      <c r="P233" s="26">
        <v>1388</v>
      </c>
      <c r="Q233" s="26">
        <v>71.849999999999994</v>
      </c>
      <c r="R233" s="26">
        <v>54</v>
      </c>
      <c r="S233" s="26">
        <v>31.5</v>
      </c>
      <c r="T233" s="26">
        <v>598</v>
      </c>
      <c r="U233" s="26">
        <v>226.25</v>
      </c>
      <c r="V233" s="26">
        <v>186.6</v>
      </c>
      <c r="W233" s="26">
        <v>4901.5</v>
      </c>
      <c r="X233" s="26">
        <v>2257.366</v>
      </c>
      <c r="Y233" s="26">
        <v>196.2</v>
      </c>
      <c r="Z233" s="26">
        <v>1135</v>
      </c>
      <c r="AA233" s="26">
        <v>2545</v>
      </c>
      <c r="AB233" s="26">
        <v>363.1</v>
      </c>
      <c r="AC233" s="26">
        <v>765</v>
      </c>
      <c r="AD233" s="26">
        <v>8250</v>
      </c>
      <c r="AE233" s="26">
        <v>1377</v>
      </c>
      <c r="AF233" s="26">
        <v>2634</v>
      </c>
      <c r="AG233" s="26">
        <v>61.762599999999999</v>
      </c>
    </row>
    <row r="234" spans="1:33" ht="15.75" customHeight="1">
      <c r="A234" s="101">
        <v>44162</v>
      </c>
      <c r="B234" s="102">
        <f>VLOOKUP(A234,'FTSE All-Share Historical '!A:B,2,FALSE)</f>
        <v>3620.72</v>
      </c>
      <c r="C234" s="26">
        <v>680</v>
      </c>
      <c r="D234" s="26">
        <v>112.02</v>
      </c>
      <c r="E234" s="26">
        <v>268.5</v>
      </c>
      <c r="F234" s="26">
        <v>255</v>
      </c>
      <c r="G234" s="26">
        <v>82.5</v>
      </c>
      <c r="H234" s="26">
        <v>298</v>
      </c>
      <c r="I234" s="26">
        <v>64.650000000000006</v>
      </c>
      <c r="J234" s="26">
        <v>308</v>
      </c>
      <c r="K234" s="26">
        <v>203</v>
      </c>
      <c r="L234" s="26">
        <v>400</v>
      </c>
      <c r="M234" s="26">
        <v>865</v>
      </c>
      <c r="N234" s="26">
        <v>223</v>
      </c>
      <c r="O234" s="26">
        <v>1190</v>
      </c>
      <c r="P234" s="26">
        <v>1406</v>
      </c>
      <c r="Q234" s="26">
        <v>70.900000000000006</v>
      </c>
      <c r="R234" s="26">
        <v>53.7</v>
      </c>
      <c r="S234" s="26">
        <v>31.15</v>
      </c>
      <c r="T234" s="26">
        <v>600</v>
      </c>
      <c r="U234" s="26">
        <v>223</v>
      </c>
      <c r="V234" s="26">
        <v>175.8</v>
      </c>
      <c r="W234" s="26">
        <v>4922.5</v>
      </c>
      <c r="X234" s="26">
        <v>2256.37</v>
      </c>
      <c r="Y234" s="26">
        <v>200.5</v>
      </c>
      <c r="Z234" s="26">
        <v>1148</v>
      </c>
      <c r="AA234" s="26">
        <v>2515</v>
      </c>
      <c r="AB234" s="26">
        <v>356.4</v>
      </c>
      <c r="AC234" s="26">
        <v>765</v>
      </c>
      <c r="AD234" s="26">
        <v>8324</v>
      </c>
      <c r="AE234" s="26">
        <v>1407</v>
      </c>
      <c r="AF234" s="26">
        <v>2632</v>
      </c>
      <c r="AG234" s="26">
        <v>61.401499999999999</v>
      </c>
    </row>
    <row r="235" spans="1:33" ht="15.75" customHeight="1">
      <c r="A235" s="101">
        <v>44165</v>
      </c>
      <c r="B235" s="102">
        <f>VLOOKUP(A235,'FTSE All-Share Historical '!A:B,2,FALSE)</f>
        <v>3569.02</v>
      </c>
      <c r="C235" s="26">
        <v>680</v>
      </c>
      <c r="D235" s="26">
        <v>109.1</v>
      </c>
      <c r="E235" s="26">
        <v>265</v>
      </c>
      <c r="F235" s="26">
        <v>253</v>
      </c>
      <c r="G235" s="26">
        <v>80</v>
      </c>
      <c r="H235" s="26">
        <v>292</v>
      </c>
      <c r="I235" s="26">
        <v>60.85</v>
      </c>
      <c r="J235" s="26">
        <v>310</v>
      </c>
      <c r="K235" s="26">
        <v>205</v>
      </c>
      <c r="L235" s="26">
        <v>387.5</v>
      </c>
      <c r="M235" s="26">
        <v>865</v>
      </c>
      <c r="N235" s="26">
        <v>211</v>
      </c>
      <c r="O235" s="26">
        <v>1150</v>
      </c>
      <c r="P235" s="26">
        <v>1406</v>
      </c>
      <c r="Q235" s="26">
        <v>70</v>
      </c>
      <c r="R235" s="26">
        <v>56.6</v>
      </c>
      <c r="S235" s="26">
        <v>30.8</v>
      </c>
      <c r="T235" s="26">
        <v>588</v>
      </c>
      <c r="U235" s="26">
        <v>234</v>
      </c>
      <c r="V235" s="26">
        <v>178.6</v>
      </c>
      <c r="W235" s="26">
        <v>4834</v>
      </c>
      <c r="X235" s="26">
        <v>2204.5796</v>
      </c>
      <c r="Y235" s="26">
        <v>217</v>
      </c>
      <c r="Z235" s="26">
        <v>1104</v>
      </c>
      <c r="AA235" s="26">
        <v>2560</v>
      </c>
      <c r="AB235" s="26">
        <v>337.9</v>
      </c>
      <c r="AC235" s="26">
        <v>785</v>
      </c>
      <c r="AD235" s="26">
        <v>8424</v>
      </c>
      <c r="AE235" s="26">
        <v>1399</v>
      </c>
      <c r="AF235" s="26">
        <v>2608</v>
      </c>
      <c r="AG235" s="26">
        <v>61.040300000000002</v>
      </c>
    </row>
    <row r="236" spans="1:33" ht="15.75" customHeight="1">
      <c r="A236" s="101">
        <v>44166</v>
      </c>
      <c r="B236" s="102">
        <f>VLOOKUP(A236,'FTSE All-Share Historical '!A:B,2,FALSE)</f>
        <v>3641.18</v>
      </c>
      <c r="C236" s="26">
        <v>686</v>
      </c>
      <c r="D236" s="26">
        <v>110.6</v>
      </c>
      <c r="E236" s="26">
        <v>275</v>
      </c>
      <c r="F236" s="26">
        <v>260</v>
      </c>
      <c r="G236" s="26">
        <v>82.55</v>
      </c>
      <c r="H236" s="26">
        <v>290</v>
      </c>
      <c r="I236" s="26">
        <v>65.650000000000006</v>
      </c>
      <c r="J236" s="26">
        <v>305</v>
      </c>
      <c r="K236" s="26">
        <v>202</v>
      </c>
      <c r="L236" s="26">
        <v>392.5</v>
      </c>
      <c r="M236" s="26">
        <v>864</v>
      </c>
      <c r="N236" s="26">
        <v>230</v>
      </c>
      <c r="O236" s="26">
        <v>1180</v>
      </c>
      <c r="P236" s="26">
        <v>1426</v>
      </c>
      <c r="Q236" s="26">
        <v>77.5</v>
      </c>
      <c r="R236" s="26">
        <v>57</v>
      </c>
      <c r="S236" s="26">
        <v>30.5</v>
      </c>
      <c r="T236" s="26">
        <v>610</v>
      </c>
      <c r="U236" s="26">
        <v>234</v>
      </c>
      <c r="V236" s="26">
        <v>179.8</v>
      </c>
      <c r="W236" s="26">
        <v>4997.5</v>
      </c>
      <c r="X236" s="26">
        <v>2319.6140999999998</v>
      </c>
      <c r="Y236" s="26">
        <v>215</v>
      </c>
      <c r="Z236" s="26">
        <v>1175</v>
      </c>
      <c r="AA236" s="26">
        <v>2600</v>
      </c>
      <c r="AB236" s="26">
        <v>350</v>
      </c>
      <c r="AC236" s="26">
        <v>820</v>
      </c>
      <c r="AD236" s="26">
        <v>8572</v>
      </c>
      <c r="AE236" s="26">
        <v>1443</v>
      </c>
      <c r="AF236" s="26">
        <v>2481</v>
      </c>
      <c r="AG236" s="26">
        <v>59.234299999999998</v>
      </c>
    </row>
    <row r="237" spans="1:33" ht="15.75" customHeight="1">
      <c r="A237" s="101">
        <v>44167</v>
      </c>
      <c r="B237" s="102">
        <f>VLOOKUP(A237,'FTSE All-Share Historical '!A:B,2,FALSE)</f>
        <v>3679.17</v>
      </c>
      <c r="C237" s="26">
        <v>697</v>
      </c>
      <c r="D237" s="26">
        <v>110</v>
      </c>
      <c r="E237" s="26">
        <v>274.5</v>
      </c>
      <c r="F237" s="26">
        <v>255</v>
      </c>
      <c r="G237" s="26">
        <v>80.349999999999994</v>
      </c>
      <c r="H237" s="26">
        <v>285</v>
      </c>
      <c r="I237" s="26">
        <v>68.55</v>
      </c>
      <c r="J237" s="26">
        <v>305</v>
      </c>
      <c r="K237" s="26">
        <v>198</v>
      </c>
      <c r="L237" s="26">
        <v>392.5</v>
      </c>
      <c r="M237" s="26">
        <v>865</v>
      </c>
      <c r="N237" s="26">
        <v>240.5</v>
      </c>
      <c r="O237" s="26">
        <v>1200</v>
      </c>
      <c r="P237" s="26">
        <v>1424</v>
      </c>
      <c r="Q237" s="26">
        <v>79.900000000000006</v>
      </c>
      <c r="R237" s="26">
        <v>56.5</v>
      </c>
      <c r="S237" s="26">
        <v>29.75</v>
      </c>
      <c r="T237" s="26">
        <v>610</v>
      </c>
      <c r="U237" s="26">
        <v>236</v>
      </c>
      <c r="V237" s="26">
        <v>178</v>
      </c>
      <c r="W237" s="26">
        <v>5239</v>
      </c>
      <c r="X237" s="26">
        <v>2369.4126000000001</v>
      </c>
      <c r="Y237" s="26">
        <v>215</v>
      </c>
      <c r="Z237" s="26">
        <v>1152</v>
      </c>
      <c r="AA237" s="26">
        <v>2630</v>
      </c>
      <c r="AB237" s="26">
        <v>346.6</v>
      </c>
      <c r="AC237" s="26">
        <v>832.5</v>
      </c>
      <c r="AD237" s="26">
        <v>8502</v>
      </c>
      <c r="AE237" s="26">
        <v>1454</v>
      </c>
      <c r="AF237" s="26">
        <v>2532</v>
      </c>
      <c r="AG237" s="26">
        <v>59.956699999999998</v>
      </c>
    </row>
    <row r="238" spans="1:33" ht="15.75" customHeight="1">
      <c r="A238" s="101">
        <v>44168</v>
      </c>
      <c r="B238" s="102">
        <f>VLOOKUP(A238,'FTSE All-Share Historical '!A:B,2,FALSE)</f>
        <v>3700.05</v>
      </c>
      <c r="C238" s="26">
        <v>720</v>
      </c>
      <c r="D238" s="26">
        <v>110</v>
      </c>
      <c r="E238" s="26">
        <v>265</v>
      </c>
      <c r="F238" s="26">
        <v>264</v>
      </c>
      <c r="G238" s="26">
        <v>81.900000000000006</v>
      </c>
      <c r="H238" s="26">
        <v>300</v>
      </c>
      <c r="I238" s="26">
        <v>68.95</v>
      </c>
      <c r="J238" s="26">
        <v>306</v>
      </c>
      <c r="K238" s="26">
        <v>203</v>
      </c>
      <c r="L238" s="26">
        <v>392</v>
      </c>
      <c r="M238" s="26">
        <v>863</v>
      </c>
      <c r="N238" s="26">
        <v>248.5</v>
      </c>
      <c r="O238" s="26">
        <v>1200</v>
      </c>
      <c r="P238" s="26">
        <v>1426</v>
      </c>
      <c r="Q238" s="26">
        <v>78.849999999999994</v>
      </c>
      <c r="R238" s="26">
        <v>58</v>
      </c>
      <c r="S238" s="26">
        <v>28.1</v>
      </c>
      <c r="T238" s="26">
        <v>590</v>
      </c>
      <c r="U238" s="26">
        <v>239</v>
      </c>
      <c r="V238" s="26">
        <v>177.6</v>
      </c>
      <c r="W238" s="26">
        <v>5381</v>
      </c>
      <c r="X238" s="26">
        <v>2467.5156999999999</v>
      </c>
      <c r="Y238" s="26">
        <v>214</v>
      </c>
      <c r="Z238" s="26">
        <v>1153</v>
      </c>
      <c r="AA238" s="26">
        <v>2675</v>
      </c>
      <c r="AB238" s="26">
        <v>344.9</v>
      </c>
      <c r="AC238" s="26">
        <v>857.5</v>
      </c>
      <c r="AD238" s="26">
        <v>8554</v>
      </c>
      <c r="AE238" s="26">
        <v>1429</v>
      </c>
      <c r="AF238" s="26">
        <v>2544</v>
      </c>
      <c r="AG238" s="26">
        <v>59.595500000000001</v>
      </c>
    </row>
    <row r="239" spans="1:33" ht="15.75" customHeight="1">
      <c r="A239" s="101">
        <v>44169</v>
      </c>
      <c r="B239" s="102">
        <f>VLOOKUP(A239,'FTSE All-Share Historical '!A:B,2,FALSE)</f>
        <v>3729.83</v>
      </c>
      <c r="C239" s="26">
        <v>739</v>
      </c>
      <c r="D239" s="26">
        <v>109.8</v>
      </c>
      <c r="E239" s="26">
        <v>273</v>
      </c>
      <c r="F239" s="26">
        <v>263.5</v>
      </c>
      <c r="G239" s="26">
        <v>81.099999999999994</v>
      </c>
      <c r="H239" s="26">
        <v>305</v>
      </c>
      <c r="I239" s="26">
        <v>68.95</v>
      </c>
      <c r="J239" s="26">
        <v>303.5</v>
      </c>
      <c r="K239" s="26">
        <v>196</v>
      </c>
      <c r="L239" s="26">
        <v>405</v>
      </c>
      <c r="M239" s="26">
        <v>850</v>
      </c>
      <c r="N239" s="26">
        <v>247.5</v>
      </c>
      <c r="O239" s="26">
        <v>1205</v>
      </c>
      <c r="P239" s="26">
        <v>1492</v>
      </c>
      <c r="Q239" s="26">
        <v>86</v>
      </c>
      <c r="R239" s="26">
        <v>58.7</v>
      </c>
      <c r="S239" s="26">
        <v>27.95</v>
      </c>
      <c r="T239" s="26">
        <v>606</v>
      </c>
      <c r="U239" s="26">
        <v>240</v>
      </c>
      <c r="V239" s="26">
        <v>177</v>
      </c>
      <c r="W239" s="26">
        <v>5450</v>
      </c>
      <c r="X239" s="26">
        <v>2524.7840000000001</v>
      </c>
      <c r="Y239" s="26">
        <v>215</v>
      </c>
      <c r="Z239" s="26">
        <v>1178</v>
      </c>
      <c r="AA239" s="26">
        <v>2665</v>
      </c>
      <c r="AB239" s="26">
        <v>331</v>
      </c>
      <c r="AC239" s="26">
        <v>860</v>
      </c>
      <c r="AD239" s="26">
        <v>8540</v>
      </c>
      <c r="AE239" s="26">
        <v>1428</v>
      </c>
      <c r="AF239" s="26">
        <v>2547</v>
      </c>
      <c r="AG239" s="26">
        <v>55.622500000000002</v>
      </c>
    </row>
    <row r="240" spans="1:33" ht="15.75" customHeight="1">
      <c r="A240" s="101">
        <v>44172</v>
      </c>
      <c r="B240" s="102">
        <f>VLOOKUP(A240,'FTSE All-Share Historical '!A:B,2,FALSE)</f>
        <v>3724.04</v>
      </c>
      <c r="C240" s="26">
        <v>706</v>
      </c>
      <c r="D240" s="26">
        <v>105.92</v>
      </c>
      <c r="E240" s="26">
        <v>265</v>
      </c>
      <c r="F240" s="26">
        <v>256</v>
      </c>
      <c r="G240" s="26">
        <v>80</v>
      </c>
      <c r="H240" s="26">
        <v>312</v>
      </c>
      <c r="I240" s="26">
        <v>68.650000000000006</v>
      </c>
      <c r="J240" s="26">
        <v>285</v>
      </c>
      <c r="K240" s="26">
        <v>200</v>
      </c>
      <c r="L240" s="26">
        <v>400</v>
      </c>
      <c r="M240" s="26">
        <v>820</v>
      </c>
      <c r="N240" s="26">
        <v>243</v>
      </c>
      <c r="O240" s="26">
        <v>1250</v>
      </c>
      <c r="P240" s="26">
        <v>1414</v>
      </c>
      <c r="Q240" s="26">
        <v>83.05</v>
      </c>
      <c r="R240" s="26">
        <v>56.2</v>
      </c>
      <c r="S240" s="26">
        <v>28.2</v>
      </c>
      <c r="T240" s="26">
        <v>600</v>
      </c>
      <c r="U240" s="26">
        <v>230.5</v>
      </c>
      <c r="V240" s="26">
        <v>171.6</v>
      </c>
      <c r="W240" s="26">
        <v>5461</v>
      </c>
      <c r="X240" s="26">
        <v>2551.1772000000001</v>
      </c>
      <c r="Y240" s="26">
        <v>211</v>
      </c>
      <c r="Z240" s="26">
        <v>1158</v>
      </c>
      <c r="AA240" s="26">
        <v>2600</v>
      </c>
      <c r="AB240" s="26">
        <v>330</v>
      </c>
      <c r="AC240" s="26">
        <v>860</v>
      </c>
      <c r="AD240" s="26">
        <v>8480</v>
      </c>
      <c r="AE240" s="26">
        <v>1426</v>
      </c>
      <c r="AF240" s="26">
        <v>2522</v>
      </c>
      <c r="AG240" s="26">
        <v>71.153400000000005</v>
      </c>
    </row>
    <row r="241" spans="1:33" ht="15.75" customHeight="1">
      <c r="A241" s="101">
        <v>44173</v>
      </c>
      <c r="B241" s="102">
        <f>VLOOKUP(A241,'FTSE All-Share Historical '!A:B,2,FALSE)</f>
        <v>3723.72</v>
      </c>
      <c r="C241" s="26">
        <v>706</v>
      </c>
      <c r="D241" s="26">
        <v>103.76</v>
      </c>
      <c r="E241" s="26">
        <v>275</v>
      </c>
      <c r="F241" s="26">
        <v>254</v>
      </c>
      <c r="G241" s="26">
        <v>82</v>
      </c>
      <c r="H241" s="26">
        <v>314</v>
      </c>
      <c r="I241" s="26">
        <v>69.45</v>
      </c>
      <c r="J241" s="26">
        <v>285</v>
      </c>
      <c r="K241" s="26">
        <v>192</v>
      </c>
      <c r="L241" s="26">
        <v>370</v>
      </c>
      <c r="M241" s="26">
        <v>848</v>
      </c>
      <c r="N241" s="26">
        <v>242.5</v>
      </c>
      <c r="O241" s="26">
        <v>1210</v>
      </c>
      <c r="P241" s="26">
        <v>1414</v>
      </c>
      <c r="Q241" s="26">
        <v>79.75</v>
      </c>
      <c r="R241" s="26">
        <v>55.5</v>
      </c>
      <c r="S241" s="26">
        <v>28</v>
      </c>
      <c r="T241" s="26">
        <v>616</v>
      </c>
      <c r="U241" s="26">
        <v>236</v>
      </c>
      <c r="V241" s="26">
        <v>168.6</v>
      </c>
      <c r="W241" s="26">
        <v>5444</v>
      </c>
      <c r="X241" s="26">
        <v>2521.2981</v>
      </c>
      <c r="Y241" s="26">
        <v>211</v>
      </c>
      <c r="Z241" s="26">
        <v>1126</v>
      </c>
      <c r="AA241" s="26">
        <v>2605</v>
      </c>
      <c r="AB241" s="26">
        <v>314.5</v>
      </c>
      <c r="AC241" s="26">
        <v>860</v>
      </c>
      <c r="AD241" s="26">
        <v>8506</v>
      </c>
      <c r="AE241" s="26">
        <v>1427</v>
      </c>
      <c r="AF241" s="26">
        <v>2525</v>
      </c>
      <c r="AG241" s="26">
        <v>63.568600000000004</v>
      </c>
    </row>
    <row r="242" spans="1:33" ht="15.75" customHeight="1">
      <c r="A242" s="101">
        <v>44174</v>
      </c>
      <c r="B242" s="102">
        <f>VLOOKUP(A242,'FTSE All-Share Historical '!A:B,2,FALSE)</f>
        <v>3726.72</v>
      </c>
      <c r="C242" s="26">
        <v>674</v>
      </c>
      <c r="D242" s="26">
        <v>107.06</v>
      </c>
      <c r="E242" s="26">
        <v>283</v>
      </c>
      <c r="F242" s="26">
        <v>252</v>
      </c>
      <c r="G242" s="26">
        <v>78.099999999999994</v>
      </c>
      <c r="H242" s="26">
        <v>313</v>
      </c>
      <c r="I242" s="26">
        <v>70</v>
      </c>
      <c r="J242" s="26">
        <v>284</v>
      </c>
      <c r="K242" s="26">
        <v>192</v>
      </c>
      <c r="L242" s="26">
        <v>367</v>
      </c>
      <c r="M242" s="26">
        <v>857</v>
      </c>
      <c r="N242" s="26">
        <v>250</v>
      </c>
      <c r="O242" s="26">
        <v>1220</v>
      </c>
      <c r="P242" s="26">
        <v>1400</v>
      </c>
      <c r="Q242" s="26">
        <v>78.75</v>
      </c>
      <c r="R242" s="26">
        <v>56.3</v>
      </c>
      <c r="S242" s="26">
        <v>28.15</v>
      </c>
      <c r="T242" s="26">
        <v>618</v>
      </c>
      <c r="U242" s="26">
        <v>239</v>
      </c>
      <c r="V242" s="26">
        <v>167</v>
      </c>
      <c r="W242" s="26">
        <v>5369</v>
      </c>
      <c r="X242" s="26">
        <v>2485.9411</v>
      </c>
      <c r="Y242" s="26">
        <v>212.5</v>
      </c>
      <c r="Z242" s="26">
        <v>1133</v>
      </c>
      <c r="AA242" s="26">
        <v>2570</v>
      </c>
      <c r="AB242" s="26">
        <v>307.3</v>
      </c>
      <c r="AC242" s="26">
        <v>860</v>
      </c>
      <c r="AD242" s="26">
        <v>8504</v>
      </c>
      <c r="AE242" s="26">
        <v>1427</v>
      </c>
      <c r="AF242" s="26">
        <v>2479</v>
      </c>
      <c r="AG242" s="26">
        <v>59.595500000000001</v>
      </c>
    </row>
    <row r="243" spans="1:33" ht="15.75" customHeight="1">
      <c r="A243" s="101">
        <v>44175</v>
      </c>
      <c r="B243" s="102">
        <f>VLOOKUP(A243,'FTSE All-Share Historical '!A:B,2,FALSE)</f>
        <v>3739.22</v>
      </c>
      <c r="C243" s="26">
        <v>704</v>
      </c>
      <c r="D243" s="26">
        <v>103.5</v>
      </c>
      <c r="E243" s="26">
        <v>266</v>
      </c>
      <c r="F243" s="26">
        <v>252</v>
      </c>
      <c r="G243" s="26">
        <v>79.099999999999994</v>
      </c>
      <c r="H243" s="26">
        <v>310</v>
      </c>
      <c r="I243" s="26">
        <v>63.35</v>
      </c>
      <c r="J243" s="26">
        <v>285.5</v>
      </c>
      <c r="K243" s="26">
        <v>184</v>
      </c>
      <c r="L243" s="26">
        <v>368</v>
      </c>
      <c r="M243" s="26">
        <v>885</v>
      </c>
      <c r="N243" s="26">
        <v>244.5</v>
      </c>
      <c r="O243" s="26">
        <v>1180</v>
      </c>
      <c r="P243" s="26">
        <v>1388</v>
      </c>
      <c r="Q243" s="26">
        <v>76.05</v>
      </c>
      <c r="R243" s="26">
        <v>52.4</v>
      </c>
      <c r="S243" s="26">
        <v>28.4</v>
      </c>
      <c r="T243" s="26">
        <v>640</v>
      </c>
      <c r="U243" s="26">
        <v>245.5</v>
      </c>
      <c r="V243" s="26">
        <v>163</v>
      </c>
      <c r="W243" s="26">
        <v>5525</v>
      </c>
      <c r="X243" s="26">
        <v>2490.9209999999998</v>
      </c>
      <c r="Y243" s="26">
        <v>224.5</v>
      </c>
      <c r="Z243" s="26">
        <v>1093</v>
      </c>
      <c r="AA243" s="26">
        <v>2580</v>
      </c>
      <c r="AB243" s="26">
        <v>302</v>
      </c>
      <c r="AC243" s="26">
        <v>855</v>
      </c>
      <c r="AD243" s="26">
        <v>8550</v>
      </c>
      <c r="AE243" s="26">
        <v>1393</v>
      </c>
      <c r="AF243" s="26">
        <v>2559</v>
      </c>
      <c r="AG243" s="26">
        <v>65.013300000000001</v>
      </c>
    </row>
    <row r="244" spans="1:33" ht="15.75" customHeight="1">
      <c r="A244" s="101">
        <v>44176</v>
      </c>
      <c r="B244" s="102">
        <f>VLOOKUP(A244,'FTSE All-Share Historical '!A:B,2,FALSE)</f>
        <v>3710</v>
      </c>
      <c r="C244" s="26">
        <v>686</v>
      </c>
      <c r="D244" s="26">
        <v>101.06</v>
      </c>
      <c r="E244" s="26">
        <v>262</v>
      </c>
      <c r="F244" s="26">
        <v>252</v>
      </c>
      <c r="G244" s="26">
        <v>82</v>
      </c>
      <c r="H244" s="26">
        <v>311</v>
      </c>
      <c r="I244" s="26">
        <v>68.5</v>
      </c>
      <c r="J244" s="26">
        <v>290</v>
      </c>
      <c r="K244" s="26">
        <v>180</v>
      </c>
      <c r="L244" s="26">
        <v>365</v>
      </c>
      <c r="M244" s="26">
        <v>870</v>
      </c>
      <c r="N244" s="26">
        <v>236.5</v>
      </c>
      <c r="O244" s="26">
        <v>1125</v>
      </c>
      <c r="P244" s="26">
        <v>1380</v>
      </c>
      <c r="Q244" s="26">
        <v>73</v>
      </c>
      <c r="R244" s="26">
        <v>50.6</v>
      </c>
      <c r="S244" s="26">
        <v>28.65</v>
      </c>
      <c r="T244" s="26">
        <v>616</v>
      </c>
      <c r="U244" s="26">
        <v>240</v>
      </c>
      <c r="V244" s="26">
        <v>163.80000000000001</v>
      </c>
      <c r="W244" s="26">
        <v>5546</v>
      </c>
      <c r="X244" s="26">
        <v>2433.1547</v>
      </c>
      <c r="Y244" s="26">
        <v>226</v>
      </c>
      <c r="Z244" s="26">
        <v>1065</v>
      </c>
      <c r="AA244" s="26">
        <v>2540</v>
      </c>
      <c r="AB244" s="26">
        <v>296.89999999999998</v>
      </c>
      <c r="AC244" s="26">
        <v>860</v>
      </c>
      <c r="AD244" s="26">
        <v>8638</v>
      </c>
      <c r="AE244" s="26">
        <v>1328</v>
      </c>
      <c r="AF244" s="26">
        <v>2520</v>
      </c>
      <c r="AG244" s="26">
        <v>65.013300000000001</v>
      </c>
    </row>
    <row r="245" spans="1:33" ht="15.75" customHeight="1">
      <c r="A245" s="101">
        <v>44179</v>
      </c>
      <c r="B245" s="102">
        <f>VLOOKUP(A245,'FTSE All-Share Historical '!A:B,2,FALSE)</f>
        <v>3707.6</v>
      </c>
      <c r="C245" s="26">
        <v>674</v>
      </c>
      <c r="D245" s="26">
        <v>107.28</v>
      </c>
      <c r="E245" s="26">
        <v>260</v>
      </c>
      <c r="F245" s="26">
        <v>252</v>
      </c>
      <c r="G245" s="26">
        <v>79</v>
      </c>
      <c r="H245" s="26">
        <v>312</v>
      </c>
      <c r="I245" s="26">
        <v>68.7</v>
      </c>
      <c r="J245" s="26">
        <v>284</v>
      </c>
      <c r="K245" s="26">
        <v>195</v>
      </c>
      <c r="L245" s="26">
        <v>358.5</v>
      </c>
      <c r="M245" s="26">
        <v>875</v>
      </c>
      <c r="N245" s="26">
        <v>244</v>
      </c>
      <c r="O245" s="26">
        <v>1160</v>
      </c>
      <c r="P245" s="26">
        <v>1404</v>
      </c>
      <c r="Q245" s="26">
        <v>75.55</v>
      </c>
      <c r="R245" s="26">
        <v>53</v>
      </c>
      <c r="S245" s="26">
        <v>29</v>
      </c>
      <c r="T245" s="26">
        <v>618</v>
      </c>
      <c r="U245" s="26">
        <v>243</v>
      </c>
      <c r="V245" s="26">
        <v>164.4</v>
      </c>
      <c r="W245" s="26">
        <v>5542</v>
      </c>
      <c r="X245" s="26">
        <v>2395.3078999999998</v>
      </c>
      <c r="Y245" s="26">
        <v>220.5</v>
      </c>
      <c r="Z245" s="26">
        <v>1041</v>
      </c>
      <c r="AA245" s="26">
        <v>2510</v>
      </c>
      <c r="AB245" s="26">
        <v>301.60000000000002</v>
      </c>
      <c r="AC245" s="26">
        <v>860</v>
      </c>
      <c r="AD245" s="26">
        <v>8756</v>
      </c>
      <c r="AE245" s="26">
        <v>1392</v>
      </c>
      <c r="AF245" s="26">
        <v>2516</v>
      </c>
      <c r="AG245" s="26">
        <v>68.625100000000003</v>
      </c>
    </row>
    <row r="246" spans="1:33" ht="15.75" customHeight="1">
      <c r="A246" s="101">
        <v>44180</v>
      </c>
      <c r="B246" s="102">
        <f>VLOOKUP(A246,'FTSE All-Share Historical '!A:B,2,FALSE)</f>
        <v>3701.78</v>
      </c>
      <c r="C246" s="26">
        <v>674</v>
      </c>
      <c r="D246" s="26">
        <v>112.36</v>
      </c>
      <c r="E246" s="26">
        <v>258</v>
      </c>
      <c r="F246" s="26">
        <v>252</v>
      </c>
      <c r="G246" s="26">
        <v>77.8</v>
      </c>
      <c r="H246" s="26">
        <v>317</v>
      </c>
      <c r="I246" s="26">
        <v>70</v>
      </c>
      <c r="J246" s="26">
        <v>284</v>
      </c>
      <c r="K246" s="26">
        <v>194.75</v>
      </c>
      <c r="L246" s="26">
        <v>366</v>
      </c>
      <c r="M246" s="26">
        <v>876</v>
      </c>
      <c r="N246" s="26">
        <v>250</v>
      </c>
      <c r="O246" s="26">
        <v>1170</v>
      </c>
      <c r="P246" s="26">
        <v>1450</v>
      </c>
      <c r="Q246" s="26">
        <v>79.900000000000006</v>
      </c>
      <c r="R246" s="26">
        <v>53.2</v>
      </c>
      <c r="S246" s="26">
        <v>29.05</v>
      </c>
      <c r="T246" s="26">
        <v>618</v>
      </c>
      <c r="U246" s="26">
        <v>245</v>
      </c>
      <c r="V246" s="26">
        <v>174.4</v>
      </c>
      <c r="W246" s="26">
        <v>5603</v>
      </c>
      <c r="X246" s="26">
        <v>2439.1305000000002</v>
      </c>
      <c r="Y246" s="26">
        <v>223.5</v>
      </c>
      <c r="Z246" s="26">
        <v>1070</v>
      </c>
      <c r="AA246" s="26">
        <v>2560</v>
      </c>
      <c r="AB246" s="26">
        <v>299.10000000000002</v>
      </c>
      <c r="AC246" s="26">
        <v>842.5</v>
      </c>
      <c r="AD246" s="26">
        <v>8688</v>
      </c>
      <c r="AE246" s="26">
        <v>1320</v>
      </c>
      <c r="AF246" s="26">
        <v>2446</v>
      </c>
      <c r="AG246" s="26">
        <v>67.902799999999999</v>
      </c>
    </row>
    <row r="247" spans="1:33" ht="15.75" customHeight="1">
      <c r="A247" s="101">
        <v>44181</v>
      </c>
      <c r="B247" s="102">
        <f>VLOOKUP(A247,'FTSE All-Share Historical '!A:B,2,FALSE)</f>
        <v>3736.74</v>
      </c>
      <c r="C247" s="26">
        <v>681</v>
      </c>
      <c r="D247" s="26">
        <v>112.72</v>
      </c>
      <c r="E247" s="26">
        <v>268</v>
      </c>
      <c r="F247" s="26">
        <v>253</v>
      </c>
      <c r="G247" s="26">
        <v>79</v>
      </c>
      <c r="H247" s="26">
        <v>311</v>
      </c>
      <c r="I247" s="26">
        <v>71.55</v>
      </c>
      <c r="J247" s="26">
        <v>285</v>
      </c>
      <c r="K247" s="26">
        <v>198.5</v>
      </c>
      <c r="L247" s="26">
        <v>366.5</v>
      </c>
      <c r="M247" s="26">
        <v>894</v>
      </c>
      <c r="N247" s="26">
        <v>247.5</v>
      </c>
      <c r="O247" s="26">
        <v>1155</v>
      </c>
      <c r="P247" s="26">
        <v>1482</v>
      </c>
      <c r="Q247" s="26">
        <v>78.849999999999994</v>
      </c>
      <c r="R247" s="26">
        <v>58.7</v>
      </c>
      <c r="S247" s="26">
        <v>29.3</v>
      </c>
      <c r="T247" s="26">
        <v>620</v>
      </c>
      <c r="U247" s="26">
        <v>246</v>
      </c>
      <c r="V247" s="26">
        <v>176</v>
      </c>
      <c r="W247" s="26">
        <v>5549</v>
      </c>
      <c r="X247" s="26">
        <v>2437.1386000000002</v>
      </c>
      <c r="Y247" s="26">
        <v>223.5</v>
      </c>
      <c r="Z247" s="26">
        <v>1062</v>
      </c>
      <c r="AA247" s="26">
        <v>2590</v>
      </c>
      <c r="AB247" s="26">
        <v>295</v>
      </c>
      <c r="AC247" s="26">
        <v>847.5</v>
      </c>
      <c r="AD247" s="26">
        <v>8786</v>
      </c>
      <c r="AE247" s="26">
        <v>1380</v>
      </c>
      <c r="AF247" s="26">
        <v>2485</v>
      </c>
      <c r="AG247" s="26">
        <v>77.293599999999998</v>
      </c>
    </row>
    <row r="248" spans="1:33" ht="15.75" customHeight="1">
      <c r="A248" s="101">
        <v>44182</v>
      </c>
      <c r="B248" s="102">
        <f>VLOOKUP(A248,'FTSE All-Share Historical '!A:B,2,FALSE)</f>
        <v>3733.89</v>
      </c>
      <c r="C248" s="26">
        <v>674</v>
      </c>
      <c r="D248" s="26">
        <v>116</v>
      </c>
      <c r="E248" s="26">
        <v>280</v>
      </c>
      <c r="F248" s="26">
        <v>255</v>
      </c>
      <c r="G248" s="26">
        <v>79</v>
      </c>
      <c r="H248" s="26">
        <v>310</v>
      </c>
      <c r="I248" s="26">
        <v>74.3</v>
      </c>
      <c r="J248" s="26">
        <v>285</v>
      </c>
      <c r="K248" s="26">
        <v>201</v>
      </c>
      <c r="L248" s="26">
        <v>365.5</v>
      </c>
      <c r="M248" s="26">
        <v>924</v>
      </c>
      <c r="N248" s="26">
        <v>244</v>
      </c>
      <c r="O248" s="26">
        <v>1115</v>
      </c>
      <c r="P248" s="26">
        <v>1470</v>
      </c>
      <c r="Q248" s="26">
        <v>78.3</v>
      </c>
      <c r="R248" s="26">
        <v>57</v>
      </c>
      <c r="S248" s="26">
        <v>30.6</v>
      </c>
      <c r="T248" s="26">
        <v>610</v>
      </c>
      <c r="U248" s="26">
        <v>247.5</v>
      </c>
      <c r="V248" s="26">
        <v>174</v>
      </c>
      <c r="W248" s="26">
        <v>5605</v>
      </c>
      <c r="X248" s="26">
        <v>2469.5075999999999</v>
      </c>
      <c r="Y248" s="26">
        <v>223.5</v>
      </c>
      <c r="Z248" s="26">
        <v>1117</v>
      </c>
      <c r="AA248" s="26">
        <v>2600</v>
      </c>
      <c r="AB248" s="26">
        <v>291.3</v>
      </c>
      <c r="AC248" s="26">
        <v>847.5</v>
      </c>
      <c r="AD248" s="26">
        <v>8800</v>
      </c>
      <c r="AE248" s="26">
        <v>1403</v>
      </c>
      <c r="AF248" s="26">
        <v>2467</v>
      </c>
      <c r="AG248" s="26">
        <v>78.738299999999995</v>
      </c>
    </row>
    <row r="249" spans="1:33" ht="15.75" customHeight="1">
      <c r="A249" s="101">
        <v>44183</v>
      </c>
      <c r="B249" s="102">
        <f>VLOOKUP(A249,'FTSE All-Share Historical '!A:B,2,FALSE)</f>
        <v>3717.78</v>
      </c>
      <c r="C249" s="26">
        <v>700</v>
      </c>
      <c r="D249" s="26">
        <v>117.48</v>
      </c>
      <c r="E249" s="26">
        <v>262</v>
      </c>
      <c r="F249" s="26">
        <v>262</v>
      </c>
      <c r="G249" s="26">
        <v>77</v>
      </c>
      <c r="H249" s="26">
        <v>317</v>
      </c>
      <c r="I249" s="26">
        <v>74</v>
      </c>
      <c r="J249" s="26">
        <v>280</v>
      </c>
      <c r="K249" s="26">
        <v>196</v>
      </c>
      <c r="L249" s="26">
        <v>366</v>
      </c>
      <c r="M249" s="26">
        <v>923</v>
      </c>
      <c r="N249" s="26">
        <v>235</v>
      </c>
      <c r="O249" s="26">
        <v>1125</v>
      </c>
      <c r="P249" s="26">
        <v>1482</v>
      </c>
      <c r="Q249" s="26">
        <v>80.95</v>
      </c>
      <c r="R249" s="26">
        <v>57.9</v>
      </c>
      <c r="S249" s="26">
        <v>31.7</v>
      </c>
      <c r="T249" s="26">
        <v>620</v>
      </c>
      <c r="U249" s="26">
        <v>248</v>
      </c>
      <c r="V249" s="26">
        <v>174</v>
      </c>
      <c r="W249" s="26">
        <v>5654</v>
      </c>
      <c r="X249" s="26">
        <v>2414.2312999999999</v>
      </c>
      <c r="Y249" s="26">
        <v>225</v>
      </c>
      <c r="Z249" s="26">
        <v>1069</v>
      </c>
      <c r="AA249" s="26">
        <v>2560</v>
      </c>
      <c r="AB249" s="26">
        <v>278.89999999999998</v>
      </c>
      <c r="AC249" s="26">
        <v>847.5</v>
      </c>
      <c r="AD249" s="26">
        <v>8874</v>
      </c>
      <c r="AE249" s="26">
        <v>1326</v>
      </c>
      <c r="AF249" s="26">
        <v>2580</v>
      </c>
      <c r="AG249" s="26">
        <v>100.40940000000001</v>
      </c>
    </row>
    <row r="250" spans="1:33" ht="15.75" customHeight="1">
      <c r="A250" s="101">
        <v>44186</v>
      </c>
      <c r="B250" s="102">
        <f>VLOOKUP(A250,'FTSE All-Share Historical '!A:B,2,FALSE)</f>
        <v>3651.03</v>
      </c>
      <c r="C250" s="26">
        <v>680</v>
      </c>
      <c r="D250" s="26">
        <v>107.72</v>
      </c>
      <c r="E250" s="26">
        <v>258.5</v>
      </c>
      <c r="F250" s="26">
        <v>252</v>
      </c>
      <c r="G250" s="26">
        <v>72.400000000000006</v>
      </c>
      <c r="H250" s="26">
        <v>305</v>
      </c>
      <c r="I250" s="26">
        <v>69.3</v>
      </c>
      <c r="J250" s="26">
        <v>281</v>
      </c>
      <c r="K250" s="26">
        <v>190</v>
      </c>
      <c r="L250" s="26">
        <v>354.5</v>
      </c>
      <c r="M250" s="26">
        <v>925</v>
      </c>
      <c r="N250" s="26">
        <v>226</v>
      </c>
      <c r="O250" s="26">
        <v>1110</v>
      </c>
      <c r="P250" s="26">
        <v>1426</v>
      </c>
      <c r="Q250" s="26">
        <v>74.849999999999994</v>
      </c>
      <c r="R250" s="26">
        <v>55.1</v>
      </c>
      <c r="S250" s="26">
        <v>30.6</v>
      </c>
      <c r="T250" s="26">
        <v>616</v>
      </c>
      <c r="U250" s="26">
        <v>248.5</v>
      </c>
      <c r="V250" s="26">
        <v>170.2</v>
      </c>
      <c r="W250" s="26">
        <v>5607</v>
      </c>
      <c r="X250" s="26">
        <v>2421.2031000000002</v>
      </c>
      <c r="Y250" s="26">
        <v>225</v>
      </c>
      <c r="Z250" s="26">
        <v>1031</v>
      </c>
      <c r="AA250" s="26">
        <v>2520</v>
      </c>
      <c r="AB250" s="26">
        <v>269</v>
      </c>
      <c r="AC250" s="26">
        <v>835</v>
      </c>
      <c r="AD250" s="26">
        <v>8818</v>
      </c>
      <c r="AE250" s="26">
        <v>1306</v>
      </c>
      <c r="AF250" s="26">
        <v>2542</v>
      </c>
      <c r="AG250" s="26">
        <v>106.91079999999999</v>
      </c>
    </row>
    <row r="251" spans="1:33" ht="15.75" customHeight="1">
      <c r="A251" s="101">
        <v>44187</v>
      </c>
      <c r="B251" s="102">
        <f>VLOOKUP(A251,'FTSE All-Share Historical '!A:B,2,FALSE)</f>
        <v>3676.74</v>
      </c>
      <c r="C251" s="26">
        <v>719</v>
      </c>
      <c r="D251" s="26">
        <v>113</v>
      </c>
      <c r="E251" s="26">
        <v>255</v>
      </c>
      <c r="F251" s="26">
        <v>252</v>
      </c>
      <c r="G251" s="26">
        <v>73.8</v>
      </c>
      <c r="H251" s="26">
        <v>311</v>
      </c>
      <c r="I251" s="26">
        <v>68.900000000000006</v>
      </c>
      <c r="J251" s="26">
        <v>280.5</v>
      </c>
      <c r="K251" s="26">
        <v>186</v>
      </c>
      <c r="L251" s="26">
        <v>354</v>
      </c>
      <c r="M251" s="26">
        <v>946</v>
      </c>
      <c r="N251" s="26">
        <v>223</v>
      </c>
      <c r="O251" s="26">
        <v>1205</v>
      </c>
      <c r="P251" s="26">
        <v>1440</v>
      </c>
      <c r="Q251" s="26">
        <v>77.8</v>
      </c>
      <c r="R251" s="26">
        <v>56.9</v>
      </c>
      <c r="S251" s="26">
        <v>30</v>
      </c>
      <c r="T251" s="26">
        <v>610</v>
      </c>
      <c r="U251" s="26">
        <v>245</v>
      </c>
      <c r="V251" s="26">
        <v>171.6</v>
      </c>
      <c r="W251" s="26">
        <v>5580</v>
      </c>
      <c r="X251" s="26">
        <v>2402.7775999999999</v>
      </c>
      <c r="Y251" s="26">
        <v>225.5</v>
      </c>
      <c r="Z251" s="26">
        <v>1039</v>
      </c>
      <c r="AA251" s="26">
        <v>2545</v>
      </c>
      <c r="AB251" s="26">
        <v>267.39999999999998</v>
      </c>
      <c r="AC251" s="26">
        <v>835</v>
      </c>
      <c r="AD251" s="26">
        <v>8890</v>
      </c>
      <c r="AE251" s="26">
        <v>1313</v>
      </c>
      <c r="AF251" s="26">
        <v>2545</v>
      </c>
      <c r="AG251" s="26">
        <v>107.6331</v>
      </c>
    </row>
    <row r="252" spans="1:33" ht="15.75" customHeight="1">
      <c r="A252" s="101">
        <v>44188</v>
      </c>
      <c r="B252" s="102">
        <f>VLOOKUP(A252,'FTSE All-Share Historical '!A:B,2,FALSE)</f>
        <v>3708.02</v>
      </c>
      <c r="C252" s="26">
        <v>680</v>
      </c>
      <c r="D252" s="26">
        <v>120</v>
      </c>
      <c r="E252" s="26">
        <v>262.5</v>
      </c>
      <c r="F252" s="26">
        <v>253</v>
      </c>
      <c r="G252" s="26">
        <v>72.8</v>
      </c>
      <c r="H252" s="26">
        <v>310</v>
      </c>
      <c r="I252" s="26">
        <v>74.8</v>
      </c>
      <c r="J252" s="26">
        <v>290</v>
      </c>
      <c r="K252" s="26">
        <v>194.25</v>
      </c>
      <c r="L252" s="26">
        <v>359</v>
      </c>
      <c r="M252" s="26">
        <v>982</v>
      </c>
      <c r="N252" s="26">
        <v>238.5</v>
      </c>
      <c r="O252" s="26">
        <v>1150</v>
      </c>
      <c r="P252" s="26">
        <v>1492</v>
      </c>
      <c r="Q252" s="26">
        <v>78.849999999999994</v>
      </c>
      <c r="R252" s="26">
        <v>59</v>
      </c>
      <c r="S252" s="26">
        <v>33</v>
      </c>
      <c r="T252" s="26">
        <v>620</v>
      </c>
      <c r="U252" s="26">
        <v>239</v>
      </c>
      <c r="V252" s="26">
        <v>173</v>
      </c>
      <c r="W252" s="26">
        <v>5600</v>
      </c>
      <c r="X252" s="26">
        <v>2452.0781000000002</v>
      </c>
      <c r="Y252" s="26">
        <v>237</v>
      </c>
      <c r="Z252" s="26">
        <v>1102</v>
      </c>
      <c r="AA252" s="26">
        <v>2525</v>
      </c>
      <c r="AB252" s="26">
        <v>282.2</v>
      </c>
      <c r="AC252" s="26">
        <v>840</v>
      </c>
      <c r="AD252" s="26">
        <v>8858</v>
      </c>
      <c r="AE252" s="26">
        <v>1400</v>
      </c>
      <c r="AF252" s="26">
        <v>2528</v>
      </c>
      <c r="AG252" s="26">
        <v>105.46599999999999</v>
      </c>
    </row>
    <row r="253" spans="1:33" ht="15.75" customHeight="1">
      <c r="A253" s="101">
        <v>44189</v>
      </c>
      <c r="B253" s="102">
        <f>VLOOKUP(A253,'FTSE All-Share Historical '!A:B,2,FALSE)</f>
        <v>3719.11</v>
      </c>
      <c r="C253" s="26">
        <v>674</v>
      </c>
      <c r="D253" s="26">
        <v>124</v>
      </c>
      <c r="E253" s="26">
        <v>270</v>
      </c>
      <c r="F253" s="26">
        <v>257</v>
      </c>
      <c r="G253" s="26">
        <v>75.2</v>
      </c>
      <c r="H253" s="26">
        <v>304</v>
      </c>
      <c r="I253" s="26">
        <v>75.55</v>
      </c>
      <c r="J253" s="26">
        <v>300</v>
      </c>
      <c r="K253" s="26">
        <v>200</v>
      </c>
      <c r="L253" s="26">
        <v>363</v>
      </c>
      <c r="M253" s="26">
        <v>1000</v>
      </c>
      <c r="N253" s="26">
        <v>248</v>
      </c>
      <c r="O253" s="26">
        <v>1167.5</v>
      </c>
      <c r="P253" s="26">
        <v>1556</v>
      </c>
      <c r="Q253" s="26">
        <v>79.25</v>
      </c>
      <c r="R253" s="26">
        <v>59.8</v>
      </c>
      <c r="S253" s="26">
        <v>32.799999999999997</v>
      </c>
      <c r="T253" s="26">
        <v>620</v>
      </c>
      <c r="U253" s="26">
        <v>245</v>
      </c>
      <c r="V253" s="26">
        <v>180.4</v>
      </c>
      <c r="W253" s="26">
        <v>5574</v>
      </c>
      <c r="X253" s="26">
        <v>2425.1869999999999</v>
      </c>
      <c r="Y253" s="26">
        <v>237</v>
      </c>
      <c r="Z253" s="26">
        <v>1152</v>
      </c>
      <c r="AA253" s="26">
        <v>2590</v>
      </c>
      <c r="AB253" s="26">
        <v>286</v>
      </c>
      <c r="AC253" s="26">
        <v>840</v>
      </c>
      <c r="AD253" s="26">
        <v>8802</v>
      </c>
      <c r="AE253" s="26">
        <v>1451</v>
      </c>
      <c r="AF253" s="26">
        <v>2551</v>
      </c>
      <c r="AG253" s="26">
        <v>104.7436</v>
      </c>
    </row>
    <row r="254" spans="1:33" ht="15.75" customHeight="1">
      <c r="A254" s="101">
        <v>44194</v>
      </c>
      <c r="B254" s="102">
        <f>VLOOKUP(A254,'FTSE All-Share Historical '!A:B,2,FALSE)</f>
        <v>3777.7</v>
      </c>
      <c r="C254" s="26">
        <v>744</v>
      </c>
      <c r="D254" s="26">
        <v>124.44</v>
      </c>
      <c r="E254" s="26">
        <v>280.5</v>
      </c>
      <c r="F254" s="26">
        <v>265</v>
      </c>
      <c r="G254" s="26">
        <v>79</v>
      </c>
      <c r="H254" s="26">
        <v>310</v>
      </c>
      <c r="I254" s="26">
        <v>74.25</v>
      </c>
      <c r="J254" s="26">
        <v>298.5</v>
      </c>
      <c r="K254" s="26">
        <v>199</v>
      </c>
      <c r="L254" s="26">
        <v>387.5</v>
      </c>
      <c r="M254" s="26">
        <v>1048</v>
      </c>
      <c r="N254" s="26">
        <v>245</v>
      </c>
      <c r="O254" s="26">
        <v>1275</v>
      </c>
      <c r="P254" s="26">
        <v>1570</v>
      </c>
      <c r="Q254" s="26">
        <v>79.8</v>
      </c>
      <c r="R254" s="26">
        <v>59.5</v>
      </c>
      <c r="S254" s="26">
        <v>33.5</v>
      </c>
      <c r="T254" s="26">
        <v>630</v>
      </c>
      <c r="U254" s="26">
        <v>244</v>
      </c>
      <c r="V254" s="26">
        <v>189.8</v>
      </c>
      <c r="W254" s="26">
        <v>5632</v>
      </c>
      <c r="X254" s="26">
        <v>2464.5277999999998</v>
      </c>
      <c r="Y254" s="26">
        <v>246</v>
      </c>
      <c r="Z254" s="26">
        <v>1123</v>
      </c>
      <c r="AA254" s="26">
        <v>2720</v>
      </c>
      <c r="AB254" s="26">
        <v>290.7</v>
      </c>
      <c r="AC254" s="26">
        <v>842.5</v>
      </c>
      <c r="AD254" s="26">
        <v>9004</v>
      </c>
      <c r="AE254" s="26">
        <v>1493</v>
      </c>
      <c r="AF254" s="26">
        <v>2559</v>
      </c>
      <c r="AG254" s="26">
        <v>104.7436</v>
      </c>
    </row>
    <row r="255" spans="1:33" ht="15.75" customHeight="1">
      <c r="A255" s="101">
        <v>44195</v>
      </c>
      <c r="B255" s="102">
        <f>VLOOKUP(A255,'FTSE All-Share Historical '!A:B,2,FALSE)</f>
        <v>3749.79</v>
      </c>
      <c r="C255" s="26">
        <v>690</v>
      </c>
      <c r="D255" s="26">
        <v>123.78</v>
      </c>
      <c r="E255" s="26">
        <v>274.5</v>
      </c>
      <c r="F255" s="26">
        <v>262</v>
      </c>
      <c r="G255" s="26">
        <v>78.7</v>
      </c>
      <c r="H255" s="26">
        <v>313</v>
      </c>
      <c r="I255" s="26">
        <v>77</v>
      </c>
      <c r="J255" s="26">
        <v>290</v>
      </c>
      <c r="K255" s="26">
        <v>198</v>
      </c>
      <c r="L255" s="26">
        <v>386.5</v>
      </c>
      <c r="M255" s="26">
        <v>1010</v>
      </c>
      <c r="N255" s="26">
        <v>247.5</v>
      </c>
      <c r="O255" s="26">
        <v>1265</v>
      </c>
      <c r="P255" s="26">
        <v>1554</v>
      </c>
      <c r="Q255" s="26">
        <v>77.8</v>
      </c>
      <c r="R255" s="26">
        <v>60.2</v>
      </c>
      <c r="S255" s="26">
        <v>34.1</v>
      </c>
      <c r="T255" s="26">
        <v>650</v>
      </c>
      <c r="U255" s="26">
        <v>254</v>
      </c>
      <c r="V255" s="26">
        <v>185.6</v>
      </c>
      <c r="W255" s="26">
        <v>5542</v>
      </c>
      <c r="X255" s="26">
        <v>2432.6567</v>
      </c>
      <c r="Y255" s="26">
        <v>241.5</v>
      </c>
      <c r="Z255" s="26">
        <v>1131</v>
      </c>
      <c r="AA255" s="26">
        <v>2720</v>
      </c>
      <c r="AB255" s="26">
        <v>289.7</v>
      </c>
      <c r="AC255" s="26">
        <v>845</v>
      </c>
      <c r="AD255" s="26">
        <v>8890</v>
      </c>
      <c r="AE255" s="26">
        <v>1485</v>
      </c>
      <c r="AF255" s="26">
        <v>2536</v>
      </c>
      <c r="AG255" s="26">
        <v>104.0213</v>
      </c>
    </row>
    <row r="256" spans="1:33" ht="15.75" customHeight="1">
      <c r="A256" s="101">
        <v>44196</v>
      </c>
      <c r="B256" s="102">
        <f>VLOOKUP(A256,'FTSE All-Share Historical '!A:B,2,FALSE)</f>
        <v>3697.7</v>
      </c>
      <c r="C256" s="26">
        <v>700</v>
      </c>
      <c r="D256" s="26">
        <v>123.52</v>
      </c>
      <c r="E256" s="26">
        <v>267</v>
      </c>
      <c r="F256" s="26">
        <v>255</v>
      </c>
      <c r="G256" s="26">
        <v>78.5</v>
      </c>
      <c r="H256" s="26">
        <v>313</v>
      </c>
      <c r="I256" s="26">
        <v>75.599999999999994</v>
      </c>
      <c r="J256" s="26">
        <v>286.5</v>
      </c>
      <c r="K256" s="26">
        <v>201.75</v>
      </c>
      <c r="L256" s="26">
        <v>372.5</v>
      </c>
      <c r="M256" s="26">
        <v>1030</v>
      </c>
      <c r="N256" s="26">
        <v>240.5</v>
      </c>
      <c r="O256" s="26">
        <v>1300</v>
      </c>
      <c r="P256" s="26">
        <v>1532</v>
      </c>
      <c r="Q256" s="26">
        <v>78</v>
      </c>
      <c r="R256" s="26">
        <v>59.2</v>
      </c>
      <c r="S256" s="26">
        <v>33</v>
      </c>
      <c r="T256" s="26">
        <v>655</v>
      </c>
      <c r="U256" s="26">
        <v>244</v>
      </c>
      <c r="V256" s="26">
        <v>184.2</v>
      </c>
      <c r="W256" s="26">
        <v>5470</v>
      </c>
      <c r="X256" s="26">
        <v>2414.7293</v>
      </c>
      <c r="Y256" s="26">
        <v>240</v>
      </c>
      <c r="Z256" s="26">
        <v>1116</v>
      </c>
      <c r="AA256" s="26">
        <v>2700</v>
      </c>
      <c r="AB256" s="26">
        <v>279.89999999999998</v>
      </c>
      <c r="AC256" s="26">
        <v>845</v>
      </c>
      <c r="AD256" s="26">
        <v>8884</v>
      </c>
      <c r="AE256" s="26">
        <v>1430</v>
      </c>
      <c r="AF256" s="26">
        <v>2518</v>
      </c>
      <c r="AG256" s="26">
        <v>110.5226</v>
      </c>
    </row>
    <row r="257" spans="1:33" ht="15.75" customHeight="1">
      <c r="A257" s="101">
        <v>44200</v>
      </c>
      <c r="B257" s="102">
        <f>VLOOKUP(A257,'FTSE All-Share Historical '!A:B,2,FALSE)</f>
        <v>3751.55</v>
      </c>
      <c r="C257" s="26">
        <v>690</v>
      </c>
      <c r="D257" s="26">
        <v>116.66</v>
      </c>
      <c r="E257" s="26">
        <v>261.5</v>
      </c>
      <c r="F257" s="26">
        <v>262.5</v>
      </c>
      <c r="G257" s="26">
        <v>75</v>
      </c>
      <c r="H257" s="26">
        <v>323</v>
      </c>
      <c r="I257" s="26">
        <v>69.45</v>
      </c>
      <c r="J257" s="26">
        <v>290</v>
      </c>
      <c r="K257" s="26">
        <v>199</v>
      </c>
      <c r="L257" s="26">
        <v>367</v>
      </c>
      <c r="M257" s="26">
        <v>1004</v>
      </c>
      <c r="N257" s="26">
        <v>226</v>
      </c>
      <c r="O257" s="26">
        <v>1225</v>
      </c>
      <c r="P257" s="26">
        <v>1516</v>
      </c>
      <c r="Q257" s="26">
        <v>74.900000000000006</v>
      </c>
      <c r="R257" s="26">
        <v>57.4</v>
      </c>
      <c r="S257" s="26">
        <v>33.9</v>
      </c>
      <c r="T257" s="26">
        <v>695</v>
      </c>
      <c r="U257" s="26">
        <v>242.5</v>
      </c>
      <c r="V257" s="26">
        <v>186.8</v>
      </c>
      <c r="W257" s="26">
        <v>5753</v>
      </c>
      <c r="X257" s="26">
        <v>2561.6347999999998</v>
      </c>
      <c r="Y257" s="26">
        <v>245</v>
      </c>
      <c r="Z257" s="26">
        <v>1043</v>
      </c>
      <c r="AA257" s="26">
        <v>2630</v>
      </c>
      <c r="AB257" s="26">
        <v>264.7</v>
      </c>
      <c r="AC257" s="26">
        <v>845</v>
      </c>
      <c r="AD257" s="26">
        <v>8848</v>
      </c>
      <c r="AE257" s="26">
        <v>1316</v>
      </c>
      <c r="AF257" s="26">
        <v>2573</v>
      </c>
      <c r="AG257" s="26">
        <v>117.0239</v>
      </c>
    </row>
    <row r="258" spans="1:33" ht="15.75" customHeight="1">
      <c r="A258" s="101">
        <v>44201</v>
      </c>
      <c r="B258" s="102">
        <f>VLOOKUP(A258,'FTSE All-Share Historical '!A:B,2,FALSE)</f>
        <v>3776.33</v>
      </c>
      <c r="C258" s="26">
        <v>692</v>
      </c>
      <c r="D258" s="26">
        <v>118.5</v>
      </c>
      <c r="E258" s="26">
        <v>272</v>
      </c>
      <c r="F258" s="26">
        <v>260</v>
      </c>
      <c r="G258" s="26">
        <v>78</v>
      </c>
      <c r="H258" s="26">
        <v>333</v>
      </c>
      <c r="I258" s="26">
        <v>73.95</v>
      </c>
      <c r="J258" s="26">
        <v>286</v>
      </c>
      <c r="K258" s="26">
        <v>195</v>
      </c>
      <c r="L258" s="26">
        <v>370</v>
      </c>
      <c r="M258" s="26">
        <v>1026</v>
      </c>
      <c r="N258" s="26">
        <v>238</v>
      </c>
      <c r="O258" s="26">
        <v>1230</v>
      </c>
      <c r="P258" s="26">
        <v>1528</v>
      </c>
      <c r="Q258" s="26">
        <v>75.05</v>
      </c>
      <c r="R258" s="26">
        <v>61</v>
      </c>
      <c r="S258" s="26">
        <v>34.35</v>
      </c>
      <c r="T258" s="26">
        <v>690</v>
      </c>
      <c r="U258" s="26">
        <v>243</v>
      </c>
      <c r="V258" s="26">
        <v>187</v>
      </c>
      <c r="W258" s="26">
        <v>5768</v>
      </c>
      <c r="X258" s="26">
        <v>2576.5744</v>
      </c>
      <c r="Y258" s="26">
        <v>248</v>
      </c>
      <c r="Z258" s="26">
        <v>1095</v>
      </c>
      <c r="AA258" s="26">
        <v>2725</v>
      </c>
      <c r="AB258" s="26">
        <v>266.7</v>
      </c>
      <c r="AC258" s="26">
        <v>850</v>
      </c>
      <c r="AD258" s="26">
        <v>8774</v>
      </c>
      <c r="AE258" s="26">
        <v>1278</v>
      </c>
      <c r="AF258" s="26">
        <v>2619</v>
      </c>
      <c r="AG258" s="26">
        <v>111.245</v>
      </c>
    </row>
    <row r="259" spans="1:33" ht="15.75" customHeight="1">
      <c r="A259" s="101">
        <v>44202</v>
      </c>
      <c r="B259" s="102">
        <f>VLOOKUP(A259,'FTSE All-Share Historical '!A:B,2,FALSE)</f>
        <v>3892.36</v>
      </c>
      <c r="C259" s="26">
        <v>692</v>
      </c>
      <c r="D259" s="26">
        <v>123.02</v>
      </c>
      <c r="E259" s="26">
        <v>278</v>
      </c>
      <c r="F259" s="26">
        <v>260</v>
      </c>
      <c r="G259" s="26">
        <v>77.7</v>
      </c>
      <c r="H259" s="26">
        <v>360</v>
      </c>
      <c r="I259" s="26">
        <v>74.099999999999994</v>
      </c>
      <c r="J259" s="26">
        <v>285</v>
      </c>
      <c r="K259" s="26">
        <v>203</v>
      </c>
      <c r="L259" s="26">
        <v>370</v>
      </c>
      <c r="M259" s="26">
        <v>1016</v>
      </c>
      <c r="N259" s="26">
        <v>237.5</v>
      </c>
      <c r="O259" s="26">
        <v>1195</v>
      </c>
      <c r="P259" s="26">
        <v>1558</v>
      </c>
      <c r="Q259" s="26">
        <v>78.349999999999994</v>
      </c>
      <c r="R259" s="26">
        <v>62.5</v>
      </c>
      <c r="S259" s="26">
        <v>34.200000000000003</v>
      </c>
      <c r="T259" s="26">
        <v>685</v>
      </c>
      <c r="U259" s="26">
        <v>246</v>
      </c>
      <c r="V259" s="26">
        <v>188.4</v>
      </c>
      <c r="W259" s="26">
        <v>6115</v>
      </c>
      <c r="X259" s="26">
        <v>2745.3912999999998</v>
      </c>
      <c r="Y259" s="26">
        <v>255</v>
      </c>
      <c r="Z259" s="26">
        <v>1092</v>
      </c>
      <c r="AA259" s="26">
        <v>2695</v>
      </c>
      <c r="AB259" s="26">
        <v>279.89999999999998</v>
      </c>
      <c r="AC259" s="26">
        <v>850</v>
      </c>
      <c r="AD259" s="26">
        <v>8914</v>
      </c>
      <c r="AE259" s="26">
        <v>1324</v>
      </c>
      <c r="AF259" s="26">
        <v>2670</v>
      </c>
      <c r="AG259" s="26">
        <v>114.1345</v>
      </c>
    </row>
    <row r="260" spans="1:33" ht="15.75" customHeight="1">
      <c r="A260" s="101">
        <v>44203</v>
      </c>
      <c r="B260" s="102">
        <f>VLOOKUP(A260,'FTSE All-Share Historical '!A:B,2,FALSE)</f>
        <v>3900.64</v>
      </c>
      <c r="C260" s="26">
        <v>692</v>
      </c>
      <c r="D260" s="26">
        <v>127.9</v>
      </c>
      <c r="E260" s="26">
        <v>284</v>
      </c>
      <c r="F260" s="26">
        <v>258</v>
      </c>
      <c r="G260" s="26">
        <v>75.8</v>
      </c>
      <c r="H260" s="26">
        <v>358</v>
      </c>
      <c r="I260" s="26">
        <v>74.5</v>
      </c>
      <c r="J260" s="26">
        <v>290</v>
      </c>
      <c r="K260" s="26">
        <v>207</v>
      </c>
      <c r="L260" s="26">
        <v>360</v>
      </c>
      <c r="M260" s="26">
        <v>1010</v>
      </c>
      <c r="N260" s="26">
        <v>230</v>
      </c>
      <c r="O260" s="26">
        <v>1175</v>
      </c>
      <c r="P260" s="26">
        <v>1586</v>
      </c>
      <c r="Q260" s="26">
        <v>76.75</v>
      </c>
      <c r="R260" s="26">
        <v>61</v>
      </c>
      <c r="S260" s="26">
        <v>34</v>
      </c>
      <c r="T260" s="26">
        <v>676</v>
      </c>
      <c r="U260" s="26">
        <v>247.5</v>
      </c>
      <c r="V260" s="26">
        <v>188.4</v>
      </c>
      <c r="W260" s="26">
        <v>6310</v>
      </c>
      <c r="X260" s="26">
        <v>2807.6394</v>
      </c>
      <c r="Y260" s="26">
        <v>270</v>
      </c>
      <c r="Z260" s="26">
        <v>1072</v>
      </c>
      <c r="AA260" s="26">
        <v>2790</v>
      </c>
      <c r="AB260" s="26">
        <v>278.10000000000002</v>
      </c>
      <c r="AC260" s="26">
        <v>850</v>
      </c>
      <c r="AD260" s="26">
        <v>9206</v>
      </c>
      <c r="AE260" s="26">
        <v>1352</v>
      </c>
      <c r="AF260" s="26">
        <v>2639</v>
      </c>
      <c r="AG260" s="26">
        <v>109.8002</v>
      </c>
    </row>
    <row r="261" spans="1:33" ht="15.75" customHeight="1">
      <c r="A261" s="101">
        <v>44204</v>
      </c>
      <c r="B261" s="102">
        <f>VLOOKUP(A261,'FTSE All-Share Historical '!A:B,2,FALSE)</f>
        <v>3910.06</v>
      </c>
      <c r="C261" s="26">
        <v>712</v>
      </c>
      <c r="D261" s="26">
        <v>131</v>
      </c>
      <c r="E261" s="26">
        <v>295.5</v>
      </c>
      <c r="F261" s="26">
        <v>255</v>
      </c>
      <c r="G261" s="26">
        <v>79</v>
      </c>
      <c r="H261" s="26">
        <v>367</v>
      </c>
      <c r="I261" s="26">
        <v>79.400000000000006</v>
      </c>
      <c r="J261" s="26">
        <v>285</v>
      </c>
      <c r="K261" s="26">
        <v>208</v>
      </c>
      <c r="L261" s="26">
        <v>371</v>
      </c>
      <c r="M261" s="26">
        <v>981</v>
      </c>
      <c r="N261" s="26">
        <v>243</v>
      </c>
      <c r="O261" s="26">
        <v>1192.5</v>
      </c>
      <c r="P261" s="26">
        <v>1568</v>
      </c>
      <c r="Q261" s="26">
        <v>75</v>
      </c>
      <c r="R261" s="26">
        <v>62.2</v>
      </c>
      <c r="S261" s="26">
        <v>33.549999999999997</v>
      </c>
      <c r="T261" s="26">
        <v>680</v>
      </c>
      <c r="U261" s="26">
        <v>246</v>
      </c>
      <c r="V261" s="26">
        <v>186.4</v>
      </c>
      <c r="W261" s="26">
        <v>6310</v>
      </c>
      <c r="X261" s="26">
        <v>2811.6233000000002</v>
      </c>
      <c r="Y261" s="26">
        <v>273</v>
      </c>
      <c r="Z261" s="26">
        <v>1123</v>
      </c>
      <c r="AA261" s="26">
        <v>2850</v>
      </c>
      <c r="AB261" s="26">
        <v>271.5</v>
      </c>
      <c r="AC261" s="26">
        <v>850</v>
      </c>
      <c r="AD261" s="26">
        <v>9458</v>
      </c>
      <c r="AE261" s="26">
        <v>1334</v>
      </c>
      <c r="AF261" s="26">
        <v>2678</v>
      </c>
      <c r="AG261" s="26">
        <v>101.1318</v>
      </c>
    </row>
    <row r="262" spans="1:33" ht="15.75" customHeight="1">
      <c r="A262" s="101">
        <v>44207</v>
      </c>
      <c r="B262" s="102">
        <f>VLOOKUP(A262,'FTSE All-Share Historical '!A:B,2,FALSE)</f>
        <v>3865.6</v>
      </c>
      <c r="C262" s="26">
        <v>730</v>
      </c>
      <c r="D262" s="26">
        <v>126.82</v>
      </c>
      <c r="E262" s="26">
        <v>284</v>
      </c>
      <c r="F262" s="26">
        <v>256.5</v>
      </c>
      <c r="G262" s="26">
        <v>76.25</v>
      </c>
      <c r="H262" s="26">
        <v>379</v>
      </c>
      <c r="I262" s="26">
        <v>80</v>
      </c>
      <c r="J262" s="26">
        <v>288</v>
      </c>
      <c r="K262" s="26">
        <v>205</v>
      </c>
      <c r="L262" s="26">
        <v>355.5</v>
      </c>
      <c r="M262" s="26">
        <v>962</v>
      </c>
      <c r="N262" s="26">
        <v>237.5</v>
      </c>
      <c r="O262" s="26">
        <v>1180</v>
      </c>
      <c r="P262" s="26">
        <v>1554</v>
      </c>
      <c r="Q262" s="26">
        <v>75.8</v>
      </c>
      <c r="R262" s="26">
        <v>61.4</v>
      </c>
      <c r="S262" s="26">
        <v>33</v>
      </c>
      <c r="T262" s="26">
        <v>700</v>
      </c>
      <c r="U262" s="26">
        <v>245</v>
      </c>
      <c r="V262" s="26">
        <v>185.8</v>
      </c>
      <c r="W262" s="26">
        <v>6194</v>
      </c>
      <c r="X262" s="26">
        <v>2747.3832000000002</v>
      </c>
      <c r="Y262" s="26">
        <v>252.5</v>
      </c>
      <c r="Z262" s="26">
        <v>1108</v>
      </c>
      <c r="AA262" s="26">
        <v>2875</v>
      </c>
      <c r="AB262" s="26">
        <v>262.60000000000002</v>
      </c>
      <c r="AC262" s="26">
        <v>850</v>
      </c>
      <c r="AD262" s="26">
        <v>9166</v>
      </c>
      <c r="AE262" s="26">
        <v>1287</v>
      </c>
      <c r="AF262" s="26">
        <v>2657</v>
      </c>
      <c r="AG262" s="26">
        <v>112.6897</v>
      </c>
    </row>
    <row r="263" spans="1:33" ht="15.75" customHeight="1">
      <c r="A263" s="101">
        <v>44208</v>
      </c>
      <c r="B263" s="102">
        <f>VLOOKUP(A263,'FTSE All-Share Historical '!A:B,2,FALSE)</f>
        <v>3842.73</v>
      </c>
      <c r="C263" s="26">
        <v>742</v>
      </c>
      <c r="D263" s="26">
        <v>128</v>
      </c>
      <c r="E263" s="26">
        <v>282</v>
      </c>
      <c r="F263" s="26">
        <v>255</v>
      </c>
      <c r="G263" s="26">
        <v>79</v>
      </c>
      <c r="H263" s="26">
        <v>380</v>
      </c>
      <c r="I263" s="26">
        <v>79.45</v>
      </c>
      <c r="J263" s="26">
        <v>293</v>
      </c>
      <c r="K263" s="26">
        <v>203</v>
      </c>
      <c r="L263" s="26">
        <v>361.5</v>
      </c>
      <c r="M263" s="26">
        <v>961</v>
      </c>
      <c r="N263" s="26">
        <v>233.5</v>
      </c>
      <c r="O263" s="26">
        <v>1180</v>
      </c>
      <c r="P263" s="26">
        <v>1566</v>
      </c>
      <c r="Q263" s="26">
        <v>76.25</v>
      </c>
      <c r="R263" s="26">
        <v>62.1</v>
      </c>
      <c r="S263" s="26">
        <v>33.1</v>
      </c>
      <c r="T263" s="26">
        <v>680</v>
      </c>
      <c r="U263" s="26">
        <v>245.5</v>
      </c>
      <c r="V263" s="26">
        <v>184.2</v>
      </c>
      <c r="W263" s="26">
        <v>6128</v>
      </c>
      <c r="X263" s="26">
        <v>2722.982</v>
      </c>
      <c r="Y263" s="26">
        <v>248.5</v>
      </c>
      <c r="Z263" s="26">
        <v>1123</v>
      </c>
      <c r="AA263" s="26">
        <v>2810</v>
      </c>
      <c r="AB263" s="26">
        <v>264.10000000000002</v>
      </c>
      <c r="AC263" s="26">
        <v>870</v>
      </c>
      <c r="AD263" s="26">
        <v>9270</v>
      </c>
      <c r="AE263" s="26">
        <v>1310</v>
      </c>
      <c r="AF263" s="26">
        <v>2562</v>
      </c>
      <c r="AG263" s="26">
        <v>111.245</v>
      </c>
    </row>
    <row r="264" spans="1:33" ht="15.75" customHeight="1">
      <c r="A264" s="101">
        <v>44209</v>
      </c>
      <c r="B264" s="102">
        <f>VLOOKUP(A264,'FTSE All-Share Historical '!A:B,2,FALSE)</f>
        <v>3835.55</v>
      </c>
      <c r="C264" s="26">
        <v>752</v>
      </c>
      <c r="D264" s="26">
        <v>126.58</v>
      </c>
      <c r="E264" s="26">
        <v>277.5</v>
      </c>
      <c r="F264" s="26">
        <v>255</v>
      </c>
      <c r="G264" s="26">
        <v>75</v>
      </c>
      <c r="H264" s="26">
        <v>415</v>
      </c>
      <c r="I264" s="26">
        <v>77.150000000000006</v>
      </c>
      <c r="J264" s="26">
        <v>287</v>
      </c>
      <c r="K264" s="26">
        <v>213.5</v>
      </c>
      <c r="L264" s="26">
        <v>361</v>
      </c>
      <c r="M264" s="26">
        <v>932</v>
      </c>
      <c r="N264" s="26">
        <v>231</v>
      </c>
      <c r="O264" s="26">
        <v>1175</v>
      </c>
      <c r="P264" s="26">
        <v>1540</v>
      </c>
      <c r="Q264" s="26">
        <v>75</v>
      </c>
      <c r="R264" s="26">
        <v>60.9</v>
      </c>
      <c r="S264" s="26">
        <v>33.200000000000003</v>
      </c>
      <c r="T264" s="26">
        <v>700</v>
      </c>
      <c r="U264" s="26">
        <v>248</v>
      </c>
      <c r="V264" s="26">
        <v>185.8</v>
      </c>
      <c r="W264" s="26">
        <v>5994</v>
      </c>
      <c r="X264" s="26">
        <v>2714.5162</v>
      </c>
      <c r="Y264" s="26">
        <v>250</v>
      </c>
      <c r="Z264" s="26">
        <v>1115</v>
      </c>
      <c r="AA264" s="26">
        <v>2825</v>
      </c>
      <c r="AB264" s="26">
        <v>260.89999999999998</v>
      </c>
      <c r="AC264" s="26">
        <v>885</v>
      </c>
      <c r="AD264" s="26">
        <v>9358</v>
      </c>
      <c r="AE264" s="26">
        <v>1256</v>
      </c>
      <c r="AF264" s="26">
        <v>2569</v>
      </c>
      <c r="AG264" s="26">
        <v>122.0805</v>
      </c>
    </row>
    <row r="265" spans="1:33" ht="15.75" customHeight="1">
      <c r="A265" s="101">
        <v>44210</v>
      </c>
      <c r="B265" s="102">
        <f>VLOOKUP(A265,'FTSE All-Share Historical '!A:B,2,FALSE)</f>
        <v>3867.22</v>
      </c>
      <c r="C265" s="26">
        <v>730</v>
      </c>
      <c r="D265" s="26">
        <v>127.9</v>
      </c>
      <c r="E265" s="26">
        <v>299.5</v>
      </c>
      <c r="F265" s="26">
        <v>255</v>
      </c>
      <c r="G265" s="26">
        <v>74.45</v>
      </c>
      <c r="H265" s="26">
        <v>413</v>
      </c>
      <c r="I265" s="26">
        <v>78.75</v>
      </c>
      <c r="J265" s="26">
        <v>304</v>
      </c>
      <c r="K265" s="26">
        <v>213</v>
      </c>
      <c r="L265" s="26">
        <v>364.5</v>
      </c>
      <c r="M265" s="26">
        <v>921</v>
      </c>
      <c r="N265" s="26">
        <v>238</v>
      </c>
      <c r="O265" s="26">
        <v>1200</v>
      </c>
      <c r="P265" s="26">
        <v>1562</v>
      </c>
      <c r="Q265" s="26">
        <v>75.2</v>
      </c>
      <c r="R265" s="26">
        <v>61.6</v>
      </c>
      <c r="S265" s="26">
        <v>33.200000000000003</v>
      </c>
      <c r="T265" s="26">
        <v>700</v>
      </c>
      <c r="U265" s="26">
        <v>248</v>
      </c>
      <c r="V265" s="26">
        <v>186</v>
      </c>
      <c r="W265" s="26">
        <v>6132</v>
      </c>
      <c r="X265" s="26">
        <v>2801.6635999999999</v>
      </c>
      <c r="Y265" s="26">
        <v>249</v>
      </c>
      <c r="Z265" s="26">
        <v>1124</v>
      </c>
      <c r="AA265" s="26">
        <v>2820</v>
      </c>
      <c r="AB265" s="26">
        <v>263.5</v>
      </c>
      <c r="AC265" s="26">
        <v>885</v>
      </c>
      <c r="AD265" s="26">
        <v>9328</v>
      </c>
      <c r="AE265" s="26">
        <v>1317</v>
      </c>
      <c r="AF265" s="26">
        <v>2593</v>
      </c>
      <c r="AG265" s="26">
        <v>120.6358</v>
      </c>
    </row>
    <row r="266" spans="1:33" ht="15.75" customHeight="1">
      <c r="A266" s="101">
        <v>44211</v>
      </c>
      <c r="B266" s="102">
        <f>VLOOKUP(A266,'FTSE All-Share Historical '!A:B,2,FALSE)</f>
        <v>3830.92</v>
      </c>
      <c r="C266" s="26">
        <v>762</v>
      </c>
      <c r="D266" s="26">
        <v>128</v>
      </c>
      <c r="E266" s="26">
        <v>299</v>
      </c>
      <c r="F266" s="26">
        <v>253</v>
      </c>
      <c r="G266" s="26">
        <v>74.2</v>
      </c>
      <c r="H266" s="26">
        <v>410</v>
      </c>
      <c r="I266" s="26">
        <v>78.45</v>
      </c>
      <c r="J266" s="26">
        <v>298</v>
      </c>
      <c r="K266" s="26">
        <v>212.5</v>
      </c>
      <c r="L266" s="26">
        <v>366</v>
      </c>
      <c r="M266" s="26">
        <v>922</v>
      </c>
      <c r="N266" s="26">
        <v>238</v>
      </c>
      <c r="O266" s="26">
        <v>1180</v>
      </c>
      <c r="P266" s="26">
        <v>1554</v>
      </c>
      <c r="Q266" s="26">
        <v>75.2</v>
      </c>
      <c r="R266" s="26">
        <v>61</v>
      </c>
      <c r="S266" s="26">
        <v>33.200000000000003</v>
      </c>
      <c r="T266" s="26">
        <v>708</v>
      </c>
      <c r="U266" s="26">
        <v>246.5</v>
      </c>
      <c r="V266" s="26">
        <v>186</v>
      </c>
      <c r="W266" s="26">
        <v>5946</v>
      </c>
      <c r="X266" s="26">
        <v>2652.7660999999998</v>
      </c>
      <c r="Y266" s="26">
        <v>243</v>
      </c>
      <c r="Z266" s="26">
        <v>1121</v>
      </c>
      <c r="AA266" s="26">
        <v>2760</v>
      </c>
      <c r="AB266" s="26">
        <v>220.3</v>
      </c>
      <c r="AC266" s="26">
        <v>885</v>
      </c>
      <c r="AD266" s="26">
        <v>9266</v>
      </c>
      <c r="AE266" s="26">
        <v>1334</v>
      </c>
      <c r="AF266" s="26">
        <v>2540</v>
      </c>
      <c r="AG266" s="26">
        <v>116.30159999999999</v>
      </c>
    </row>
    <row r="267" spans="1:33" ht="15.75" customHeight="1">
      <c r="A267" s="101">
        <v>44214</v>
      </c>
      <c r="B267" s="102">
        <f>VLOOKUP(A267,'FTSE All-Share Historical '!A:B,2,FALSE)</f>
        <v>3824.63</v>
      </c>
      <c r="C267" s="26">
        <v>770</v>
      </c>
      <c r="D267" s="26">
        <v>130</v>
      </c>
      <c r="E267" s="26">
        <v>297</v>
      </c>
      <c r="F267" s="26">
        <v>259</v>
      </c>
      <c r="G267" s="26">
        <v>73.45</v>
      </c>
      <c r="H267" s="26">
        <v>407</v>
      </c>
      <c r="I267" s="26">
        <v>80</v>
      </c>
      <c r="J267" s="26">
        <v>305</v>
      </c>
      <c r="K267" s="26">
        <v>208.5</v>
      </c>
      <c r="L267" s="26">
        <v>370.5</v>
      </c>
      <c r="M267" s="26">
        <v>922</v>
      </c>
      <c r="N267" s="26">
        <v>248.5</v>
      </c>
      <c r="O267" s="26">
        <v>1270</v>
      </c>
      <c r="P267" s="26">
        <v>1534</v>
      </c>
      <c r="Q267" s="26">
        <v>75.099999999999994</v>
      </c>
      <c r="R267" s="26">
        <v>61.5</v>
      </c>
      <c r="S267" s="26">
        <v>32.950000000000003</v>
      </c>
      <c r="T267" s="26">
        <v>686</v>
      </c>
      <c r="U267" s="26">
        <v>245.5</v>
      </c>
      <c r="V267" s="26">
        <v>186.4</v>
      </c>
      <c r="W267" s="26">
        <v>5974</v>
      </c>
      <c r="X267" s="26">
        <v>2664.2197999999999</v>
      </c>
      <c r="Y267" s="26">
        <v>244</v>
      </c>
      <c r="Z267" s="26">
        <v>1136</v>
      </c>
      <c r="AA267" s="26">
        <v>2720</v>
      </c>
      <c r="AB267" s="26">
        <v>205.3</v>
      </c>
      <c r="AC267" s="26">
        <v>875</v>
      </c>
      <c r="AD267" s="26">
        <v>9088</v>
      </c>
      <c r="AE267" s="26">
        <v>1356</v>
      </c>
      <c r="AF267" s="26">
        <v>2495</v>
      </c>
      <c r="AG267" s="26">
        <v>113.4121</v>
      </c>
    </row>
    <row r="268" spans="1:33" ht="15.75" customHeight="1">
      <c r="A268" s="101">
        <v>44215</v>
      </c>
      <c r="B268" s="102">
        <f>VLOOKUP(A268,'FTSE All-Share Historical '!A:B,2,FALSE)</f>
        <v>3819.83</v>
      </c>
      <c r="C268" s="26">
        <v>786</v>
      </c>
      <c r="D268" s="26">
        <v>130</v>
      </c>
      <c r="E268" s="26">
        <v>295.5</v>
      </c>
      <c r="F268" s="26">
        <v>273</v>
      </c>
      <c r="G268" s="26">
        <v>75</v>
      </c>
      <c r="H268" s="26">
        <v>414</v>
      </c>
      <c r="I268" s="26">
        <v>79.349999999999994</v>
      </c>
      <c r="J268" s="26">
        <v>302</v>
      </c>
      <c r="K268" s="26">
        <v>215</v>
      </c>
      <c r="L268" s="26">
        <v>371.5</v>
      </c>
      <c r="M268" s="26">
        <v>935</v>
      </c>
      <c r="N268" s="26">
        <v>255</v>
      </c>
      <c r="O268" s="26">
        <v>1240</v>
      </c>
      <c r="P268" s="26">
        <v>1536</v>
      </c>
      <c r="Q268" s="26">
        <v>82.35</v>
      </c>
      <c r="R268" s="26">
        <v>60.5</v>
      </c>
      <c r="S268" s="26">
        <v>32.35</v>
      </c>
      <c r="T268" s="26">
        <v>686</v>
      </c>
      <c r="U268" s="26">
        <v>249</v>
      </c>
      <c r="V268" s="26">
        <v>202</v>
      </c>
      <c r="W268" s="26">
        <v>5917</v>
      </c>
      <c r="X268" s="26">
        <v>2615.4171999999999</v>
      </c>
      <c r="Y268" s="26">
        <v>240.5</v>
      </c>
      <c r="Z268" s="26">
        <v>1183</v>
      </c>
      <c r="AA268" s="26">
        <v>2630</v>
      </c>
      <c r="AB268" s="26">
        <v>199</v>
      </c>
      <c r="AC268" s="26">
        <v>875</v>
      </c>
      <c r="AD268" s="26">
        <v>9030</v>
      </c>
      <c r="AE268" s="26">
        <v>1453</v>
      </c>
      <c r="AF268" s="26">
        <v>2496</v>
      </c>
      <c r="AG268" s="26">
        <v>123.5253</v>
      </c>
    </row>
    <row r="269" spans="1:33" ht="15.75" customHeight="1">
      <c r="A269" s="101">
        <v>44216</v>
      </c>
      <c r="B269" s="102">
        <f>VLOOKUP(A269,'FTSE All-Share Historical '!A:B,2,FALSE)</f>
        <v>3841.79</v>
      </c>
      <c r="C269" s="26">
        <v>796</v>
      </c>
      <c r="D269" s="26">
        <v>135.56</v>
      </c>
      <c r="E269" s="26">
        <v>295.5</v>
      </c>
      <c r="F269" s="26">
        <v>280</v>
      </c>
      <c r="G269" s="26">
        <v>74</v>
      </c>
      <c r="H269" s="26">
        <v>408</v>
      </c>
      <c r="I269" s="26">
        <v>82.45</v>
      </c>
      <c r="J269" s="26">
        <v>303</v>
      </c>
      <c r="K269" s="26">
        <v>215</v>
      </c>
      <c r="L269" s="26">
        <v>381.5</v>
      </c>
      <c r="M269" s="26">
        <v>931</v>
      </c>
      <c r="N269" s="26">
        <v>276.5</v>
      </c>
      <c r="O269" s="26">
        <v>1285</v>
      </c>
      <c r="P269" s="26">
        <v>1548</v>
      </c>
      <c r="Q269" s="26">
        <v>84.1</v>
      </c>
      <c r="R269" s="26">
        <v>60</v>
      </c>
      <c r="S269" s="26">
        <v>32.75</v>
      </c>
      <c r="T269" s="26">
        <v>700</v>
      </c>
      <c r="U269" s="26">
        <v>255</v>
      </c>
      <c r="V269" s="26">
        <v>200</v>
      </c>
      <c r="W269" s="26">
        <v>6034</v>
      </c>
      <c r="X269" s="26">
        <v>2664.2197999999999</v>
      </c>
      <c r="Y269" s="26">
        <v>240</v>
      </c>
      <c r="Z269" s="26">
        <v>1244</v>
      </c>
      <c r="AA269" s="26">
        <v>2710</v>
      </c>
      <c r="AB269" s="26">
        <v>212.8</v>
      </c>
      <c r="AC269" s="26">
        <v>875</v>
      </c>
      <c r="AD269" s="26">
        <v>9020</v>
      </c>
      <c r="AE269" s="26">
        <v>1503</v>
      </c>
      <c r="AF269" s="26">
        <v>2539</v>
      </c>
      <c r="AG269" s="26">
        <v>117.0239</v>
      </c>
    </row>
    <row r="270" spans="1:33" ht="15.75" customHeight="1">
      <c r="A270" s="101">
        <v>44217</v>
      </c>
      <c r="B270" s="102">
        <f>VLOOKUP(A270,'FTSE All-Share Historical '!A:B,2,FALSE)</f>
        <v>3827.22</v>
      </c>
      <c r="C270" s="26">
        <v>790</v>
      </c>
      <c r="D270" s="26">
        <v>133.69999999999999</v>
      </c>
      <c r="E270" s="26">
        <v>292.5</v>
      </c>
      <c r="F270" s="26">
        <v>281</v>
      </c>
      <c r="G270" s="26">
        <v>75</v>
      </c>
      <c r="H270" s="26">
        <v>410</v>
      </c>
      <c r="I270" s="26">
        <v>81.349999999999994</v>
      </c>
      <c r="J270" s="26">
        <v>300</v>
      </c>
      <c r="K270" s="26">
        <v>215</v>
      </c>
      <c r="L270" s="26">
        <v>386</v>
      </c>
      <c r="M270" s="26">
        <v>949</v>
      </c>
      <c r="N270" s="26">
        <v>280.5</v>
      </c>
      <c r="O270" s="26">
        <v>1290</v>
      </c>
      <c r="P270" s="26">
        <v>1540</v>
      </c>
      <c r="Q270" s="26">
        <v>82.8</v>
      </c>
      <c r="R270" s="26">
        <v>59.5</v>
      </c>
      <c r="S270" s="26">
        <v>32.700000000000003</v>
      </c>
      <c r="T270" s="26">
        <v>672</v>
      </c>
      <c r="U270" s="26">
        <v>255</v>
      </c>
      <c r="V270" s="26">
        <v>199.6</v>
      </c>
      <c r="W270" s="26">
        <v>5924</v>
      </c>
      <c r="X270" s="26">
        <v>2657.248</v>
      </c>
      <c r="Y270" s="26">
        <v>237.5</v>
      </c>
      <c r="Z270" s="26">
        <v>1235</v>
      </c>
      <c r="AA270" s="26">
        <v>2685</v>
      </c>
      <c r="AB270" s="26">
        <v>213.4</v>
      </c>
      <c r="AC270" s="26">
        <v>880</v>
      </c>
      <c r="AD270" s="26">
        <v>9208</v>
      </c>
      <c r="AE270" s="26">
        <v>1487</v>
      </c>
      <c r="AF270" s="26">
        <v>2535</v>
      </c>
      <c r="AG270" s="26">
        <v>122.0805</v>
      </c>
    </row>
    <row r="271" spans="1:33" ht="15.75" customHeight="1">
      <c r="A271" s="101">
        <v>44218</v>
      </c>
      <c r="B271" s="102">
        <f>VLOOKUP(A271,'FTSE All-Share Historical '!A:B,2,FALSE)</f>
        <v>3811.25</v>
      </c>
      <c r="C271" s="26">
        <v>780</v>
      </c>
      <c r="D271" s="26">
        <v>130.06</v>
      </c>
      <c r="E271" s="26">
        <v>278.5</v>
      </c>
      <c r="F271" s="26">
        <v>287</v>
      </c>
      <c r="G271" s="26">
        <v>74.95</v>
      </c>
      <c r="H271" s="26">
        <v>402</v>
      </c>
      <c r="I271" s="26">
        <v>78.5</v>
      </c>
      <c r="J271" s="26">
        <v>298</v>
      </c>
      <c r="K271" s="26">
        <v>215</v>
      </c>
      <c r="L271" s="26">
        <v>372.5</v>
      </c>
      <c r="M271" s="26">
        <v>953</v>
      </c>
      <c r="N271" s="26">
        <v>279.5</v>
      </c>
      <c r="O271" s="26">
        <v>1210</v>
      </c>
      <c r="P271" s="26">
        <v>1522</v>
      </c>
      <c r="Q271" s="26">
        <v>79.05</v>
      </c>
      <c r="R271" s="26">
        <v>60</v>
      </c>
      <c r="S271" s="26">
        <v>31.6</v>
      </c>
      <c r="T271" s="26">
        <v>670</v>
      </c>
      <c r="U271" s="26">
        <v>252</v>
      </c>
      <c r="V271" s="26">
        <v>198</v>
      </c>
      <c r="W271" s="26">
        <v>5876</v>
      </c>
      <c r="X271" s="26">
        <v>2616.9112</v>
      </c>
      <c r="Y271" s="26">
        <v>231</v>
      </c>
      <c r="Z271" s="26">
        <v>1206</v>
      </c>
      <c r="AA271" s="26">
        <v>2635</v>
      </c>
      <c r="AB271" s="26">
        <v>210.7</v>
      </c>
      <c r="AC271" s="26">
        <v>880</v>
      </c>
      <c r="AD271" s="26">
        <v>9128</v>
      </c>
      <c r="AE271" s="26">
        <v>1367</v>
      </c>
      <c r="AF271" s="26">
        <v>2518</v>
      </c>
      <c r="AG271" s="26">
        <v>122.80289999999999</v>
      </c>
    </row>
    <row r="272" spans="1:33" ht="15.75" customHeight="1">
      <c r="A272" s="101">
        <v>44221</v>
      </c>
      <c r="B272" s="102">
        <f>VLOOKUP(A272,'FTSE All-Share Historical '!A:B,2,FALSE)</f>
        <v>3776.85</v>
      </c>
      <c r="C272" s="26">
        <v>766</v>
      </c>
      <c r="D272" s="26">
        <v>126.38</v>
      </c>
      <c r="E272" s="26">
        <v>275.5</v>
      </c>
      <c r="F272" s="26">
        <v>280</v>
      </c>
      <c r="G272" s="26">
        <v>73.2</v>
      </c>
      <c r="H272" s="26">
        <v>410</v>
      </c>
      <c r="I272" s="26">
        <v>75.8</v>
      </c>
      <c r="J272" s="26">
        <v>290</v>
      </c>
      <c r="K272" s="26">
        <v>211</v>
      </c>
      <c r="L272" s="26">
        <v>353.5</v>
      </c>
      <c r="M272" s="26">
        <v>981</v>
      </c>
      <c r="N272" s="26">
        <v>275.5</v>
      </c>
      <c r="O272" s="26">
        <v>1205</v>
      </c>
      <c r="P272" s="26">
        <v>1470</v>
      </c>
      <c r="Q272" s="26">
        <v>76.75</v>
      </c>
      <c r="R272" s="26">
        <v>58.1</v>
      </c>
      <c r="S272" s="26">
        <v>31.6</v>
      </c>
      <c r="T272" s="26">
        <v>646</v>
      </c>
      <c r="U272" s="26">
        <v>250</v>
      </c>
      <c r="V272" s="26">
        <v>197</v>
      </c>
      <c r="W272" s="26">
        <v>5877</v>
      </c>
      <c r="X272" s="26">
        <v>2504.8645999999999</v>
      </c>
      <c r="Y272" s="26">
        <v>229.5</v>
      </c>
      <c r="Z272" s="26">
        <v>1180</v>
      </c>
      <c r="AA272" s="26">
        <v>2630</v>
      </c>
      <c r="AB272" s="26">
        <v>212.8</v>
      </c>
      <c r="AC272" s="26">
        <v>880</v>
      </c>
      <c r="AD272" s="26">
        <v>8990</v>
      </c>
      <c r="AE272" s="26">
        <v>1218</v>
      </c>
      <c r="AF272" s="26">
        <v>2494</v>
      </c>
      <c r="AG272" s="26">
        <v>135.8056</v>
      </c>
    </row>
    <row r="273" spans="1:33" ht="15.75" customHeight="1">
      <c r="A273" s="101">
        <v>44222</v>
      </c>
      <c r="B273" s="102">
        <f>VLOOKUP(A273,'FTSE All-Share Historical '!A:B,2,FALSE)</f>
        <v>3787.15</v>
      </c>
      <c r="C273" s="26">
        <v>770</v>
      </c>
      <c r="D273" s="26">
        <v>127.6</v>
      </c>
      <c r="E273" s="26">
        <v>270</v>
      </c>
      <c r="F273" s="26">
        <v>285</v>
      </c>
      <c r="G273" s="26">
        <v>75</v>
      </c>
      <c r="H273" s="26">
        <v>415</v>
      </c>
      <c r="I273" s="26">
        <v>76.25</v>
      </c>
      <c r="J273" s="26">
        <v>285</v>
      </c>
      <c r="K273" s="26">
        <v>209</v>
      </c>
      <c r="L273" s="26">
        <v>347.5</v>
      </c>
      <c r="M273" s="26">
        <v>989</v>
      </c>
      <c r="N273" s="26">
        <v>282</v>
      </c>
      <c r="O273" s="26">
        <v>1210</v>
      </c>
      <c r="P273" s="26">
        <v>1524</v>
      </c>
      <c r="Q273" s="26">
        <v>78.2</v>
      </c>
      <c r="R273" s="26">
        <v>56.2</v>
      </c>
      <c r="S273" s="26">
        <v>31.6</v>
      </c>
      <c r="T273" s="26">
        <v>640</v>
      </c>
      <c r="U273" s="26">
        <v>251</v>
      </c>
      <c r="V273" s="26">
        <v>202.5</v>
      </c>
      <c r="W273" s="26">
        <v>5909</v>
      </c>
      <c r="X273" s="26">
        <v>2500.3827000000001</v>
      </c>
      <c r="Y273" s="26">
        <v>235.5</v>
      </c>
      <c r="Z273" s="26">
        <v>1168</v>
      </c>
      <c r="AA273" s="26">
        <v>2625</v>
      </c>
      <c r="AB273" s="26">
        <v>217.3</v>
      </c>
      <c r="AC273" s="26">
        <v>860</v>
      </c>
      <c r="AD273" s="26">
        <v>8842</v>
      </c>
      <c r="AE273" s="26">
        <v>1255</v>
      </c>
      <c r="AF273" s="26">
        <v>2471</v>
      </c>
      <c r="AG273" s="26">
        <v>129.30420000000001</v>
      </c>
    </row>
    <row r="274" spans="1:33" ht="15.75" customHeight="1">
      <c r="A274" s="101">
        <v>44223</v>
      </c>
      <c r="B274" s="102">
        <f>VLOOKUP(A274,'FTSE All-Share Historical '!A:B,2,FALSE)</f>
        <v>3740.98</v>
      </c>
      <c r="C274" s="26">
        <v>780</v>
      </c>
      <c r="D274" s="26">
        <v>125.64</v>
      </c>
      <c r="E274" s="26">
        <v>278.5</v>
      </c>
      <c r="F274" s="26">
        <v>273</v>
      </c>
      <c r="G274" s="26">
        <v>74.599999999999994</v>
      </c>
      <c r="H274" s="26">
        <v>408</v>
      </c>
      <c r="I274" s="26">
        <v>76.400000000000006</v>
      </c>
      <c r="J274" s="26">
        <v>290</v>
      </c>
      <c r="K274" s="26">
        <v>211.5</v>
      </c>
      <c r="L274" s="26">
        <v>339</v>
      </c>
      <c r="M274" s="26">
        <v>985</v>
      </c>
      <c r="N274" s="26">
        <v>283</v>
      </c>
      <c r="O274" s="26">
        <v>1205</v>
      </c>
      <c r="P274" s="26">
        <v>1508</v>
      </c>
      <c r="Q274" s="26">
        <v>77</v>
      </c>
      <c r="R274" s="26">
        <v>56.8</v>
      </c>
      <c r="S274" s="26">
        <v>31.1</v>
      </c>
      <c r="T274" s="26">
        <v>630</v>
      </c>
      <c r="U274" s="26">
        <v>251</v>
      </c>
      <c r="V274" s="26">
        <v>200</v>
      </c>
      <c r="W274" s="26">
        <v>5734</v>
      </c>
      <c r="X274" s="26">
        <v>2345.0113999999999</v>
      </c>
      <c r="Y274" s="26">
        <v>219</v>
      </c>
      <c r="Z274" s="26">
        <v>1167</v>
      </c>
      <c r="AA274" s="26">
        <v>2555</v>
      </c>
      <c r="AB274" s="26">
        <v>214</v>
      </c>
      <c r="AC274" s="26">
        <v>860</v>
      </c>
      <c r="AD274" s="26">
        <v>8600</v>
      </c>
      <c r="AE274" s="26">
        <v>1261</v>
      </c>
      <c r="AF274" s="26">
        <v>2430</v>
      </c>
      <c r="AG274" s="26">
        <v>121.3582</v>
      </c>
    </row>
    <row r="275" spans="1:33" ht="15.75" customHeight="1">
      <c r="A275" s="101">
        <v>44224</v>
      </c>
      <c r="B275" s="102">
        <f>VLOOKUP(A275,'FTSE All-Share Historical '!A:B,2,FALSE)</f>
        <v>3724.58</v>
      </c>
      <c r="C275" s="26">
        <v>780</v>
      </c>
      <c r="D275" s="26">
        <v>125.3</v>
      </c>
      <c r="E275" s="26">
        <v>275.5</v>
      </c>
      <c r="F275" s="26">
        <v>277.5</v>
      </c>
      <c r="G275" s="26">
        <v>73.400000000000006</v>
      </c>
      <c r="H275" s="26">
        <v>398</v>
      </c>
      <c r="I275" s="26">
        <v>74.8</v>
      </c>
      <c r="J275" s="26">
        <v>286.5</v>
      </c>
      <c r="K275" s="26">
        <v>209</v>
      </c>
      <c r="L275" s="26">
        <v>346</v>
      </c>
      <c r="M275" s="26">
        <v>980</v>
      </c>
      <c r="N275" s="26">
        <v>292</v>
      </c>
      <c r="O275" s="26">
        <v>1225</v>
      </c>
      <c r="P275" s="26">
        <v>1482</v>
      </c>
      <c r="Q275" s="26">
        <v>78.599999999999994</v>
      </c>
      <c r="R275" s="26">
        <v>57.3</v>
      </c>
      <c r="S275" s="26">
        <v>31.2</v>
      </c>
      <c r="T275" s="26">
        <v>640</v>
      </c>
      <c r="U275" s="26">
        <v>246</v>
      </c>
      <c r="V275" s="26">
        <v>192.4</v>
      </c>
      <c r="W275" s="26">
        <v>5685</v>
      </c>
      <c r="X275" s="26">
        <v>2436.1426000000001</v>
      </c>
      <c r="Y275" s="26">
        <v>224.5</v>
      </c>
      <c r="Z275" s="26">
        <v>1147</v>
      </c>
      <c r="AA275" s="26">
        <v>2530</v>
      </c>
      <c r="AB275" s="26">
        <v>227.3</v>
      </c>
      <c r="AC275" s="26">
        <v>855</v>
      </c>
      <c r="AD275" s="26">
        <v>8560</v>
      </c>
      <c r="AE275" s="26">
        <v>1338</v>
      </c>
      <c r="AF275" s="26">
        <v>2450</v>
      </c>
      <c r="AG275" s="26">
        <v>123.5253</v>
      </c>
    </row>
    <row r="276" spans="1:33" ht="15.75" customHeight="1">
      <c r="A276" s="101">
        <v>44225</v>
      </c>
      <c r="B276" s="102">
        <f>VLOOKUP(A276,'FTSE All-Share Historical '!A:B,2,FALSE)</f>
        <v>3664.37</v>
      </c>
      <c r="C276" s="26">
        <v>804</v>
      </c>
      <c r="D276" s="26">
        <v>122.9</v>
      </c>
      <c r="E276" s="26">
        <v>272.5</v>
      </c>
      <c r="F276" s="26">
        <v>272</v>
      </c>
      <c r="G276" s="26">
        <v>74.7</v>
      </c>
      <c r="H276" s="26">
        <v>383</v>
      </c>
      <c r="I276" s="26">
        <v>82.3</v>
      </c>
      <c r="J276" s="26">
        <v>290</v>
      </c>
      <c r="K276" s="26">
        <v>212</v>
      </c>
      <c r="L276" s="26">
        <v>329.5</v>
      </c>
      <c r="M276" s="26">
        <v>981</v>
      </c>
      <c r="N276" s="26">
        <v>298</v>
      </c>
      <c r="O276" s="26">
        <v>1240</v>
      </c>
      <c r="P276" s="26">
        <v>1480</v>
      </c>
      <c r="Q276" s="26">
        <v>76.900000000000006</v>
      </c>
      <c r="R276" s="26">
        <v>57.5</v>
      </c>
      <c r="S276" s="26">
        <v>31.6</v>
      </c>
      <c r="T276" s="26">
        <v>690</v>
      </c>
      <c r="U276" s="26">
        <v>247.5</v>
      </c>
      <c r="V276" s="26">
        <v>195.8</v>
      </c>
      <c r="W276" s="26">
        <v>5589</v>
      </c>
      <c r="X276" s="26">
        <v>2404.2716</v>
      </c>
      <c r="Y276" s="26">
        <v>220</v>
      </c>
      <c r="Z276" s="26">
        <v>1151</v>
      </c>
      <c r="AA276" s="26">
        <v>2500</v>
      </c>
      <c r="AB276" s="26">
        <v>233</v>
      </c>
      <c r="AC276" s="26">
        <v>835</v>
      </c>
      <c r="AD276" s="26">
        <v>8502</v>
      </c>
      <c r="AE276" s="26">
        <v>1319</v>
      </c>
      <c r="AF276" s="26">
        <v>2399</v>
      </c>
      <c r="AG276" s="26">
        <v>119.19110000000001</v>
      </c>
    </row>
    <row r="277" spans="1:33" ht="15.75" customHeight="1">
      <c r="A277" s="101">
        <v>44228</v>
      </c>
      <c r="B277" s="102">
        <f>VLOOKUP(A277,'FTSE All-Share Historical '!A:B,2,FALSE)</f>
        <v>3697.37</v>
      </c>
      <c r="C277" s="26">
        <v>778</v>
      </c>
      <c r="D277" s="26">
        <v>125</v>
      </c>
      <c r="E277" s="26">
        <v>284</v>
      </c>
      <c r="F277" s="26">
        <v>283</v>
      </c>
      <c r="G277" s="26">
        <v>73.849999999999994</v>
      </c>
      <c r="H277" s="26">
        <v>376</v>
      </c>
      <c r="I277" s="26">
        <v>87.3</v>
      </c>
      <c r="J277" s="26">
        <v>281</v>
      </c>
      <c r="K277" s="26">
        <v>208.5</v>
      </c>
      <c r="L277" s="26">
        <v>333.5</v>
      </c>
      <c r="M277" s="26">
        <v>982</v>
      </c>
      <c r="N277" s="26">
        <v>295</v>
      </c>
      <c r="O277" s="26">
        <v>1220</v>
      </c>
      <c r="P277" s="26">
        <v>1474</v>
      </c>
      <c r="Q277" s="26">
        <v>76.75</v>
      </c>
      <c r="R277" s="26">
        <v>56.9</v>
      </c>
      <c r="S277" s="26">
        <v>32.9</v>
      </c>
      <c r="T277" s="26">
        <v>714</v>
      </c>
      <c r="U277" s="26">
        <v>252</v>
      </c>
      <c r="V277" s="26">
        <v>192.4</v>
      </c>
      <c r="W277" s="26">
        <v>5672</v>
      </c>
      <c r="X277" s="26">
        <v>2481.4593</v>
      </c>
      <c r="Y277" s="26">
        <v>226.5</v>
      </c>
      <c r="Z277" s="26">
        <v>1180</v>
      </c>
      <c r="AA277" s="26">
        <v>2515</v>
      </c>
      <c r="AB277" s="26">
        <v>232.5</v>
      </c>
      <c r="AC277" s="26">
        <v>830</v>
      </c>
      <c r="AD277" s="26">
        <v>8542</v>
      </c>
      <c r="AE277" s="26">
        <v>1334</v>
      </c>
      <c r="AF277" s="26">
        <v>2435</v>
      </c>
      <c r="AG277" s="26">
        <v>117.74630000000001</v>
      </c>
    </row>
    <row r="278" spans="1:33" ht="15.75" customHeight="1">
      <c r="A278" s="101">
        <v>44229</v>
      </c>
      <c r="B278" s="102">
        <f>VLOOKUP(A278,'FTSE All-Share Historical '!A:B,2,FALSE)</f>
        <v>3730.63</v>
      </c>
      <c r="C278" s="26">
        <v>800</v>
      </c>
      <c r="D278" s="26">
        <v>129.74</v>
      </c>
      <c r="E278" s="26">
        <v>279.5</v>
      </c>
      <c r="F278" s="26">
        <v>270</v>
      </c>
      <c r="G278" s="26">
        <v>71</v>
      </c>
      <c r="H278" s="26">
        <v>373</v>
      </c>
      <c r="I278" s="26">
        <v>88.15</v>
      </c>
      <c r="J278" s="26">
        <v>283</v>
      </c>
      <c r="K278" s="26">
        <v>209</v>
      </c>
      <c r="L278" s="26">
        <v>343</v>
      </c>
      <c r="M278" s="26">
        <v>1004</v>
      </c>
      <c r="N278" s="26">
        <v>302</v>
      </c>
      <c r="O278" s="26">
        <v>1225</v>
      </c>
      <c r="P278" s="26">
        <v>1500</v>
      </c>
      <c r="Q278" s="26">
        <v>74.2</v>
      </c>
      <c r="R278" s="26">
        <v>58.9</v>
      </c>
      <c r="S278" s="26">
        <v>33.6</v>
      </c>
      <c r="T278" s="26">
        <v>726</v>
      </c>
      <c r="U278" s="26">
        <v>255</v>
      </c>
      <c r="V278" s="26">
        <v>195</v>
      </c>
      <c r="W278" s="26">
        <v>5618</v>
      </c>
      <c r="X278" s="26">
        <v>2419.2111</v>
      </c>
      <c r="Y278" s="26">
        <v>227</v>
      </c>
      <c r="Z278" s="26">
        <v>1219</v>
      </c>
      <c r="AA278" s="26">
        <v>2495</v>
      </c>
      <c r="AB278" s="26">
        <v>237.2</v>
      </c>
      <c r="AC278" s="26">
        <v>830</v>
      </c>
      <c r="AD278" s="26">
        <v>8740</v>
      </c>
      <c r="AE278" s="26">
        <v>1394</v>
      </c>
      <c r="AF278" s="26">
        <v>2413</v>
      </c>
      <c r="AG278" s="26">
        <v>127.8595</v>
      </c>
    </row>
    <row r="279" spans="1:33" ht="15.75" customHeight="1">
      <c r="A279" s="101">
        <v>44230</v>
      </c>
      <c r="B279" s="102">
        <f>VLOOKUP(A279,'FTSE All-Share Historical '!A:B,2,FALSE)</f>
        <v>3728.52</v>
      </c>
      <c r="C279" s="26">
        <v>780</v>
      </c>
      <c r="D279" s="26">
        <v>129</v>
      </c>
      <c r="E279" s="26">
        <v>283</v>
      </c>
      <c r="F279" s="26">
        <v>278.5</v>
      </c>
      <c r="G279" s="26">
        <v>78</v>
      </c>
      <c r="H279" s="26">
        <v>381</v>
      </c>
      <c r="I279" s="26">
        <v>94.8</v>
      </c>
      <c r="J279" s="26">
        <v>285</v>
      </c>
      <c r="K279" s="26">
        <v>205</v>
      </c>
      <c r="L279" s="26">
        <v>351</v>
      </c>
      <c r="M279" s="26">
        <v>991</v>
      </c>
      <c r="N279" s="26">
        <v>321</v>
      </c>
      <c r="O279" s="26">
        <v>1250</v>
      </c>
      <c r="P279" s="26">
        <v>1476</v>
      </c>
      <c r="Q279" s="26">
        <v>75</v>
      </c>
      <c r="R279" s="26">
        <v>60.7</v>
      </c>
      <c r="S279" s="26">
        <v>33.200000000000003</v>
      </c>
      <c r="T279" s="26">
        <v>734</v>
      </c>
      <c r="U279" s="26">
        <v>254</v>
      </c>
      <c r="V279" s="26">
        <v>195</v>
      </c>
      <c r="W279" s="26">
        <v>5637</v>
      </c>
      <c r="X279" s="26">
        <v>2430.6648</v>
      </c>
      <c r="Y279" s="26">
        <v>226.5</v>
      </c>
      <c r="Z279" s="26">
        <v>1276</v>
      </c>
      <c r="AA279" s="26">
        <v>2505</v>
      </c>
      <c r="AB279" s="26">
        <v>229.6</v>
      </c>
      <c r="AC279" s="26">
        <v>830</v>
      </c>
      <c r="AD279" s="26">
        <v>8802</v>
      </c>
      <c r="AE279" s="26">
        <v>1460</v>
      </c>
      <c r="AF279" s="26">
        <v>2364</v>
      </c>
      <c r="AG279" s="26">
        <v>125.69240000000001</v>
      </c>
    </row>
    <row r="280" spans="1:33" ht="15.75" customHeight="1">
      <c r="A280" s="101">
        <v>44231</v>
      </c>
      <c r="B280" s="102">
        <f>VLOOKUP(A280,'FTSE All-Share Historical '!A:B,2,FALSE)</f>
        <v>3728.45</v>
      </c>
      <c r="C280" s="26">
        <v>780</v>
      </c>
      <c r="D280" s="26">
        <v>132.41999999999999</v>
      </c>
      <c r="E280" s="26">
        <v>282.5</v>
      </c>
      <c r="F280" s="26">
        <v>278.5</v>
      </c>
      <c r="G280" s="26">
        <v>77.2</v>
      </c>
      <c r="H280" s="26">
        <v>373</v>
      </c>
      <c r="I280" s="26">
        <v>96.55</v>
      </c>
      <c r="J280" s="26">
        <v>288.5</v>
      </c>
      <c r="K280" s="26">
        <v>208</v>
      </c>
      <c r="L280" s="26">
        <v>355</v>
      </c>
      <c r="M280" s="26">
        <v>999</v>
      </c>
      <c r="N280" s="26">
        <v>324.5</v>
      </c>
      <c r="O280" s="26">
        <v>1325</v>
      </c>
      <c r="P280" s="26">
        <v>1490</v>
      </c>
      <c r="Q280" s="26">
        <v>76.05</v>
      </c>
      <c r="R280" s="26">
        <v>60</v>
      </c>
      <c r="S280" s="26">
        <v>33.799999999999997</v>
      </c>
      <c r="T280" s="26">
        <v>730</v>
      </c>
      <c r="U280" s="26">
        <v>256</v>
      </c>
      <c r="V280" s="26">
        <v>194</v>
      </c>
      <c r="W280" s="26">
        <v>5648</v>
      </c>
      <c r="X280" s="26">
        <v>2406.2635</v>
      </c>
      <c r="Y280" s="26">
        <v>225</v>
      </c>
      <c r="Z280" s="26">
        <v>1261</v>
      </c>
      <c r="AA280" s="26">
        <v>2465</v>
      </c>
      <c r="AB280" s="26">
        <v>233.7</v>
      </c>
      <c r="AC280" s="26">
        <v>830</v>
      </c>
      <c r="AD280" s="26">
        <v>8882</v>
      </c>
      <c r="AE280" s="26">
        <v>1456</v>
      </c>
      <c r="AF280" s="26">
        <v>2319</v>
      </c>
      <c r="AG280" s="26">
        <v>129.30420000000001</v>
      </c>
    </row>
    <row r="281" spans="1:33" ht="15.75" customHeight="1">
      <c r="A281" s="101">
        <v>44232</v>
      </c>
      <c r="B281" s="102">
        <f>VLOOKUP(A281,'FTSE All-Share Historical '!A:B,2,FALSE)</f>
        <v>3730.11</v>
      </c>
      <c r="C281" s="26">
        <v>860</v>
      </c>
      <c r="D281" s="26">
        <v>132.12</v>
      </c>
      <c r="E281" s="26">
        <v>292.5</v>
      </c>
      <c r="F281" s="26">
        <v>272</v>
      </c>
      <c r="G281" s="26">
        <v>79</v>
      </c>
      <c r="H281" s="26">
        <v>378</v>
      </c>
      <c r="I281" s="26">
        <v>100.2</v>
      </c>
      <c r="J281" s="26">
        <v>288</v>
      </c>
      <c r="K281" s="26">
        <v>206</v>
      </c>
      <c r="L281" s="26">
        <v>355</v>
      </c>
      <c r="M281" s="26">
        <v>1006</v>
      </c>
      <c r="N281" s="26">
        <v>353.5</v>
      </c>
      <c r="O281" s="26">
        <v>1370</v>
      </c>
      <c r="P281" s="26">
        <v>1502</v>
      </c>
      <c r="Q281" s="26">
        <v>78.099999999999994</v>
      </c>
      <c r="R281" s="26">
        <v>58.4</v>
      </c>
      <c r="S281" s="26">
        <v>36.200000000000003</v>
      </c>
      <c r="T281" s="26">
        <v>734</v>
      </c>
      <c r="U281" s="26">
        <v>251</v>
      </c>
      <c r="V281" s="26">
        <v>196</v>
      </c>
      <c r="W281" s="26">
        <v>5620</v>
      </c>
      <c r="X281" s="26">
        <v>2473.9895000000001</v>
      </c>
      <c r="Y281" s="26">
        <v>229</v>
      </c>
      <c r="Z281" s="26">
        <v>1300</v>
      </c>
      <c r="AA281" s="26">
        <v>2515</v>
      </c>
      <c r="AB281" s="26">
        <v>239</v>
      </c>
      <c r="AC281" s="26">
        <v>835</v>
      </c>
      <c r="AD281" s="26">
        <v>8706</v>
      </c>
      <c r="AE281" s="26">
        <v>1485</v>
      </c>
      <c r="AF281" s="26">
        <v>2320</v>
      </c>
      <c r="AG281" s="26">
        <v>123.5253</v>
      </c>
    </row>
    <row r="282" spans="1:33" ht="15.75" customHeight="1">
      <c r="A282" s="101">
        <v>44235</v>
      </c>
      <c r="B282" s="102">
        <f>VLOOKUP(A282,'FTSE All-Share Historical '!A:B,2,FALSE)</f>
        <v>3746.79</v>
      </c>
      <c r="C282" s="26">
        <v>876</v>
      </c>
      <c r="D282" s="26">
        <v>131.46</v>
      </c>
      <c r="E282" s="26">
        <v>277</v>
      </c>
      <c r="F282" s="26">
        <v>270</v>
      </c>
      <c r="G282" s="26">
        <v>78</v>
      </c>
      <c r="H282" s="26">
        <v>380</v>
      </c>
      <c r="I282" s="26">
        <v>99.4</v>
      </c>
      <c r="J282" s="26">
        <v>290</v>
      </c>
      <c r="K282" s="26">
        <v>205</v>
      </c>
      <c r="L282" s="26">
        <v>344.5</v>
      </c>
      <c r="M282" s="26">
        <v>1020</v>
      </c>
      <c r="N282" s="26">
        <v>344</v>
      </c>
      <c r="O282" s="26">
        <v>1355</v>
      </c>
      <c r="P282" s="26">
        <v>1478</v>
      </c>
      <c r="Q282" s="26">
        <v>74.95</v>
      </c>
      <c r="R282" s="26">
        <v>58.6</v>
      </c>
      <c r="S282" s="26">
        <v>37.950000000000003</v>
      </c>
      <c r="T282" s="26">
        <v>708</v>
      </c>
      <c r="U282" s="26">
        <v>257.5</v>
      </c>
      <c r="V282" s="26">
        <v>191.8</v>
      </c>
      <c r="W282" s="26">
        <v>5760</v>
      </c>
      <c r="X282" s="26">
        <v>2570.5985999999998</v>
      </c>
      <c r="Y282" s="26">
        <v>236.5</v>
      </c>
      <c r="Z282" s="26">
        <v>1266</v>
      </c>
      <c r="AA282" s="26">
        <v>2565</v>
      </c>
      <c r="AB282" s="26">
        <v>235</v>
      </c>
      <c r="AC282" s="26">
        <v>835</v>
      </c>
      <c r="AD282" s="26">
        <v>8812</v>
      </c>
      <c r="AE282" s="26">
        <v>1444</v>
      </c>
      <c r="AF282" s="26">
        <v>2310</v>
      </c>
      <c r="AG282" s="26">
        <v>129.30420000000001</v>
      </c>
    </row>
    <row r="283" spans="1:33" ht="15.75" customHeight="1">
      <c r="A283" s="101">
        <v>44236</v>
      </c>
      <c r="B283" s="102">
        <f>VLOOKUP(A283,'FTSE All-Share Historical '!A:B,2,FALSE)</f>
        <v>3751.41</v>
      </c>
      <c r="C283" s="26">
        <v>880</v>
      </c>
      <c r="D283" s="26">
        <v>130</v>
      </c>
      <c r="E283" s="26">
        <v>269.5</v>
      </c>
      <c r="F283" s="26">
        <v>280</v>
      </c>
      <c r="G283" s="26">
        <v>78</v>
      </c>
      <c r="H283" s="26">
        <v>378</v>
      </c>
      <c r="I283" s="26">
        <v>98.95</v>
      </c>
      <c r="J283" s="26">
        <v>287</v>
      </c>
      <c r="K283" s="26">
        <v>207</v>
      </c>
      <c r="L283" s="26">
        <v>333</v>
      </c>
      <c r="M283" s="26">
        <v>1020</v>
      </c>
      <c r="N283" s="26">
        <v>357.5</v>
      </c>
      <c r="O283" s="26">
        <v>1355</v>
      </c>
      <c r="P283" s="26">
        <v>1480</v>
      </c>
      <c r="Q283" s="26">
        <v>75.2</v>
      </c>
      <c r="R283" s="26">
        <v>58.3</v>
      </c>
      <c r="S283" s="26">
        <v>39.200000000000003</v>
      </c>
      <c r="T283" s="26">
        <v>700</v>
      </c>
      <c r="U283" s="26">
        <v>258</v>
      </c>
      <c r="V283" s="26">
        <v>193.6</v>
      </c>
      <c r="W283" s="26">
        <v>5770</v>
      </c>
      <c r="X283" s="26">
        <v>2579.5623000000001</v>
      </c>
      <c r="Y283" s="26">
        <v>234</v>
      </c>
      <c r="Z283" s="26">
        <v>1285</v>
      </c>
      <c r="AA283" s="26">
        <v>2665</v>
      </c>
      <c r="AB283" s="26">
        <v>239.7</v>
      </c>
      <c r="AC283" s="26">
        <v>835</v>
      </c>
      <c r="AD283" s="26">
        <v>8758</v>
      </c>
      <c r="AE283" s="26">
        <v>1390</v>
      </c>
      <c r="AF283" s="26">
        <v>2329</v>
      </c>
      <c r="AG283" s="26">
        <v>125.69240000000001</v>
      </c>
    </row>
    <row r="284" spans="1:33" ht="15.75" customHeight="1">
      <c r="A284" s="101">
        <v>44237</v>
      </c>
      <c r="B284" s="102">
        <f>VLOOKUP(A284,'FTSE All-Share Historical '!A:B,2,FALSE)</f>
        <v>3744.24</v>
      </c>
      <c r="C284" s="26">
        <v>828</v>
      </c>
      <c r="D284" s="26">
        <v>127.58</v>
      </c>
      <c r="E284" s="26">
        <v>259</v>
      </c>
      <c r="F284" s="26">
        <v>269</v>
      </c>
      <c r="G284" s="26">
        <v>77.05</v>
      </c>
      <c r="H284" s="26">
        <v>383</v>
      </c>
      <c r="I284" s="26">
        <v>99.35</v>
      </c>
      <c r="J284" s="26">
        <v>289</v>
      </c>
      <c r="K284" s="26">
        <v>212</v>
      </c>
      <c r="L284" s="26">
        <v>312.5</v>
      </c>
      <c r="M284" s="26">
        <v>1026</v>
      </c>
      <c r="N284" s="26">
        <v>356.5</v>
      </c>
      <c r="O284" s="26">
        <v>1390</v>
      </c>
      <c r="P284" s="26">
        <v>1478</v>
      </c>
      <c r="Q284" s="26">
        <v>78</v>
      </c>
      <c r="R284" s="26">
        <v>58.7</v>
      </c>
      <c r="S284" s="26">
        <v>37.85</v>
      </c>
      <c r="T284" s="26">
        <v>708</v>
      </c>
      <c r="U284" s="26">
        <v>258</v>
      </c>
      <c r="V284" s="26">
        <v>193.6</v>
      </c>
      <c r="W284" s="26">
        <v>5922</v>
      </c>
      <c r="X284" s="26">
        <v>2702.0666000000001</v>
      </c>
      <c r="Y284" s="26">
        <v>240</v>
      </c>
      <c r="Z284" s="26">
        <v>1251</v>
      </c>
      <c r="AA284" s="26">
        <v>2705</v>
      </c>
      <c r="AB284" s="26">
        <v>240.8</v>
      </c>
      <c r="AC284" s="26">
        <v>825</v>
      </c>
      <c r="AD284" s="26">
        <v>8788</v>
      </c>
      <c r="AE284" s="26">
        <v>1314</v>
      </c>
      <c r="AF284" s="26">
        <v>2293</v>
      </c>
      <c r="AG284" s="26">
        <v>126.4148</v>
      </c>
    </row>
    <row r="285" spans="1:33" ht="15.75" customHeight="1">
      <c r="A285" s="101">
        <v>44238</v>
      </c>
      <c r="B285" s="102">
        <f>VLOOKUP(A285,'FTSE All-Share Historical '!A:B,2,FALSE)</f>
        <v>3746.98</v>
      </c>
      <c r="C285" s="26">
        <v>852</v>
      </c>
      <c r="D285" s="26">
        <v>126.94</v>
      </c>
      <c r="E285" s="26">
        <v>261</v>
      </c>
      <c r="F285" s="26">
        <v>275</v>
      </c>
      <c r="G285" s="26">
        <v>76</v>
      </c>
      <c r="H285" s="26">
        <v>382</v>
      </c>
      <c r="I285" s="26">
        <v>86.8</v>
      </c>
      <c r="J285" s="26">
        <v>290</v>
      </c>
      <c r="K285" s="26">
        <v>209</v>
      </c>
      <c r="L285" s="26">
        <v>302.5</v>
      </c>
      <c r="M285" s="26">
        <v>1050</v>
      </c>
      <c r="N285" s="26">
        <v>336</v>
      </c>
      <c r="O285" s="26">
        <v>1380</v>
      </c>
      <c r="P285" s="26">
        <v>1462</v>
      </c>
      <c r="Q285" s="26">
        <v>76.8</v>
      </c>
      <c r="R285" s="26">
        <v>57.8</v>
      </c>
      <c r="S285" s="26">
        <v>37.4</v>
      </c>
      <c r="T285" s="26">
        <v>700</v>
      </c>
      <c r="U285" s="26">
        <v>261</v>
      </c>
      <c r="V285" s="26">
        <v>194.4</v>
      </c>
      <c r="W285" s="26">
        <v>5912</v>
      </c>
      <c r="X285" s="26">
        <v>2652.7660999999998</v>
      </c>
      <c r="Y285" s="26">
        <v>237.5</v>
      </c>
      <c r="Z285" s="26">
        <v>1218</v>
      </c>
      <c r="AA285" s="26">
        <v>2640</v>
      </c>
      <c r="AB285" s="26">
        <v>245</v>
      </c>
      <c r="AC285" s="26">
        <v>825</v>
      </c>
      <c r="AD285" s="26">
        <v>8906</v>
      </c>
      <c r="AE285" s="26">
        <v>1298</v>
      </c>
      <c r="AF285" s="26">
        <v>2295</v>
      </c>
      <c r="AG285" s="26">
        <v>129.30420000000001</v>
      </c>
    </row>
    <row r="286" spans="1:33" ht="15.75" customHeight="1">
      <c r="A286" s="101">
        <v>44239</v>
      </c>
      <c r="B286" s="102">
        <f>VLOOKUP(A286,'FTSE All-Share Historical '!A:B,2,FALSE)</f>
        <v>3776.26</v>
      </c>
      <c r="C286" s="26">
        <v>840</v>
      </c>
      <c r="D286" s="26">
        <v>129.13999999999999</v>
      </c>
      <c r="E286" s="26">
        <v>267.5</v>
      </c>
      <c r="F286" s="26">
        <v>257</v>
      </c>
      <c r="G286" s="26">
        <v>77.599999999999994</v>
      </c>
      <c r="H286" s="26">
        <v>383</v>
      </c>
      <c r="I286" s="26">
        <v>87.5</v>
      </c>
      <c r="J286" s="26">
        <v>290</v>
      </c>
      <c r="K286" s="26">
        <v>212</v>
      </c>
      <c r="L286" s="26">
        <v>298</v>
      </c>
      <c r="M286" s="26">
        <v>1040</v>
      </c>
      <c r="N286" s="26">
        <v>328.5</v>
      </c>
      <c r="O286" s="26">
        <v>1380</v>
      </c>
      <c r="P286" s="26">
        <v>1462</v>
      </c>
      <c r="Q286" s="26">
        <v>75.25</v>
      </c>
      <c r="R286" s="26">
        <v>56.9</v>
      </c>
      <c r="S286" s="26">
        <v>38.5</v>
      </c>
      <c r="T286" s="26">
        <v>710</v>
      </c>
      <c r="U286" s="26">
        <v>260</v>
      </c>
      <c r="V286" s="26">
        <v>195.6</v>
      </c>
      <c r="W286" s="26">
        <v>5934</v>
      </c>
      <c r="X286" s="26">
        <v>2652.2680999999998</v>
      </c>
      <c r="Y286" s="26">
        <v>238.5</v>
      </c>
      <c r="Z286" s="26">
        <v>1214</v>
      </c>
      <c r="AA286" s="26">
        <v>2615</v>
      </c>
      <c r="AB286" s="26">
        <v>238.6</v>
      </c>
      <c r="AC286" s="26">
        <v>825</v>
      </c>
      <c r="AD286" s="26">
        <v>8920</v>
      </c>
      <c r="AE286" s="26">
        <v>1204</v>
      </c>
      <c r="AF286" s="26">
        <v>2360</v>
      </c>
      <c r="AG286" s="26">
        <v>135.8056</v>
      </c>
    </row>
    <row r="287" spans="1:33" ht="15.75" customHeight="1">
      <c r="A287" s="101">
        <v>44242</v>
      </c>
      <c r="B287" s="102">
        <f>VLOOKUP(A287,'FTSE All-Share Historical '!A:B,2,FALSE)</f>
        <v>3866.68</v>
      </c>
      <c r="C287" s="26">
        <v>844</v>
      </c>
      <c r="D287" s="26">
        <v>126.98</v>
      </c>
      <c r="E287" s="26">
        <v>276</v>
      </c>
      <c r="F287" s="26">
        <v>263.5</v>
      </c>
      <c r="G287" s="26">
        <v>78</v>
      </c>
      <c r="H287" s="26">
        <v>387</v>
      </c>
      <c r="I287" s="26">
        <v>95</v>
      </c>
      <c r="J287" s="26">
        <v>290</v>
      </c>
      <c r="K287" s="26">
        <v>210</v>
      </c>
      <c r="L287" s="26">
        <v>315</v>
      </c>
      <c r="M287" s="26">
        <v>1024</v>
      </c>
      <c r="N287" s="26">
        <v>354.5</v>
      </c>
      <c r="O287" s="26">
        <v>1435</v>
      </c>
      <c r="P287" s="26">
        <v>1488</v>
      </c>
      <c r="Q287" s="26">
        <v>77.5</v>
      </c>
      <c r="R287" s="26">
        <v>58</v>
      </c>
      <c r="S287" s="26">
        <v>38.1</v>
      </c>
      <c r="T287" s="26">
        <v>720</v>
      </c>
      <c r="U287" s="26">
        <v>250</v>
      </c>
      <c r="V287" s="26">
        <v>201</v>
      </c>
      <c r="W287" s="26">
        <v>6186</v>
      </c>
      <c r="X287" s="26">
        <v>2781.7442000000001</v>
      </c>
      <c r="Y287" s="26">
        <v>248</v>
      </c>
      <c r="Z287" s="26">
        <v>1288</v>
      </c>
      <c r="AA287" s="26">
        <v>2745</v>
      </c>
      <c r="AB287" s="26">
        <v>237.8</v>
      </c>
      <c r="AC287" s="26">
        <v>835</v>
      </c>
      <c r="AD287" s="26">
        <v>8900</v>
      </c>
      <c r="AE287" s="26">
        <v>1259</v>
      </c>
      <c r="AF287" s="26">
        <v>2368</v>
      </c>
      <c r="AG287" s="26">
        <v>137.25030000000001</v>
      </c>
    </row>
    <row r="288" spans="1:33" ht="15.75" customHeight="1">
      <c r="A288" s="101">
        <v>44243</v>
      </c>
      <c r="B288" s="102">
        <f>VLOOKUP(A288,'FTSE All-Share Historical '!A:B,2,FALSE)</f>
        <v>3863.19</v>
      </c>
      <c r="C288" s="26">
        <v>834</v>
      </c>
      <c r="D288" s="26">
        <v>129.4</v>
      </c>
      <c r="E288" s="26">
        <v>274</v>
      </c>
      <c r="F288" s="26">
        <v>270</v>
      </c>
      <c r="G288" s="26">
        <v>78</v>
      </c>
      <c r="H288" s="26">
        <v>392</v>
      </c>
      <c r="I288" s="26">
        <v>91.95</v>
      </c>
      <c r="J288" s="26">
        <v>291</v>
      </c>
      <c r="K288" s="26">
        <v>215</v>
      </c>
      <c r="L288" s="26">
        <v>317</v>
      </c>
      <c r="M288" s="26">
        <v>1024</v>
      </c>
      <c r="N288" s="26">
        <v>338</v>
      </c>
      <c r="O288" s="26">
        <v>1430</v>
      </c>
      <c r="P288" s="26">
        <v>1500</v>
      </c>
      <c r="Q288" s="26">
        <v>78</v>
      </c>
      <c r="R288" s="26">
        <v>59</v>
      </c>
      <c r="S288" s="26">
        <v>37.75</v>
      </c>
      <c r="T288" s="26">
        <v>722</v>
      </c>
      <c r="U288" s="26">
        <v>250</v>
      </c>
      <c r="V288" s="26">
        <v>202</v>
      </c>
      <c r="W288" s="26">
        <v>6260</v>
      </c>
      <c r="X288" s="26">
        <v>2807.1414</v>
      </c>
      <c r="Y288" s="26">
        <v>254.5</v>
      </c>
      <c r="Z288" s="26">
        <v>1276</v>
      </c>
      <c r="AA288" s="26">
        <v>2765</v>
      </c>
      <c r="AB288" s="26">
        <v>234</v>
      </c>
      <c r="AC288" s="26">
        <v>840</v>
      </c>
      <c r="AD288" s="26">
        <v>8766</v>
      </c>
      <c r="AE288" s="26">
        <v>1274</v>
      </c>
      <c r="AF288" s="26">
        <v>2336</v>
      </c>
      <c r="AG288" s="26">
        <v>136.52789999999999</v>
      </c>
    </row>
    <row r="289" spans="1:33" ht="15.75" customHeight="1">
      <c r="A289" s="101">
        <v>44244</v>
      </c>
      <c r="B289" s="102">
        <f>VLOOKUP(A289,'FTSE All-Share Historical '!A:B,2,FALSE)</f>
        <v>3836.68</v>
      </c>
      <c r="C289" s="26">
        <v>800</v>
      </c>
      <c r="D289" s="26">
        <v>133</v>
      </c>
      <c r="E289" s="26">
        <v>266.5</v>
      </c>
      <c r="F289" s="26">
        <v>264</v>
      </c>
      <c r="G289" s="26">
        <v>77.7</v>
      </c>
      <c r="H289" s="26">
        <v>407</v>
      </c>
      <c r="I289" s="26">
        <v>92.15</v>
      </c>
      <c r="J289" s="26">
        <v>285</v>
      </c>
      <c r="K289" s="26">
        <v>215</v>
      </c>
      <c r="L289" s="26">
        <v>329.5</v>
      </c>
      <c r="M289" s="26">
        <v>1020</v>
      </c>
      <c r="N289" s="26">
        <v>332.5</v>
      </c>
      <c r="O289" s="26">
        <v>1420</v>
      </c>
      <c r="P289" s="26">
        <v>1482</v>
      </c>
      <c r="Q289" s="26">
        <v>77.650000000000006</v>
      </c>
      <c r="R289" s="26">
        <v>59.7</v>
      </c>
      <c r="S289" s="26">
        <v>37.700000000000003</v>
      </c>
      <c r="T289" s="26">
        <v>742</v>
      </c>
      <c r="U289" s="26">
        <v>250</v>
      </c>
      <c r="V289" s="26">
        <v>196</v>
      </c>
      <c r="W289" s="26">
        <v>6235</v>
      </c>
      <c r="X289" s="26">
        <v>2768.2986000000001</v>
      </c>
      <c r="Y289" s="26">
        <v>255.5</v>
      </c>
      <c r="Z289" s="26">
        <v>1253</v>
      </c>
      <c r="AA289" s="26">
        <v>2700</v>
      </c>
      <c r="AB289" s="26">
        <v>230.6</v>
      </c>
      <c r="AC289" s="26">
        <v>840</v>
      </c>
      <c r="AD289" s="26">
        <v>8684</v>
      </c>
      <c r="AE289" s="26">
        <v>1287</v>
      </c>
      <c r="AF289" s="26">
        <v>2392</v>
      </c>
      <c r="AG289" s="26">
        <v>132.19370000000001</v>
      </c>
    </row>
    <row r="290" spans="1:33" ht="15.75" customHeight="1">
      <c r="A290" s="101">
        <v>44245</v>
      </c>
      <c r="B290" s="102">
        <f>VLOOKUP(A290,'FTSE All-Share Historical '!A:B,2,FALSE)</f>
        <v>3785.69</v>
      </c>
      <c r="C290" s="26">
        <v>800</v>
      </c>
      <c r="D290" s="26">
        <v>129.62</v>
      </c>
      <c r="E290" s="26">
        <v>270</v>
      </c>
      <c r="F290" s="26">
        <v>262</v>
      </c>
      <c r="G290" s="26">
        <v>77.5</v>
      </c>
      <c r="H290" s="26">
        <v>396</v>
      </c>
      <c r="I290" s="26">
        <v>90.4</v>
      </c>
      <c r="J290" s="26">
        <v>284.5</v>
      </c>
      <c r="K290" s="26">
        <v>215</v>
      </c>
      <c r="L290" s="26">
        <v>332</v>
      </c>
      <c r="M290" s="26">
        <v>1004</v>
      </c>
      <c r="N290" s="26">
        <v>326.5</v>
      </c>
      <c r="O290" s="26">
        <v>1410</v>
      </c>
      <c r="P290" s="26">
        <v>1466</v>
      </c>
      <c r="Q290" s="26">
        <v>75.849999999999994</v>
      </c>
      <c r="R290" s="26">
        <v>58.7</v>
      </c>
      <c r="S290" s="26">
        <v>38.6</v>
      </c>
      <c r="T290" s="26">
        <v>752</v>
      </c>
      <c r="U290" s="26">
        <v>245</v>
      </c>
      <c r="V290" s="26">
        <v>193</v>
      </c>
      <c r="W290" s="26">
        <v>6235</v>
      </c>
      <c r="X290" s="26">
        <v>2753.8571000000002</v>
      </c>
      <c r="Y290" s="26">
        <v>258</v>
      </c>
      <c r="Z290" s="26">
        <v>1237</v>
      </c>
      <c r="AA290" s="26">
        <v>2655</v>
      </c>
      <c r="AB290" s="26">
        <v>228.3</v>
      </c>
      <c r="AC290" s="26">
        <v>840</v>
      </c>
      <c r="AD290" s="26">
        <v>8664</v>
      </c>
      <c r="AE290" s="26">
        <v>1221</v>
      </c>
      <c r="AF290" s="26">
        <v>2393</v>
      </c>
      <c r="AG290" s="26">
        <v>128.58189999999999</v>
      </c>
    </row>
    <row r="291" spans="1:33" ht="15.75" customHeight="1">
      <c r="A291" s="101">
        <v>44246</v>
      </c>
      <c r="B291" s="102">
        <f>VLOOKUP(A291,'FTSE All-Share Historical '!A:B,2,FALSE)</f>
        <v>3792.25</v>
      </c>
      <c r="C291" s="26">
        <v>834</v>
      </c>
      <c r="D291" s="26">
        <v>134</v>
      </c>
      <c r="E291" s="26">
        <v>268.5</v>
      </c>
      <c r="F291" s="26">
        <v>255</v>
      </c>
      <c r="G291" s="26">
        <v>78</v>
      </c>
      <c r="H291" s="26">
        <v>402</v>
      </c>
      <c r="I291" s="26">
        <v>90.75</v>
      </c>
      <c r="J291" s="26">
        <v>275</v>
      </c>
      <c r="K291" s="26">
        <v>219</v>
      </c>
      <c r="L291" s="26">
        <v>350</v>
      </c>
      <c r="M291" s="26">
        <v>995</v>
      </c>
      <c r="N291" s="26">
        <v>323</v>
      </c>
      <c r="O291" s="26">
        <v>1385</v>
      </c>
      <c r="P291" s="26">
        <v>1438</v>
      </c>
      <c r="Q291" s="26">
        <v>80</v>
      </c>
      <c r="R291" s="26">
        <v>58.1</v>
      </c>
      <c r="S291" s="26">
        <v>38.1</v>
      </c>
      <c r="T291" s="26">
        <v>774</v>
      </c>
      <c r="U291" s="26">
        <v>250</v>
      </c>
      <c r="V291" s="26">
        <v>194</v>
      </c>
      <c r="W291" s="26">
        <v>6352</v>
      </c>
      <c r="X291" s="26">
        <v>2858.4339</v>
      </c>
      <c r="Y291" s="26">
        <v>266.5</v>
      </c>
      <c r="Z291" s="26">
        <v>1236</v>
      </c>
      <c r="AA291" s="26">
        <v>2600</v>
      </c>
      <c r="AB291" s="26">
        <v>228.9</v>
      </c>
      <c r="AC291" s="26">
        <v>840</v>
      </c>
      <c r="AD291" s="26">
        <v>8738</v>
      </c>
      <c r="AE291" s="26">
        <v>1226</v>
      </c>
      <c r="AF291" s="26">
        <v>2361</v>
      </c>
      <c r="AG291" s="26">
        <v>132.19370000000001</v>
      </c>
    </row>
    <row r="292" spans="1:33" ht="15.75" customHeight="1">
      <c r="A292" s="101">
        <v>44249</v>
      </c>
      <c r="B292" s="102">
        <f>VLOOKUP(A292,'FTSE All-Share Historical '!A:B,2,FALSE)</f>
        <v>3784.94</v>
      </c>
      <c r="C292" s="26">
        <v>850</v>
      </c>
      <c r="D292" s="26">
        <v>136.58000000000001</v>
      </c>
      <c r="E292" s="26">
        <v>275</v>
      </c>
      <c r="F292" s="26">
        <v>260.5</v>
      </c>
      <c r="G292" s="26">
        <v>80.2</v>
      </c>
      <c r="H292" s="26">
        <v>402</v>
      </c>
      <c r="I292" s="26">
        <v>92.95</v>
      </c>
      <c r="J292" s="26">
        <v>280</v>
      </c>
      <c r="K292" s="26">
        <v>223.5</v>
      </c>
      <c r="L292" s="26">
        <v>358</v>
      </c>
      <c r="M292" s="26">
        <v>992</v>
      </c>
      <c r="N292" s="26">
        <v>337.5</v>
      </c>
      <c r="O292" s="26">
        <v>1405</v>
      </c>
      <c r="P292" s="26">
        <v>1470</v>
      </c>
      <c r="Q292" s="26">
        <v>79.150000000000006</v>
      </c>
      <c r="R292" s="26">
        <v>61.3</v>
      </c>
      <c r="S292" s="26">
        <v>38.65</v>
      </c>
      <c r="T292" s="26">
        <v>768</v>
      </c>
      <c r="U292" s="26">
        <v>250</v>
      </c>
      <c r="V292" s="26">
        <v>194</v>
      </c>
      <c r="W292" s="26">
        <v>6320</v>
      </c>
      <c r="X292" s="26">
        <v>2795.6878000000002</v>
      </c>
      <c r="Y292" s="26">
        <v>265.5</v>
      </c>
      <c r="Z292" s="26">
        <v>1338</v>
      </c>
      <c r="AA292" s="26">
        <v>2600</v>
      </c>
      <c r="AB292" s="26">
        <v>245.3</v>
      </c>
      <c r="AC292" s="26">
        <v>840</v>
      </c>
      <c r="AD292" s="26">
        <v>8662</v>
      </c>
      <c r="AE292" s="26">
        <v>1330</v>
      </c>
      <c r="AF292" s="26">
        <v>2327</v>
      </c>
      <c r="AG292" s="26">
        <v>121.3582</v>
      </c>
    </row>
    <row r="293" spans="1:33" ht="15.75" customHeight="1">
      <c r="A293" s="101">
        <v>44250</v>
      </c>
      <c r="B293" s="102">
        <f>VLOOKUP(A293,'FTSE All-Share Historical '!A:B,2,FALSE)</f>
        <v>3793.86</v>
      </c>
      <c r="C293" s="26">
        <v>850</v>
      </c>
      <c r="D293" s="26">
        <v>137.44</v>
      </c>
      <c r="E293" s="26">
        <v>285</v>
      </c>
      <c r="F293" s="26">
        <v>259</v>
      </c>
      <c r="G293" s="26">
        <v>86</v>
      </c>
      <c r="H293" s="26">
        <v>402</v>
      </c>
      <c r="I293" s="26">
        <v>96</v>
      </c>
      <c r="J293" s="26">
        <v>286</v>
      </c>
      <c r="K293" s="26">
        <v>230.5</v>
      </c>
      <c r="L293" s="26">
        <v>399</v>
      </c>
      <c r="M293" s="26">
        <v>988</v>
      </c>
      <c r="N293" s="26">
        <v>320</v>
      </c>
      <c r="O293" s="26">
        <v>1425</v>
      </c>
      <c r="P293" s="26">
        <v>1476</v>
      </c>
      <c r="Q293" s="26">
        <v>82</v>
      </c>
      <c r="R293" s="26">
        <v>61</v>
      </c>
      <c r="S293" s="26">
        <v>40.200000000000003</v>
      </c>
      <c r="T293" s="26">
        <v>778</v>
      </c>
      <c r="U293" s="26">
        <v>247</v>
      </c>
      <c r="V293" s="26">
        <v>193</v>
      </c>
      <c r="W293" s="26">
        <v>6312</v>
      </c>
      <c r="X293" s="26">
        <v>2789.2139999999999</v>
      </c>
      <c r="Y293" s="26">
        <v>265</v>
      </c>
      <c r="Z293" s="26">
        <v>1279</v>
      </c>
      <c r="AA293" s="26">
        <v>2580</v>
      </c>
      <c r="AB293" s="26">
        <v>262.60000000000002</v>
      </c>
      <c r="AC293" s="26">
        <v>835</v>
      </c>
      <c r="AD293" s="26">
        <v>8676</v>
      </c>
      <c r="AE293" s="26">
        <v>1339</v>
      </c>
      <c r="AF293" s="26">
        <v>2380</v>
      </c>
      <c r="AG293" s="26">
        <v>117.74630000000001</v>
      </c>
    </row>
    <row r="294" spans="1:33" ht="15.75" customHeight="1">
      <c r="A294" s="101">
        <v>44251</v>
      </c>
      <c r="B294" s="102">
        <f>VLOOKUP(A294,'FTSE All-Share Historical '!A:B,2,FALSE)</f>
        <v>3817.69</v>
      </c>
      <c r="C294" s="26">
        <v>868</v>
      </c>
      <c r="D294" s="26">
        <v>141.41999999999999</v>
      </c>
      <c r="E294" s="26">
        <v>295</v>
      </c>
      <c r="F294" s="26">
        <v>257.5</v>
      </c>
      <c r="G294" s="26">
        <v>92</v>
      </c>
      <c r="H294" s="26">
        <v>400</v>
      </c>
      <c r="I294" s="26">
        <v>94.75</v>
      </c>
      <c r="J294" s="26">
        <v>282</v>
      </c>
      <c r="K294" s="26">
        <v>231</v>
      </c>
      <c r="L294" s="26">
        <v>397.5</v>
      </c>
      <c r="M294" s="26">
        <v>998</v>
      </c>
      <c r="N294" s="26">
        <v>323</v>
      </c>
      <c r="O294" s="26">
        <v>1450</v>
      </c>
      <c r="P294" s="26">
        <v>1488</v>
      </c>
      <c r="Q294" s="26">
        <v>87.2</v>
      </c>
      <c r="R294" s="26">
        <v>63.8</v>
      </c>
      <c r="S294" s="26">
        <v>38.799999999999997</v>
      </c>
      <c r="T294" s="26">
        <v>780</v>
      </c>
      <c r="U294" s="26">
        <v>249</v>
      </c>
      <c r="V294" s="26">
        <v>197.2</v>
      </c>
      <c r="W294" s="26">
        <v>6355</v>
      </c>
      <c r="X294" s="26">
        <v>2830.0488</v>
      </c>
      <c r="Y294" s="26">
        <v>255.5</v>
      </c>
      <c r="Z294" s="26">
        <v>1306</v>
      </c>
      <c r="AA294" s="26">
        <v>2600</v>
      </c>
      <c r="AB294" s="26">
        <v>268.7</v>
      </c>
      <c r="AC294" s="26">
        <v>840</v>
      </c>
      <c r="AD294" s="26">
        <v>8774</v>
      </c>
      <c r="AE294" s="26">
        <v>1419</v>
      </c>
      <c r="AF294" s="26">
        <v>2417</v>
      </c>
      <c r="AG294" s="26">
        <v>121.3582</v>
      </c>
    </row>
    <row r="295" spans="1:33" ht="15.75" customHeight="1">
      <c r="A295" s="101">
        <v>44252</v>
      </c>
      <c r="B295" s="102">
        <f>VLOOKUP(A295,'FTSE All-Share Historical '!A:B,2,FALSE)</f>
        <v>3810.65</v>
      </c>
      <c r="C295" s="26">
        <v>902</v>
      </c>
      <c r="D295" s="26">
        <v>140</v>
      </c>
      <c r="E295" s="26">
        <v>296.5</v>
      </c>
      <c r="F295" s="26">
        <v>255</v>
      </c>
      <c r="G295" s="26">
        <v>92</v>
      </c>
      <c r="H295" s="26">
        <v>403</v>
      </c>
      <c r="I295" s="26">
        <v>96.2</v>
      </c>
      <c r="J295" s="26">
        <v>284</v>
      </c>
      <c r="K295" s="26">
        <v>237.5</v>
      </c>
      <c r="L295" s="26">
        <v>392.5</v>
      </c>
      <c r="M295" s="26">
        <v>1008</v>
      </c>
      <c r="N295" s="26">
        <v>308</v>
      </c>
      <c r="O295" s="26">
        <v>1440</v>
      </c>
      <c r="P295" s="26">
        <v>1676</v>
      </c>
      <c r="Q295" s="26">
        <v>93.65</v>
      </c>
      <c r="R295" s="26">
        <v>64</v>
      </c>
      <c r="S295" s="26">
        <v>39.5</v>
      </c>
      <c r="T295" s="26">
        <v>806</v>
      </c>
      <c r="U295" s="26">
        <v>245.5</v>
      </c>
      <c r="V295" s="26">
        <v>204.5</v>
      </c>
      <c r="W295" s="26">
        <v>6480</v>
      </c>
      <c r="X295" s="26">
        <v>2941.5974000000001</v>
      </c>
      <c r="Y295" s="26">
        <v>255.5</v>
      </c>
      <c r="Z295" s="26">
        <v>1276</v>
      </c>
      <c r="AA295" s="26">
        <v>2575</v>
      </c>
      <c r="AB295" s="26">
        <v>270.5</v>
      </c>
      <c r="AC295" s="26">
        <v>840</v>
      </c>
      <c r="AD295" s="26">
        <v>8598</v>
      </c>
      <c r="AE295" s="26">
        <v>1414</v>
      </c>
      <c r="AF295" s="26">
        <v>2339</v>
      </c>
      <c r="AG295" s="26">
        <v>115.5792</v>
      </c>
    </row>
    <row r="296" spans="1:33" ht="15.75" customHeight="1">
      <c r="A296" s="101">
        <v>44253</v>
      </c>
      <c r="B296" s="102">
        <f>VLOOKUP(A296,'FTSE All-Share Historical '!A:B,2,FALSE)</f>
        <v>3722.27</v>
      </c>
      <c r="C296" s="26">
        <v>864</v>
      </c>
      <c r="D296" s="26">
        <v>136.47999999999999</v>
      </c>
      <c r="E296" s="26">
        <v>289.5</v>
      </c>
      <c r="F296" s="26">
        <v>252</v>
      </c>
      <c r="G296" s="26">
        <v>92</v>
      </c>
      <c r="H296" s="26">
        <v>400</v>
      </c>
      <c r="I296" s="26">
        <v>95.65</v>
      </c>
      <c r="J296" s="26">
        <v>286</v>
      </c>
      <c r="K296" s="26">
        <v>230</v>
      </c>
      <c r="L296" s="26">
        <v>396</v>
      </c>
      <c r="M296" s="26">
        <v>1012</v>
      </c>
      <c r="N296" s="26">
        <v>304</v>
      </c>
      <c r="O296" s="26">
        <v>1455</v>
      </c>
      <c r="P296" s="26">
        <v>1650</v>
      </c>
      <c r="Q296" s="26">
        <v>86.5</v>
      </c>
      <c r="R296" s="26">
        <v>61.5</v>
      </c>
      <c r="S296" s="26">
        <v>39.299999999999997</v>
      </c>
      <c r="T296" s="26">
        <v>810</v>
      </c>
      <c r="U296" s="26">
        <v>249</v>
      </c>
      <c r="V296" s="26">
        <v>201</v>
      </c>
      <c r="W296" s="26">
        <v>6187</v>
      </c>
      <c r="X296" s="26">
        <v>2761.3267999999998</v>
      </c>
      <c r="Y296" s="26">
        <v>241</v>
      </c>
      <c r="Z296" s="26">
        <v>1236</v>
      </c>
      <c r="AA296" s="26">
        <v>2540</v>
      </c>
      <c r="AB296" s="26">
        <v>259.7</v>
      </c>
      <c r="AC296" s="26">
        <v>830</v>
      </c>
      <c r="AD296" s="26">
        <v>8432</v>
      </c>
      <c r="AE296" s="26">
        <v>1454</v>
      </c>
      <c r="AF296" s="26">
        <v>2236</v>
      </c>
      <c r="AG296" s="26">
        <v>125.69240000000001</v>
      </c>
    </row>
    <row r="297" spans="1:33" ht="15.75" customHeight="1">
      <c r="A297" s="101">
        <v>44256</v>
      </c>
      <c r="B297" s="102">
        <f>VLOOKUP(A297,'FTSE All-Share Historical '!A:B,2,FALSE)</f>
        <v>3781.7</v>
      </c>
      <c r="C297" s="26">
        <v>854</v>
      </c>
      <c r="D297" s="26">
        <v>138.18</v>
      </c>
      <c r="E297" s="26">
        <v>310.5</v>
      </c>
      <c r="F297" s="26">
        <v>260</v>
      </c>
      <c r="G297" s="26">
        <v>91.5</v>
      </c>
      <c r="H297" s="26">
        <v>400</v>
      </c>
      <c r="I297" s="26">
        <v>97.75</v>
      </c>
      <c r="J297" s="26">
        <v>288</v>
      </c>
      <c r="K297" s="26">
        <v>235</v>
      </c>
      <c r="L297" s="26">
        <v>423</v>
      </c>
      <c r="M297" s="26">
        <v>1022</v>
      </c>
      <c r="N297" s="26">
        <v>308</v>
      </c>
      <c r="O297" s="26">
        <v>1455</v>
      </c>
      <c r="P297" s="26">
        <v>1696</v>
      </c>
      <c r="Q297" s="26">
        <v>85.65</v>
      </c>
      <c r="R297" s="26">
        <v>66.099999999999994</v>
      </c>
      <c r="S297" s="26">
        <v>38.1</v>
      </c>
      <c r="T297" s="26">
        <v>804</v>
      </c>
      <c r="U297" s="26">
        <v>243.5</v>
      </c>
      <c r="V297" s="26">
        <v>201.5</v>
      </c>
      <c r="W297" s="26">
        <v>6303</v>
      </c>
      <c r="X297" s="26">
        <v>2886.3211000000001</v>
      </c>
      <c r="Y297" s="26">
        <v>256.5</v>
      </c>
      <c r="Z297" s="26">
        <v>1280</v>
      </c>
      <c r="AA297" s="26">
        <v>2510</v>
      </c>
      <c r="AB297" s="26">
        <v>265.5</v>
      </c>
      <c r="AC297" s="26">
        <v>830</v>
      </c>
      <c r="AD297" s="26">
        <v>8536</v>
      </c>
      <c r="AE297" s="26">
        <v>1464</v>
      </c>
      <c r="AF297" s="26">
        <v>2248</v>
      </c>
      <c r="AG297" s="26">
        <v>122.80289999999999</v>
      </c>
    </row>
    <row r="298" spans="1:33" ht="15.75" customHeight="1">
      <c r="A298" s="101">
        <v>44257</v>
      </c>
      <c r="B298" s="102">
        <f>VLOOKUP(A298,'FTSE All-Share Historical '!A:B,2,FALSE)</f>
        <v>3792.09</v>
      </c>
      <c r="C298" s="26">
        <v>894</v>
      </c>
      <c r="D298" s="26">
        <v>139.19999999999999</v>
      </c>
      <c r="E298" s="26">
        <v>311</v>
      </c>
      <c r="F298" s="26">
        <v>261</v>
      </c>
      <c r="G298" s="26">
        <v>90</v>
      </c>
      <c r="H298" s="26">
        <v>401</v>
      </c>
      <c r="I298" s="26">
        <v>95.5</v>
      </c>
      <c r="J298" s="26">
        <v>286</v>
      </c>
      <c r="K298" s="26">
        <v>235</v>
      </c>
      <c r="L298" s="26">
        <v>450</v>
      </c>
      <c r="M298" s="26">
        <v>1040</v>
      </c>
      <c r="N298" s="26">
        <v>297.5</v>
      </c>
      <c r="O298" s="26">
        <v>1430</v>
      </c>
      <c r="P298" s="26">
        <v>1710</v>
      </c>
      <c r="Q298" s="26">
        <v>82.35</v>
      </c>
      <c r="R298" s="26">
        <v>67.3</v>
      </c>
      <c r="S298" s="26">
        <v>36.6</v>
      </c>
      <c r="T298" s="26">
        <v>805</v>
      </c>
      <c r="U298" s="26">
        <v>245</v>
      </c>
      <c r="V298" s="26">
        <v>204.5</v>
      </c>
      <c r="W298" s="26">
        <v>6436</v>
      </c>
      <c r="X298" s="26">
        <v>2945.5812999999998</v>
      </c>
      <c r="Y298" s="26">
        <v>257</v>
      </c>
      <c r="Z298" s="26">
        <v>1246</v>
      </c>
      <c r="AA298" s="26">
        <v>2550</v>
      </c>
      <c r="AB298" s="26">
        <v>268.3</v>
      </c>
      <c r="AC298" s="26">
        <v>830</v>
      </c>
      <c r="AD298" s="26">
        <v>8562</v>
      </c>
      <c r="AE298" s="26">
        <v>1449</v>
      </c>
      <c r="AF298" s="26">
        <v>2228</v>
      </c>
      <c r="AG298" s="26">
        <v>124.24760000000001</v>
      </c>
    </row>
    <row r="299" spans="1:33" ht="15.75" customHeight="1">
      <c r="A299" s="101">
        <v>44258</v>
      </c>
      <c r="B299" s="102">
        <f>VLOOKUP(A299,'FTSE All-Share Historical '!A:B,2,FALSE)</f>
        <v>3829.47</v>
      </c>
      <c r="C299" s="26">
        <v>896</v>
      </c>
      <c r="D299" s="26">
        <v>147.4</v>
      </c>
      <c r="E299" s="26">
        <v>322.5</v>
      </c>
      <c r="F299" s="26">
        <v>262</v>
      </c>
      <c r="G299" s="26">
        <v>90</v>
      </c>
      <c r="H299" s="26">
        <v>403</v>
      </c>
      <c r="I299" s="26">
        <v>98.5</v>
      </c>
      <c r="J299" s="26">
        <v>286</v>
      </c>
      <c r="K299" s="26">
        <v>260</v>
      </c>
      <c r="L299" s="26">
        <v>467</v>
      </c>
      <c r="M299" s="26">
        <v>1026</v>
      </c>
      <c r="N299" s="26">
        <v>312</v>
      </c>
      <c r="O299" s="26">
        <v>1460</v>
      </c>
      <c r="P299" s="26">
        <v>1770</v>
      </c>
      <c r="Q299" s="26">
        <v>85.55</v>
      </c>
      <c r="R299" s="26">
        <v>66.599999999999994</v>
      </c>
      <c r="S299" s="26">
        <v>37.700000000000003</v>
      </c>
      <c r="T299" s="26">
        <v>800</v>
      </c>
      <c r="U299" s="26">
        <v>250</v>
      </c>
      <c r="V299" s="26">
        <v>208</v>
      </c>
      <c r="W299" s="26">
        <v>6435</v>
      </c>
      <c r="X299" s="26">
        <v>2972.9704999999999</v>
      </c>
      <c r="Y299" s="26">
        <v>262</v>
      </c>
      <c r="Z299" s="26">
        <v>1321</v>
      </c>
      <c r="AA299" s="26">
        <v>2640</v>
      </c>
      <c r="AB299" s="26">
        <v>260.39999999999998</v>
      </c>
      <c r="AC299" s="26">
        <v>830</v>
      </c>
      <c r="AD299" s="26">
        <v>8582</v>
      </c>
      <c r="AE299" s="26">
        <v>1431</v>
      </c>
      <c r="AF299" s="26">
        <v>2235</v>
      </c>
      <c r="AG299" s="26">
        <v>125.69240000000001</v>
      </c>
    </row>
    <row r="300" spans="1:33" ht="15.75" customHeight="1">
      <c r="A300" s="101">
        <v>44259</v>
      </c>
      <c r="B300" s="102">
        <f>VLOOKUP(A300,'FTSE All-Share Historical '!A:B,2,FALSE)</f>
        <v>3813.36</v>
      </c>
      <c r="C300" s="26">
        <v>852</v>
      </c>
      <c r="D300" s="26">
        <v>137.02000000000001</v>
      </c>
      <c r="E300" s="26">
        <v>328.5</v>
      </c>
      <c r="F300" s="26">
        <v>265</v>
      </c>
      <c r="G300" s="26">
        <v>88</v>
      </c>
      <c r="H300" s="26">
        <v>398</v>
      </c>
      <c r="I300" s="26">
        <v>100.4</v>
      </c>
      <c r="J300" s="26">
        <v>284</v>
      </c>
      <c r="K300" s="26">
        <v>254</v>
      </c>
      <c r="L300" s="26">
        <v>465</v>
      </c>
      <c r="M300" s="26">
        <v>1002</v>
      </c>
      <c r="N300" s="26">
        <v>299.5</v>
      </c>
      <c r="O300" s="26">
        <v>1490</v>
      </c>
      <c r="P300" s="26">
        <v>1756</v>
      </c>
      <c r="Q300" s="26">
        <v>85.3</v>
      </c>
      <c r="R300" s="26">
        <v>66</v>
      </c>
      <c r="S300" s="26">
        <v>38.1</v>
      </c>
      <c r="T300" s="26">
        <v>808</v>
      </c>
      <c r="U300" s="26">
        <v>254</v>
      </c>
      <c r="V300" s="26">
        <v>212.5</v>
      </c>
      <c r="W300" s="26">
        <v>5878</v>
      </c>
      <c r="X300" s="26">
        <v>2875.3654000000001</v>
      </c>
      <c r="Y300" s="26">
        <v>251</v>
      </c>
      <c r="Z300" s="26">
        <v>1279</v>
      </c>
      <c r="AA300" s="26">
        <v>2585</v>
      </c>
      <c r="AB300" s="26">
        <v>260.89999999999998</v>
      </c>
      <c r="AC300" s="26">
        <v>830</v>
      </c>
      <c r="AD300" s="26">
        <v>8436</v>
      </c>
      <c r="AE300" s="26">
        <v>1400</v>
      </c>
      <c r="AF300" s="26">
        <v>2237</v>
      </c>
      <c r="AG300" s="26">
        <v>122.0805</v>
      </c>
    </row>
    <row r="301" spans="1:33" ht="15.75" customHeight="1">
      <c r="A301" s="101">
        <v>44260</v>
      </c>
      <c r="B301" s="102">
        <f>VLOOKUP(A301,'FTSE All-Share Historical '!A:B,2,FALSE)</f>
        <v>3792.84</v>
      </c>
      <c r="C301" s="26">
        <v>854</v>
      </c>
      <c r="D301" s="26">
        <v>139</v>
      </c>
      <c r="E301" s="26">
        <v>315</v>
      </c>
      <c r="F301" s="26">
        <v>268</v>
      </c>
      <c r="G301" s="26">
        <v>85.4</v>
      </c>
      <c r="H301" s="26">
        <v>400</v>
      </c>
      <c r="I301" s="26">
        <v>97.75</v>
      </c>
      <c r="J301" s="26">
        <v>275</v>
      </c>
      <c r="K301" s="26">
        <v>256</v>
      </c>
      <c r="L301" s="26">
        <v>440.5</v>
      </c>
      <c r="M301" s="26">
        <v>1000</v>
      </c>
      <c r="N301" s="26">
        <v>299.5</v>
      </c>
      <c r="O301" s="26">
        <v>1465</v>
      </c>
      <c r="P301" s="26">
        <v>1800</v>
      </c>
      <c r="Q301" s="26">
        <v>84.05</v>
      </c>
      <c r="R301" s="26">
        <v>66.099999999999994</v>
      </c>
      <c r="S301" s="26">
        <v>37.9</v>
      </c>
      <c r="T301" s="26">
        <v>806</v>
      </c>
      <c r="U301" s="26">
        <v>255</v>
      </c>
      <c r="V301" s="26">
        <v>216</v>
      </c>
      <c r="W301" s="26">
        <v>5854</v>
      </c>
      <c r="X301" s="26">
        <v>2901.7586000000001</v>
      </c>
      <c r="Y301" s="26">
        <v>250</v>
      </c>
      <c r="Z301" s="26">
        <v>1251</v>
      </c>
      <c r="AA301" s="26">
        <v>2620</v>
      </c>
      <c r="AB301" s="26">
        <v>257.60000000000002</v>
      </c>
      <c r="AC301" s="26">
        <v>830</v>
      </c>
      <c r="AD301" s="26">
        <v>8374</v>
      </c>
      <c r="AE301" s="26">
        <v>1356</v>
      </c>
      <c r="AF301" s="26">
        <v>2193</v>
      </c>
      <c r="AG301" s="26">
        <v>120.6358</v>
      </c>
    </row>
    <row r="302" spans="1:33" ht="15.75" customHeight="1">
      <c r="A302" s="101">
        <v>44263</v>
      </c>
      <c r="B302" s="102">
        <f>VLOOKUP(A302,'FTSE All-Share Historical '!A:B,2,FALSE)</f>
        <v>3842.51</v>
      </c>
      <c r="C302" s="26">
        <v>858</v>
      </c>
      <c r="D302" s="26">
        <v>143.5</v>
      </c>
      <c r="E302" s="26">
        <v>332</v>
      </c>
      <c r="F302" s="26">
        <v>268</v>
      </c>
      <c r="G302" s="26">
        <v>89</v>
      </c>
      <c r="H302" s="26">
        <v>403</v>
      </c>
      <c r="I302" s="26">
        <v>98.45</v>
      </c>
      <c r="J302" s="26">
        <v>273</v>
      </c>
      <c r="K302" s="26">
        <v>263</v>
      </c>
      <c r="L302" s="26">
        <v>461</v>
      </c>
      <c r="M302" s="26">
        <v>972</v>
      </c>
      <c r="N302" s="26">
        <v>311</v>
      </c>
      <c r="O302" s="26">
        <v>1490</v>
      </c>
      <c r="P302" s="26">
        <v>1846</v>
      </c>
      <c r="Q302" s="26">
        <v>85.2</v>
      </c>
      <c r="R302" s="26">
        <v>66.8</v>
      </c>
      <c r="S302" s="26">
        <v>38</v>
      </c>
      <c r="T302" s="26">
        <v>790</v>
      </c>
      <c r="U302" s="26">
        <v>259</v>
      </c>
      <c r="V302" s="26">
        <v>216.5</v>
      </c>
      <c r="W302" s="26">
        <v>6040</v>
      </c>
      <c r="X302" s="26">
        <v>3006.3353999999999</v>
      </c>
      <c r="Y302" s="26">
        <v>255.5</v>
      </c>
      <c r="Z302" s="26">
        <v>1271</v>
      </c>
      <c r="AA302" s="26">
        <v>2570</v>
      </c>
      <c r="AB302" s="26">
        <v>260</v>
      </c>
      <c r="AC302" s="26">
        <v>830</v>
      </c>
      <c r="AD302" s="26">
        <v>8660</v>
      </c>
      <c r="AE302" s="26">
        <v>1397</v>
      </c>
      <c r="AF302" s="26">
        <v>2205</v>
      </c>
      <c r="AG302" s="26">
        <v>119.19110000000001</v>
      </c>
    </row>
    <row r="303" spans="1:33" ht="15.75" customHeight="1">
      <c r="A303" s="101">
        <v>44264</v>
      </c>
      <c r="B303" s="102">
        <f>VLOOKUP(A303,'FTSE All-Share Historical '!A:B,2,FALSE)</f>
        <v>3853.41</v>
      </c>
      <c r="C303" s="26">
        <v>854</v>
      </c>
      <c r="D303" s="26">
        <v>143</v>
      </c>
      <c r="E303" s="26">
        <v>343.5</v>
      </c>
      <c r="F303" s="26">
        <v>265</v>
      </c>
      <c r="G303" s="26">
        <v>90</v>
      </c>
      <c r="H303" s="26">
        <v>400</v>
      </c>
      <c r="I303" s="26">
        <v>98.1</v>
      </c>
      <c r="J303" s="26">
        <v>273</v>
      </c>
      <c r="K303" s="26">
        <v>258</v>
      </c>
      <c r="L303" s="26">
        <v>464.5</v>
      </c>
      <c r="M303" s="26">
        <v>1004</v>
      </c>
      <c r="N303" s="26">
        <v>319</v>
      </c>
      <c r="O303" s="26">
        <v>1500</v>
      </c>
      <c r="P303" s="26">
        <v>1778</v>
      </c>
      <c r="Q303" s="26">
        <v>86.8</v>
      </c>
      <c r="R303" s="26">
        <v>68</v>
      </c>
      <c r="S303" s="26">
        <v>38.1</v>
      </c>
      <c r="T303" s="26">
        <v>800</v>
      </c>
      <c r="U303" s="26">
        <v>255</v>
      </c>
      <c r="V303" s="26">
        <v>221</v>
      </c>
      <c r="W303" s="26">
        <v>5819</v>
      </c>
      <c r="X303" s="26">
        <v>2873.8714</v>
      </c>
      <c r="Y303" s="26">
        <v>252.5</v>
      </c>
      <c r="Z303" s="26">
        <v>1296</v>
      </c>
      <c r="AA303" s="26">
        <v>2485</v>
      </c>
      <c r="AB303" s="26">
        <v>254</v>
      </c>
      <c r="AC303" s="26">
        <v>825</v>
      </c>
      <c r="AD303" s="26">
        <v>8864</v>
      </c>
      <c r="AE303" s="26">
        <v>1410</v>
      </c>
      <c r="AF303" s="26">
        <v>2245</v>
      </c>
      <c r="AG303" s="26">
        <v>124.24760000000001</v>
      </c>
    </row>
    <row r="304" spans="1:33" ht="15.75" customHeight="1">
      <c r="A304" s="101">
        <v>44265</v>
      </c>
      <c r="B304" s="102">
        <f>VLOOKUP(A304,'FTSE All-Share Historical '!A:B,2,FALSE)</f>
        <v>3851.98</v>
      </c>
      <c r="C304" s="26">
        <v>854</v>
      </c>
      <c r="D304" s="26">
        <v>139.82</v>
      </c>
      <c r="E304" s="26">
        <v>343</v>
      </c>
      <c r="F304" s="26">
        <v>266.5</v>
      </c>
      <c r="G304" s="26">
        <v>88.3</v>
      </c>
      <c r="H304" s="26">
        <v>402</v>
      </c>
      <c r="I304" s="26">
        <v>95.9</v>
      </c>
      <c r="J304" s="26">
        <v>276.5</v>
      </c>
      <c r="K304" s="26">
        <v>262</v>
      </c>
      <c r="L304" s="26">
        <v>471.5</v>
      </c>
      <c r="M304" s="26">
        <v>1018</v>
      </c>
      <c r="N304" s="26">
        <v>319.5</v>
      </c>
      <c r="O304" s="26">
        <v>1500</v>
      </c>
      <c r="P304" s="26">
        <v>1788</v>
      </c>
      <c r="Q304" s="26">
        <v>87.5</v>
      </c>
      <c r="R304" s="26">
        <v>68</v>
      </c>
      <c r="S304" s="26">
        <v>37.5</v>
      </c>
      <c r="T304" s="26">
        <v>790</v>
      </c>
      <c r="U304" s="26">
        <v>257</v>
      </c>
      <c r="V304" s="26">
        <v>222</v>
      </c>
      <c r="W304" s="26">
        <v>5649</v>
      </c>
      <c r="X304" s="26">
        <v>2845.4863</v>
      </c>
      <c r="Y304" s="26">
        <v>249.5</v>
      </c>
      <c r="Z304" s="26">
        <v>1300</v>
      </c>
      <c r="AA304" s="26">
        <v>2470</v>
      </c>
      <c r="AB304" s="26">
        <v>241.8</v>
      </c>
      <c r="AC304" s="26">
        <v>825</v>
      </c>
      <c r="AD304" s="26">
        <v>8804</v>
      </c>
      <c r="AE304" s="26">
        <v>1377</v>
      </c>
      <c r="AF304" s="26">
        <v>2273</v>
      </c>
      <c r="AG304" s="26">
        <v>125.69240000000001</v>
      </c>
    </row>
    <row r="305" spans="1:33" ht="15.75" customHeight="1">
      <c r="A305" s="101">
        <v>44266</v>
      </c>
      <c r="B305" s="102">
        <f>VLOOKUP(A305,'FTSE All-Share Historical '!A:B,2,FALSE)</f>
        <v>3861.44</v>
      </c>
      <c r="C305" s="26">
        <v>880</v>
      </c>
      <c r="D305" s="26">
        <v>135.4</v>
      </c>
      <c r="E305" s="26">
        <v>344.5</v>
      </c>
      <c r="F305" s="26">
        <v>270</v>
      </c>
      <c r="G305" s="26">
        <v>90</v>
      </c>
      <c r="H305" s="26">
        <v>410</v>
      </c>
      <c r="I305" s="26">
        <v>95.85</v>
      </c>
      <c r="J305" s="26">
        <v>275</v>
      </c>
      <c r="K305" s="26">
        <v>263</v>
      </c>
      <c r="L305" s="26">
        <v>486</v>
      </c>
      <c r="M305" s="26">
        <v>1034</v>
      </c>
      <c r="N305" s="26">
        <v>326.5</v>
      </c>
      <c r="O305" s="26">
        <v>1500</v>
      </c>
      <c r="P305" s="26">
        <v>1804</v>
      </c>
      <c r="Q305" s="26">
        <v>86.25</v>
      </c>
      <c r="R305" s="26">
        <v>68</v>
      </c>
      <c r="S305" s="26">
        <v>36.799999999999997</v>
      </c>
      <c r="T305" s="26">
        <v>790</v>
      </c>
      <c r="U305" s="26">
        <v>255</v>
      </c>
      <c r="V305" s="26">
        <v>218</v>
      </c>
      <c r="W305" s="26">
        <v>5781</v>
      </c>
      <c r="X305" s="26">
        <v>2977.4522999999999</v>
      </c>
      <c r="Y305" s="26">
        <v>258</v>
      </c>
      <c r="Z305" s="26">
        <v>1335</v>
      </c>
      <c r="AA305" s="26">
        <v>2475</v>
      </c>
      <c r="AB305" s="26">
        <v>253.4</v>
      </c>
      <c r="AC305" s="26">
        <v>825</v>
      </c>
      <c r="AD305" s="26">
        <v>8920</v>
      </c>
      <c r="AE305" s="26">
        <v>1415</v>
      </c>
      <c r="AF305" s="26">
        <v>2231</v>
      </c>
      <c r="AG305" s="26">
        <v>121.3582</v>
      </c>
    </row>
    <row r="306" spans="1:33" ht="15.75" customHeight="1">
      <c r="A306" s="101">
        <v>44267</v>
      </c>
      <c r="B306" s="102">
        <f>VLOOKUP(A306,'FTSE All-Share Historical '!A:B,2,FALSE)</f>
        <v>3872.05</v>
      </c>
      <c r="C306" s="26">
        <v>880</v>
      </c>
      <c r="D306" s="26">
        <v>134.5</v>
      </c>
      <c r="E306" s="26">
        <v>342</v>
      </c>
      <c r="F306" s="26">
        <v>270</v>
      </c>
      <c r="G306" s="26">
        <v>89.5</v>
      </c>
      <c r="H306" s="26">
        <v>404</v>
      </c>
      <c r="I306" s="26">
        <v>95.65</v>
      </c>
      <c r="J306" s="26">
        <v>281</v>
      </c>
      <c r="K306" s="26">
        <v>265</v>
      </c>
      <c r="L306" s="26">
        <v>493</v>
      </c>
      <c r="M306" s="26">
        <v>1032</v>
      </c>
      <c r="N306" s="26">
        <v>326.5</v>
      </c>
      <c r="O306" s="26">
        <v>1465</v>
      </c>
      <c r="P306" s="26">
        <v>1764</v>
      </c>
      <c r="Q306" s="26">
        <v>88.1</v>
      </c>
      <c r="R306" s="26">
        <v>68</v>
      </c>
      <c r="S306" s="26">
        <v>38</v>
      </c>
      <c r="T306" s="26">
        <v>796</v>
      </c>
      <c r="U306" s="26">
        <v>258</v>
      </c>
      <c r="V306" s="26">
        <v>215</v>
      </c>
      <c r="W306" s="26">
        <v>5745</v>
      </c>
      <c r="X306" s="26">
        <v>3005.3395</v>
      </c>
      <c r="Y306" s="26">
        <v>258</v>
      </c>
      <c r="Z306" s="26">
        <v>1356</v>
      </c>
      <c r="AA306" s="26">
        <v>2480</v>
      </c>
      <c r="AB306" s="26">
        <v>251.6</v>
      </c>
      <c r="AC306" s="26">
        <v>825</v>
      </c>
      <c r="AD306" s="26">
        <v>8932</v>
      </c>
      <c r="AE306" s="26">
        <v>1412</v>
      </c>
      <c r="AF306" s="26">
        <v>2194</v>
      </c>
      <c r="AG306" s="26">
        <v>125.69240000000001</v>
      </c>
    </row>
    <row r="307" spans="1:33" ht="15.75" customHeight="1">
      <c r="A307" s="101">
        <v>44270</v>
      </c>
      <c r="B307" s="102">
        <f>VLOOKUP(A307,'FTSE All-Share Historical '!A:B,2,FALSE)</f>
        <v>3867.06</v>
      </c>
      <c r="C307" s="26">
        <v>872</v>
      </c>
      <c r="D307" s="26">
        <v>131.84</v>
      </c>
      <c r="E307" s="26">
        <v>349</v>
      </c>
      <c r="F307" s="26">
        <v>274.5</v>
      </c>
      <c r="G307" s="26">
        <v>90</v>
      </c>
      <c r="H307" s="26">
        <v>404</v>
      </c>
      <c r="I307" s="26">
        <v>97.95</v>
      </c>
      <c r="J307" s="26">
        <v>277.5</v>
      </c>
      <c r="K307" s="26">
        <v>263.5</v>
      </c>
      <c r="L307" s="26">
        <v>504</v>
      </c>
      <c r="M307" s="26">
        <v>1038</v>
      </c>
      <c r="N307" s="26">
        <v>326.5</v>
      </c>
      <c r="O307" s="26">
        <v>1450</v>
      </c>
      <c r="P307" s="26">
        <v>1732</v>
      </c>
      <c r="Q307" s="26">
        <v>90.2</v>
      </c>
      <c r="R307" s="26">
        <v>69.400000000000006</v>
      </c>
      <c r="S307" s="26">
        <v>37</v>
      </c>
      <c r="T307" s="26">
        <v>790</v>
      </c>
      <c r="U307" s="26">
        <v>258</v>
      </c>
      <c r="V307" s="26">
        <v>217</v>
      </c>
      <c r="W307" s="26">
        <v>5597</v>
      </c>
      <c r="X307" s="26">
        <v>2984.9220999999998</v>
      </c>
      <c r="Y307" s="26">
        <v>255</v>
      </c>
      <c r="Z307" s="26">
        <v>1379</v>
      </c>
      <c r="AA307" s="26">
        <v>2460</v>
      </c>
      <c r="AB307" s="26">
        <v>253.5</v>
      </c>
      <c r="AC307" s="26">
        <v>865</v>
      </c>
      <c r="AD307" s="26">
        <v>9030</v>
      </c>
      <c r="AE307" s="26">
        <v>1439</v>
      </c>
      <c r="AF307" s="26">
        <v>2225</v>
      </c>
      <c r="AG307" s="26">
        <v>122.80289999999999</v>
      </c>
    </row>
    <row r="308" spans="1:33" ht="15.75" customHeight="1">
      <c r="A308" s="101">
        <v>44271</v>
      </c>
      <c r="B308" s="102">
        <f>VLOOKUP(A308,'FTSE All-Share Historical '!A:B,2,FALSE)</f>
        <v>3900.25</v>
      </c>
      <c r="C308" s="26">
        <v>870</v>
      </c>
      <c r="D308" s="26">
        <v>130</v>
      </c>
      <c r="E308" s="26">
        <v>347.5</v>
      </c>
      <c r="F308" s="26">
        <v>279</v>
      </c>
      <c r="G308" s="26">
        <v>89</v>
      </c>
      <c r="H308" s="26">
        <v>404</v>
      </c>
      <c r="I308" s="26">
        <v>98.6</v>
      </c>
      <c r="J308" s="26">
        <v>277</v>
      </c>
      <c r="K308" s="26">
        <v>262</v>
      </c>
      <c r="L308" s="26">
        <v>494</v>
      </c>
      <c r="M308" s="26">
        <v>1048</v>
      </c>
      <c r="N308" s="26">
        <v>330.5</v>
      </c>
      <c r="O308" s="26">
        <v>1490</v>
      </c>
      <c r="P308" s="26">
        <v>1750</v>
      </c>
      <c r="Q308" s="26">
        <v>88.75</v>
      </c>
      <c r="R308" s="26">
        <v>66.3</v>
      </c>
      <c r="S308" s="26">
        <v>36.6</v>
      </c>
      <c r="T308" s="26">
        <v>790</v>
      </c>
      <c r="U308" s="26">
        <v>261</v>
      </c>
      <c r="V308" s="26">
        <v>216.5</v>
      </c>
      <c r="W308" s="26">
        <v>5610</v>
      </c>
      <c r="X308" s="26">
        <v>2995.8778000000002</v>
      </c>
      <c r="Y308" s="26">
        <v>260.5</v>
      </c>
      <c r="Z308" s="26">
        <v>1397</v>
      </c>
      <c r="AA308" s="26">
        <v>2505</v>
      </c>
      <c r="AB308" s="26">
        <v>257.5</v>
      </c>
      <c r="AC308" s="26">
        <v>865</v>
      </c>
      <c r="AD308" s="26">
        <v>9066</v>
      </c>
      <c r="AE308" s="26">
        <v>1425</v>
      </c>
      <c r="AF308" s="26">
        <v>2244</v>
      </c>
      <c r="AG308" s="26">
        <v>124.24760000000001</v>
      </c>
    </row>
    <row r="309" spans="1:33" ht="15.75" customHeight="1">
      <c r="A309" s="101">
        <v>44272</v>
      </c>
      <c r="B309" s="102">
        <f>VLOOKUP(A309,'FTSE All-Share Historical '!A:B,2,FALSE)</f>
        <v>3874.32</v>
      </c>
      <c r="C309" s="26">
        <v>866</v>
      </c>
      <c r="D309" s="26">
        <v>127.1</v>
      </c>
      <c r="E309" s="26">
        <v>339.5</v>
      </c>
      <c r="F309" s="26">
        <v>285</v>
      </c>
      <c r="G309" s="26">
        <v>85.4</v>
      </c>
      <c r="H309" s="26">
        <v>390</v>
      </c>
      <c r="I309" s="26">
        <v>96.4</v>
      </c>
      <c r="J309" s="26">
        <v>266</v>
      </c>
      <c r="K309" s="26">
        <v>265</v>
      </c>
      <c r="L309" s="26">
        <v>441.5</v>
      </c>
      <c r="M309" s="26">
        <v>1042</v>
      </c>
      <c r="N309" s="26">
        <v>321</v>
      </c>
      <c r="O309" s="26">
        <v>1450</v>
      </c>
      <c r="P309" s="26">
        <v>1744</v>
      </c>
      <c r="Q309" s="26">
        <v>86.25</v>
      </c>
      <c r="R309" s="26">
        <v>63.7</v>
      </c>
      <c r="S309" s="26">
        <v>36.799999999999997</v>
      </c>
      <c r="T309" s="26">
        <v>804</v>
      </c>
      <c r="U309" s="26">
        <v>263</v>
      </c>
      <c r="V309" s="26">
        <v>214</v>
      </c>
      <c r="W309" s="26">
        <v>5460</v>
      </c>
      <c r="X309" s="26">
        <v>2877.8553000000002</v>
      </c>
      <c r="Y309" s="26">
        <v>260.5</v>
      </c>
      <c r="Z309" s="26">
        <v>1388</v>
      </c>
      <c r="AA309" s="26">
        <v>2530</v>
      </c>
      <c r="AB309" s="26">
        <v>258.89999999999998</v>
      </c>
      <c r="AC309" s="26">
        <v>865</v>
      </c>
      <c r="AD309" s="26">
        <v>8882</v>
      </c>
      <c r="AE309" s="26">
        <v>1444</v>
      </c>
      <c r="AF309" s="26">
        <v>2213</v>
      </c>
      <c r="AG309" s="26">
        <v>124.97</v>
      </c>
    </row>
    <row r="310" spans="1:33" ht="15.75" customHeight="1">
      <c r="A310" s="101">
        <v>44273</v>
      </c>
      <c r="B310" s="102">
        <f>VLOOKUP(A310,'FTSE All-Share Historical '!A:B,2,FALSE)</f>
        <v>3882.61</v>
      </c>
      <c r="C310" s="26">
        <v>890</v>
      </c>
      <c r="D310" s="26">
        <v>127.28</v>
      </c>
      <c r="E310" s="26">
        <v>336.5</v>
      </c>
      <c r="F310" s="26">
        <v>280</v>
      </c>
      <c r="G310" s="26">
        <v>81</v>
      </c>
      <c r="H310" s="26">
        <v>405</v>
      </c>
      <c r="I310" s="26">
        <v>96.85</v>
      </c>
      <c r="J310" s="26">
        <v>262</v>
      </c>
      <c r="K310" s="26">
        <v>262</v>
      </c>
      <c r="L310" s="26">
        <v>419</v>
      </c>
      <c r="M310" s="26">
        <v>1022</v>
      </c>
      <c r="N310" s="26">
        <v>316</v>
      </c>
      <c r="O310" s="26">
        <v>1425</v>
      </c>
      <c r="P310" s="26">
        <v>1750</v>
      </c>
      <c r="Q310" s="26">
        <v>90</v>
      </c>
      <c r="R310" s="26">
        <v>62.3</v>
      </c>
      <c r="S310" s="26">
        <v>37.9</v>
      </c>
      <c r="T310" s="26">
        <v>800</v>
      </c>
      <c r="U310" s="26">
        <v>265</v>
      </c>
      <c r="V310" s="26">
        <v>213.5</v>
      </c>
      <c r="W310" s="26">
        <v>5558</v>
      </c>
      <c r="X310" s="26">
        <v>2890.8029000000001</v>
      </c>
      <c r="Y310" s="26">
        <v>260.5</v>
      </c>
      <c r="Z310" s="26">
        <v>1320</v>
      </c>
      <c r="AA310" s="26">
        <v>2575</v>
      </c>
      <c r="AB310" s="26">
        <v>255.3</v>
      </c>
      <c r="AC310" s="26">
        <v>865</v>
      </c>
      <c r="AD310" s="26">
        <v>8720</v>
      </c>
      <c r="AE310" s="26">
        <v>1427</v>
      </c>
      <c r="AF310" s="26">
        <v>2207</v>
      </c>
      <c r="AG310" s="26">
        <v>124.24760000000001</v>
      </c>
    </row>
    <row r="311" spans="1:33" ht="15.75" customHeight="1">
      <c r="A311" s="101">
        <v>44274</v>
      </c>
      <c r="B311" s="102">
        <f>VLOOKUP(A311,'FTSE All-Share Historical '!A:B,2,FALSE)</f>
        <v>3844.51</v>
      </c>
      <c r="C311" s="26">
        <v>858</v>
      </c>
      <c r="D311" s="26">
        <v>126.24</v>
      </c>
      <c r="E311" s="26">
        <v>327.5</v>
      </c>
      <c r="F311" s="26">
        <v>287</v>
      </c>
      <c r="G311" s="26">
        <v>80</v>
      </c>
      <c r="H311" s="26">
        <v>390</v>
      </c>
      <c r="I311" s="26">
        <v>92.8</v>
      </c>
      <c r="J311" s="26">
        <v>268</v>
      </c>
      <c r="K311" s="26">
        <v>262</v>
      </c>
      <c r="L311" s="26">
        <v>410.5</v>
      </c>
      <c r="M311" s="26">
        <v>940</v>
      </c>
      <c r="N311" s="26">
        <v>316</v>
      </c>
      <c r="O311" s="26">
        <v>1435</v>
      </c>
      <c r="P311" s="26">
        <v>1704</v>
      </c>
      <c r="Q311" s="26">
        <v>89.3</v>
      </c>
      <c r="R311" s="26">
        <v>58.4</v>
      </c>
      <c r="S311" s="26">
        <v>37.9</v>
      </c>
      <c r="T311" s="26">
        <v>790</v>
      </c>
      <c r="U311" s="26">
        <v>265</v>
      </c>
      <c r="V311" s="26">
        <v>215</v>
      </c>
      <c r="W311" s="26">
        <v>5471</v>
      </c>
      <c r="X311" s="26">
        <v>2793.1979000000001</v>
      </c>
      <c r="Y311" s="26">
        <v>255.5</v>
      </c>
      <c r="Z311" s="26">
        <v>1289</v>
      </c>
      <c r="AA311" s="26">
        <v>2585</v>
      </c>
      <c r="AB311" s="26">
        <v>250</v>
      </c>
      <c r="AC311" s="26">
        <v>865</v>
      </c>
      <c r="AD311" s="26">
        <v>8564</v>
      </c>
      <c r="AE311" s="26">
        <v>1387</v>
      </c>
      <c r="AF311" s="26">
        <v>2212</v>
      </c>
      <c r="AG311" s="26">
        <v>124.97</v>
      </c>
    </row>
    <row r="312" spans="1:33" ht="15.75" customHeight="1">
      <c r="A312" s="101">
        <v>44277</v>
      </c>
      <c r="B312" s="102">
        <f>VLOOKUP(A312,'FTSE All-Share Historical '!A:B,2,FALSE)</f>
        <v>3853.82</v>
      </c>
      <c r="C312" s="26">
        <v>862</v>
      </c>
      <c r="D312" s="26">
        <v>125</v>
      </c>
      <c r="E312" s="26">
        <v>338.5</v>
      </c>
      <c r="F312" s="26">
        <v>284</v>
      </c>
      <c r="G312" s="26">
        <v>78.5</v>
      </c>
      <c r="H312" s="26">
        <v>396</v>
      </c>
      <c r="I312" s="26">
        <v>94.05</v>
      </c>
      <c r="J312" s="26">
        <v>264.5</v>
      </c>
      <c r="K312" s="26">
        <v>256</v>
      </c>
      <c r="L312" s="26">
        <v>410</v>
      </c>
      <c r="M312" s="26">
        <v>973</v>
      </c>
      <c r="N312" s="26">
        <v>312.5</v>
      </c>
      <c r="O312" s="26">
        <v>1460</v>
      </c>
      <c r="P312" s="26">
        <v>1680</v>
      </c>
      <c r="Q312" s="26">
        <v>89.1</v>
      </c>
      <c r="R312" s="26">
        <v>58</v>
      </c>
      <c r="S312" s="26">
        <v>39.799999999999997</v>
      </c>
      <c r="T312" s="26">
        <v>792</v>
      </c>
      <c r="U312" s="26">
        <v>266</v>
      </c>
      <c r="V312" s="26">
        <v>212</v>
      </c>
      <c r="W312" s="26">
        <v>5386</v>
      </c>
      <c r="X312" s="26">
        <v>2769.7926000000002</v>
      </c>
      <c r="Y312" s="26">
        <v>260</v>
      </c>
      <c r="Z312" s="26">
        <v>1309</v>
      </c>
      <c r="AA312" s="26">
        <v>2590</v>
      </c>
      <c r="AB312" s="26">
        <v>234.3</v>
      </c>
      <c r="AC312" s="26">
        <v>865</v>
      </c>
      <c r="AD312" s="26">
        <v>8596</v>
      </c>
      <c r="AE312" s="26">
        <v>1290</v>
      </c>
      <c r="AF312" s="26">
        <v>2253</v>
      </c>
      <c r="AG312" s="26">
        <v>120.6358</v>
      </c>
    </row>
    <row r="313" spans="1:33" ht="15.75" customHeight="1">
      <c r="A313" s="101">
        <v>44278</v>
      </c>
      <c r="B313" s="102">
        <f>VLOOKUP(A313,'FTSE All-Share Historical '!A:B,2,FALSE)</f>
        <v>3837.13</v>
      </c>
      <c r="C313" s="26">
        <v>850</v>
      </c>
      <c r="D313" s="26">
        <v>127.38</v>
      </c>
      <c r="E313" s="26">
        <v>343</v>
      </c>
      <c r="F313" s="26">
        <v>276</v>
      </c>
      <c r="G313" s="26">
        <v>78.5</v>
      </c>
      <c r="H313" s="26">
        <v>390</v>
      </c>
      <c r="I313" s="26">
        <v>96.3</v>
      </c>
      <c r="J313" s="26">
        <v>263</v>
      </c>
      <c r="K313" s="26">
        <v>253</v>
      </c>
      <c r="L313" s="26">
        <v>386.5</v>
      </c>
      <c r="M313" s="26">
        <v>958</v>
      </c>
      <c r="N313" s="26">
        <v>316.5</v>
      </c>
      <c r="O313" s="26">
        <v>1430</v>
      </c>
      <c r="P313" s="26">
        <v>1670</v>
      </c>
      <c r="Q313" s="26">
        <v>87.4</v>
      </c>
      <c r="R313" s="26">
        <v>57.2</v>
      </c>
      <c r="S313" s="26">
        <v>38.1</v>
      </c>
      <c r="T313" s="26">
        <v>790</v>
      </c>
      <c r="U313" s="26">
        <v>264</v>
      </c>
      <c r="V313" s="26">
        <v>215.5</v>
      </c>
      <c r="W313" s="26">
        <v>5345</v>
      </c>
      <c r="X313" s="26">
        <v>2710.0344</v>
      </c>
      <c r="Y313" s="26">
        <v>255</v>
      </c>
      <c r="Z313" s="26">
        <v>1314</v>
      </c>
      <c r="AA313" s="26">
        <v>2585</v>
      </c>
      <c r="AB313" s="26">
        <v>232.7</v>
      </c>
      <c r="AC313" s="26">
        <v>865</v>
      </c>
      <c r="AD313" s="26">
        <v>8598</v>
      </c>
      <c r="AE313" s="26">
        <v>1260</v>
      </c>
      <c r="AF313" s="26">
        <v>2229</v>
      </c>
      <c r="AG313" s="26">
        <v>120.6358</v>
      </c>
    </row>
    <row r="314" spans="1:33" ht="15.75" customHeight="1">
      <c r="A314" s="101">
        <v>44279</v>
      </c>
      <c r="B314" s="102">
        <f>VLOOKUP(A314,'FTSE All-Share Historical '!A:B,2,FALSE)</f>
        <v>3845.88</v>
      </c>
      <c r="C314" s="26">
        <v>840</v>
      </c>
      <c r="D314" s="26">
        <v>129.56</v>
      </c>
      <c r="E314" s="26">
        <v>362.5</v>
      </c>
      <c r="F314" s="26">
        <v>271</v>
      </c>
      <c r="G314" s="26">
        <v>75.099999999999994</v>
      </c>
      <c r="H314" s="26">
        <v>407</v>
      </c>
      <c r="I314" s="26">
        <v>98.2</v>
      </c>
      <c r="J314" s="26">
        <v>263</v>
      </c>
      <c r="K314" s="26">
        <v>244</v>
      </c>
      <c r="L314" s="26">
        <v>385.5</v>
      </c>
      <c r="M314" s="26">
        <v>945</v>
      </c>
      <c r="N314" s="26">
        <v>324.5</v>
      </c>
      <c r="O314" s="26">
        <v>1470</v>
      </c>
      <c r="P314" s="26">
        <v>1670</v>
      </c>
      <c r="Q314" s="26">
        <v>90.7</v>
      </c>
      <c r="R314" s="26">
        <v>56.1</v>
      </c>
      <c r="S314" s="26">
        <v>38.5</v>
      </c>
      <c r="T314" s="26">
        <v>785</v>
      </c>
      <c r="U314" s="26">
        <v>262</v>
      </c>
      <c r="V314" s="26">
        <v>214.5</v>
      </c>
      <c r="W314" s="26">
        <v>5422</v>
      </c>
      <c r="X314" s="26">
        <v>2771.7845000000002</v>
      </c>
      <c r="Y314" s="26">
        <v>255</v>
      </c>
      <c r="Z314" s="26">
        <v>1350</v>
      </c>
      <c r="AA314" s="26">
        <v>2590</v>
      </c>
      <c r="AB314" s="26">
        <v>234.5</v>
      </c>
      <c r="AC314" s="26">
        <v>860</v>
      </c>
      <c r="AD314" s="26">
        <v>8642</v>
      </c>
      <c r="AE314" s="26">
        <v>1273</v>
      </c>
      <c r="AF314" s="26">
        <v>2219</v>
      </c>
      <c r="AG314" s="26">
        <v>117.0239</v>
      </c>
    </row>
    <row r="315" spans="1:33" ht="15.75" customHeight="1">
      <c r="A315" s="101">
        <v>44280</v>
      </c>
      <c r="B315" s="102">
        <f>VLOOKUP(A315,'FTSE All-Share Historical '!A:B,2,FALSE)</f>
        <v>3823.96</v>
      </c>
      <c r="C315" s="26">
        <v>840</v>
      </c>
      <c r="D315" s="26">
        <v>127.96</v>
      </c>
      <c r="E315" s="26">
        <v>367.5</v>
      </c>
      <c r="F315" s="26">
        <v>265</v>
      </c>
      <c r="G315" s="26">
        <v>75.55</v>
      </c>
      <c r="H315" s="26">
        <v>404</v>
      </c>
      <c r="I315" s="26">
        <v>96.25</v>
      </c>
      <c r="J315" s="26">
        <v>261.5</v>
      </c>
      <c r="K315" s="26">
        <v>247</v>
      </c>
      <c r="L315" s="26">
        <v>390</v>
      </c>
      <c r="M315" s="26">
        <v>963</v>
      </c>
      <c r="N315" s="26">
        <v>321.5</v>
      </c>
      <c r="O315" s="26">
        <v>1490</v>
      </c>
      <c r="P315" s="26">
        <v>1670</v>
      </c>
      <c r="Q315" s="26">
        <v>90.45</v>
      </c>
      <c r="R315" s="26">
        <v>56.8</v>
      </c>
      <c r="S315" s="26">
        <v>38</v>
      </c>
      <c r="T315" s="26">
        <v>795</v>
      </c>
      <c r="U315" s="26">
        <v>257</v>
      </c>
      <c r="V315" s="26">
        <v>215</v>
      </c>
      <c r="W315" s="26">
        <v>5349</v>
      </c>
      <c r="X315" s="26">
        <v>2715.0142000000001</v>
      </c>
      <c r="Y315" s="26">
        <v>245.5</v>
      </c>
      <c r="Z315" s="26">
        <v>1334</v>
      </c>
      <c r="AA315" s="26">
        <v>2610</v>
      </c>
      <c r="AB315" s="26">
        <v>235.9</v>
      </c>
      <c r="AC315" s="26">
        <v>855</v>
      </c>
      <c r="AD315" s="26">
        <v>8612</v>
      </c>
      <c r="AE315" s="26">
        <v>1239</v>
      </c>
      <c r="AF315" s="26">
        <v>2221</v>
      </c>
      <c r="AG315" s="26">
        <v>117.74630000000001</v>
      </c>
    </row>
    <row r="316" spans="1:33" ht="15.75" customHeight="1">
      <c r="A316" s="101">
        <v>44281</v>
      </c>
      <c r="B316" s="102">
        <f>VLOOKUP(A316,'FTSE All-Share Historical '!A:B,2,FALSE)</f>
        <v>3861.61</v>
      </c>
      <c r="C316" s="26">
        <v>860</v>
      </c>
      <c r="D316" s="26">
        <v>129.19999999999999</v>
      </c>
      <c r="E316" s="26">
        <v>366</v>
      </c>
      <c r="F316" s="26">
        <v>274.5</v>
      </c>
      <c r="G316" s="26">
        <v>77.7</v>
      </c>
      <c r="H316" s="26">
        <v>418</v>
      </c>
      <c r="I316" s="26">
        <v>99.55</v>
      </c>
      <c r="J316" s="26">
        <v>256.5</v>
      </c>
      <c r="K316" s="26">
        <v>251</v>
      </c>
      <c r="L316" s="26">
        <v>400.5</v>
      </c>
      <c r="M316" s="26">
        <v>946</v>
      </c>
      <c r="N316" s="26">
        <v>324</v>
      </c>
      <c r="O316" s="26">
        <v>1460</v>
      </c>
      <c r="P316" s="26">
        <v>1768</v>
      </c>
      <c r="Q316" s="26">
        <v>90.25</v>
      </c>
      <c r="R316" s="26">
        <v>57.8</v>
      </c>
      <c r="S316" s="26">
        <v>39.200000000000003</v>
      </c>
      <c r="T316" s="26">
        <v>834</v>
      </c>
      <c r="U316" s="26">
        <v>254</v>
      </c>
      <c r="V316" s="26">
        <v>214</v>
      </c>
      <c r="W316" s="26">
        <v>5533</v>
      </c>
      <c r="X316" s="26">
        <v>2832.0407</v>
      </c>
      <c r="Y316" s="26">
        <v>253</v>
      </c>
      <c r="Z316" s="26">
        <v>1336</v>
      </c>
      <c r="AA316" s="26">
        <v>2700</v>
      </c>
      <c r="AB316" s="26">
        <v>242.6</v>
      </c>
      <c r="AC316" s="26">
        <v>855</v>
      </c>
      <c r="AD316" s="26">
        <v>8786</v>
      </c>
      <c r="AE316" s="26">
        <v>1236</v>
      </c>
      <c r="AF316" s="26">
        <v>2222</v>
      </c>
      <c r="AG316" s="26">
        <v>113.4121</v>
      </c>
    </row>
    <row r="317" spans="1:33" ht="15.75" customHeight="1">
      <c r="A317" s="101">
        <v>44284</v>
      </c>
      <c r="B317" s="102">
        <f>VLOOKUP(A317,'FTSE All-Share Historical '!A:B,2,FALSE)</f>
        <v>3857.85</v>
      </c>
      <c r="C317" s="26">
        <v>890</v>
      </c>
      <c r="D317" s="26">
        <v>127.2</v>
      </c>
      <c r="E317" s="26">
        <v>372</v>
      </c>
      <c r="F317" s="26">
        <v>265</v>
      </c>
      <c r="G317" s="26">
        <v>79</v>
      </c>
      <c r="H317" s="26">
        <v>415</v>
      </c>
      <c r="I317" s="26">
        <v>99</v>
      </c>
      <c r="J317" s="26">
        <v>260</v>
      </c>
      <c r="K317" s="26">
        <v>251</v>
      </c>
      <c r="L317" s="26">
        <v>396.5</v>
      </c>
      <c r="M317" s="26">
        <v>944</v>
      </c>
      <c r="N317" s="26">
        <v>319</v>
      </c>
      <c r="O317" s="26">
        <v>1475</v>
      </c>
      <c r="P317" s="26">
        <v>1764</v>
      </c>
      <c r="Q317" s="26">
        <v>90.1</v>
      </c>
      <c r="R317" s="26">
        <v>60.1</v>
      </c>
      <c r="S317" s="26">
        <v>40</v>
      </c>
      <c r="T317" s="26">
        <v>835</v>
      </c>
      <c r="U317" s="26">
        <v>255</v>
      </c>
      <c r="V317" s="26">
        <v>214</v>
      </c>
      <c r="W317" s="26">
        <v>5480</v>
      </c>
      <c r="X317" s="26">
        <v>2796.6837999999998</v>
      </c>
      <c r="Y317" s="26">
        <v>247.5</v>
      </c>
      <c r="Z317" s="26">
        <v>1339</v>
      </c>
      <c r="AA317" s="26">
        <v>2705</v>
      </c>
      <c r="AB317" s="26">
        <v>238.4</v>
      </c>
      <c r="AC317" s="26">
        <v>855</v>
      </c>
      <c r="AD317" s="26">
        <v>8820</v>
      </c>
      <c r="AE317" s="26">
        <v>1214</v>
      </c>
      <c r="AF317" s="26">
        <v>2213</v>
      </c>
      <c r="AG317" s="26">
        <v>108.35550000000001</v>
      </c>
    </row>
    <row r="318" spans="1:33" ht="15.75" customHeight="1">
      <c r="A318" s="101">
        <v>44285</v>
      </c>
      <c r="B318" s="102">
        <f>VLOOKUP(A318,'FTSE All-Share Historical '!A:B,2,FALSE)</f>
        <v>3879.25</v>
      </c>
      <c r="C318" s="26">
        <v>870</v>
      </c>
      <c r="D318" s="26">
        <v>126.5</v>
      </c>
      <c r="E318" s="26">
        <v>372</v>
      </c>
      <c r="F318" s="26">
        <v>260</v>
      </c>
      <c r="G318" s="26">
        <v>78</v>
      </c>
      <c r="H318" s="26">
        <v>420</v>
      </c>
      <c r="I318" s="26">
        <v>98.35</v>
      </c>
      <c r="J318" s="26">
        <v>260</v>
      </c>
      <c r="K318" s="26">
        <v>256</v>
      </c>
      <c r="L318" s="26">
        <v>406</v>
      </c>
      <c r="M318" s="26">
        <v>945</v>
      </c>
      <c r="N318" s="26">
        <v>318.5</v>
      </c>
      <c r="O318" s="26">
        <v>1450</v>
      </c>
      <c r="P318" s="26">
        <v>1770</v>
      </c>
      <c r="Q318" s="26">
        <v>90.9</v>
      </c>
      <c r="R318" s="26">
        <v>59.6</v>
      </c>
      <c r="S318" s="26">
        <v>40</v>
      </c>
      <c r="T318" s="26">
        <v>836</v>
      </c>
      <c r="U318" s="26">
        <v>255</v>
      </c>
      <c r="V318" s="26">
        <v>215</v>
      </c>
      <c r="W318" s="26">
        <v>5578</v>
      </c>
      <c r="X318" s="26">
        <v>2857.9358999999999</v>
      </c>
      <c r="Y318" s="26">
        <v>252</v>
      </c>
      <c r="Z318" s="26">
        <v>1361</v>
      </c>
      <c r="AA318" s="26">
        <v>2730</v>
      </c>
      <c r="AB318" s="26">
        <v>234.5</v>
      </c>
      <c r="AC318" s="26">
        <v>850</v>
      </c>
      <c r="AD318" s="26">
        <v>8794</v>
      </c>
      <c r="AE318" s="26">
        <v>1256</v>
      </c>
      <c r="AF318" s="26">
        <v>2200</v>
      </c>
      <c r="AG318" s="26">
        <v>109.0779</v>
      </c>
    </row>
    <row r="319" spans="1:33" ht="15.75" customHeight="1">
      <c r="A319" s="101">
        <v>44286</v>
      </c>
      <c r="B319" s="102">
        <f>VLOOKUP(A319,'FTSE All-Share Historical '!A:B,2,FALSE)</f>
        <v>3850.07</v>
      </c>
      <c r="C319" s="26">
        <v>860</v>
      </c>
      <c r="D319" s="26">
        <v>127</v>
      </c>
      <c r="E319" s="26">
        <v>380</v>
      </c>
      <c r="F319" s="26">
        <v>265</v>
      </c>
      <c r="G319" s="26">
        <v>78</v>
      </c>
      <c r="H319" s="26">
        <v>405</v>
      </c>
      <c r="I319" s="26">
        <v>98.3</v>
      </c>
      <c r="J319" s="26">
        <v>260</v>
      </c>
      <c r="K319" s="26">
        <v>268</v>
      </c>
      <c r="L319" s="26">
        <v>406</v>
      </c>
      <c r="M319" s="26">
        <v>952</v>
      </c>
      <c r="N319" s="26">
        <v>322</v>
      </c>
      <c r="O319" s="26">
        <v>1455</v>
      </c>
      <c r="P319" s="26">
        <v>1766</v>
      </c>
      <c r="Q319" s="26">
        <v>90.15</v>
      </c>
      <c r="R319" s="26">
        <v>57.7</v>
      </c>
      <c r="S319" s="26">
        <v>40.5</v>
      </c>
      <c r="T319" s="26">
        <v>836</v>
      </c>
      <c r="U319" s="26">
        <v>249</v>
      </c>
      <c r="V319" s="26">
        <v>213</v>
      </c>
      <c r="W319" s="26">
        <v>5550</v>
      </c>
      <c r="X319" s="26">
        <v>2831.0446999999999</v>
      </c>
      <c r="Y319" s="26">
        <v>250</v>
      </c>
      <c r="Z319" s="26">
        <v>1358</v>
      </c>
      <c r="AA319" s="26">
        <v>2750</v>
      </c>
      <c r="AB319" s="26">
        <v>228.6</v>
      </c>
      <c r="AC319" s="26">
        <v>850</v>
      </c>
      <c r="AD319" s="26">
        <v>8668</v>
      </c>
      <c r="AE319" s="26">
        <v>1268</v>
      </c>
      <c r="AF319" s="26">
        <v>2276</v>
      </c>
      <c r="AG319" s="26">
        <v>116.30159999999999</v>
      </c>
    </row>
    <row r="320" spans="1:33" ht="15.75" customHeight="1">
      <c r="A320" s="101">
        <v>44287</v>
      </c>
      <c r="B320" s="102">
        <f>VLOOKUP(A320,'FTSE All-Share Historical '!A:B,2,FALSE)</f>
        <v>3868.2</v>
      </c>
      <c r="C320" s="26">
        <v>840</v>
      </c>
      <c r="D320" s="26">
        <v>128.4</v>
      </c>
      <c r="E320" s="26">
        <v>372.4</v>
      </c>
      <c r="F320" s="26">
        <v>265</v>
      </c>
      <c r="G320" s="26">
        <v>76.5</v>
      </c>
      <c r="H320" s="26">
        <v>401</v>
      </c>
      <c r="I320" s="26">
        <v>98.8</v>
      </c>
      <c r="J320" s="26">
        <v>257.5</v>
      </c>
      <c r="K320" s="26">
        <v>269</v>
      </c>
      <c r="L320" s="26">
        <v>421</v>
      </c>
      <c r="M320" s="26">
        <v>952</v>
      </c>
      <c r="N320" s="26">
        <v>319</v>
      </c>
      <c r="O320" s="26">
        <v>1420</v>
      </c>
      <c r="P320" s="26">
        <v>1782</v>
      </c>
      <c r="Q320" s="26">
        <v>90</v>
      </c>
      <c r="R320" s="26">
        <v>59.5</v>
      </c>
      <c r="S320" s="26">
        <v>39.4</v>
      </c>
      <c r="T320" s="26">
        <v>846</v>
      </c>
      <c r="U320" s="26">
        <v>249</v>
      </c>
      <c r="V320" s="26">
        <v>213</v>
      </c>
      <c r="W320" s="26">
        <v>5480</v>
      </c>
      <c r="X320" s="26">
        <v>2886.819</v>
      </c>
      <c r="Y320" s="26">
        <v>253</v>
      </c>
      <c r="Z320" s="26">
        <v>1365</v>
      </c>
      <c r="AA320" s="26">
        <v>2780</v>
      </c>
      <c r="AB320" s="26">
        <v>237</v>
      </c>
      <c r="AC320" s="26">
        <v>840</v>
      </c>
      <c r="AD320" s="26">
        <v>8946</v>
      </c>
      <c r="AE320" s="26">
        <v>1301.5</v>
      </c>
      <c r="AF320" s="26">
        <v>2319</v>
      </c>
      <c r="AG320" s="26">
        <v>114.1345</v>
      </c>
    </row>
    <row r="321" spans="1:33" ht="15.75" customHeight="1">
      <c r="A321" s="101">
        <v>44292</v>
      </c>
      <c r="B321" s="102">
        <f>VLOOKUP(A321,'FTSE All-Share Historical '!A:B,2,FALSE)</f>
        <v>3917.18</v>
      </c>
      <c r="C321" s="26">
        <v>840</v>
      </c>
      <c r="D321" s="26">
        <v>130</v>
      </c>
      <c r="E321" s="26">
        <v>379.8</v>
      </c>
      <c r="F321" s="26">
        <v>263.5</v>
      </c>
      <c r="G321" s="26">
        <v>79</v>
      </c>
      <c r="H321" s="26">
        <v>403</v>
      </c>
      <c r="I321" s="26">
        <v>99.3</v>
      </c>
      <c r="J321" s="26">
        <v>261</v>
      </c>
      <c r="K321" s="26">
        <v>274</v>
      </c>
      <c r="L321" s="26">
        <v>437.5</v>
      </c>
      <c r="M321" s="26">
        <v>1000</v>
      </c>
      <c r="N321" s="26">
        <v>317.8</v>
      </c>
      <c r="O321" s="26">
        <v>1500</v>
      </c>
      <c r="P321" s="26">
        <v>1800</v>
      </c>
      <c r="Q321" s="26">
        <v>91.5</v>
      </c>
      <c r="R321" s="26">
        <v>61.5</v>
      </c>
      <c r="S321" s="26">
        <v>40.299999999999997</v>
      </c>
      <c r="T321" s="26">
        <v>876</v>
      </c>
      <c r="U321" s="26">
        <v>249</v>
      </c>
      <c r="V321" s="26">
        <v>219</v>
      </c>
      <c r="W321" s="26">
        <v>5627</v>
      </c>
      <c r="X321" s="26">
        <v>2951.5571</v>
      </c>
      <c r="Y321" s="26">
        <v>272.5</v>
      </c>
      <c r="Z321" s="26">
        <v>1404</v>
      </c>
      <c r="AA321" s="26">
        <v>2790</v>
      </c>
      <c r="AB321" s="26">
        <v>228.4</v>
      </c>
      <c r="AC321" s="26">
        <v>840</v>
      </c>
      <c r="AD321" s="26">
        <v>9004</v>
      </c>
      <c r="AE321" s="26">
        <v>1319</v>
      </c>
      <c r="AF321" s="26">
        <v>2387</v>
      </c>
      <c r="AG321" s="26">
        <v>114.1345</v>
      </c>
    </row>
    <row r="322" spans="1:33" ht="15.75" customHeight="1">
      <c r="A322" s="101">
        <v>44293</v>
      </c>
      <c r="B322" s="102">
        <f>VLOOKUP(A322,'FTSE All-Share Historical '!A:B,2,FALSE)</f>
        <v>3951.55</v>
      </c>
      <c r="C322" s="26">
        <v>864</v>
      </c>
      <c r="D322" s="26">
        <v>129.5</v>
      </c>
      <c r="E322" s="26">
        <v>388</v>
      </c>
      <c r="F322" s="26">
        <v>265</v>
      </c>
      <c r="G322" s="26">
        <v>77</v>
      </c>
      <c r="H322" s="26">
        <v>402</v>
      </c>
      <c r="I322" s="26">
        <v>101.2</v>
      </c>
      <c r="J322" s="26">
        <v>259</v>
      </c>
      <c r="K322" s="26">
        <v>269</v>
      </c>
      <c r="L322" s="26">
        <v>440</v>
      </c>
      <c r="M322" s="26">
        <v>988</v>
      </c>
      <c r="N322" s="26">
        <v>329.4</v>
      </c>
      <c r="O322" s="26">
        <v>1450</v>
      </c>
      <c r="P322" s="26">
        <v>1846</v>
      </c>
      <c r="Q322" s="26">
        <v>92.3</v>
      </c>
      <c r="R322" s="26">
        <v>61</v>
      </c>
      <c r="S322" s="26">
        <v>42</v>
      </c>
      <c r="T322" s="26">
        <v>880</v>
      </c>
      <c r="U322" s="26">
        <v>249.5</v>
      </c>
      <c r="V322" s="26">
        <v>229.5</v>
      </c>
      <c r="W322" s="26">
        <v>5743</v>
      </c>
      <c r="X322" s="26">
        <v>2975.9584</v>
      </c>
      <c r="Y322" s="26">
        <v>273.5</v>
      </c>
      <c r="Z322" s="26">
        <v>1400</v>
      </c>
      <c r="AA322" s="26">
        <v>2825</v>
      </c>
      <c r="AB322" s="26">
        <v>239.9</v>
      </c>
      <c r="AC322" s="26">
        <v>840</v>
      </c>
      <c r="AD322" s="26">
        <v>9128</v>
      </c>
      <c r="AE322" s="26">
        <v>1368.5</v>
      </c>
      <c r="AF322" s="26">
        <v>2380</v>
      </c>
      <c r="AG322" s="26">
        <v>114.2067</v>
      </c>
    </row>
    <row r="323" spans="1:33" ht="15.75" customHeight="1">
      <c r="A323" s="101">
        <v>44294</v>
      </c>
      <c r="B323" s="102">
        <f>VLOOKUP(A323,'FTSE All-Share Historical '!A:B,2,FALSE)</f>
        <v>3981.03</v>
      </c>
      <c r="C323" s="26">
        <v>900</v>
      </c>
      <c r="D323" s="26">
        <v>129.69999999999999</v>
      </c>
      <c r="E323" s="26">
        <v>378.6</v>
      </c>
      <c r="F323" s="26">
        <v>280</v>
      </c>
      <c r="G323" s="26">
        <v>77.900000000000006</v>
      </c>
      <c r="H323" s="26">
        <v>426</v>
      </c>
      <c r="I323" s="26">
        <v>100</v>
      </c>
      <c r="J323" s="26">
        <v>259</v>
      </c>
      <c r="K323" s="26">
        <v>272</v>
      </c>
      <c r="L323" s="26">
        <v>425</v>
      </c>
      <c r="M323" s="26">
        <v>1010</v>
      </c>
      <c r="N323" s="26">
        <v>322</v>
      </c>
      <c r="O323" s="26">
        <v>1515</v>
      </c>
      <c r="P323" s="26">
        <v>1878</v>
      </c>
      <c r="Q323" s="26">
        <v>93</v>
      </c>
      <c r="R323" s="26">
        <v>61</v>
      </c>
      <c r="S323" s="26">
        <v>42.6</v>
      </c>
      <c r="T323" s="26">
        <v>880</v>
      </c>
      <c r="U323" s="26">
        <v>253</v>
      </c>
      <c r="V323" s="26">
        <v>231.5</v>
      </c>
      <c r="W323" s="26">
        <v>5755</v>
      </c>
      <c r="X323" s="26">
        <v>3071.5715</v>
      </c>
      <c r="Y323" s="26">
        <v>272</v>
      </c>
      <c r="Z323" s="26">
        <v>1394</v>
      </c>
      <c r="AA323" s="26">
        <v>2905</v>
      </c>
      <c r="AB323" s="26">
        <v>237</v>
      </c>
      <c r="AC323" s="26">
        <v>845</v>
      </c>
      <c r="AD323" s="26">
        <v>9268</v>
      </c>
      <c r="AE323" s="26">
        <v>1367</v>
      </c>
      <c r="AF323" s="26">
        <v>2417</v>
      </c>
      <c r="AG323" s="26">
        <v>117.0239</v>
      </c>
    </row>
    <row r="324" spans="1:33" ht="15.75" customHeight="1">
      <c r="A324" s="101">
        <v>44295</v>
      </c>
      <c r="B324" s="102">
        <f>VLOOKUP(A324,'FTSE All-Share Historical '!A:B,2,FALSE)</f>
        <v>3968.75</v>
      </c>
      <c r="C324" s="26">
        <v>954</v>
      </c>
      <c r="D324" s="26">
        <v>128.69999999999999</v>
      </c>
      <c r="E324" s="26">
        <v>380.4</v>
      </c>
      <c r="F324" s="26">
        <v>280</v>
      </c>
      <c r="G324" s="26">
        <v>83.8</v>
      </c>
      <c r="H324" s="26">
        <v>435</v>
      </c>
      <c r="I324" s="26">
        <v>100.3</v>
      </c>
      <c r="J324" s="26">
        <v>260</v>
      </c>
      <c r="K324" s="26">
        <v>275</v>
      </c>
      <c r="L324" s="26">
        <v>393</v>
      </c>
      <c r="M324" s="26">
        <v>1006</v>
      </c>
      <c r="N324" s="26">
        <v>324.60000000000002</v>
      </c>
      <c r="O324" s="26">
        <v>1500</v>
      </c>
      <c r="P324" s="26">
        <v>1892</v>
      </c>
      <c r="Q324" s="26">
        <v>92</v>
      </c>
      <c r="R324" s="26">
        <v>61</v>
      </c>
      <c r="S324" s="26">
        <v>42.1</v>
      </c>
      <c r="T324" s="26">
        <v>880</v>
      </c>
      <c r="U324" s="26">
        <v>254</v>
      </c>
      <c r="V324" s="26">
        <v>230</v>
      </c>
      <c r="W324" s="26">
        <v>5663</v>
      </c>
      <c r="X324" s="26">
        <v>3070.5754999999999</v>
      </c>
      <c r="Y324" s="26">
        <v>275.5</v>
      </c>
      <c r="Z324" s="26">
        <v>1400</v>
      </c>
      <c r="AA324" s="26">
        <v>2900</v>
      </c>
      <c r="AB324" s="26">
        <v>233.3</v>
      </c>
      <c r="AC324" s="26">
        <v>860</v>
      </c>
      <c r="AD324" s="26">
        <v>9310</v>
      </c>
      <c r="AE324" s="26">
        <v>1294</v>
      </c>
      <c r="AF324" s="26">
        <v>2433</v>
      </c>
      <c r="AG324" s="26">
        <v>112.6897</v>
      </c>
    </row>
    <row r="325" spans="1:33" ht="15.75" customHeight="1">
      <c r="A325" s="101">
        <v>44298</v>
      </c>
      <c r="B325" s="102">
        <f>VLOOKUP(A325,'FTSE All-Share Historical '!A:B,2,FALSE)</f>
        <v>3953.08</v>
      </c>
      <c r="C325" s="26">
        <v>900</v>
      </c>
      <c r="D325" s="26">
        <v>128.9</v>
      </c>
      <c r="E325" s="26">
        <v>375.2</v>
      </c>
      <c r="F325" s="26">
        <v>284</v>
      </c>
      <c r="G325" s="26">
        <v>87.9</v>
      </c>
      <c r="H325" s="26">
        <v>419</v>
      </c>
      <c r="I325" s="26">
        <v>96.25</v>
      </c>
      <c r="J325" s="26">
        <v>258</v>
      </c>
      <c r="K325" s="26">
        <v>275</v>
      </c>
      <c r="L325" s="26">
        <v>389.5</v>
      </c>
      <c r="M325" s="26">
        <v>1006</v>
      </c>
      <c r="N325" s="26">
        <v>313.8</v>
      </c>
      <c r="O325" s="26">
        <v>1490</v>
      </c>
      <c r="P325" s="26">
        <v>1888</v>
      </c>
      <c r="Q325" s="26">
        <v>88.9</v>
      </c>
      <c r="R325" s="26">
        <v>61.7</v>
      </c>
      <c r="S325" s="26">
        <v>42</v>
      </c>
      <c r="T325" s="26">
        <v>914</v>
      </c>
      <c r="U325" s="26">
        <v>251</v>
      </c>
      <c r="V325" s="26">
        <v>228</v>
      </c>
      <c r="W325" s="26">
        <v>5645</v>
      </c>
      <c r="X325" s="26">
        <v>3016.7930999999999</v>
      </c>
      <c r="Y325" s="26">
        <v>264.5</v>
      </c>
      <c r="Z325" s="26">
        <v>1374</v>
      </c>
      <c r="AA325" s="26">
        <v>2855</v>
      </c>
      <c r="AB325" s="26">
        <v>242</v>
      </c>
      <c r="AC325" s="26">
        <v>870</v>
      </c>
      <c r="AD325" s="26">
        <v>9220</v>
      </c>
      <c r="AE325" s="26">
        <v>1249</v>
      </c>
      <c r="AF325" s="26">
        <v>2431</v>
      </c>
      <c r="AG325" s="26">
        <v>106.4773</v>
      </c>
    </row>
    <row r="326" spans="1:33" ht="15.75" customHeight="1">
      <c r="A326" s="101">
        <v>44299</v>
      </c>
      <c r="B326" s="102">
        <f>VLOOKUP(A326,'FTSE All-Share Historical '!A:B,2,FALSE)</f>
        <v>3957.49</v>
      </c>
      <c r="C326" s="26">
        <v>940</v>
      </c>
      <c r="D326" s="26">
        <v>128</v>
      </c>
      <c r="E326" s="26">
        <v>374.6</v>
      </c>
      <c r="F326" s="26">
        <v>284</v>
      </c>
      <c r="G326" s="26">
        <v>88</v>
      </c>
      <c r="H326" s="26">
        <v>420</v>
      </c>
      <c r="I326" s="26">
        <v>96.65</v>
      </c>
      <c r="J326" s="26">
        <v>260</v>
      </c>
      <c r="K326" s="26">
        <v>283</v>
      </c>
      <c r="L326" s="26">
        <v>398</v>
      </c>
      <c r="M326" s="26">
        <v>1030</v>
      </c>
      <c r="N326" s="26">
        <v>317.8</v>
      </c>
      <c r="O326" s="26">
        <v>1485</v>
      </c>
      <c r="P326" s="26">
        <v>1890</v>
      </c>
      <c r="Q326" s="26">
        <v>87</v>
      </c>
      <c r="R326" s="26">
        <v>61.7</v>
      </c>
      <c r="S326" s="26">
        <v>42</v>
      </c>
      <c r="T326" s="26">
        <v>880</v>
      </c>
      <c r="U326" s="26">
        <v>261</v>
      </c>
      <c r="V326" s="26">
        <v>229</v>
      </c>
      <c r="W326" s="26">
        <v>5701</v>
      </c>
      <c r="X326" s="26">
        <v>3038.7044999999998</v>
      </c>
      <c r="Y326" s="26">
        <v>259</v>
      </c>
      <c r="Z326" s="26">
        <v>1392</v>
      </c>
      <c r="AA326" s="26">
        <v>2900</v>
      </c>
      <c r="AB326" s="26">
        <v>319.39999999999998</v>
      </c>
      <c r="AC326" s="26">
        <v>870</v>
      </c>
      <c r="AD326" s="26">
        <v>9210</v>
      </c>
      <c r="AE326" s="26">
        <v>1289.5</v>
      </c>
      <c r="AF326" s="26">
        <v>2431</v>
      </c>
      <c r="AG326" s="26">
        <v>110.1614</v>
      </c>
    </row>
    <row r="327" spans="1:33" ht="15.75" customHeight="1">
      <c r="A327" s="101">
        <v>44300</v>
      </c>
      <c r="B327" s="102">
        <f>VLOOKUP(A327,'FTSE All-Share Historical '!A:B,2,FALSE)</f>
        <v>3983.34</v>
      </c>
      <c r="C327" s="26">
        <v>890</v>
      </c>
      <c r="D327" s="26">
        <v>125.8</v>
      </c>
      <c r="E327" s="26">
        <v>383</v>
      </c>
      <c r="F327" s="26">
        <v>284</v>
      </c>
      <c r="G327" s="26">
        <v>90</v>
      </c>
      <c r="H327" s="26">
        <v>418</v>
      </c>
      <c r="I327" s="26">
        <v>97.3</v>
      </c>
      <c r="J327" s="26">
        <v>253</v>
      </c>
      <c r="K327" s="26">
        <v>288</v>
      </c>
      <c r="L327" s="26">
        <v>400</v>
      </c>
      <c r="M327" s="26">
        <v>1040</v>
      </c>
      <c r="N327" s="26">
        <v>315.2</v>
      </c>
      <c r="O327" s="26">
        <v>1440</v>
      </c>
      <c r="P327" s="26">
        <v>1904</v>
      </c>
      <c r="Q327" s="26">
        <v>87.8</v>
      </c>
      <c r="R327" s="26">
        <v>63</v>
      </c>
      <c r="S327" s="26">
        <v>43</v>
      </c>
      <c r="T327" s="26">
        <v>888</v>
      </c>
      <c r="U327" s="26">
        <v>256</v>
      </c>
      <c r="V327" s="26">
        <v>227.5</v>
      </c>
      <c r="W327" s="26">
        <v>5849</v>
      </c>
      <c r="X327" s="26">
        <v>3130.8317000000002</v>
      </c>
      <c r="Y327" s="26">
        <v>258</v>
      </c>
      <c r="Z327" s="26">
        <v>1390</v>
      </c>
      <c r="AA327" s="26">
        <v>2900</v>
      </c>
      <c r="AB327" s="26">
        <v>312.60000000000002</v>
      </c>
      <c r="AC327" s="26">
        <v>880</v>
      </c>
      <c r="AD327" s="26">
        <v>9104</v>
      </c>
      <c r="AE327" s="26">
        <v>1354.5</v>
      </c>
      <c r="AF327" s="26">
        <v>2400</v>
      </c>
      <c r="AG327" s="26">
        <v>110.017</v>
      </c>
    </row>
    <row r="328" spans="1:33" ht="15.75" customHeight="1">
      <c r="A328" s="101">
        <v>44301</v>
      </c>
      <c r="B328" s="102">
        <f>VLOOKUP(A328,'FTSE All-Share Historical '!A:B,2,FALSE)</f>
        <v>4007.73</v>
      </c>
      <c r="C328" s="26">
        <v>932</v>
      </c>
      <c r="D328" s="26">
        <v>125</v>
      </c>
      <c r="E328" s="26">
        <v>377</v>
      </c>
      <c r="F328" s="26">
        <v>275</v>
      </c>
      <c r="G328" s="26">
        <v>91.5</v>
      </c>
      <c r="H328" s="26">
        <v>428</v>
      </c>
      <c r="I328" s="26">
        <v>96.9</v>
      </c>
      <c r="J328" s="26">
        <v>260</v>
      </c>
      <c r="K328" s="26">
        <v>300</v>
      </c>
      <c r="L328" s="26">
        <v>399.5</v>
      </c>
      <c r="M328" s="26">
        <v>1042</v>
      </c>
      <c r="N328" s="26">
        <v>312</v>
      </c>
      <c r="O328" s="26">
        <v>1490</v>
      </c>
      <c r="P328" s="26">
        <v>1900</v>
      </c>
      <c r="Q328" s="26">
        <v>87</v>
      </c>
      <c r="R328" s="26">
        <v>64.599999999999994</v>
      </c>
      <c r="S328" s="26">
        <v>45</v>
      </c>
      <c r="T328" s="26">
        <v>882</v>
      </c>
      <c r="U328" s="26">
        <v>251</v>
      </c>
      <c r="V328" s="26">
        <v>227</v>
      </c>
      <c r="W328" s="26">
        <v>5984</v>
      </c>
      <c r="X328" s="26">
        <v>3136.8074999999999</v>
      </c>
      <c r="Y328" s="26">
        <v>261</v>
      </c>
      <c r="Z328" s="26">
        <v>1369</v>
      </c>
      <c r="AA328" s="26">
        <v>2900</v>
      </c>
      <c r="AB328" s="26">
        <v>307.7</v>
      </c>
      <c r="AC328" s="26">
        <v>915</v>
      </c>
      <c r="AD328" s="26">
        <v>9190</v>
      </c>
      <c r="AE328" s="26">
        <v>1315</v>
      </c>
      <c r="AF328" s="26">
        <v>2408</v>
      </c>
      <c r="AG328" s="26">
        <v>108.35550000000001</v>
      </c>
    </row>
    <row r="329" spans="1:33" ht="15.75" customHeight="1">
      <c r="A329" s="101">
        <v>44302</v>
      </c>
      <c r="B329" s="102">
        <f>VLOOKUP(A329,'FTSE All-Share Historical '!A:B,2,FALSE)</f>
        <v>4026.26</v>
      </c>
      <c r="C329" s="26">
        <v>902</v>
      </c>
      <c r="D329" s="26">
        <v>126.5</v>
      </c>
      <c r="E329" s="26">
        <v>380.2</v>
      </c>
      <c r="F329" s="26">
        <v>288</v>
      </c>
      <c r="G329" s="26">
        <v>91.2</v>
      </c>
      <c r="H329" s="26">
        <v>434</v>
      </c>
      <c r="I329" s="26">
        <v>96.5</v>
      </c>
      <c r="J329" s="26">
        <v>260</v>
      </c>
      <c r="K329" s="26">
        <v>299</v>
      </c>
      <c r="L329" s="26">
        <v>402</v>
      </c>
      <c r="M329" s="26">
        <v>1054</v>
      </c>
      <c r="N329" s="26">
        <v>310.2</v>
      </c>
      <c r="O329" s="26">
        <v>1460</v>
      </c>
      <c r="P329" s="26">
        <v>1900</v>
      </c>
      <c r="Q329" s="26">
        <v>90.1</v>
      </c>
      <c r="R329" s="26">
        <v>64.900000000000006</v>
      </c>
      <c r="S329" s="26">
        <v>45.5</v>
      </c>
      <c r="T329" s="26">
        <v>880</v>
      </c>
      <c r="U329" s="26">
        <v>253</v>
      </c>
      <c r="V329" s="26">
        <v>230.5</v>
      </c>
      <c r="W329" s="26">
        <v>6054</v>
      </c>
      <c r="X329" s="26">
        <v>3186.6060000000002</v>
      </c>
      <c r="Y329" s="26">
        <v>272.5</v>
      </c>
      <c r="Z329" s="26">
        <v>1384</v>
      </c>
      <c r="AA329" s="26">
        <v>2825</v>
      </c>
      <c r="AB329" s="26">
        <v>307.8</v>
      </c>
      <c r="AC329" s="26">
        <v>920</v>
      </c>
      <c r="AD329" s="26">
        <v>9344</v>
      </c>
      <c r="AE329" s="26">
        <v>1326.5</v>
      </c>
      <c r="AF329" s="26">
        <v>2367</v>
      </c>
      <c r="AG329" s="26">
        <v>111.6784</v>
      </c>
    </row>
    <row r="330" spans="1:33" ht="15.75" customHeight="1">
      <c r="A330" s="101">
        <v>44305</v>
      </c>
      <c r="B330" s="102">
        <f>VLOOKUP(A330,'FTSE All-Share Historical '!A:B,2,FALSE)</f>
        <v>4016.12</v>
      </c>
      <c r="C330" s="26">
        <v>922</v>
      </c>
      <c r="D330" s="26">
        <v>125.9</v>
      </c>
      <c r="E330" s="26">
        <v>372.4</v>
      </c>
      <c r="F330" s="26">
        <v>280</v>
      </c>
      <c r="G330" s="26">
        <v>93.2</v>
      </c>
      <c r="H330" s="26">
        <v>431</v>
      </c>
      <c r="I330" s="26">
        <v>97.05</v>
      </c>
      <c r="J330" s="26">
        <v>257</v>
      </c>
      <c r="K330" s="26">
        <v>299</v>
      </c>
      <c r="L330" s="26">
        <v>400</v>
      </c>
      <c r="M330" s="26">
        <v>1062</v>
      </c>
      <c r="N330" s="26">
        <v>308.60000000000002</v>
      </c>
      <c r="O330" s="26">
        <v>1450</v>
      </c>
      <c r="P330" s="26">
        <v>1910</v>
      </c>
      <c r="Q330" s="26">
        <v>95</v>
      </c>
      <c r="R330" s="26">
        <v>64.3</v>
      </c>
      <c r="S330" s="26">
        <v>46.6</v>
      </c>
      <c r="T330" s="26">
        <v>885</v>
      </c>
      <c r="U330" s="26">
        <v>260</v>
      </c>
      <c r="V330" s="26">
        <v>235</v>
      </c>
      <c r="W330" s="26">
        <v>6089</v>
      </c>
      <c r="X330" s="26">
        <v>3173.6583999999998</v>
      </c>
      <c r="Y330" s="26">
        <v>273.5</v>
      </c>
      <c r="Z330" s="26">
        <v>1363</v>
      </c>
      <c r="AA330" s="26">
        <v>2845</v>
      </c>
      <c r="AB330" s="26">
        <v>311.5</v>
      </c>
      <c r="AC330" s="26">
        <v>920</v>
      </c>
      <c r="AD330" s="26">
        <v>9328</v>
      </c>
      <c r="AE330" s="26">
        <v>1347.5</v>
      </c>
      <c r="AF330" s="26">
        <v>2381</v>
      </c>
      <c r="AG330" s="26">
        <v>107.5609</v>
      </c>
    </row>
    <row r="331" spans="1:33" ht="15.75" customHeight="1">
      <c r="A331" s="101">
        <v>44306</v>
      </c>
      <c r="B331" s="102">
        <f>VLOOKUP(A331,'FTSE All-Share Historical '!A:B,2,FALSE)</f>
        <v>3937.91</v>
      </c>
      <c r="C331" s="26">
        <v>890</v>
      </c>
      <c r="D331" s="26">
        <v>122.7</v>
      </c>
      <c r="E331" s="26">
        <v>367.6</v>
      </c>
      <c r="F331" s="26">
        <v>278</v>
      </c>
      <c r="G331" s="26">
        <v>94</v>
      </c>
      <c r="H331" s="26">
        <v>431</v>
      </c>
      <c r="I331" s="26">
        <v>92.75</v>
      </c>
      <c r="J331" s="26">
        <v>255</v>
      </c>
      <c r="K331" s="26">
        <v>305</v>
      </c>
      <c r="L331" s="26">
        <v>390</v>
      </c>
      <c r="M331" s="26">
        <v>1050</v>
      </c>
      <c r="N331" s="26">
        <v>291.2</v>
      </c>
      <c r="O331" s="26">
        <v>1480</v>
      </c>
      <c r="P331" s="26">
        <v>1898</v>
      </c>
      <c r="Q331" s="26">
        <v>94.3</v>
      </c>
      <c r="R331" s="26">
        <v>63</v>
      </c>
      <c r="S331" s="26">
        <v>44</v>
      </c>
      <c r="T331" s="26">
        <v>890</v>
      </c>
      <c r="U331" s="26">
        <v>250</v>
      </c>
      <c r="V331" s="26">
        <v>233</v>
      </c>
      <c r="W331" s="26">
        <v>5955</v>
      </c>
      <c r="X331" s="26">
        <v>3054.64</v>
      </c>
      <c r="Y331" s="26">
        <v>269</v>
      </c>
      <c r="Z331" s="26">
        <v>1323</v>
      </c>
      <c r="AA331" s="26">
        <v>2850</v>
      </c>
      <c r="AB331" s="26">
        <v>301.89999999999998</v>
      </c>
      <c r="AC331" s="26">
        <v>915</v>
      </c>
      <c r="AD331" s="26">
        <v>9208</v>
      </c>
      <c r="AE331" s="26">
        <v>1266</v>
      </c>
      <c r="AF331" s="26">
        <v>2378</v>
      </c>
      <c r="AG331" s="26">
        <v>105.53830000000001</v>
      </c>
    </row>
    <row r="332" spans="1:33" ht="15.75" customHeight="1">
      <c r="A332" s="101">
        <v>44307</v>
      </c>
      <c r="B332" s="102">
        <f>VLOOKUP(A332,'FTSE All-Share Historical '!A:B,2,FALSE)</f>
        <v>3953.76</v>
      </c>
      <c r="C332" s="26">
        <v>919</v>
      </c>
      <c r="D332" s="26">
        <v>122.1</v>
      </c>
      <c r="E332" s="26">
        <v>371.2</v>
      </c>
      <c r="F332" s="26">
        <v>275</v>
      </c>
      <c r="G332" s="26">
        <v>97.6</v>
      </c>
      <c r="H332" s="26">
        <v>433</v>
      </c>
      <c r="I332" s="26">
        <v>94.35</v>
      </c>
      <c r="J332" s="26">
        <v>255</v>
      </c>
      <c r="K332" s="26">
        <v>307</v>
      </c>
      <c r="L332" s="26">
        <v>387.5</v>
      </c>
      <c r="M332" s="26">
        <v>1080</v>
      </c>
      <c r="N332" s="26">
        <v>296.2</v>
      </c>
      <c r="O332" s="26">
        <v>1420</v>
      </c>
      <c r="P332" s="26">
        <v>1868</v>
      </c>
      <c r="Q332" s="26">
        <v>90.5</v>
      </c>
      <c r="R332" s="26">
        <v>64.400000000000006</v>
      </c>
      <c r="S332" s="26">
        <v>46</v>
      </c>
      <c r="T332" s="26">
        <v>916</v>
      </c>
      <c r="U332" s="26">
        <v>251</v>
      </c>
      <c r="V332" s="26">
        <v>229.5</v>
      </c>
      <c r="W332" s="26">
        <v>5974</v>
      </c>
      <c r="X332" s="26">
        <v>3056.1338999999998</v>
      </c>
      <c r="Y332" s="26">
        <v>273</v>
      </c>
      <c r="Z332" s="26">
        <v>1343</v>
      </c>
      <c r="AA332" s="26">
        <v>2855</v>
      </c>
      <c r="AB332" s="26">
        <v>299.10000000000002</v>
      </c>
      <c r="AC332" s="26">
        <v>910</v>
      </c>
      <c r="AD332" s="26">
        <v>9212</v>
      </c>
      <c r="AE332" s="26">
        <v>1303</v>
      </c>
      <c r="AF332" s="26">
        <v>2445</v>
      </c>
      <c r="AG332" s="26">
        <v>109.0779</v>
      </c>
    </row>
    <row r="333" spans="1:33" ht="15.75" customHeight="1">
      <c r="A333" s="101">
        <v>44308</v>
      </c>
      <c r="B333" s="102">
        <f>VLOOKUP(A333,'FTSE All-Share Historical '!A:B,2,FALSE)</f>
        <v>3983.02</v>
      </c>
      <c r="C333" s="26">
        <v>920</v>
      </c>
      <c r="D333" s="26">
        <v>126</v>
      </c>
      <c r="E333" s="26">
        <v>387.2</v>
      </c>
      <c r="F333" s="26">
        <v>278.5</v>
      </c>
      <c r="G333" s="26">
        <v>98.9</v>
      </c>
      <c r="H333" s="26">
        <v>439</v>
      </c>
      <c r="I333" s="26">
        <v>95.8</v>
      </c>
      <c r="J333" s="26">
        <v>253</v>
      </c>
      <c r="K333" s="26">
        <v>308</v>
      </c>
      <c r="L333" s="26">
        <v>402.5</v>
      </c>
      <c r="M333" s="26">
        <v>1104</v>
      </c>
      <c r="N333" s="26">
        <v>305.2</v>
      </c>
      <c r="O333" s="26">
        <v>1420</v>
      </c>
      <c r="P333" s="26">
        <v>2235</v>
      </c>
      <c r="Q333" s="26">
        <v>89.7</v>
      </c>
      <c r="R333" s="26">
        <v>65</v>
      </c>
      <c r="S333" s="26">
        <v>46.2</v>
      </c>
      <c r="T333" s="26">
        <v>916</v>
      </c>
      <c r="U333" s="26">
        <v>254</v>
      </c>
      <c r="V333" s="26">
        <v>234</v>
      </c>
      <c r="W333" s="26">
        <v>6005</v>
      </c>
      <c r="X333" s="26">
        <v>3081.5311999999999</v>
      </c>
      <c r="Y333" s="26">
        <v>270</v>
      </c>
      <c r="Z333" s="26">
        <v>1374</v>
      </c>
      <c r="AA333" s="26">
        <v>2875</v>
      </c>
      <c r="AB333" s="26">
        <v>300.3</v>
      </c>
      <c r="AC333" s="26">
        <v>915</v>
      </c>
      <c r="AD333" s="26">
        <v>9286</v>
      </c>
      <c r="AE333" s="26">
        <v>1376.5</v>
      </c>
      <c r="AF333" s="26">
        <v>2437</v>
      </c>
      <c r="AG333" s="26">
        <v>108.7167</v>
      </c>
    </row>
    <row r="334" spans="1:33" ht="15.75" customHeight="1">
      <c r="A334" s="101">
        <v>44309</v>
      </c>
      <c r="B334" s="102">
        <f>VLOOKUP(A334,'FTSE All-Share Historical '!A:B,2,FALSE)</f>
        <v>3983.41</v>
      </c>
      <c r="C334" s="26">
        <v>924</v>
      </c>
      <c r="D334" s="26">
        <v>125</v>
      </c>
      <c r="E334" s="26">
        <v>393.4</v>
      </c>
      <c r="F334" s="26">
        <v>277</v>
      </c>
      <c r="G334" s="26">
        <v>99</v>
      </c>
      <c r="H334" s="26">
        <v>439</v>
      </c>
      <c r="I334" s="26">
        <v>97.15</v>
      </c>
      <c r="J334" s="26">
        <v>256</v>
      </c>
      <c r="K334" s="26">
        <v>302</v>
      </c>
      <c r="L334" s="26">
        <v>397.5</v>
      </c>
      <c r="M334" s="26">
        <v>1110</v>
      </c>
      <c r="N334" s="26">
        <v>317.39999999999998</v>
      </c>
      <c r="O334" s="26">
        <v>1450</v>
      </c>
      <c r="P334" s="26">
        <v>2225</v>
      </c>
      <c r="Q334" s="26">
        <v>87.4</v>
      </c>
      <c r="R334" s="26">
        <v>64.2</v>
      </c>
      <c r="S334" s="26">
        <v>46</v>
      </c>
      <c r="T334" s="26">
        <v>914</v>
      </c>
      <c r="U334" s="26">
        <v>255</v>
      </c>
      <c r="V334" s="26">
        <v>236.5</v>
      </c>
      <c r="W334" s="26">
        <v>6119</v>
      </c>
      <c r="X334" s="26">
        <v>3119.3780000000002</v>
      </c>
      <c r="Y334" s="26">
        <v>273.5</v>
      </c>
      <c r="Z334" s="26">
        <v>1377</v>
      </c>
      <c r="AA334" s="26">
        <v>2930</v>
      </c>
      <c r="AB334" s="26">
        <v>300</v>
      </c>
      <c r="AC334" s="26">
        <v>915</v>
      </c>
      <c r="AD334" s="26">
        <v>9282</v>
      </c>
      <c r="AE334" s="26">
        <v>1367</v>
      </c>
      <c r="AF334" s="26">
        <v>2392</v>
      </c>
      <c r="AG334" s="26">
        <v>106.62179999999999</v>
      </c>
    </row>
    <row r="335" spans="1:33" ht="15.75" customHeight="1">
      <c r="A335" s="101">
        <v>44312</v>
      </c>
      <c r="B335" s="102">
        <f>VLOOKUP(A335,'FTSE All-Share Historical '!A:B,2,FALSE)</f>
        <v>4001.63</v>
      </c>
      <c r="C335" s="26">
        <v>939</v>
      </c>
      <c r="D335" s="26">
        <v>125</v>
      </c>
      <c r="E335" s="26">
        <v>395.6</v>
      </c>
      <c r="F335" s="26">
        <v>278</v>
      </c>
      <c r="G335" s="26">
        <v>100.4</v>
      </c>
      <c r="H335" s="26">
        <v>440</v>
      </c>
      <c r="I335" s="26">
        <v>98.45</v>
      </c>
      <c r="J335" s="26">
        <v>260</v>
      </c>
      <c r="K335" s="26">
        <v>298</v>
      </c>
      <c r="L335" s="26">
        <v>413</v>
      </c>
      <c r="M335" s="26">
        <v>1088</v>
      </c>
      <c r="N335" s="26">
        <v>320.2</v>
      </c>
      <c r="O335" s="26">
        <v>1455</v>
      </c>
      <c r="P335" s="26">
        <v>2260</v>
      </c>
      <c r="Q335" s="26">
        <v>80.900000000000006</v>
      </c>
      <c r="R335" s="26">
        <v>64</v>
      </c>
      <c r="S335" s="26">
        <v>45.5</v>
      </c>
      <c r="T335" s="26">
        <v>916</v>
      </c>
      <c r="U335" s="26">
        <v>254</v>
      </c>
      <c r="V335" s="26">
        <v>235</v>
      </c>
      <c r="W335" s="26">
        <v>6220</v>
      </c>
      <c r="X335" s="26">
        <v>3188.1</v>
      </c>
      <c r="Y335" s="26">
        <v>282.5</v>
      </c>
      <c r="Z335" s="26">
        <v>1394</v>
      </c>
      <c r="AA335" s="26">
        <v>2935</v>
      </c>
      <c r="AB335" s="26">
        <v>297.8</v>
      </c>
      <c r="AC335" s="26">
        <v>915</v>
      </c>
      <c r="AD335" s="26">
        <v>9226</v>
      </c>
      <c r="AE335" s="26">
        <v>1415.5</v>
      </c>
      <c r="AF335" s="26">
        <v>2367</v>
      </c>
      <c r="AG335" s="26">
        <v>106.62179999999999</v>
      </c>
    </row>
    <row r="336" spans="1:33" ht="15.75" customHeight="1">
      <c r="A336" s="101">
        <v>44313</v>
      </c>
      <c r="B336" s="102">
        <f>VLOOKUP(A336,'FTSE All-Share Historical '!A:B,2,FALSE)</f>
        <v>3988.41</v>
      </c>
      <c r="C336" s="26">
        <v>900</v>
      </c>
      <c r="D336" s="26">
        <v>123.9</v>
      </c>
      <c r="E336" s="26">
        <v>394.8</v>
      </c>
      <c r="F336" s="26">
        <v>266</v>
      </c>
      <c r="G336" s="26">
        <v>102</v>
      </c>
      <c r="H336" s="26">
        <v>435</v>
      </c>
      <c r="I336" s="26">
        <v>98</v>
      </c>
      <c r="J336" s="26">
        <v>256</v>
      </c>
      <c r="K336" s="26">
        <v>290.5</v>
      </c>
      <c r="L336" s="26">
        <v>431.5</v>
      </c>
      <c r="M336" s="26">
        <v>1066</v>
      </c>
      <c r="N336" s="26">
        <v>317</v>
      </c>
      <c r="O336" s="26">
        <v>1410</v>
      </c>
      <c r="P336" s="26">
        <v>2305</v>
      </c>
      <c r="Q336" s="26">
        <v>83.3</v>
      </c>
      <c r="R336" s="26">
        <v>63</v>
      </c>
      <c r="S336" s="26">
        <v>46</v>
      </c>
      <c r="T336" s="26">
        <v>920</v>
      </c>
      <c r="U336" s="26">
        <v>252</v>
      </c>
      <c r="V336" s="26">
        <v>239.5</v>
      </c>
      <c r="W336" s="26">
        <v>6155</v>
      </c>
      <c r="X336" s="26">
        <v>3156.7269000000001</v>
      </c>
      <c r="Y336" s="26">
        <v>287.5</v>
      </c>
      <c r="Z336" s="26">
        <v>1365</v>
      </c>
      <c r="AA336" s="26">
        <v>2925</v>
      </c>
      <c r="AB336" s="26">
        <v>304</v>
      </c>
      <c r="AC336" s="26">
        <v>915</v>
      </c>
      <c r="AD336" s="26">
        <v>9190</v>
      </c>
      <c r="AE336" s="26">
        <v>1458</v>
      </c>
      <c r="AF336" s="26">
        <v>2321</v>
      </c>
      <c r="AG336" s="26">
        <v>106.4051</v>
      </c>
    </row>
    <row r="337" spans="1:33" ht="15.75" customHeight="1">
      <c r="A337" s="101">
        <v>44314</v>
      </c>
      <c r="B337" s="102">
        <f>VLOOKUP(A337,'FTSE All-Share Historical '!A:B,2,FALSE)</f>
        <v>3997.39</v>
      </c>
      <c r="C337" s="26">
        <v>876</v>
      </c>
      <c r="D337" s="26">
        <v>122.3</v>
      </c>
      <c r="E337" s="26">
        <v>389.4</v>
      </c>
      <c r="F337" s="26">
        <v>276.5</v>
      </c>
      <c r="G337" s="26">
        <v>106.2</v>
      </c>
      <c r="H337" s="26">
        <v>435</v>
      </c>
      <c r="I337" s="26">
        <v>96.6</v>
      </c>
      <c r="J337" s="26">
        <v>258</v>
      </c>
      <c r="K337" s="26">
        <v>295</v>
      </c>
      <c r="L337" s="26">
        <v>427.5</v>
      </c>
      <c r="M337" s="26">
        <v>1064</v>
      </c>
      <c r="N337" s="26">
        <v>318</v>
      </c>
      <c r="O337" s="26">
        <v>1400</v>
      </c>
      <c r="P337" s="26">
        <v>2310</v>
      </c>
      <c r="Q337" s="26">
        <v>84</v>
      </c>
      <c r="R337" s="26">
        <v>62.2</v>
      </c>
      <c r="S337" s="26">
        <v>46</v>
      </c>
      <c r="T337" s="26">
        <v>950</v>
      </c>
      <c r="U337" s="26">
        <v>252</v>
      </c>
      <c r="V337" s="26">
        <v>244</v>
      </c>
      <c r="W337" s="26">
        <v>6167</v>
      </c>
      <c r="X337" s="26">
        <v>3161.2087999999999</v>
      </c>
      <c r="Y337" s="26">
        <v>288</v>
      </c>
      <c r="Z337" s="26">
        <v>1351</v>
      </c>
      <c r="AA337" s="26">
        <v>2935</v>
      </c>
      <c r="AB337" s="26">
        <v>302.10000000000002</v>
      </c>
      <c r="AC337" s="26">
        <v>915</v>
      </c>
      <c r="AD337" s="26">
        <v>9148</v>
      </c>
      <c r="AE337" s="26">
        <v>1482</v>
      </c>
      <c r="AF337" s="26">
        <v>2325</v>
      </c>
      <c r="AG337" s="26">
        <v>102.721</v>
      </c>
    </row>
    <row r="338" spans="1:33" ht="15.75" customHeight="1">
      <c r="A338" s="101">
        <v>44315</v>
      </c>
      <c r="B338" s="102">
        <f>VLOOKUP(A338,'FTSE All-Share Historical '!A:B,2,FALSE)</f>
        <v>3994.83</v>
      </c>
      <c r="C338" s="26">
        <v>900</v>
      </c>
      <c r="D338" s="26">
        <v>122.5</v>
      </c>
      <c r="E338" s="26">
        <v>380</v>
      </c>
      <c r="F338" s="26">
        <v>275</v>
      </c>
      <c r="G338" s="26">
        <v>107.2</v>
      </c>
      <c r="H338" s="26">
        <v>438</v>
      </c>
      <c r="I338" s="26">
        <v>96.95</v>
      </c>
      <c r="J338" s="26">
        <v>265</v>
      </c>
      <c r="K338" s="26">
        <v>294</v>
      </c>
      <c r="L338" s="26">
        <v>413.5</v>
      </c>
      <c r="M338" s="26">
        <v>1058</v>
      </c>
      <c r="N338" s="26">
        <v>317</v>
      </c>
      <c r="O338" s="26">
        <v>1400</v>
      </c>
      <c r="P338" s="26">
        <v>2275</v>
      </c>
      <c r="Q338" s="26">
        <v>83.9</v>
      </c>
      <c r="R338" s="26">
        <v>61.9</v>
      </c>
      <c r="S338" s="26">
        <v>45.9</v>
      </c>
      <c r="T338" s="26">
        <v>948</v>
      </c>
      <c r="U338" s="26">
        <v>251</v>
      </c>
      <c r="V338" s="26">
        <v>242.5</v>
      </c>
      <c r="W338" s="26">
        <v>6156</v>
      </c>
      <c r="X338" s="26">
        <v>3128.8398000000002</v>
      </c>
      <c r="Y338" s="26">
        <v>277.5</v>
      </c>
      <c r="Z338" s="26">
        <v>1342</v>
      </c>
      <c r="AA338" s="26">
        <v>2925</v>
      </c>
      <c r="AB338" s="26">
        <v>297.2</v>
      </c>
      <c r="AC338" s="26">
        <v>925</v>
      </c>
      <c r="AD338" s="26">
        <v>9186</v>
      </c>
      <c r="AE338" s="26">
        <v>1451</v>
      </c>
      <c r="AF338" s="26">
        <v>2365</v>
      </c>
      <c r="AG338" s="26">
        <v>106.694</v>
      </c>
    </row>
    <row r="339" spans="1:33" ht="15.75" customHeight="1">
      <c r="A339" s="101">
        <v>44316</v>
      </c>
      <c r="B339" s="102">
        <f>VLOOKUP(A339,'FTSE All-Share Historical '!A:B,2,FALSE)</f>
        <v>4002.15</v>
      </c>
      <c r="C339" s="26">
        <v>890</v>
      </c>
      <c r="D339" s="26">
        <v>125.5</v>
      </c>
      <c r="E339" s="26">
        <v>377</v>
      </c>
      <c r="F339" s="26">
        <v>274.5</v>
      </c>
      <c r="G339" s="26">
        <v>104.2</v>
      </c>
      <c r="H339" s="26">
        <v>435</v>
      </c>
      <c r="I339" s="26">
        <v>97</v>
      </c>
      <c r="J339" s="26">
        <v>260</v>
      </c>
      <c r="K339" s="26">
        <v>294</v>
      </c>
      <c r="L339" s="26">
        <v>415</v>
      </c>
      <c r="M339" s="26">
        <v>1092</v>
      </c>
      <c r="N339" s="26">
        <v>315.39999999999998</v>
      </c>
      <c r="O339" s="26">
        <v>1385</v>
      </c>
      <c r="P339" s="26">
        <v>2300</v>
      </c>
      <c r="Q339" s="26">
        <v>88</v>
      </c>
      <c r="R339" s="26">
        <v>59</v>
      </c>
      <c r="S339" s="26">
        <v>45.4</v>
      </c>
      <c r="T339" s="26">
        <v>980</v>
      </c>
      <c r="U339" s="26">
        <v>253</v>
      </c>
      <c r="V339" s="26">
        <v>237</v>
      </c>
      <c r="W339" s="26">
        <v>6076</v>
      </c>
      <c r="X339" s="26">
        <v>3057.6279</v>
      </c>
      <c r="Y339" s="26">
        <v>278</v>
      </c>
      <c r="Z339" s="26">
        <v>1336</v>
      </c>
      <c r="AA339" s="26">
        <v>3035</v>
      </c>
      <c r="AB339" s="26">
        <v>288.10000000000002</v>
      </c>
      <c r="AC339" s="26">
        <v>925</v>
      </c>
      <c r="AD339" s="26">
        <v>9132</v>
      </c>
      <c r="AE339" s="26">
        <v>1491.5</v>
      </c>
      <c r="AF339" s="26">
        <v>2440</v>
      </c>
      <c r="AG339" s="26">
        <v>86.178700000000006</v>
      </c>
    </row>
    <row r="340" spans="1:33" ht="15.75" customHeight="1">
      <c r="A340" s="101">
        <v>44320</v>
      </c>
      <c r="B340" s="102">
        <f>VLOOKUP(A340,'FTSE All-Share Historical '!A:B,2,FALSE)</f>
        <v>3974.82</v>
      </c>
      <c r="C340" s="26">
        <v>872</v>
      </c>
      <c r="D340" s="26">
        <v>121.2</v>
      </c>
      <c r="E340" s="26">
        <v>373.8</v>
      </c>
      <c r="F340" s="26">
        <v>266</v>
      </c>
      <c r="G340" s="26">
        <v>106.6</v>
      </c>
      <c r="H340" s="26">
        <v>431</v>
      </c>
      <c r="I340" s="26">
        <v>95.7</v>
      </c>
      <c r="J340" s="26">
        <v>263</v>
      </c>
      <c r="K340" s="26">
        <v>290</v>
      </c>
      <c r="L340" s="26">
        <v>399.5</v>
      </c>
      <c r="M340" s="26">
        <v>1074</v>
      </c>
      <c r="N340" s="26">
        <v>316.8</v>
      </c>
      <c r="O340" s="26">
        <v>1405</v>
      </c>
      <c r="P340" s="26">
        <v>2290</v>
      </c>
      <c r="Q340" s="26">
        <v>92</v>
      </c>
      <c r="R340" s="26">
        <v>59</v>
      </c>
      <c r="S340" s="26">
        <v>43.7</v>
      </c>
      <c r="T340" s="26">
        <v>1000</v>
      </c>
      <c r="U340" s="26">
        <v>246</v>
      </c>
      <c r="V340" s="26">
        <v>231</v>
      </c>
      <c r="W340" s="26">
        <v>6118</v>
      </c>
      <c r="X340" s="26">
        <v>3064.5997000000002</v>
      </c>
      <c r="Y340" s="26">
        <v>276</v>
      </c>
      <c r="Z340" s="26">
        <v>1339</v>
      </c>
      <c r="AA340" s="26">
        <v>3030</v>
      </c>
      <c r="AB340" s="26">
        <v>282.5</v>
      </c>
      <c r="AC340" s="26">
        <v>950</v>
      </c>
      <c r="AD340" s="26">
        <v>9090</v>
      </c>
      <c r="AE340" s="26">
        <v>1490</v>
      </c>
      <c r="AF340" s="26">
        <v>2360</v>
      </c>
      <c r="AG340" s="26">
        <v>80.977699999999999</v>
      </c>
    </row>
    <row r="341" spans="1:33" ht="15.75" customHeight="1">
      <c r="A341" s="101">
        <v>44321</v>
      </c>
      <c r="B341" s="102">
        <f>VLOOKUP(A341,'FTSE All-Share Historical '!A:B,2,FALSE)</f>
        <v>4031.07</v>
      </c>
      <c r="C341" s="26">
        <v>870</v>
      </c>
      <c r="D341" s="26">
        <v>123.9</v>
      </c>
      <c r="E341" s="26">
        <v>377.2</v>
      </c>
      <c r="F341" s="26">
        <v>275</v>
      </c>
      <c r="G341" s="26">
        <v>104</v>
      </c>
      <c r="H341" s="26">
        <v>436</v>
      </c>
      <c r="I341" s="26">
        <v>96.5</v>
      </c>
      <c r="J341" s="26">
        <v>277</v>
      </c>
      <c r="K341" s="26">
        <v>289</v>
      </c>
      <c r="L341" s="26">
        <v>401</v>
      </c>
      <c r="M341" s="26">
        <v>1038</v>
      </c>
      <c r="N341" s="26">
        <v>316.2</v>
      </c>
      <c r="O341" s="26">
        <v>1380</v>
      </c>
      <c r="P341" s="26">
        <v>2240</v>
      </c>
      <c r="Q341" s="26">
        <v>90.3</v>
      </c>
      <c r="R341" s="26">
        <v>59.9</v>
      </c>
      <c r="S341" s="26">
        <v>43.9</v>
      </c>
      <c r="T341" s="26">
        <v>1030</v>
      </c>
      <c r="U341" s="26">
        <v>255</v>
      </c>
      <c r="V341" s="26">
        <v>231</v>
      </c>
      <c r="W341" s="26">
        <v>6408</v>
      </c>
      <c r="X341" s="26">
        <v>3257.3199</v>
      </c>
      <c r="Y341" s="26">
        <v>277.5</v>
      </c>
      <c r="Z341" s="26">
        <v>1335</v>
      </c>
      <c r="AA341" s="26">
        <v>3040</v>
      </c>
      <c r="AB341" s="26">
        <v>291.10000000000002</v>
      </c>
      <c r="AC341" s="26">
        <v>947.5</v>
      </c>
      <c r="AD341" s="26">
        <v>9302</v>
      </c>
      <c r="AE341" s="26">
        <v>1505.5</v>
      </c>
      <c r="AF341" s="26">
        <v>2337</v>
      </c>
      <c r="AG341" s="26">
        <v>76.715699999999998</v>
      </c>
    </row>
    <row r="342" spans="1:33" ht="15.75" customHeight="1">
      <c r="A342" s="101">
        <v>44322</v>
      </c>
      <c r="B342" s="102">
        <f>VLOOKUP(A342,'FTSE All-Share Historical '!A:B,2,FALSE)</f>
        <v>4051.79</v>
      </c>
      <c r="C342" s="26">
        <v>900</v>
      </c>
      <c r="D342" s="26">
        <v>122.2</v>
      </c>
      <c r="E342" s="26">
        <v>373.6</v>
      </c>
      <c r="F342" s="26">
        <v>278</v>
      </c>
      <c r="G342" s="26">
        <v>98.6</v>
      </c>
      <c r="H342" s="26">
        <v>450</v>
      </c>
      <c r="I342" s="26">
        <v>97.05</v>
      </c>
      <c r="J342" s="26">
        <v>271</v>
      </c>
      <c r="K342" s="26">
        <v>294.5</v>
      </c>
      <c r="L342" s="26">
        <v>390</v>
      </c>
      <c r="M342" s="26">
        <v>1042</v>
      </c>
      <c r="N342" s="26">
        <v>316</v>
      </c>
      <c r="O342" s="26">
        <v>1400</v>
      </c>
      <c r="P342" s="26">
        <v>2280</v>
      </c>
      <c r="Q342" s="26">
        <v>93.7</v>
      </c>
      <c r="R342" s="26">
        <v>58.6</v>
      </c>
      <c r="S342" s="26">
        <v>43</v>
      </c>
      <c r="T342" s="26">
        <v>1060</v>
      </c>
      <c r="U342" s="26">
        <v>252</v>
      </c>
      <c r="V342" s="26">
        <v>231</v>
      </c>
      <c r="W342" s="26">
        <v>6477</v>
      </c>
      <c r="X342" s="26">
        <v>3252.34</v>
      </c>
      <c r="Y342" s="26">
        <v>287</v>
      </c>
      <c r="Z342" s="26">
        <v>1334</v>
      </c>
      <c r="AA342" s="26">
        <v>3000</v>
      </c>
      <c r="AB342" s="26">
        <v>287.10000000000002</v>
      </c>
      <c r="AC342" s="26">
        <v>947.5</v>
      </c>
      <c r="AD342" s="26">
        <v>9380</v>
      </c>
      <c r="AE342" s="26">
        <v>1501.5</v>
      </c>
      <c r="AF342" s="26">
        <v>2323</v>
      </c>
      <c r="AG342" s="26">
        <v>79.460700000000003</v>
      </c>
    </row>
    <row r="343" spans="1:33" ht="15.75" customHeight="1">
      <c r="A343" s="101">
        <v>44323</v>
      </c>
      <c r="B343" s="102">
        <f>VLOOKUP(A343,'FTSE All-Share Historical '!A:B,2,FALSE)</f>
        <v>4086.17</v>
      </c>
      <c r="C343" s="26">
        <v>900</v>
      </c>
      <c r="D343" s="26">
        <v>125.5</v>
      </c>
      <c r="E343" s="26">
        <v>390.4</v>
      </c>
      <c r="F343" s="26">
        <v>276</v>
      </c>
      <c r="G343" s="26">
        <v>102</v>
      </c>
      <c r="H343" s="26">
        <v>450</v>
      </c>
      <c r="I343" s="26">
        <v>97.75</v>
      </c>
      <c r="J343" s="26">
        <v>285</v>
      </c>
      <c r="K343" s="26">
        <v>296</v>
      </c>
      <c r="L343" s="26">
        <v>411</v>
      </c>
      <c r="M343" s="26">
        <v>1024</v>
      </c>
      <c r="N343" s="26">
        <v>327.8</v>
      </c>
      <c r="O343" s="26">
        <v>1380</v>
      </c>
      <c r="P343" s="26">
        <v>2350</v>
      </c>
      <c r="Q343" s="26">
        <v>96.7</v>
      </c>
      <c r="R343" s="26">
        <v>60.4</v>
      </c>
      <c r="S343" s="26">
        <v>44.4</v>
      </c>
      <c r="T343" s="26">
        <v>1055</v>
      </c>
      <c r="U343" s="26">
        <v>250</v>
      </c>
      <c r="V343" s="26">
        <v>241</v>
      </c>
      <c r="W343" s="26">
        <v>6535</v>
      </c>
      <c r="X343" s="26">
        <v>3367.8726000000001</v>
      </c>
      <c r="Y343" s="26">
        <v>287</v>
      </c>
      <c r="Z343" s="26">
        <v>1367</v>
      </c>
      <c r="AA343" s="26">
        <v>3020</v>
      </c>
      <c r="AB343" s="26">
        <v>297.7</v>
      </c>
      <c r="AC343" s="26">
        <v>960</v>
      </c>
      <c r="AD343" s="26">
        <v>9432</v>
      </c>
      <c r="AE343" s="26">
        <v>1564.5</v>
      </c>
      <c r="AF343" s="26">
        <v>2350</v>
      </c>
      <c r="AG343" s="26">
        <v>75.921099999999996</v>
      </c>
    </row>
    <row r="344" spans="1:33" ht="15.75" customHeight="1">
      <c r="A344" s="101">
        <v>44326</v>
      </c>
      <c r="B344" s="102">
        <f>VLOOKUP(A344,'FTSE All-Share Historical '!A:B,2,FALSE)</f>
        <v>4080.79</v>
      </c>
      <c r="C344" s="26">
        <v>900</v>
      </c>
      <c r="D344" s="26">
        <v>127.7</v>
      </c>
      <c r="E344" s="26">
        <v>393.8</v>
      </c>
      <c r="F344" s="26">
        <v>280</v>
      </c>
      <c r="G344" s="26">
        <v>100</v>
      </c>
      <c r="H344" s="26">
        <v>457</v>
      </c>
      <c r="I344" s="26">
        <v>98.9</v>
      </c>
      <c r="J344" s="26">
        <v>302</v>
      </c>
      <c r="K344" s="26">
        <v>290</v>
      </c>
      <c r="L344" s="26">
        <v>394</v>
      </c>
      <c r="M344" s="26">
        <v>1020</v>
      </c>
      <c r="N344" s="26">
        <v>332.2</v>
      </c>
      <c r="O344" s="26">
        <v>1375</v>
      </c>
      <c r="P344" s="26">
        <v>2340</v>
      </c>
      <c r="Q344" s="26">
        <v>102.6</v>
      </c>
      <c r="R344" s="26">
        <v>60.5</v>
      </c>
      <c r="S344" s="26">
        <v>44.5</v>
      </c>
      <c r="T344" s="26">
        <v>1075</v>
      </c>
      <c r="U344" s="26">
        <v>249</v>
      </c>
      <c r="V344" s="26">
        <v>238</v>
      </c>
      <c r="W344" s="26">
        <v>6658</v>
      </c>
      <c r="X344" s="26">
        <v>3394.7637</v>
      </c>
      <c r="Y344" s="26">
        <v>293</v>
      </c>
      <c r="Z344" s="26">
        <v>1391</v>
      </c>
      <c r="AA344" s="26">
        <v>2960</v>
      </c>
      <c r="AB344" s="26">
        <v>301.89999999999998</v>
      </c>
      <c r="AC344" s="26">
        <v>1000</v>
      </c>
      <c r="AD344" s="26">
        <v>9438</v>
      </c>
      <c r="AE344" s="26">
        <v>1527.5</v>
      </c>
      <c r="AF344" s="26">
        <v>2350</v>
      </c>
      <c r="AG344" s="26">
        <v>75.8489</v>
      </c>
    </row>
    <row r="345" spans="1:33" ht="15.75" customHeight="1">
      <c r="A345" s="101">
        <v>44327</v>
      </c>
      <c r="B345" s="102">
        <f>VLOOKUP(A345,'FTSE All-Share Historical '!A:B,2,FALSE)</f>
        <v>3981.12</v>
      </c>
      <c r="C345" s="26">
        <v>860</v>
      </c>
      <c r="D345" s="26">
        <v>129</v>
      </c>
      <c r="E345" s="26">
        <v>389.8</v>
      </c>
      <c r="F345" s="26">
        <v>278</v>
      </c>
      <c r="G345" s="26">
        <v>100.4</v>
      </c>
      <c r="H345" s="26">
        <v>466</v>
      </c>
      <c r="I345" s="26">
        <v>96.95</v>
      </c>
      <c r="J345" s="26">
        <v>287.5</v>
      </c>
      <c r="K345" s="26">
        <v>280</v>
      </c>
      <c r="L345" s="26">
        <v>415</v>
      </c>
      <c r="M345" s="26">
        <v>1010</v>
      </c>
      <c r="N345" s="26">
        <v>310.8</v>
      </c>
      <c r="O345" s="26">
        <v>1370</v>
      </c>
      <c r="P345" s="26">
        <v>2290</v>
      </c>
      <c r="Q345" s="26">
        <v>98.9</v>
      </c>
      <c r="R345" s="26">
        <v>60</v>
      </c>
      <c r="S345" s="26">
        <v>45</v>
      </c>
      <c r="T345" s="26">
        <v>1070</v>
      </c>
      <c r="U345" s="26">
        <v>249.5</v>
      </c>
      <c r="V345" s="26">
        <v>231</v>
      </c>
      <c r="W345" s="26">
        <v>6541</v>
      </c>
      <c r="X345" s="26">
        <v>3380.8202000000001</v>
      </c>
      <c r="Y345" s="26">
        <v>287</v>
      </c>
      <c r="Z345" s="26">
        <v>1342</v>
      </c>
      <c r="AA345" s="26">
        <v>2925</v>
      </c>
      <c r="AB345" s="26">
        <v>296.10000000000002</v>
      </c>
      <c r="AC345" s="26">
        <v>985</v>
      </c>
      <c r="AD345" s="26">
        <v>9152</v>
      </c>
      <c r="AE345" s="26">
        <v>1460.5</v>
      </c>
      <c r="AF345" s="26">
        <v>2301</v>
      </c>
      <c r="AG345" s="26">
        <v>73.8262</v>
      </c>
    </row>
    <row r="346" spans="1:33" ht="15.75" customHeight="1">
      <c r="A346" s="101">
        <v>44328</v>
      </c>
      <c r="B346" s="102">
        <f>VLOOKUP(A346,'FTSE All-Share Historical '!A:B,2,FALSE)</f>
        <v>4005.72</v>
      </c>
      <c r="C346" s="26">
        <v>860</v>
      </c>
      <c r="D346" s="26">
        <v>124.4</v>
      </c>
      <c r="E346" s="26">
        <v>386.8</v>
      </c>
      <c r="F346" s="26">
        <v>274</v>
      </c>
      <c r="G346" s="26">
        <v>100.4</v>
      </c>
      <c r="H346" s="26">
        <v>446</v>
      </c>
      <c r="I346" s="26">
        <v>96.55</v>
      </c>
      <c r="J346" s="26">
        <v>286</v>
      </c>
      <c r="K346" s="26">
        <v>280</v>
      </c>
      <c r="L346" s="26">
        <v>432</v>
      </c>
      <c r="M346" s="26">
        <v>1018</v>
      </c>
      <c r="N346" s="26">
        <v>311.60000000000002</v>
      </c>
      <c r="O346" s="26">
        <v>1415</v>
      </c>
      <c r="P346" s="26">
        <v>2265</v>
      </c>
      <c r="Q346" s="26">
        <v>102.4</v>
      </c>
      <c r="R346" s="26">
        <v>58</v>
      </c>
      <c r="S346" s="26">
        <v>46.5</v>
      </c>
      <c r="T346" s="26">
        <v>1075</v>
      </c>
      <c r="U346" s="26">
        <v>248.5</v>
      </c>
      <c r="V346" s="26">
        <v>234.5</v>
      </c>
      <c r="W346" s="26">
        <v>6575</v>
      </c>
      <c r="X346" s="26">
        <v>3387.2939999999999</v>
      </c>
      <c r="Y346" s="26">
        <v>285.5</v>
      </c>
      <c r="Z346" s="26">
        <v>1353</v>
      </c>
      <c r="AA346" s="26">
        <v>2920</v>
      </c>
      <c r="AB346" s="26">
        <v>293.2</v>
      </c>
      <c r="AC346" s="26">
        <v>985</v>
      </c>
      <c r="AD346" s="26">
        <v>9200</v>
      </c>
      <c r="AE346" s="26">
        <v>1419</v>
      </c>
      <c r="AF346" s="26">
        <v>2310</v>
      </c>
      <c r="AG346" s="26">
        <v>72.887100000000004</v>
      </c>
    </row>
    <row r="347" spans="1:33" ht="15.75" customHeight="1">
      <c r="A347" s="101">
        <v>44329</v>
      </c>
      <c r="B347" s="102">
        <f>VLOOKUP(A347,'FTSE All-Share Historical '!A:B,2,FALSE)</f>
        <v>3985.1</v>
      </c>
      <c r="C347" s="26">
        <v>848</v>
      </c>
      <c r="D347" s="26">
        <v>124</v>
      </c>
      <c r="E347" s="26">
        <v>382.2</v>
      </c>
      <c r="F347" s="26">
        <v>278</v>
      </c>
      <c r="G347" s="26">
        <v>102.6</v>
      </c>
      <c r="H347" s="26">
        <v>438</v>
      </c>
      <c r="I347" s="26">
        <v>96.9</v>
      </c>
      <c r="J347" s="26">
        <v>277</v>
      </c>
      <c r="K347" s="26">
        <v>284</v>
      </c>
      <c r="L347" s="26">
        <v>381</v>
      </c>
      <c r="M347" s="26">
        <v>1014</v>
      </c>
      <c r="N347" s="26">
        <v>309</v>
      </c>
      <c r="O347" s="26">
        <v>1475</v>
      </c>
      <c r="P347" s="26">
        <v>2275</v>
      </c>
      <c r="Q347" s="26">
        <v>123.2</v>
      </c>
      <c r="R347" s="26">
        <v>57.1</v>
      </c>
      <c r="S347" s="26">
        <v>46.3</v>
      </c>
      <c r="T347" s="26">
        <v>1100</v>
      </c>
      <c r="U347" s="26">
        <v>247</v>
      </c>
      <c r="V347" s="26">
        <v>236.5</v>
      </c>
      <c r="W347" s="26">
        <v>6304</v>
      </c>
      <c r="X347" s="26">
        <v>3237.4005000000002</v>
      </c>
      <c r="Y347" s="26">
        <v>275.5</v>
      </c>
      <c r="Z347" s="26">
        <v>1327</v>
      </c>
      <c r="AA347" s="26">
        <v>2850</v>
      </c>
      <c r="AB347" s="26">
        <v>291.5</v>
      </c>
      <c r="AC347" s="26">
        <v>935</v>
      </c>
      <c r="AD347" s="26">
        <v>9196</v>
      </c>
      <c r="AE347" s="26">
        <v>1390.5</v>
      </c>
      <c r="AF347" s="26">
        <v>2314</v>
      </c>
      <c r="AG347" s="26">
        <v>72.309200000000004</v>
      </c>
    </row>
    <row r="348" spans="1:33" ht="15.75" customHeight="1">
      <c r="A348" s="101">
        <v>44330</v>
      </c>
      <c r="B348" s="102">
        <f>VLOOKUP(A348,'FTSE All-Share Historical '!A:B,2,FALSE)</f>
        <v>4031.45</v>
      </c>
      <c r="C348" s="26">
        <v>876</v>
      </c>
      <c r="D348" s="26">
        <v>123</v>
      </c>
      <c r="E348" s="26">
        <v>389.4</v>
      </c>
      <c r="F348" s="26">
        <v>280</v>
      </c>
      <c r="G348" s="26">
        <v>100</v>
      </c>
      <c r="H348" s="26">
        <v>430</v>
      </c>
      <c r="I348" s="26">
        <v>100</v>
      </c>
      <c r="J348" s="26">
        <v>283.5</v>
      </c>
      <c r="K348" s="26">
        <v>283.5</v>
      </c>
      <c r="L348" s="26">
        <v>369.5</v>
      </c>
      <c r="M348" s="26">
        <v>1004</v>
      </c>
      <c r="N348" s="26">
        <v>315.60000000000002</v>
      </c>
      <c r="O348" s="26">
        <v>1495</v>
      </c>
      <c r="P348" s="26">
        <v>2205</v>
      </c>
      <c r="Q348" s="26">
        <v>120.2</v>
      </c>
      <c r="R348" s="26">
        <v>58.4</v>
      </c>
      <c r="S348" s="26">
        <v>46.2</v>
      </c>
      <c r="T348" s="26">
        <v>1080</v>
      </c>
      <c r="U348" s="26">
        <v>251</v>
      </c>
      <c r="V348" s="26">
        <v>236.5</v>
      </c>
      <c r="W348" s="26">
        <v>6135</v>
      </c>
      <c r="X348" s="26">
        <v>3253.3359999999998</v>
      </c>
      <c r="Y348" s="26">
        <v>274</v>
      </c>
      <c r="Z348" s="26">
        <v>1352</v>
      </c>
      <c r="AA348" s="26">
        <v>2840</v>
      </c>
      <c r="AB348" s="26">
        <v>288.89999999999998</v>
      </c>
      <c r="AC348" s="26">
        <v>935</v>
      </c>
      <c r="AD348" s="26">
        <v>9268</v>
      </c>
      <c r="AE348" s="26">
        <v>1436.5</v>
      </c>
      <c r="AF348" s="26">
        <v>2367</v>
      </c>
      <c r="AG348" s="26">
        <v>71.442400000000006</v>
      </c>
    </row>
    <row r="349" spans="1:33" ht="15.75" customHeight="1">
      <c r="A349" s="101">
        <v>44333</v>
      </c>
      <c r="B349" s="102">
        <f>VLOOKUP(A349,'FTSE All-Share Historical '!A:B,2,FALSE)</f>
        <v>4022.42</v>
      </c>
      <c r="C349" s="26">
        <v>830</v>
      </c>
      <c r="D349" s="26">
        <v>120.6</v>
      </c>
      <c r="E349" s="26">
        <v>381.6</v>
      </c>
      <c r="F349" s="26">
        <v>283</v>
      </c>
      <c r="G349" s="26">
        <v>95</v>
      </c>
      <c r="H349" s="26">
        <v>435</v>
      </c>
      <c r="I349" s="26">
        <v>95.95</v>
      </c>
      <c r="J349" s="26">
        <v>280</v>
      </c>
      <c r="K349" s="26">
        <v>283</v>
      </c>
      <c r="L349" s="26">
        <v>360</v>
      </c>
      <c r="M349" s="26">
        <v>1002</v>
      </c>
      <c r="N349" s="26">
        <v>307.8</v>
      </c>
      <c r="O349" s="26">
        <v>1520</v>
      </c>
      <c r="P349" s="26">
        <v>2200</v>
      </c>
      <c r="Q349" s="26">
        <v>115</v>
      </c>
      <c r="R349" s="26">
        <v>59.9</v>
      </c>
      <c r="S349" s="26">
        <v>46</v>
      </c>
      <c r="T349" s="26">
        <v>1090</v>
      </c>
      <c r="U349" s="26">
        <v>251</v>
      </c>
      <c r="V349" s="26">
        <v>243</v>
      </c>
      <c r="W349" s="26">
        <v>6275</v>
      </c>
      <c r="X349" s="26">
        <v>3284.2111</v>
      </c>
      <c r="Y349" s="26">
        <v>273.5</v>
      </c>
      <c r="Z349" s="26">
        <v>1308</v>
      </c>
      <c r="AA349" s="26">
        <v>2815</v>
      </c>
      <c r="AB349" s="26">
        <v>288.3</v>
      </c>
      <c r="AC349" s="26">
        <v>935</v>
      </c>
      <c r="AD349" s="26">
        <v>9196</v>
      </c>
      <c r="AE349" s="26">
        <v>1362.5</v>
      </c>
      <c r="AF349" s="26">
        <v>2384</v>
      </c>
      <c r="AG349" s="26">
        <v>74.115200000000002</v>
      </c>
    </row>
    <row r="350" spans="1:33" ht="15.75" customHeight="1">
      <c r="A350" s="101">
        <v>44334</v>
      </c>
      <c r="B350" s="102">
        <f>VLOOKUP(A350,'FTSE All-Share Historical '!A:B,2,FALSE)</f>
        <v>4026.95</v>
      </c>
      <c r="C350" s="26">
        <v>846</v>
      </c>
      <c r="D350" s="26">
        <v>123.5</v>
      </c>
      <c r="E350" s="26">
        <v>377.8</v>
      </c>
      <c r="F350" s="26">
        <v>282</v>
      </c>
      <c r="G350" s="26">
        <v>95.3</v>
      </c>
      <c r="H350" s="26">
        <v>435</v>
      </c>
      <c r="I350" s="26">
        <v>95.3</v>
      </c>
      <c r="J350" s="26">
        <v>284.5</v>
      </c>
      <c r="K350" s="26">
        <v>280</v>
      </c>
      <c r="L350" s="26">
        <v>371.5</v>
      </c>
      <c r="M350" s="26">
        <v>1106</v>
      </c>
      <c r="N350" s="26">
        <v>310</v>
      </c>
      <c r="O350" s="26">
        <v>1530</v>
      </c>
      <c r="P350" s="26">
        <v>2240</v>
      </c>
      <c r="Q350" s="26">
        <v>113.6</v>
      </c>
      <c r="R350" s="26">
        <v>59.2</v>
      </c>
      <c r="S350" s="26">
        <v>45</v>
      </c>
      <c r="T350" s="26">
        <v>1095</v>
      </c>
      <c r="U350" s="26">
        <v>251</v>
      </c>
      <c r="V350" s="26">
        <v>242</v>
      </c>
      <c r="W350" s="26">
        <v>6250</v>
      </c>
      <c r="X350" s="26">
        <v>3296.6606999999999</v>
      </c>
      <c r="Y350" s="26">
        <v>274</v>
      </c>
      <c r="Z350" s="26">
        <v>1336</v>
      </c>
      <c r="AA350" s="26">
        <v>2855</v>
      </c>
      <c r="AB350" s="26">
        <v>287.89999999999998</v>
      </c>
      <c r="AC350" s="26">
        <v>935</v>
      </c>
      <c r="AD350" s="26">
        <v>9270</v>
      </c>
      <c r="AE350" s="26">
        <v>1376.5</v>
      </c>
      <c r="AF350" s="26">
        <v>2399</v>
      </c>
      <c r="AG350" s="26">
        <v>74.4041</v>
      </c>
    </row>
    <row r="351" spans="1:33" ht="15.75" customHeight="1">
      <c r="A351" s="101">
        <v>44335</v>
      </c>
      <c r="B351" s="102">
        <f>VLOOKUP(A351,'FTSE All-Share Historical '!A:B,2,FALSE)</f>
        <v>3984.36</v>
      </c>
      <c r="C351" s="26">
        <v>838</v>
      </c>
      <c r="D351" s="26">
        <v>121</v>
      </c>
      <c r="E351" s="26">
        <v>382.6</v>
      </c>
      <c r="F351" s="26">
        <v>287</v>
      </c>
      <c r="G351" s="26">
        <v>96.8</v>
      </c>
      <c r="H351" s="26">
        <v>432</v>
      </c>
      <c r="I351" s="26">
        <v>90.25</v>
      </c>
      <c r="J351" s="26">
        <v>281.5</v>
      </c>
      <c r="K351" s="26">
        <v>285</v>
      </c>
      <c r="L351" s="26">
        <v>372.5</v>
      </c>
      <c r="M351" s="26">
        <v>1108</v>
      </c>
      <c r="N351" s="26">
        <v>306.60000000000002</v>
      </c>
      <c r="O351" s="26">
        <v>1540</v>
      </c>
      <c r="P351" s="26">
        <v>2225</v>
      </c>
      <c r="Q351" s="26">
        <v>111.6</v>
      </c>
      <c r="R351" s="26">
        <v>58</v>
      </c>
      <c r="S351" s="26">
        <v>44.5</v>
      </c>
      <c r="T351" s="26">
        <v>1095</v>
      </c>
      <c r="U351" s="26">
        <v>249</v>
      </c>
      <c r="V351" s="26">
        <v>232.5</v>
      </c>
      <c r="W351" s="26">
        <v>6039</v>
      </c>
      <c r="X351" s="26">
        <v>3141.2894000000001</v>
      </c>
      <c r="Y351" s="26">
        <v>266</v>
      </c>
      <c r="Z351" s="26">
        <v>1304</v>
      </c>
      <c r="AA351" s="26">
        <v>2970</v>
      </c>
      <c r="AB351" s="26">
        <v>293.10000000000002</v>
      </c>
      <c r="AC351" s="26">
        <v>935</v>
      </c>
      <c r="AD351" s="26">
        <v>9472</v>
      </c>
      <c r="AE351" s="26">
        <v>1351.5</v>
      </c>
      <c r="AF351" s="26">
        <v>2403</v>
      </c>
      <c r="AG351" s="26">
        <v>70.792299999999997</v>
      </c>
    </row>
    <row r="352" spans="1:33" ht="15.75" customHeight="1">
      <c r="A352" s="101">
        <v>44336</v>
      </c>
      <c r="B352" s="102">
        <f>VLOOKUP(A352,'FTSE All-Share Historical '!A:B,2,FALSE)</f>
        <v>4022.12</v>
      </c>
      <c r="C352" s="26">
        <v>810</v>
      </c>
      <c r="D352" s="26">
        <v>122</v>
      </c>
      <c r="E352" s="26">
        <v>389.6</v>
      </c>
      <c r="F352" s="26">
        <v>276</v>
      </c>
      <c r="G352" s="26">
        <v>98.5</v>
      </c>
      <c r="H352" s="26">
        <v>435</v>
      </c>
      <c r="I352" s="26">
        <v>91</v>
      </c>
      <c r="J352" s="26">
        <v>288</v>
      </c>
      <c r="K352" s="26">
        <v>280</v>
      </c>
      <c r="L352" s="26">
        <v>377</v>
      </c>
      <c r="M352" s="26">
        <v>1130</v>
      </c>
      <c r="N352" s="26">
        <v>313.60000000000002</v>
      </c>
      <c r="O352" s="26">
        <v>1575</v>
      </c>
      <c r="P352" s="26">
        <v>2225</v>
      </c>
      <c r="Q352" s="26">
        <v>110.6</v>
      </c>
      <c r="R352" s="26">
        <v>60.2</v>
      </c>
      <c r="S352" s="26">
        <v>45</v>
      </c>
      <c r="T352" s="26">
        <v>1090</v>
      </c>
      <c r="U352" s="26">
        <v>252</v>
      </c>
      <c r="V352" s="26">
        <v>233.5</v>
      </c>
      <c r="W352" s="26">
        <v>6028</v>
      </c>
      <c r="X352" s="26">
        <v>3141.7874000000002</v>
      </c>
      <c r="Y352" s="26">
        <v>270</v>
      </c>
      <c r="Z352" s="26">
        <v>1313</v>
      </c>
      <c r="AA352" s="26">
        <v>3045</v>
      </c>
      <c r="AB352" s="26">
        <v>295</v>
      </c>
      <c r="AC352" s="26">
        <v>935</v>
      </c>
      <c r="AD352" s="26">
        <v>9666</v>
      </c>
      <c r="AE352" s="26">
        <v>1346</v>
      </c>
      <c r="AF352" s="26">
        <v>2443</v>
      </c>
      <c r="AG352" s="26">
        <v>72.236999999999995</v>
      </c>
    </row>
    <row r="353" spans="1:33" ht="15.75" customHeight="1">
      <c r="A353" s="101">
        <v>44337</v>
      </c>
      <c r="B353" s="102">
        <f>VLOOKUP(A353,'FTSE All-Share Historical '!A:B,2,FALSE)</f>
        <v>4021.55</v>
      </c>
      <c r="C353" s="26">
        <v>832</v>
      </c>
      <c r="D353" s="26">
        <v>124</v>
      </c>
      <c r="E353" s="26">
        <v>380.4</v>
      </c>
      <c r="F353" s="26">
        <v>285</v>
      </c>
      <c r="G353" s="26">
        <v>95.4</v>
      </c>
      <c r="H353" s="26">
        <v>431</v>
      </c>
      <c r="I353" s="26">
        <v>91.6</v>
      </c>
      <c r="J353" s="26">
        <v>281</v>
      </c>
      <c r="K353" s="26">
        <v>290</v>
      </c>
      <c r="L353" s="26">
        <v>382</v>
      </c>
      <c r="M353" s="26">
        <v>1118</v>
      </c>
      <c r="N353" s="26">
        <v>320</v>
      </c>
      <c r="O353" s="26">
        <v>1585</v>
      </c>
      <c r="P353" s="26">
        <v>2245</v>
      </c>
      <c r="Q353" s="26">
        <v>110.2</v>
      </c>
      <c r="R353" s="26">
        <v>57.6</v>
      </c>
      <c r="S353" s="26">
        <v>45</v>
      </c>
      <c r="T353" s="26">
        <v>1125</v>
      </c>
      <c r="U353" s="26">
        <v>249</v>
      </c>
      <c r="V353" s="26">
        <v>235.5</v>
      </c>
      <c r="W353" s="26">
        <v>5994</v>
      </c>
      <c r="X353" s="26">
        <v>3130.3337000000001</v>
      </c>
      <c r="Y353" s="26">
        <v>271</v>
      </c>
      <c r="Z353" s="26">
        <v>1337</v>
      </c>
      <c r="AA353" s="26">
        <v>3070</v>
      </c>
      <c r="AB353" s="26">
        <v>292</v>
      </c>
      <c r="AC353" s="26">
        <v>937.5</v>
      </c>
      <c r="AD353" s="26">
        <v>9724</v>
      </c>
      <c r="AE353" s="26">
        <v>1359.5</v>
      </c>
      <c r="AF353" s="26">
        <v>2457</v>
      </c>
      <c r="AG353" s="26">
        <v>76.282300000000006</v>
      </c>
    </row>
    <row r="354" spans="1:33" ht="15.75" customHeight="1">
      <c r="A354" s="101">
        <v>44340</v>
      </c>
      <c r="B354" s="102">
        <f>VLOOKUP(A354,'FTSE All-Share Historical '!A:B,2,FALSE)</f>
        <v>4040.02</v>
      </c>
      <c r="C354" s="26">
        <v>850</v>
      </c>
      <c r="D354" s="26">
        <v>124.8</v>
      </c>
      <c r="E354" s="26">
        <v>385</v>
      </c>
      <c r="F354" s="26">
        <v>288</v>
      </c>
      <c r="G354" s="26">
        <v>96.7</v>
      </c>
      <c r="H354" s="26">
        <v>433</v>
      </c>
      <c r="I354" s="26">
        <v>96.25</v>
      </c>
      <c r="J354" s="26">
        <v>284</v>
      </c>
      <c r="K354" s="26">
        <v>294</v>
      </c>
      <c r="L354" s="26">
        <v>391.5</v>
      </c>
      <c r="M354" s="26">
        <v>1116</v>
      </c>
      <c r="N354" s="26">
        <v>323</v>
      </c>
      <c r="O354" s="26">
        <v>1675</v>
      </c>
      <c r="P354" s="26">
        <v>2250</v>
      </c>
      <c r="Q354" s="26">
        <v>110</v>
      </c>
      <c r="R354" s="26">
        <v>59.8</v>
      </c>
      <c r="S354" s="26">
        <v>44.4</v>
      </c>
      <c r="T354" s="26">
        <v>1110</v>
      </c>
      <c r="U354" s="26">
        <v>251</v>
      </c>
      <c r="V354" s="26">
        <v>237</v>
      </c>
      <c r="W354" s="26">
        <v>5992</v>
      </c>
      <c r="X354" s="26">
        <v>3144.7752999999998</v>
      </c>
      <c r="Y354" s="26">
        <v>279.5</v>
      </c>
      <c r="Z354" s="26">
        <v>1386</v>
      </c>
      <c r="AA354" s="26">
        <v>3070</v>
      </c>
      <c r="AB354" s="26">
        <v>295.8</v>
      </c>
      <c r="AC354" s="26">
        <v>975</v>
      </c>
      <c r="AD354" s="26">
        <v>9724</v>
      </c>
      <c r="AE354" s="26">
        <v>1378.5</v>
      </c>
      <c r="AF354" s="26">
        <v>2490</v>
      </c>
      <c r="AG354" s="26">
        <v>94.991699999999994</v>
      </c>
    </row>
    <row r="355" spans="1:33" ht="15.75" customHeight="1">
      <c r="A355" s="101">
        <v>44341</v>
      </c>
      <c r="B355" s="102">
        <f>VLOOKUP(A355,'FTSE All-Share Historical '!A:B,2,FALSE)</f>
        <v>4028.34</v>
      </c>
      <c r="C355" s="26">
        <v>836</v>
      </c>
      <c r="D355" s="26">
        <v>125</v>
      </c>
      <c r="E355" s="26">
        <v>380.8</v>
      </c>
      <c r="F355" s="26">
        <v>281</v>
      </c>
      <c r="G355" s="26">
        <v>103</v>
      </c>
      <c r="H355" s="26">
        <v>440</v>
      </c>
      <c r="I355" s="26">
        <v>97</v>
      </c>
      <c r="J355" s="26">
        <v>286</v>
      </c>
      <c r="K355" s="26">
        <v>297</v>
      </c>
      <c r="L355" s="26">
        <v>392</v>
      </c>
      <c r="M355" s="26">
        <v>1118</v>
      </c>
      <c r="N355" s="26">
        <v>320</v>
      </c>
      <c r="O355" s="26">
        <v>1610</v>
      </c>
      <c r="P355" s="26">
        <v>2245</v>
      </c>
      <c r="Q355" s="26">
        <v>112.8</v>
      </c>
      <c r="R355" s="26">
        <v>58.9</v>
      </c>
      <c r="S355" s="26">
        <v>42.7</v>
      </c>
      <c r="T355" s="26">
        <v>1100</v>
      </c>
      <c r="U355" s="26">
        <v>250</v>
      </c>
      <c r="V355" s="26">
        <v>237</v>
      </c>
      <c r="W355" s="26">
        <v>5905</v>
      </c>
      <c r="X355" s="26">
        <v>3070.5754999999999</v>
      </c>
      <c r="Y355" s="26">
        <v>272</v>
      </c>
      <c r="Z355" s="26">
        <v>1357</v>
      </c>
      <c r="AA355" s="26">
        <v>3070</v>
      </c>
      <c r="AB355" s="26">
        <v>295</v>
      </c>
      <c r="AC355" s="26">
        <v>1010</v>
      </c>
      <c r="AD355" s="26">
        <v>9722</v>
      </c>
      <c r="AE355" s="26">
        <v>1374</v>
      </c>
      <c r="AF355" s="26">
        <v>2496</v>
      </c>
      <c r="AG355" s="26">
        <v>90.296300000000002</v>
      </c>
    </row>
    <row r="356" spans="1:33" ht="15.75" customHeight="1">
      <c r="A356" s="101">
        <v>44342</v>
      </c>
      <c r="B356" s="102">
        <f>VLOOKUP(A356,'FTSE All-Share Historical '!A:B,2,FALSE)</f>
        <v>4033.58</v>
      </c>
      <c r="C356" s="26">
        <v>820</v>
      </c>
      <c r="D356" s="26">
        <v>130.19999999999999</v>
      </c>
      <c r="E356" s="26">
        <v>379.8</v>
      </c>
      <c r="F356" s="26">
        <v>289</v>
      </c>
      <c r="G356" s="26">
        <v>100</v>
      </c>
      <c r="H356" s="26">
        <v>440</v>
      </c>
      <c r="I356" s="26">
        <v>95.5</v>
      </c>
      <c r="J356" s="26">
        <v>280</v>
      </c>
      <c r="K356" s="26">
        <v>285</v>
      </c>
      <c r="L356" s="26">
        <v>411.5</v>
      </c>
      <c r="M356" s="26">
        <v>1144</v>
      </c>
      <c r="N356" s="26">
        <v>320</v>
      </c>
      <c r="O356" s="26">
        <v>1620</v>
      </c>
      <c r="P356" s="26">
        <v>2285</v>
      </c>
      <c r="Q356" s="26">
        <v>118.6</v>
      </c>
      <c r="R356" s="26">
        <v>58.5</v>
      </c>
      <c r="S356" s="26">
        <v>43</v>
      </c>
      <c r="T356" s="26">
        <v>1055</v>
      </c>
      <c r="U356" s="26">
        <v>251</v>
      </c>
      <c r="V356" s="26">
        <v>240.5</v>
      </c>
      <c r="W356" s="26">
        <v>5914</v>
      </c>
      <c r="X356" s="26">
        <v>3056.1338999999998</v>
      </c>
      <c r="Y356" s="26">
        <v>270.5</v>
      </c>
      <c r="Z356" s="26">
        <v>1370</v>
      </c>
      <c r="AA356" s="26">
        <v>3070</v>
      </c>
      <c r="AB356" s="26">
        <v>302.2</v>
      </c>
      <c r="AC356" s="26">
        <v>1025</v>
      </c>
      <c r="AD356" s="26">
        <v>9624</v>
      </c>
      <c r="AE356" s="26">
        <v>1377.5</v>
      </c>
      <c r="AF356" s="26">
        <v>2493</v>
      </c>
      <c r="AG356" s="26">
        <v>104.7436</v>
      </c>
    </row>
    <row r="357" spans="1:33" ht="15.75" customHeight="1">
      <c r="A357" s="101">
        <v>44343</v>
      </c>
      <c r="B357" s="102">
        <f>VLOOKUP(A357,'FTSE All-Share Historical '!A:B,2,FALSE)</f>
        <v>4030.8</v>
      </c>
      <c r="C357" s="26">
        <v>884</v>
      </c>
      <c r="D357" s="26">
        <v>129.30000000000001</v>
      </c>
      <c r="E357" s="26">
        <v>385.2</v>
      </c>
      <c r="F357" s="26">
        <v>283</v>
      </c>
      <c r="G357" s="26">
        <v>100.8</v>
      </c>
      <c r="H357" s="26">
        <v>441</v>
      </c>
      <c r="I357" s="26">
        <v>93.7</v>
      </c>
      <c r="J357" s="26">
        <v>280</v>
      </c>
      <c r="K357" s="26">
        <v>297</v>
      </c>
      <c r="L357" s="26">
        <v>419.5</v>
      </c>
      <c r="M357" s="26">
        <v>1152</v>
      </c>
      <c r="N357" s="26">
        <v>316.2</v>
      </c>
      <c r="O357" s="26">
        <v>1630</v>
      </c>
      <c r="P357" s="26">
        <v>2275</v>
      </c>
      <c r="Q357" s="26">
        <v>116.6</v>
      </c>
      <c r="R357" s="26">
        <v>58.6</v>
      </c>
      <c r="S357" s="26">
        <v>43</v>
      </c>
      <c r="T357" s="26">
        <v>1010</v>
      </c>
      <c r="U357" s="26">
        <v>245</v>
      </c>
      <c r="V357" s="26">
        <v>238.5</v>
      </c>
      <c r="W357" s="26">
        <v>6074</v>
      </c>
      <c r="X357" s="26">
        <v>3124.8559</v>
      </c>
      <c r="Y357" s="26">
        <v>274</v>
      </c>
      <c r="Z357" s="26">
        <v>1354</v>
      </c>
      <c r="AA357" s="26">
        <v>3075</v>
      </c>
      <c r="AB357" s="26">
        <v>305</v>
      </c>
      <c r="AC357" s="26">
        <v>1065</v>
      </c>
      <c r="AD357" s="26">
        <v>9624</v>
      </c>
      <c r="AE357" s="26">
        <v>1345.5</v>
      </c>
      <c r="AF357" s="26">
        <v>2454</v>
      </c>
      <c r="AG357" s="26">
        <v>106.04389999999999</v>
      </c>
    </row>
    <row r="358" spans="1:33" ht="15.75" customHeight="1">
      <c r="A358" s="101">
        <v>44344</v>
      </c>
      <c r="B358" s="102">
        <f>VLOOKUP(A358,'FTSE All-Share Historical '!A:B,2,FALSE)</f>
        <v>4032.98</v>
      </c>
      <c r="C358" s="26">
        <v>842</v>
      </c>
      <c r="D358" s="26">
        <v>125.8</v>
      </c>
      <c r="E358" s="26">
        <v>381.4</v>
      </c>
      <c r="F358" s="26" t="e">
        <v>#N/A</v>
      </c>
      <c r="G358" s="26">
        <v>97.2</v>
      </c>
      <c r="H358" s="26">
        <v>431</v>
      </c>
      <c r="I358" s="26">
        <v>91.35</v>
      </c>
      <c r="J358" s="26">
        <v>268</v>
      </c>
      <c r="K358" s="26">
        <v>305</v>
      </c>
      <c r="L358" s="26">
        <v>408</v>
      </c>
      <c r="M358" s="26">
        <v>1140</v>
      </c>
      <c r="N358" s="26">
        <v>305</v>
      </c>
      <c r="O358" s="26">
        <v>1610</v>
      </c>
      <c r="P358" s="26">
        <v>2235</v>
      </c>
      <c r="Q358" s="26">
        <v>115</v>
      </c>
      <c r="R358" s="26">
        <v>58.1</v>
      </c>
      <c r="S358" s="26">
        <v>43.5</v>
      </c>
      <c r="T358" s="26">
        <v>1005</v>
      </c>
      <c r="U358" s="26">
        <v>250</v>
      </c>
      <c r="V358" s="26">
        <v>225</v>
      </c>
      <c r="W358" s="26">
        <v>6064</v>
      </c>
      <c r="X358" s="26">
        <v>3122.366</v>
      </c>
      <c r="Y358" s="26">
        <v>272</v>
      </c>
      <c r="Z358" s="26">
        <v>1317</v>
      </c>
      <c r="AA358" s="26">
        <v>3080</v>
      </c>
      <c r="AB358" s="26">
        <v>299.10000000000002</v>
      </c>
      <c r="AC358" s="26">
        <v>1080</v>
      </c>
      <c r="AD358" s="26">
        <v>9584</v>
      </c>
      <c r="AE358" s="26">
        <v>1350</v>
      </c>
      <c r="AF358" s="26">
        <v>2444</v>
      </c>
      <c r="AG358" s="26">
        <v>117.74630000000001</v>
      </c>
    </row>
    <row r="359" spans="1:33" ht="15.75" customHeight="1">
      <c r="A359" s="101">
        <v>44348</v>
      </c>
      <c r="B359" s="102">
        <f>VLOOKUP(A359,'FTSE All-Share Historical '!A:B,2,FALSE)</f>
        <v>4066.34</v>
      </c>
      <c r="C359" s="26">
        <v>924</v>
      </c>
      <c r="D359" s="26">
        <v>125.4</v>
      </c>
      <c r="E359" s="26">
        <v>386.6</v>
      </c>
      <c r="F359" s="26">
        <v>285</v>
      </c>
      <c r="G359" s="26">
        <v>97.9</v>
      </c>
      <c r="H359" s="26">
        <v>449</v>
      </c>
      <c r="I359" s="26">
        <v>94.7</v>
      </c>
      <c r="J359" s="26">
        <v>287</v>
      </c>
      <c r="K359" s="26">
        <v>297</v>
      </c>
      <c r="L359" s="26">
        <v>421.5</v>
      </c>
      <c r="M359" s="26">
        <v>1132</v>
      </c>
      <c r="N359" s="26">
        <v>310.8</v>
      </c>
      <c r="O359" s="26">
        <v>1600</v>
      </c>
      <c r="P359" s="26">
        <v>2270</v>
      </c>
      <c r="Q359" s="26">
        <v>115.2</v>
      </c>
      <c r="R359" s="26">
        <v>58.8</v>
      </c>
      <c r="S359" s="26">
        <v>43.9</v>
      </c>
      <c r="T359" s="26">
        <v>1025</v>
      </c>
      <c r="U359" s="26">
        <v>249.5</v>
      </c>
      <c r="V359" s="26">
        <v>226</v>
      </c>
      <c r="W359" s="26">
        <v>6305</v>
      </c>
      <c r="X359" s="26">
        <v>3248.3562000000002</v>
      </c>
      <c r="Y359" s="26">
        <v>277.5</v>
      </c>
      <c r="Z359" s="26">
        <v>1351</v>
      </c>
      <c r="AA359" s="26">
        <v>3110</v>
      </c>
      <c r="AB359" s="26">
        <v>298.7</v>
      </c>
      <c r="AC359" s="26">
        <v>1070</v>
      </c>
      <c r="AD359" s="26">
        <v>9632</v>
      </c>
      <c r="AE359" s="26">
        <v>1360</v>
      </c>
      <c r="AF359" s="26">
        <v>2435</v>
      </c>
      <c r="AG359" s="26">
        <v>126.9204</v>
      </c>
    </row>
    <row r="360" spans="1:33" ht="15.75" customHeight="1">
      <c r="A360" s="101">
        <v>44349</v>
      </c>
      <c r="B360" s="102">
        <f>VLOOKUP(A360,'FTSE All-Share Historical '!A:B,2,FALSE)</f>
        <v>4081.16</v>
      </c>
      <c r="C360" s="26">
        <v>900</v>
      </c>
      <c r="D360" s="26">
        <v>126</v>
      </c>
      <c r="E360" s="26">
        <v>380.8</v>
      </c>
      <c r="F360" s="26">
        <v>280</v>
      </c>
      <c r="G360" s="26">
        <v>98</v>
      </c>
      <c r="H360" s="26">
        <v>441</v>
      </c>
      <c r="I360" s="26">
        <v>94.7</v>
      </c>
      <c r="J360" s="26">
        <v>276</v>
      </c>
      <c r="K360" s="26">
        <v>309</v>
      </c>
      <c r="L360" s="26">
        <v>427.5</v>
      </c>
      <c r="M360" s="26">
        <v>1120</v>
      </c>
      <c r="N360" s="26">
        <v>312.60000000000002</v>
      </c>
      <c r="O360" s="26">
        <v>1590</v>
      </c>
      <c r="P360" s="26">
        <v>2280</v>
      </c>
      <c r="Q360" s="26">
        <v>114.8</v>
      </c>
      <c r="R360" s="26">
        <v>58.6</v>
      </c>
      <c r="S360" s="26">
        <v>44.7</v>
      </c>
      <c r="T360" s="26">
        <v>1005</v>
      </c>
      <c r="U360" s="26">
        <v>248.5</v>
      </c>
      <c r="V360" s="26">
        <v>222</v>
      </c>
      <c r="W360" s="26">
        <v>6305</v>
      </c>
      <c r="X360" s="26">
        <v>3282.2190999999998</v>
      </c>
      <c r="Y360" s="26">
        <v>284.5</v>
      </c>
      <c r="Z360" s="26">
        <v>1338</v>
      </c>
      <c r="AA360" s="26">
        <v>3105</v>
      </c>
      <c r="AB360" s="26">
        <v>306.89999999999998</v>
      </c>
      <c r="AC360" s="26">
        <v>1070</v>
      </c>
      <c r="AD360" s="26">
        <v>9660</v>
      </c>
      <c r="AE360" s="26">
        <v>1357.5</v>
      </c>
      <c r="AF360" s="26">
        <v>2423</v>
      </c>
      <c r="AG360" s="26">
        <v>122.80289999999999</v>
      </c>
    </row>
    <row r="361" spans="1:33" ht="15.75" customHeight="1">
      <c r="A361" s="101">
        <v>44350</v>
      </c>
      <c r="B361" s="102">
        <f>VLOOKUP(A361,'FTSE All-Share Historical '!A:B,2,FALSE)</f>
        <v>4056.42</v>
      </c>
      <c r="C361" s="26">
        <v>854</v>
      </c>
      <c r="D361" s="26">
        <v>127.9</v>
      </c>
      <c r="E361" s="26">
        <v>376.4</v>
      </c>
      <c r="F361" s="26">
        <v>277</v>
      </c>
      <c r="G361" s="26">
        <v>96</v>
      </c>
      <c r="H361" s="26">
        <v>450</v>
      </c>
      <c r="I361" s="26">
        <v>93</v>
      </c>
      <c r="J361" s="26">
        <v>279</v>
      </c>
      <c r="K361" s="26">
        <v>302.5</v>
      </c>
      <c r="L361" s="26">
        <v>428</v>
      </c>
      <c r="M361" s="26">
        <v>1128</v>
      </c>
      <c r="N361" s="26">
        <v>307.2</v>
      </c>
      <c r="O361" s="26">
        <v>1590</v>
      </c>
      <c r="P361" s="26">
        <v>2250</v>
      </c>
      <c r="Q361" s="26">
        <v>113</v>
      </c>
      <c r="R361" s="26">
        <v>57.1</v>
      </c>
      <c r="S361" s="26">
        <v>46.3</v>
      </c>
      <c r="T361" s="26">
        <v>1005</v>
      </c>
      <c r="U361" s="26">
        <v>251</v>
      </c>
      <c r="V361" s="26">
        <v>224.5</v>
      </c>
      <c r="W361" s="26">
        <v>6172</v>
      </c>
      <c r="X361" s="26">
        <v>3188.1</v>
      </c>
      <c r="Y361" s="26">
        <v>274.5</v>
      </c>
      <c r="Z361" s="26">
        <v>1315</v>
      </c>
      <c r="AA361" s="26">
        <v>3115</v>
      </c>
      <c r="AB361" s="26">
        <v>305.39999999999998</v>
      </c>
      <c r="AC361" s="26">
        <v>1070</v>
      </c>
      <c r="AD361" s="26">
        <v>9802</v>
      </c>
      <c r="AE361" s="26">
        <v>1293</v>
      </c>
      <c r="AF361" s="26">
        <v>2403</v>
      </c>
      <c r="AG361" s="26">
        <v>121.1414</v>
      </c>
    </row>
    <row r="362" spans="1:33" ht="15.75" customHeight="1">
      <c r="A362" s="101">
        <v>44351</v>
      </c>
      <c r="B362" s="102">
        <f>VLOOKUP(A362,'FTSE All-Share Historical '!A:B,2,FALSE)</f>
        <v>4059.61</v>
      </c>
      <c r="C362" s="26">
        <v>882</v>
      </c>
      <c r="D362" s="26">
        <v>128.9</v>
      </c>
      <c r="E362" s="26">
        <v>379</v>
      </c>
      <c r="F362" s="26">
        <v>280</v>
      </c>
      <c r="G362" s="26">
        <v>97</v>
      </c>
      <c r="H362" s="26">
        <v>441</v>
      </c>
      <c r="I362" s="26">
        <v>94.35</v>
      </c>
      <c r="J362" s="26">
        <v>281</v>
      </c>
      <c r="K362" s="26">
        <v>298</v>
      </c>
      <c r="L362" s="26">
        <v>418</v>
      </c>
      <c r="M362" s="26">
        <v>1140</v>
      </c>
      <c r="N362" s="26">
        <v>311.60000000000002</v>
      </c>
      <c r="O362" s="26">
        <v>1590</v>
      </c>
      <c r="P362" s="26">
        <v>2230</v>
      </c>
      <c r="Q362" s="26">
        <v>112</v>
      </c>
      <c r="R362" s="26">
        <v>57.4</v>
      </c>
      <c r="S362" s="26">
        <v>46</v>
      </c>
      <c r="T362" s="26">
        <v>1000</v>
      </c>
      <c r="U362" s="26">
        <v>252</v>
      </c>
      <c r="V362" s="26">
        <v>217</v>
      </c>
      <c r="W362" s="26">
        <v>6219</v>
      </c>
      <c r="X362" s="26">
        <v>3241.3843999999999</v>
      </c>
      <c r="Y362" s="26">
        <v>280.5</v>
      </c>
      <c r="Z362" s="26">
        <v>1327</v>
      </c>
      <c r="AA362" s="26">
        <v>3085</v>
      </c>
      <c r="AB362" s="26">
        <v>303.10000000000002</v>
      </c>
      <c r="AC362" s="26">
        <v>1065</v>
      </c>
      <c r="AD362" s="26">
        <v>9824</v>
      </c>
      <c r="AE362" s="26">
        <v>1303</v>
      </c>
      <c r="AF362" s="26">
        <v>2409</v>
      </c>
      <c r="AG362" s="26">
        <v>115.6514</v>
      </c>
    </row>
    <row r="363" spans="1:33" ht="15.75" customHeight="1">
      <c r="A363" s="101">
        <v>44354</v>
      </c>
      <c r="B363" s="102">
        <f>VLOOKUP(A363,'FTSE All-Share Historical '!A:B,2,FALSE)</f>
        <v>4065.88</v>
      </c>
      <c r="C363" s="26">
        <v>856</v>
      </c>
      <c r="D363" s="26">
        <v>126.2</v>
      </c>
      <c r="E363" s="26">
        <v>389.2</v>
      </c>
      <c r="F363" s="26">
        <v>277</v>
      </c>
      <c r="G363" s="26">
        <v>95.8</v>
      </c>
      <c r="H363" s="26">
        <v>441</v>
      </c>
      <c r="I363" s="26">
        <v>93.2</v>
      </c>
      <c r="J363" s="26">
        <v>275</v>
      </c>
      <c r="K363" s="26">
        <v>307</v>
      </c>
      <c r="L363" s="26">
        <v>404.5</v>
      </c>
      <c r="M363" s="26">
        <v>1136</v>
      </c>
      <c r="N363" s="26">
        <v>314</v>
      </c>
      <c r="O363" s="26">
        <v>1580</v>
      </c>
      <c r="P363" s="26">
        <v>2220</v>
      </c>
      <c r="Q363" s="26">
        <v>113.4</v>
      </c>
      <c r="R363" s="26">
        <v>59</v>
      </c>
      <c r="S363" s="26">
        <v>46.5</v>
      </c>
      <c r="T363" s="26">
        <v>1005</v>
      </c>
      <c r="U363" s="26">
        <v>252</v>
      </c>
      <c r="V363" s="26">
        <v>218</v>
      </c>
      <c r="W363" s="26">
        <v>6141</v>
      </c>
      <c r="X363" s="26">
        <v>3153</v>
      </c>
      <c r="Y363" s="26">
        <v>273</v>
      </c>
      <c r="Z363" s="26">
        <v>1325</v>
      </c>
      <c r="AA363" s="26">
        <v>3120</v>
      </c>
      <c r="AB363" s="26">
        <v>308.2</v>
      </c>
      <c r="AC363" s="26">
        <v>1065</v>
      </c>
      <c r="AD363" s="26">
        <v>9862</v>
      </c>
      <c r="AE363" s="26">
        <v>1282.5</v>
      </c>
      <c r="AF363" s="26">
        <v>2425</v>
      </c>
      <c r="AG363" s="26">
        <v>112.6897</v>
      </c>
    </row>
    <row r="364" spans="1:33" ht="15.75" customHeight="1">
      <c r="A364" s="101">
        <v>44355</v>
      </c>
      <c r="B364" s="102">
        <f>VLOOKUP(A364,'FTSE All-Share Historical '!A:B,2,FALSE)</f>
        <v>4073.88</v>
      </c>
      <c r="C364" s="26">
        <v>888</v>
      </c>
      <c r="D364" s="26">
        <v>126</v>
      </c>
      <c r="E364" s="26">
        <v>397.2</v>
      </c>
      <c r="F364" s="26">
        <v>270</v>
      </c>
      <c r="G364" s="26">
        <v>96</v>
      </c>
      <c r="H364" s="26">
        <v>453</v>
      </c>
      <c r="I364" s="26">
        <v>94.2</v>
      </c>
      <c r="J364" s="26">
        <v>278</v>
      </c>
      <c r="K364" s="26">
        <v>306</v>
      </c>
      <c r="L364" s="26">
        <v>384</v>
      </c>
      <c r="M364" s="26">
        <v>1148</v>
      </c>
      <c r="N364" s="26">
        <v>315</v>
      </c>
      <c r="O364" s="26">
        <v>1600</v>
      </c>
      <c r="P364" s="26">
        <v>2200</v>
      </c>
      <c r="Q364" s="26">
        <v>113.2</v>
      </c>
      <c r="R364" s="26">
        <v>58.9</v>
      </c>
      <c r="S364" s="26">
        <v>46.2</v>
      </c>
      <c r="T364" s="26">
        <v>1015</v>
      </c>
      <c r="U364" s="26">
        <v>253</v>
      </c>
      <c r="V364" s="26">
        <v>214</v>
      </c>
      <c r="W364" s="26">
        <v>6192</v>
      </c>
      <c r="X364" s="26">
        <v>3183</v>
      </c>
      <c r="Y364" s="26">
        <v>268.5</v>
      </c>
      <c r="Z364" s="26">
        <v>1329</v>
      </c>
      <c r="AA364" s="26">
        <v>3095</v>
      </c>
      <c r="AB364" s="26">
        <v>301</v>
      </c>
      <c r="AC364" s="26">
        <v>1065</v>
      </c>
      <c r="AD364" s="26">
        <v>9880</v>
      </c>
      <c r="AE364" s="26">
        <v>1267.5</v>
      </c>
      <c r="AF364" s="26">
        <v>2418</v>
      </c>
      <c r="AG364" s="26">
        <v>104.96040000000001</v>
      </c>
    </row>
    <row r="365" spans="1:33" ht="15.75" customHeight="1">
      <c r="A365" s="101">
        <v>44356</v>
      </c>
      <c r="B365" s="102">
        <f>VLOOKUP(A365,'FTSE All-Share Historical '!A:B,2,FALSE)</f>
        <v>4062.85</v>
      </c>
      <c r="C365" s="26">
        <v>850</v>
      </c>
      <c r="D365" s="26">
        <v>122.8</v>
      </c>
      <c r="E365" s="26">
        <v>388</v>
      </c>
      <c r="F365" s="26">
        <v>276</v>
      </c>
      <c r="G365" s="26">
        <v>97</v>
      </c>
      <c r="H365" s="26">
        <v>444</v>
      </c>
      <c r="I365" s="26">
        <v>93.15</v>
      </c>
      <c r="J365" s="26">
        <v>274.5</v>
      </c>
      <c r="K365" s="26">
        <v>319</v>
      </c>
      <c r="L365" s="26">
        <v>374</v>
      </c>
      <c r="M365" s="26">
        <v>1152</v>
      </c>
      <c r="N365" s="26">
        <v>311.2</v>
      </c>
      <c r="O365" s="26">
        <v>1605</v>
      </c>
      <c r="P365" s="26">
        <v>2185</v>
      </c>
      <c r="Q365" s="26">
        <v>112</v>
      </c>
      <c r="R365" s="26">
        <v>57.6</v>
      </c>
      <c r="S365" s="26">
        <v>46</v>
      </c>
      <c r="T365" s="26">
        <v>976</v>
      </c>
      <c r="U365" s="26">
        <v>251</v>
      </c>
      <c r="V365" s="26">
        <v>214</v>
      </c>
      <c r="W365" s="26">
        <v>6068</v>
      </c>
      <c r="X365" s="26">
        <v>3102.5</v>
      </c>
      <c r="Y365" s="26">
        <v>264</v>
      </c>
      <c r="Z365" s="26">
        <v>1330</v>
      </c>
      <c r="AA365" s="26">
        <v>3100</v>
      </c>
      <c r="AB365" s="26">
        <v>296.60000000000002</v>
      </c>
      <c r="AC365" s="26">
        <v>1065</v>
      </c>
      <c r="AD365" s="26">
        <v>9726</v>
      </c>
      <c r="AE365" s="26">
        <v>1290</v>
      </c>
      <c r="AF365" s="26">
        <v>2446</v>
      </c>
      <c r="AG365" s="26">
        <v>114.1345</v>
      </c>
    </row>
    <row r="366" spans="1:33" ht="15.75" customHeight="1">
      <c r="A366" s="101">
        <v>44357</v>
      </c>
      <c r="B366" s="102">
        <f>VLOOKUP(A366,'FTSE All-Share Historical '!A:B,2,FALSE)</f>
        <v>4061.37</v>
      </c>
      <c r="C366" s="26">
        <v>872</v>
      </c>
      <c r="D366" s="26">
        <v>125</v>
      </c>
      <c r="E366" s="26">
        <v>397.2</v>
      </c>
      <c r="F366" s="26">
        <v>279</v>
      </c>
      <c r="G366" s="26">
        <v>97.3</v>
      </c>
      <c r="H366" s="26">
        <v>443</v>
      </c>
      <c r="I366" s="26">
        <v>91</v>
      </c>
      <c r="J366" s="26">
        <v>275</v>
      </c>
      <c r="K366" s="26">
        <v>322</v>
      </c>
      <c r="L366" s="26">
        <v>379</v>
      </c>
      <c r="M366" s="26">
        <v>1208</v>
      </c>
      <c r="N366" s="26">
        <v>303.2</v>
      </c>
      <c r="O366" s="26">
        <v>1595</v>
      </c>
      <c r="P366" s="26">
        <v>2170</v>
      </c>
      <c r="Q366" s="26">
        <v>113.8</v>
      </c>
      <c r="R366" s="26">
        <v>57.2</v>
      </c>
      <c r="S366" s="26">
        <v>45.7</v>
      </c>
      <c r="T366" s="26">
        <v>1005</v>
      </c>
      <c r="U366" s="26">
        <v>250</v>
      </c>
      <c r="V366" s="26">
        <v>210</v>
      </c>
      <c r="W366" s="26">
        <v>6033</v>
      </c>
      <c r="X366" s="26">
        <v>3099.5</v>
      </c>
      <c r="Y366" s="26">
        <v>259</v>
      </c>
      <c r="Z366" s="26">
        <v>1279</v>
      </c>
      <c r="AA366" s="26">
        <v>3100</v>
      </c>
      <c r="AB366" s="26">
        <v>299</v>
      </c>
      <c r="AC366" s="26">
        <v>1065</v>
      </c>
      <c r="AD366" s="26">
        <v>9576</v>
      </c>
      <c r="AE366" s="26">
        <v>1271</v>
      </c>
      <c r="AF366" s="26">
        <v>2445</v>
      </c>
      <c r="AG366" s="26">
        <v>111.9674</v>
      </c>
    </row>
    <row r="367" spans="1:33" ht="15.75" customHeight="1">
      <c r="A367" s="101">
        <v>44358</v>
      </c>
      <c r="B367" s="102">
        <f>VLOOKUP(A367,'FTSE All-Share Historical '!A:B,2,FALSE)</f>
        <v>4086.98</v>
      </c>
      <c r="C367" s="26">
        <v>862</v>
      </c>
      <c r="D367" s="26">
        <v>125</v>
      </c>
      <c r="E367" s="26">
        <v>395</v>
      </c>
      <c r="F367" s="26">
        <v>270</v>
      </c>
      <c r="G367" s="26">
        <v>96</v>
      </c>
      <c r="H367" s="26">
        <v>444</v>
      </c>
      <c r="I367" s="26">
        <v>91.5</v>
      </c>
      <c r="J367" s="26">
        <v>275</v>
      </c>
      <c r="K367" s="26">
        <v>328</v>
      </c>
      <c r="L367" s="26">
        <v>374</v>
      </c>
      <c r="M367" s="26">
        <v>1246</v>
      </c>
      <c r="N367" s="26">
        <v>303.2</v>
      </c>
      <c r="O367" s="26">
        <v>1590</v>
      </c>
      <c r="P367" s="26">
        <v>2195</v>
      </c>
      <c r="Q367" s="26">
        <v>114.4</v>
      </c>
      <c r="R367" s="26">
        <v>57</v>
      </c>
      <c r="S367" s="26">
        <v>45.4</v>
      </c>
      <c r="T367" s="26">
        <v>998</v>
      </c>
      <c r="U367" s="26">
        <v>251</v>
      </c>
      <c r="V367" s="26">
        <v>211</v>
      </c>
      <c r="W367" s="26">
        <v>6119</v>
      </c>
      <c r="X367" s="26">
        <v>3147</v>
      </c>
      <c r="Y367" s="26">
        <v>265</v>
      </c>
      <c r="Z367" s="26">
        <v>1288</v>
      </c>
      <c r="AA367" s="26">
        <v>3100</v>
      </c>
      <c r="AB367" s="26">
        <v>303</v>
      </c>
      <c r="AC367" s="26">
        <v>1065</v>
      </c>
      <c r="AD367" s="26">
        <v>9572</v>
      </c>
      <c r="AE367" s="26">
        <v>1279</v>
      </c>
      <c r="AF367" s="26">
        <v>2447</v>
      </c>
      <c r="AG367" s="26">
        <v>110.7393</v>
      </c>
    </row>
    <row r="368" spans="1:33" ht="15.75" customHeight="1">
      <c r="A368" s="101">
        <v>44361</v>
      </c>
      <c r="B368" s="102">
        <f>VLOOKUP(A368,'FTSE All-Share Historical '!A:B,2,FALSE)</f>
        <v>4093.25</v>
      </c>
      <c r="C368" s="26">
        <v>868</v>
      </c>
      <c r="D368" s="26">
        <v>125</v>
      </c>
      <c r="E368" s="26">
        <v>394.6</v>
      </c>
      <c r="F368" s="26">
        <v>266</v>
      </c>
      <c r="G368" s="26">
        <v>96.7</v>
      </c>
      <c r="H368" s="26">
        <v>444</v>
      </c>
      <c r="I368" s="26">
        <v>89.9</v>
      </c>
      <c r="J368" s="26">
        <v>270</v>
      </c>
      <c r="K368" s="26">
        <v>330</v>
      </c>
      <c r="L368" s="26">
        <v>359</v>
      </c>
      <c r="M368" s="26">
        <v>1288</v>
      </c>
      <c r="N368" s="26">
        <v>299.39999999999998</v>
      </c>
      <c r="O368" s="26">
        <v>1580</v>
      </c>
      <c r="P368" s="26">
        <v>2215</v>
      </c>
      <c r="Q368" s="26">
        <v>117</v>
      </c>
      <c r="R368" s="26">
        <v>57.7</v>
      </c>
      <c r="S368" s="26">
        <v>46.2</v>
      </c>
      <c r="T368" s="26">
        <v>1010</v>
      </c>
      <c r="U368" s="26">
        <v>256</v>
      </c>
      <c r="V368" s="26">
        <v>214.5</v>
      </c>
      <c r="W368" s="26">
        <v>6092</v>
      </c>
      <c r="X368" s="26">
        <v>3112.5</v>
      </c>
      <c r="Y368" s="26">
        <v>269.5</v>
      </c>
      <c r="Z368" s="26">
        <v>1237</v>
      </c>
      <c r="AA368" s="26">
        <v>3105</v>
      </c>
      <c r="AB368" s="26">
        <v>299.2</v>
      </c>
      <c r="AC368" s="26">
        <v>1080</v>
      </c>
      <c r="AD368" s="26">
        <v>9622</v>
      </c>
      <c r="AE368" s="26">
        <v>1240</v>
      </c>
      <c r="AF368" s="26">
        <v>2465</v>
      </c>
      <c r="AG368" s="26">
        <v>111.3895</v>
      </c>
    </row>
    <row r="369" spans="1:33" ht="15.75" customHeight="1">
      <c r="A369" s="101">
        <v>44362</v>
      </c>
      <c r="B369" s="102">
        <f>VLOOKUP(A369,'FTSE All-Share Historical '!A:B,2,FALSE)</f>
        <v>4101.74</v>
      </c>
      <c r="C369" s="26">
        <v>850</v>
      </c>
      <c r="D369" s="26">
        <v>127.4</v>
      </c>
      <c r="E369" s="26">
        <v>398.8</v>
      </c>
      <c r="F369" s="26">
        <v>266</v>
      </c>
      <c r="G369" s="26">
        <v>98.6</v>
      </c>
      <c r="H369" s="26">
        <v>452</v>
      </c>
      <c r="I369" s="26">
        <v>90.3</v>
      </c>
      <c r="J369" s="26">
        <v>279</v>
      </c>
      <c r="K369" s="26">
        <v>336</v>
      </c>
      <c r="L369" s="26">
        <v>348.5</v>
      </c>
      <c r="M369" s="26">
        <v>1310</v>
      </c>
      <c r="N369" s="26">
        <v>297.39999999999998</v>
      </c>
      <c r="O369" s="26">
        <v>1600</v>
      </c>
      <c r="P369" s="26">
        <v>2205</v>
      </c>
      <c r="Q369" s="26">
        <v>116.4</v>
      </c>
      <c r="R369" s="26">
        <v>58</v>
      </c>
      <c r="S369" s="26">
        <v>46.4</v>
      </c>
      <c r="T369" s="26">
        <v>1030</v>
      </c>
      <c r="U369" s="26">
        <v>252</v>
      </c>
      <c r="V369" s="26">
        <v>211</v>
      </c>
      <c r="W369" s="26">
        <v>6014</v>
      </c>
      <c r="X369" s="26">
        <v>2999</v>
      </c>
      <c r="Y369" s="26">
        <v>259</v>
      </c>
      <c r="Z369" s="26">
        <v>1248</v>
      </c>
      <c r="AA369" s="26">
        <v>3095</v>
      </c>
      <c r="AB369" s="26">
        <v>291.10000000000002</v>
      </c>
      <c r="AC369" s="26">
        <v>1110</v>
      </c>
      <c r="AD369" s="26">
        <v>9818</v>
      </c>
      <c r="AE369" s="26">
        <v>1232.5</v>
      </c>
      <c r="AF369" s="26">
        <v>2486</v>
      </c>
      <c r="AG369" s="26">
        <v>126.3425</v>
      </c>
    </row>
    <row r="370" spans="1:33" ht="15.75" customHeight="1">
      <c r="A370" s="101">
        <v>44363</v>
      </c>
      <c r="B370" s="102">
        <f>VLOOKUP(A370,'FTSE All-Share Historical '!A:B,2,FALSE)</f>
        <v>4107.1499999999996</v>
      </c>
      <c r="C370" s="26">
        <v>874</v>
      </c>
      <c r="D370" s="26">
        <v>128</v>
      </c>
      <c r="E370" s="26">
        <v>405.8</v>
      </c>
      <c r="F370" s="26">
        <v>266</v>
      </c>
      <c r="G370" s="26">
        <v>99</v>
      </c>
      <c r="H370" s="26">
        <v>446</v>
      </c>
      <c r="I370" s="26">
        <v>91.2</v>
      </c>
      <c r="J370" s="26">
        <v>275</v>
      </c>
      <c r="K370" s="26">
        <v>328</v>
      </c>
      <c r="L370" s="26">
        <v>345</v>
      </c>
      <c r="M370" s="26">
        <v>1280</v>
      </c>
      <c r="N370" s="26">
        <v>293</v>
      </c>
      <c r="O370" s="26">
        <v>1590</v>
      </c>
      <c r="P370" s="26">
        <v>2220</v>
      </c>
      <c r="Q370" s="26">
        <v>118.6</v>
      </c>
      <c r="R370" s="26">
        <v>57.9</v>
      </c>
      <c r="S370" s="26">
        <v>46.5</v>
      </c>
      <c r="T370" s="26">
        <v>1020</v>
      </c>
      <c r="U370" s="26">
        <v>253</v>
      </c>
      <c r="V370" s="26">
        <v>210</v>
      </c>
      <c r="W370" s="26">
        <v>6020</v>
      </c>
      <c r="X370" s="26">
        <v>2963.5</v>
      </c>
      <c r="Y370" s="26">
        <v>254.5</v>
      </c>
      <c r="Z370" s="26">
        <v>1225</v>
      </c>
      <c r="AA370" s="26">
        <v>3140</v>
      </c>
      <c r="AB370" s="26">
        <v>296.7</v>
      </c>
      <c r="AC370" s="26">
        <v>1130</v>
      </c>
      <c r="AD370" s="26">
        <v>9914</v>
      </c>
      <c r="AE370" s="26">
        <v>1225</v>
      </c>
      <c r="AF370" s="26">
        <v>2512</v>
      </c>
      <c r="AG370" s="26">
        <v>126.1258</v>
      </c>
    </row>
    <row r="371" spans="1:33" ht="15.75" customHeight="1">
      <c r="A371" s="101">
        <v>44364</v>
      </c>
      <c r="B371" s="102">
        <f>VLOOKUP(A371,'FTSE All-Share Historical '!A:B,2,FALSE)</f>
        <v>4089.67</v>
      </c>
      <c r="C371" s="26">
        <v>880</v>
      </c>
      <c r="D371" s="26">
        <v>131.6</v>
      </c>
      <c r="E371" s="26">
        <v>426.2</v>
      </c>
      <c r="F371" s="26">
        <v>258</v>
      </c>
      <c r="G371" s="26">
        <v>100</v>
      </c>
      <c r="H371" s="26">
        <v>445</v>
      </c>
      <c r="I371" s="26">
        <v>92.1</v>
      </c>
      <c r="J371" s="26">
        <v>312</v>
      </c>
      <c r="K371" s="26">
        <v>316</v>
      </c>
      <c r="L371" s="26">
        <v>350</v>
      </c>
      <c r="M371" s="26">
        <v>1292</v>
      </c>
      <c r="N371" s="26">
        <v>285.8</v>
      </c>
      <c r="O371" s="26">
        <v>1610</v>
      </c>
      <c r="P371" s="26">
        <v>2205</v>
      </c>
      <c r="Q371" s="26">
        <v>121</v>
      </c>
      <c r="R371" s="26">
        <v>58.4</v>
      </c>
      <c r="S371" s="26">
        <v>45</v>
      </c>
      <c r="T371" s="26">
        <v>1030</v>
      </c>
      <c r="U371" s="26">
        <v>257</v>
      </c>
      <c r="V371" s="26">
        <v>208</v>
      </c>
      <c r="W371" s="26">
        <v>5882</v>
      </c>
      <c r="X371" s="26">
        <v>2862.5</v>
      </c>
      <c r="Y371" s="26">
        <v>240</v>
      </c>
      <c r="Z371" s="26">
        <v>1219</v>
      </c>
      <c r="AA371" s="26">
        <v>3120</v>
      </c>
      <c r="AB371" s="26">
        <v>298.8</v>
      </c>
      <c r="AC371" s="26">
        <v>1130</v>
      </c>
      <c r="AD371" s="26">
        <v>9844</v>
      </c>
      <c r="AE371" s="26">
        <v>1276</v>
      </c>
      <c r="AF371" s="26">
        <v>2448</v>
      </c>
      <c r="AG371" s="26">
        <v>120.4913</v>
      </c>
    </row>
    <row r="372" spans="1:33" ht="15.75" customHeight="1">
      <c r="A372" s="101">
        <v>44365</v>
      </c>
      <c r="B372" s="102">
        <f>VLOOKUP(A372,'FTSE All-Share Historical '!A:B,2,FALSE)</f>
        <v>4018.95</v>
      </c>
      <c r="C372" s="26">
        <v>846</v>
      </c>
      <c r="D372" s="26">
        <v>129.19999999999999</v>
      </c>
      <c r="E372" s="26">
        <v>402</v>
      </c>
      <c r="F372" s="26">
        <v>261</v>
      </c>
      <c r="G372" s="26">
        <v>110.2</v>
      </c>
      <c r="H372" s="26">
        <v>442</v>
      </c>
      <c r="I372" s="26">
        <v>89.45</v>
      </c>
      <c r="J372" s="26">
        <v>313</v>
      </c>
      <c r="K372" s="26">
        <v>315</v>
      </c>
      <c r="L372" s="26">
        <v>347</v>
      </c>
      <c r="M372" s="26">
        <v>1292</v>
      </c>
      <c r="N372" s="26">
        <v>281.8</v>
      </c>
      <c r="O372" s="26">
        <v>1610</v>
      </c>
      <c r="P372" s="26">
        <v>2235</v>
      </c>
      <c r="Q372" s="26">
        <v>113.4</v>
      </c>
      <c r="R372" s="26">
        <v>56.5</v>
      </c>
      <c r="S372" s="26">
        <v>45</v>
      </c>
      <c r="T372" s="26">
        <v>992</v>
      </c>
      <c r="U372" s="26">
        <v>251</v>
      </c>
      <c r="V372" s="26">
        <v>214.5</v>
      </c>
      <c r="W372" s="26">
        <v>5809</v>
      </c>
      <c r="X372" s="26">
        <v>2717.5</v>
      </c>
      <c r="Y372" s="26">
        <v>237.5</v>
      </c>
      <c r="Z372" s="26">
        <v>1190</v>
      </c>
      <c r="AA372" s="26">
        <v>3085</v>
      </c>
      <c r="AB372" s="26">
        <v>292.60000000000002</v>
      </c>
      <c r="AC372" s="26">
        <v>1135</v>
      </c>
      <c r="AD372" s="26">
        <v>9678</v>
      </c>
      <c r="AE372" s="26">
        <v>1238</v>
      </c>
      <c r="AF372" s="26">
        <v>2387</v>
      </c>
      <c r="AG372" s="26">
        <v>116.30159999999999</v>
      </c>
    </row>
    <row r="373" spans="1:33" ht="15.75" customHeight="1">
      <c r="A373" s="101">
        <v>44368</v>
      </c>
      <c r="B373" s="102">
        <f>VLOOKUP(A373,'FTSE All-Share Historical '!A:B,2,FALSE)</f>
        <v>4044.31</v>
      </c>
      <c r="C373" s="26">
        <v>870</v>
      </c>
      <c r="D373" s="26">
        <v>125.7</v>
      </c>
      <c r="E373" s="26">
        <v>402</v>
      </c>
      <c r="F373" s="26">
        <v>269</v>
      </c>
      <c r="G373" s="26">
        <v>106.2</v>
      </c>
      <c r="H373" s="26">
        <v>440</v>
      </c>
      <c r="I373" s="26">
        <v>90.5</v>
      </c>
      <c r="J373" s="26">
        <v>325</v>
      </c>
      <c r="K373" s="26">
        <v>300</v>
      </c>
      <c r="L373" s="26">
        <v>353.5</v>
      </c>
      <c r="M373" s="26">
        <v>1268</v>
      </c>
      <c r="N373" s="26">
        <v>286.39999999999998</v>
      </c>
      <c r="O373" s="26">
        <v>1600</v>
      </c>
      <c r="P373" s="26">
        <v>2180</v>
      </c>
      <c r="Q373" s="26">
        <v>116</v>
      </c>
      <c r="R373" s="26">
        <v>57.6</v>
      </c>
      <c r="S373" s="26">
        <v>45</v>
      </c>
      <c r="T373" s="26">
        <v>996</v>
      </c>
      <c r="U373" s="26">
        <v>257</v>
      </c>
      <c r="V373" s="26">
        <v>209</v>
      </c>
      <c r="W373" s="26">
        <v>5792</v>
      </c>
      <c r="X373" s="26">
        <v>2775</v>
      </c>
      <c r="Y373" s="26">
        <v>236.5</v>
      </c>
      <c r="Z373" s="26">
        <v>1212</v>
      </c>
      <c r="AA373" s="26">
        <v>3080</v>
      </c>
      <c r="AB373" s="26">
        <v>297.3</v>
      </c>
      <c r="AC373" s="26">
        <v>1095</v>
      </c>
      <c r="AD373" s="26">
        <v>9832</v>
      </c>
      <c r="AE373" s="26">
        <v>1231.5</v>
      </c>
      <c r="AF373" s="26">
        <v>2381</v>
      </c>
      <c r="AG373" s="26">
        <v>111.5339</v>
      </c>
    </row>
    <row r="374" spans="1:33" ht="15.75" customHeight="1">
      <c r="A374" s="101">
        <v>44369</v>
      </c>
      <c r="B374" s="102">
        <f>VLOOKUP(A374,'FTSE All-Share Historical '!A:B,2,FALSE)</f>
        <v>4064.49</v>
      </c>
      <c r="C374" s="26">
        <v>854</v>
      </c>
      <c r="D374" s="26">
        <v>130.4</v>
      </c>
      <c r="E374" s="26">
        <v>402</v>
      </c>
      <c r="F374" s="26">
        <v>264</v>
      </c>
      <c r="G374" s="26">
        <v>107.8</v>
      </c>
      <c r="H374" s="26">
        <v>440</v>
      </c>
      <c r="I374" s="26">
        <v>93.3</v>
      </c>
      <c r="J374" s="26">
        <v>330</v>
      </c>
      <c r="K374" s="26">
        <v>310</v>
      </c>
      <c r="L374" s="26">
        <v>350</v>
      </c>
      <c r="M374" s="26">
        <v>1280</v>
      </c>
      <c r="N374" s="26">
        <v>295</v>
      </c>
      <c r="O374" s="26">
        <v>1590</v>
      </c>
      <c r="P374" s="26">
        <v>2220</v>
      </c>
      <c r="Q374" s="26">
        <v>119.4</v>
      </c>
      <c r="R374" s="26">
        <v>58.2</v>
      </c>
      <c r="S374" s="26">
        <v>45.9</v>
      </c>
      <c r="T374" s="26">
        <v>998</v>
      </c>
      <c r="U374" s="26">
        <v>259</v>
      </c>
      <c r="V374" s="26">
        <v>211</v>
      </c>
      <c r="W374" s="26">
        <v>5881</v>
      </c>
      <c r="X374" s="26">
        <v>2792</v>
      </c>
      <c r="Y374" s="26">
        <v>239.5</v>
      </c>
      <c r="Z374" s="26">
        <v>1232</v>
      </c>
      <c r="AA374" s="26">
        <v>3075</v>
      </c>
      <c r="AB374" s="26">
        <v>293</v>
      </c>
      <c r="AC374" s="26">
        <v>1110</v>
      </c>
      <c r="AD374" s="26">
        <v>9888</v>
      </c>
      <c r="AE374" s="26">
        <v>1228</v>
      </c>
      <c r="AF374" s="26">
        <v>2398</v>
      </c>
      <c r="AG374" s="26">
        <v>111.5339</v>
      </c>
    </row>
    <row r="375" spans="1:33" ht="15.75" customHeight="1">
      <c r="A375" s="101">
        <v>44370</v>
      </c>
      <c r="B375" s="102">
        <f>VLOOKUP(A375,'FTSE All-Share Historical '!A:B,2,FALSE)</f>
        <v>4056.33</v>
      </c>
      <c r="C375" s="26">
        <v>860</v>
      </c>
      <c r="D375" s="26">
        <v>136.19999999999999</v>
      </c>
      <c r="E375" s="26">
        <v>412</v>
      </c>
      <c r="F375" s="26">
        <v>260</v>
      </c>
      <c r="G375" s="26">
        <v>110.6</v>
      </c>
      <c r="H375" s="26">
        <v>444</v>
      </c>
      <c r="I375" s="26">
        <v>92.8</v>
      </c>
      <c r="J375" s="26">
        <v>342</v>
      </c>
      <c r="K375" s="26">
        <v>306</v>
      </c>
      <c r="L375" s="26">
        <v>355</v>
      </c>
      <c r="M375" s="26">
        <v>1296</v>
      </c>
      <c r="N375" s="26">
        <v>295.2</v>
      </c>
      <c r="O375" s="26">
        <v>1610</v>
      </c>
      <c r="P375" s="26">
        <v>2210</v>
      </c>
      <c r="Q375" s="26">
        <v>116</v>
      </c>
      <c r="R375" s="26">
        <v>59.5</v>
      </c>
      <c r="S375" s="26">
        <v>48.1</v>
      </c>
      <c r="T375" s="26">
        <v>1010</v>
      </c>
      <c r="U375" s="26">
        <v>257</v>
      </c>
      <c r="V375" s="26">
        <v>212.5</v>
      </c>
      <c r="W375" s="26">
        <v>5926</v>
      </c>
      <c r="X375" s="26">
        <v>2822</v>
      </c>
      <c r="Y375" s="26">
        <v>247</v>
      </c>
      <c r="Z375" s="26">
        <v>1238</v>
      </c>
      <c r="AA375" s="26">
        <v>3070</v>
      </c>
      <c r="AB375" s="26">
        <v>298</v>
      </c>
      <c r="AC375" s="26">
        <v>1100</v>
      </c>
      <c r="AD375" s="26">
        <v>9840</v>
      </c>
      <c r="AE375" s="26">
        <v>1275.5</v>
      </c>
      <c r="AF375" s="26">
        <v>2372</v>
      </c>
      <c r="AG375" s="26">
        <v>114.2067</v>
      </c>
    </row>
    <row r="376" spans="1:33" ht="15.75" customHeight="1">
      <c r="A376" s="101">
        <v>44371</v>
      </c>
      <c r="B376" s="102">
        <f>VLOOKUP(A376,'FTSE All-Share Historical '!A:B,2,FALSE)</f>
        <v>4068.46</v>
      </c>
      <c r="C376" s="26">
        <v>880</v>
      </c>
      <c r="D376" s="26">
        <v>140</v>
      </c>
      <c r="E376" s="26">
        <v>428.2</v>
      </c>
      <c r="F376" s="26">
        <v>266</v>
      </c>
      <c r="G376" s="26">
        <v>114.6</v>
      </c>
      <c r="H376" s="26">
        <v>440</v>
      </c>
      <c r="I376" s="26">
        <v>91.5</v>
      </c>
      <c r="J376" s="26">
        <v>356.5</v>
      </c>
      <c r="K376" s="26">
        <v>310</v>
      </c>
      <c r="L376" s="26">
        <v>349</v>
      </c>
      <c r="M376" s="26">
        <v>1284</v>
      </c>
      <c r="N376" s="26">
        <v>287.39999999999998</v>
      </c>
      <c r="O376" s="26">
        <v>1630</v>
      </c>
      <c r="P376" s="26">
        <v>2215</v>
      </c>
      <c r="Q376" s="26">
        <v>117.6</v>
      </c>
      <c r="R376" s="26">
        <v>57.7</v>
      </c>
      <c r="S376" s="26">
        <v>45.4</v>
      </c>
      <c r="T376" s="26">
        <v>1030</v>
      </c>
      <c r="U376" s="26">
        <v>255</v>
      </c>
      <c r="V376" s="26">
        <v>212.5</v>
      </c>
      <c r="W376" s="26">
        <v>6000</v>
      </c>
      <c r="X376" s="26">
        <v>2924</v>
      </c>
      <c r="Y376" s="26">
        <v>247</v>
      </c>
      <c r="Z376" s="26">
        <v>1217</v>
      </c>
      <c r="AA376" s="26">
        <v>3055</v>
      </c>
      <c r="AB376" s="26">
        <v>294.39999999999998</v>
      </c>
      <c r="AC376" s="26">
        <v>1095</v>
      </c>
      <c r="AD376" s="26">
        <v>9902</v>
      </c>
      <c r="AE376" s="26">
        <v>1269</v>
      </c>
      <c r="AF376" s="26">
        <v>2383</v>
      </c>
      <c r="AG376" s="26">
        <v>114.4234</v>
      </c>
    </row>
    <row r="377" spans="1:33" ht="15.75" customHeight="1">
      <c r="A377" s="101">
        <v>44372</v>
      </c>
      <c r="B377" s="102">
        <f>VLOOKUP(A377,'FTSE All-Share Historical '!A:B,2,FALSE)</f>
        <v>4085.09</v>
      </c>
      <c r="C377" s="26">
        <v>830</v>
      </c>
      <c r="D377" s="26">
        <v>141</v>
      </c>
      <c r="E377" s="26">
        <v>430.8</v>
      </c>
      <c r="F377" s="26">
        <v>263</v>
      </c>
      <c r="G377" s="26">
        <v>111.8</v>
      </c>
      <c r="H377" s="26">
        <v>438</v>
      </c>
      <c r="I377" s="26">
        <v>91.4</v>
      </c>
      <c r="J377" s="26">
        <v>355</v>
      </c>
      <c r="K377" s="26">
        <v>307</v>
      </c>
      <c r="L377" s="26">
        <v>346.5</v>
      </c>
      <c r="M377" s="26">
        <v>1298</v>
      </c>
      <c r="N377" s="26">
        <v>288</v>
      </c>
      <c r="O377" s="26">
        <v>1635</v>
      </c>
      <c r="P377" s="26">
        <v>2220</v>
      </c>
      <c r="Q377" s="26">
        <v>125</v>
      </c>
      <c r="R377" s="26">
        <v>58</v>
      </c>
      <c r="S377" s="26">
        <v>47</v>
      </c>
      <c r="T377" s="26">
        <v>1050</v>
      </c>
      <c r="U377" s="26">
        <v>265</v>
      </c>
      <c r="V377" s="26">
        <v>215</v>
      </c>
      <c r="W377" s="26">
        <v>6062</v>
      </c>
      <c r="X377" s="26">
        <v>2966.5</v>
      </c>
      <c r="Y377" s="26">
        <v>245.5</v>
      </c>
      <c r="Z377" s="26">
        <v>1210</v>
      </c>
      <c r="AA377" s="26">
        <v>3095</v>
      </c>
      <c r="AB377" s="26">
        <v>291.5</v>
      </c>
      <c r="AC377" s="26">
        <v>1085</v>
      </c>
      <c r="AD377" s="26">
        <v>10005</v>
      </c>
      <c r="AE377" s="26">
        <v>1245</v>
      </c>
      <c r="AF377" s="26">
        <v>2419</v>
      </c>
      <c r="AG377" s="26">
        <v>122.4417</v>
      </c>
    </row>
    <row r="378" spans="1:33" ht="15.75" customHeight="1">
      <c r="A378" s="101">
        <v>44375</v>
      </c>
      <c r="B378" s="102">
        <f>VLOOKUP(A378,'FTSE All-Share Historical '!A:B,2,FALSE)</f>
        <v>4051.78</v>
      </c>
      <c r="C378" s="26">
        <v>850</v>
      </c>
      <c r="D378" s="26">
        <v>140.80000000000001</v>
      </c>
      <c r="E378" s="26">
        <v>422.4</v>
      </c>
      <c r="F378" s="26">
        <v>269</v>
      </c>
      <c r="G378" s="26">
        <v>110</v>
      </c>
      <c r="H378" s="26">
        <v>440</v>
      </c>
      <c r="I378" s="26">
        <v>88.8</v>
      </c>
      <c r="J378" s="26">
        <v>361</v>
      </c>
      <c r="K378" s="26">
        <v>317</v>
      </c>
      <c r="L378" s="26">
        <v>339</v>
      </c>
      <c r="M378" s="26">
        <v>1312</v>
      </c>
      <c r="N378" s="26">
        <v>281</v>
      </c>
      <c r="O378" s="26">
        <v>1640</v>
      </c>
      <c r="P378" s="26">
        <v>2200</v>
      </c>
      <c r="Q378" s="26">
        <v>132.6</v>
      </c>
      <c r="R378" s="26">
        <v>56.9</v>
      </c>
      <c r="S378" s="26">
        <v>47.6</v>
      </c>
      <c r="T378" s="26">
        <v>1045</v>
      </c>
      <c r="U378" s="26">
        <v>259</v>
      </c>
      <c r="V378" s="26">
        <v>214.5</v>
      </c>
      <c r="W378" s="26">
        <v>6002</v>
      </c>
      <c r="X378" s="26">
        <v>2901.5</v>
      </c>
      <c r="Y378" s="26">
        <v>242.5</v>
      </c>
      <c r="Z378" s="26">
        <v>1194</v>
      </c>
      <c r="AA378" s="26">
        <v>3130</v>
      </c>
      <c r="AB378" s="26">
        <v>290.8</v>
      </c>
      <c r="AC378" s="26">
        <v>1085</v>
      </c>
      <c r="AD378" s="26">
        <v>9970</v>
      </c>
      <c r="AE378" s="26">
        <v>1177.5</v>
      </c>
      <c r="AF378" s="26">
        <v>2434</v>
      </c>
      <c r="AG378" s="26">
        <v>125.7646</v>
      </c>
    </row>
    <row r="379" spans="1:33" ht="15.75" customHeight="1">
      <c r="A379" s="101">
        <v>44376</v>
      </c>
      <c r="B379" s="102">
        <f>VLOOKUP(A379,'FTSE All-Share Historical '!A:B,2,FALSE)</f>
        <v>4058.92</v>
      </c>
      <c r="C379" s="26">
        <v>860</v>
      </c>
      <c r="D379" s="26">
        <v>142</v>
      </c>
      <c r="E379" s="26">
        <v>431.6</v>
      </c>
      <c r="F379" s="26">
        <v>258</v>
      </c>
      <c r="G379" s="26">
        <v>108.4</v>
      </c>
      <c r="H379" s="26">
        <v>434</v>
      </c>
      <c r="I379" s="26">
        <v>87.95</v>
      </c>
      <c r="J379" s="26">
        <v>360</v>
      </c>
      <c r="K379" s="26">
        <v>318</v>
      </c>
      <c r="L379" s="26">
        <v>325</v>
      </c>
      <c r="M379" s="26">
        <v>1302</v>
      </c>
      <c r="N379" s="26">
        <v>277.60000000000002</v>
      </c>
      <c r="O379" s="26">
        <v>1620</v>
      </c>
      <c r="P379" s="26">
        <v>2190</v>
      </c>
      <c r="Q379" s="26">
        <v>129.80000000000001</v>
      </c>
      <c r="R379" s="26">
        <v>56.6</v>
      </c>
      <c r="S379" s="26">
        <v>46.9</v>
      </c>
      <c r="T379" s="26">
        <v>1055</v>
      </c>
      <c r="U379" s="26">
        <v>260</v>
      </c>
      <c r="V379" s="26">
        <v>218.5</v>
      </c>
      <c r="W379" s="26">
        <v>6028</v>
      </c>
      <c r="X379" s="26">
        <v>2894.5</v>
      </c>
      <c r="Y379" s="26">
        <v>241</v>
      </c>
      <c r="Z379" s="26">
        <v>1180</v>
      </c>
      <c r="AA379" s="26">
        <v>3245</v>
      </c>
      <c r="AB379" s="26">
        <v>290.3</v>
      </c>
      <c r="AC379" s="26">
        <v>1085</v>
      </c>
      <c r="AD379" s="26">
        <v>10140</v>
      </c>
      <c r="AE379" s="26">
        <v>1179.5</v>
      </c>
      <c r="AF379" s="26">
        <v>2443</v>
      </c>
      <c r="AG379" s="26">
        <v>122.80289999999999</v>
      </c>
    </row>
    <row r="380" spans="1:33" ht="15.75" customHeight="1">
      <c r="A380" s="101">
        <v>44377</v>
      </c>
      <c r="B380" s="102">
        <f>VLOOKUP(A380,'FTSE All-Share Historical '!A:B,2,FALSE)</f>
        <v>4030.03</v>
      </c>
      <c r="C380" s="26">
        <v>850</v>
      </c>
      <c r="D380" s="26">
        <v>140.69999999999999</v>
      </c>
      <c r="E380" s="26">
        <v>431.2</v>
      </c>
      <c r="F380" s="26">
        <v>260</v>
      </c>
      <c r="G380" s="26">
        <v>109</v>
      </c>
      <c r="H380" s="26">
        <v>438</v>
      </c>
      <c r="I380" s="26">
        <v>87.95</v>
      </c>
      <c r="J380" s="26">
        <v>360</v>
      </c>
      <c r="K380" s="26">
        <v>329</v>
      </c>
      <c r="L380" s="26">
        <v>320</v>
      </c>
      <c r="M380" s="26">
        <v>1300</v>
      </c>
      <c r="N380" s="26">
        <v>278.60000000000002</v>
      </c>
      <c r="O380" s="26">
        <v>1630</v>
      </c>
      <c r="P380" s="26">
        <v>2155</v>
      </c>
      <c r="Q380" s="26">
        <v>131.19999999999999</v>
      </c>
      <c r="R380" s="26">
        <v>58</v>
      </c>
      <c r="S380" s="26">
        <v>46.2</v>
      </c>
      <c r="T380" s="26">
        <v>1070</v>
      </c>
      <c r="U380" s="26">
        <v>260</v>
      </c>
      <c r="V380" s="26">
        <v>215</v>
      </c>
      <c r="W380" s="26">
        <v>5949</v>
      </c>
      <c r="X380" s="26">
        <v>2872.5</v>
      </c>
      <c r="Y380" s="26">
        <v>238</v>
      </c>
      <c r="Z380" s="26">
        <v>1178</v>
      </c>
      <c r="AA380" s="26">
        <v>3190</v>
      </c>
      <c r="AB380" s="26">
        <v>290</v>
      </c>
      <c r="AC380" s="26">
        <v>1085</v>
      </c>
      <c r="AD380" s="26">
        <v>10050</v>
      </c>
      <c r="AE380" s="26">
        <v>1183.5</v>
      </c>
      <c r="AF380" s="26">
        <v>2446</v>
      </c>
      <c r="AG380" s="26">
        <v>123.453</v>
      </c>
    </row>
    <row r="381" spans="1:33" ht="15.75" customHeight="1">
      <c r="A381" s="101">
        <v>44378</v>
      </c>
      <c r="B381" s="102">
        <f>VLOOKUP(A381,'FTSE All-Share Historical '!A:B,2,FALSE)</f>
        <v>4079.21</v>
      </c>
      <c r="C381" s="26">
        <v>838</v>
      </c>
      <c r="D381" s="26">
        <v>138</v>
      </c>
      <c r="E381" s="26">
        <v>435</v>
      </c>
      <c r="F381" s="26">
        <v>260</v>
      </c>
      <c r="G381" s="26">
        <v>114.6</v>
      </c>
      <c r="H381" s="26">
        <v>438</v>
      </c>
      <c r="I381" s="26">
        <v>91.4</v>
      </c>
      <c r="J381" s="26">
        <v>364.5</v>
      </c>
      <c r="K381" s="26">
        <v>327</v>
      </c>
      <c r="L381" s="26">
        <v>326.5</v>
      </c>
      <c r="M381" s="26">
        <v>1296</v>
      </c>
      <c r="N381" s="26">
        <v>292.2</v>
      </c>
      <c r="O381" s="26">
        <v>1640</v>
      </c>
      <c r="P381" s="26">
        <v>2170</v>
      </c>
      <c r="Q381" s="26">
        <v>127.6</v>
      </c>
      <c r="R381" s="26">
        <v>58.1</v>
      </c>
      <c r="S381" s="26">
        <v>45.2</v>
      </c>
      <c r="T381" s="26">
        <v>1095</v>
      </c>
      <c r="U381" s="26">
        <v>257</v>
      </c>
      <c r="V381" s="26">
        <v>217.5</v>
      </c>
      <c r="W381" s="26">
        <v>5934</v>
      </c>
      <c r="X381" s="26">
        <v>2889.5</v>
      </c>
      <c r="Y381" s="26">
        <v>239</v>
      </c>
      <c r="Z381" s="26">
        <v>1217</v>
      </c>
      <c r="AA381" s="26">
        <v>3235</v>
      </c>
      <c r="AB381" s="26">
        <v>290</v>
      </c>
      <c r="AC381" s="26">
        <v>1085</v>
      </c>
      <c r="AD381" s="26">
        <v>10145</v>
      </c>
      <c r="AE381" s="26">
        <v>1219</v>
      </c>
      <c r="AF381" s="26">
        <v>2540</v>
      </c>
      <c r="AG381" s="26">
        <v>119.7689</v>
      </c>
    </row>
    <row r="382" spans="1:33" ht="15.75" customHeight="1">
      <c r="A382" s="101">
        <v>44379</v>
      </c>
      <c r="B382" s="102">
        <f>VLOOKUP(A382,'FTSE All-Share Historical '!A:B,2,FALSE)</f>
        <v>4082.3</v>
      </c>
      <c r="C382" s="26">
        <v>861</v>
      </c>
      <c r="D382" s="26">
        <v>140.1</v>
      </c>
      <c r="E382" s="26">
        <v>434.8</v>
      </c>
      <c r="F382" s="26">
        <v>272</v>
      </c>
      <c r="G382" s="26">
        <v>111</v>
      </c>
      <c r="H382" s="26">
        <v>435</v>
      </c>
      <c r="I382" s="26">
        <v>92.15</v>
      </c>
      <c r="J382" s="26">
        <v>365</v>
      </c>
      <c r="K382" s="26">
        <v>327</v>
      </c>
      <c r="L382" s="26">
        <v>326</v>
      </c>
      <c r="M382" s="26">
        <v>1304</v>
      </c>
      <c r="N382" s="26">
        <v>290</v>
      </c>
      <c r="O382" s="26">
        <v>1640</v>
      </c>
      <c r="P382" s="26">
        <v>2180</v>
      </c>
      <c r="Q382" s="26">
        <v>128.80000000000001</v>
      </c>
      <c r="R382" s="26">
        <v>59.4</v>
      </c>
      <c r="S382" s="26">
        <v>44.3</v>
      </c>
      <c r="T382" s="26">
        <v>1140</v>
      </c>
      <c r="U382" s="26">
        <v>256</v>
      </c>
      <c r="V382" s="26">
        <v>223</v>
      </c>
      <c r="W382" s="26">
        <v>5956</v>
      </c>
      <c r="X382" s="26">
        <v>2947</v>
      </c>
      <c r="Y382" s="26">
        <v>245.5</v>
      </c>
      <c r="Z382" s="26">
        <v>1234</v>
      </c>
      <c r="AA382" s="26">
        <v>3275</v>
      </c>
      <c r="AB382" s="26">
        <v>293.3</v>
      </c>
      <c r="AC382" s="26">
        <v>1085</v>
      </c>
      <c r="AD382" s="26">
        <v>10195</v>
      </c>
      <c r="AE382" s="26">
        <v>1245.5</v>
      </c>
      <c r="AF382" s="26">
        <v>2543</v>
      </c>
      <c r="AG382" s="26">
        <v>119.19110000000001</v>
      </c>
    </row>
    <row r="383" spans="1:33" ht="15.75" customHeight="1">
      <c r="A383" s="101">
        <v>44382</v>
      </c>
      <c r="B383" s="102">
        <f>VLOOKUP(A383,'FTSE All-Share Historical '!A:B,2,FALSE)</f>
        <v>4110.72</v>
      </c>
      <c r="C383" s="26">
        <v>850</v>
      </c>
      <c r="D383" s="26">
        <v>142.80000000000001</v>
      </c>
      <c r="E383" s="26">
        <v>432</v>
      </c>
      <c r="F383" s="26">
        <v>270</v>
      </c>
      <c r="G383" s="26">
        <v>111.4</v>
      </c>
      <c r="H383" s="26">
        <v>440</v>
      </c>
      <c r="I383" s="26">
        <v>94.3</v>
      </c>
      <c r="J383" s="26">
        <v>364.5</v>
      </c>
      <c r="K383" s="26">
        <v>328.5</v>
      </c>
      <c r="L383" s="26">
        <v>337</v>
      </c>
      <c r="M383" s="26">
        <v>1326</v>
      </c>
      <c r="N383" s="26">
        <v>300</v>
      </c>
      <c r="O383" s="26">
        <v>1640</v>
      </c>
      <c r="P383" s="26">
        <v>2260</v>
      </c>
      <c r="Q383" s="26">
        <v>130.6</v>
      </c>
      <c r="R383" s="26">
        <v>60</v>
      </c>
      <c r="S383" s="26">
        <v>44.7</v>
      </c>
      <c r="T383" s="26">
        <v>1190</v>
      </c>
      <c r="U383" s="26">
        <v>256</v>
      </c>
      <c r="V383" s="26">
        <v>224</v>
      </c>
      <c r="W383" s="26">
        <v>6040</v>
      </c>
      <c r="X383" s="26">
        <v>2986</v>
      </c>
      <c r="Y383" s="26">
        <v>246.5</v>
      </c>
      <c r="Z383" s="26">
        <v>1273</v>
      </c>
      <c r="AA383" s="26">
        <v>3310</v>
      </c>
      <c r="AB383" s="26">
        <v>302</v>
      </c>
      <c r="AC383" s="26">
        <v>1085</v>
      </c>
      <c r="AD383" s="26">
        <v>10205</v>
      </c>
      <c r="AE383" s="26">
        <v>1254.5</v>
      </c>
      <c r="AF383" s="26">
        <v>2536</v>
      </c>
      <c r="AG383" s="26">
        <v>119.5522</v>
      </c>
    </row>
    <row r="384" spans="1:33" ht="15.75" customHeight="1">
      <c r="A384" s="101">
        <v>44383</v>
      </c>
      <c r="B384" s="102">
        <f>VLOOKUP(A384,'FTSE All-Share Historical '!A:B,2,FALSE)</f>
        <v>4076.49</v>
      </c>
      <c r="C384" s="26">
        <v>836</v>
      </c>
      <c r="D384" s="26">
        <v>142.5</v>
      </c>
      <c r="E384" s="26">
        <v>407</v>
      </c>
      <c r="F384" s="26">
        <v>267</v>
      </c>
      <c r="G384" s="26">
        <v>109.2</v>
      </c>
      <c r="H384" s="26">
        <v>435</v>
      </c>
      <c r="I384" s="26">
        <v>94.35</v>
      </c>
      <c r="J384" s="26">
        <v>359</v>
      </c>
      <c r="K384" s="26">
        <v>330</v>
      </c>
      <c r="L384" s="26">
        <v>347.5</v>
      </c>
      <c r="M384" s="26">
        <v>1336</v>
      </c>
      <c r="N384" s="26">
        <v>293.39999999999998</v>
      </c>
      <c r="O384" s="26">
        <v>1650</v>
      </c>
      <c r="P384" s="26">
        <v>2230</v>
      </c>
      <c r="Q384" s="26">
        <v>127</v>
      </c>
      <c r="R384" s="26">
        <v>62</v>
      </c>
      <c r="S384" s="26">
        <v>44.1</v>
      </c>
      <c r="T384" s="26">
        <v>1140</v>
      </c>
      <c r="U384" s="26">
        <v>262</v>
      </c>
      <c r="V384" s="26">
        <v>220</v>
      </c>
      <c r="W384" s="26">
        <v>5885</v>
      </c>
      <c r="X384" s="26">
        <v>2900.5</v>
      </c>
      <c r="Y384" s="26">
        <v>239.5</v>
      </c>
      <c r="Z384" s="26">
        <v>1239</v>
      </c>
      <c r="AA384" s="26">
        <v>3305</v>
      </c>
      <c r="AB384" s="26">
        <v>295.5</v>
      </c>
      <c r="AC384" s="26">
        <v>1085</v>
      </c>
      <c r="AD384" s="26">
        <v>10190</v>
      </c>
      <c r="AE384" s="26">
        <v>1262</v>
      </c>
      <c r="AF384" s="26">
        <v>2557</v>
      </c>
      <c r="AG384" s="26">
        <v>115.43470000000001</v>
      </c>
    </row>
    <row r="385" spans="1:33" ht="15.75" customHeight="1">
      <c r="A385" s="101">
        <v>44384</v>
      </c>
      <c r="B385" s="102">
        <f>VLOOKUP(A385,'FTSE All-Share Historical '!A:B,2,FALSE)</f>
        <v>4102.51</v>
      </c>
      <c r="C385" s="26">
        <v>830</v>
      </c>
      <c r="D385" s="26">
        <v>143</v>
      </c>
      <c r="E385" s="26">
        <v>402</v>
      </c>
      <c r="F385" s="26">
        <v>266</v>
      </c>
      <c r="G385" s="26">
        <v>106</v>
      </c>
      <c r="H385" s="26">
        <v>438</v>
      </c>
      <c r="I385" s="26">
        <v>90.55</v>
      </c>
      <c r="J385" s="26">
        <v>350</v>
      </c>
      <c r="K385" s="26">
        <v>330</v>
      </c>
      <c r="L385" s="26">
        <v>316.5</v>
      </c>
      <c r="M385" s="26">
        <v>1370</v>
      </c>
      <c r="N385" s="26">
        <v>281.39999999999998</v>
      </c>
      <c r="O385" s="26">
        <v>1635</v>
      </c>
      <c r="P385" s="26">
        <v>2280</v>
      </c>
      <c r="Q385" s="26">
        <v>127</v>
      </c>
      <c r="R385" s="26">
        <v>60.7</v>
      </c>
      <c r="S385" s="26">
        <v>45.4</v>
      </c>
      <c r="T385" s="26">
        <v>1140</v>
      </c>
      <c r="U385" s="26">
        <v>266</v>
      </c>
      <c r="V385" s="26">
        <v>219.5</v>
      </c>
      <c r="W385" s="26">
        <v>6038</v>
      </c>
      <c r="X385" s="26">
        <v>2991</v>
      </c>
      <c r="Y385" s="26">
        <v>242.5</v>
      </c>
      <c r="Z385" s="26">
        <v>1215</v>
      </c>
      <c r="AA385" s="26">
        <v>3305</v>
      </c>
      <c r="AB385" s="26">
        <v>301.89999999999998</v>
      </c>
      <c r="AC385" s="26">
        <v>1085</v>
      </c>
      <c r="AD385" s="26">
        <v>10375</v>
      </c>
      <c r="AE385" s="26">
        <v>1238</v>
      </c>
      <c r="AF385" s="26">
        <v>2578</v>
      </c>
      <c r="AG385" s="26">
        <v>111.8951</v>
      </c>
    </row>
    <row r="386" spans="1:33" ht="15.75" customHeight="1">
      <c r="A386" s="101">
        <v>44385</v>
      </c>
      <c r="B386" s="102">
        <f>VLOOKUP(A386,'FTSE All-Share Historical '!A:B,2,FALSE)</f>
        <v>4035.66</v>
      </c>
      <c r="C386" s="26">
        <v>868</v>
      </c>
      <c r="D386" s="26">
        <v>143.5</v>
      </c>
      <c r="E386" s="26">
        <v>398.2</v>
      </c>
      <c r="F386" s="26">
        <v>266</v>
      </c>
      <c r="G386" s="26">
        <v>102</v>
      </c>
      <c r="H386" s="26">
        <v>431</v>
      </c>
      <c r="I386" s="26">
        <v>86.6</v>
      </c>
      <c r="J386" s="26">
        <v>350</v>
      </c>
      <c r="K386" s="26">
        <v>322</v>
      </c>
      <c r="L386" s="26">
        <v>313</v>
      </c>
      <c r="M386" s="26">
        <v>1380</v>
      </c>
      <c r="N386" s="26">
        <v>271.60000000000002</v>
      </c>
      <c r="O386" s="26">
        <v>1640</v>
      </c>
      <c r="P386" s="26">
        <v>2270</v>
      </c>
      <c r="Q386" s="26">
        <v>131.19999999999999</v>
      </c>
      <c r="R386" s="26">
        <v>59.2</v>
      </c>
      <c r="S386" s="26">
        <v>43.3</v>
      </c>
      <c r="T386" s="26">
        <v>1140</v>
      </c>
      <c r="U386" s="26">
        <v>265</v>
      </c>
      <c r="V386" s="26">
        <v>219.5</v>
      </c>
      <c r="W386" s="26">
        <v>5866</v>
      </c>
      <c r="X386" s="26">
        <v>2868.5</v>
      </c>
      <c r="Y386" s="26">
        <v>237.5</v>
      </c>
      <c r="Z386" s="26">
        <v>1163</v>
      </c>
      <c r="AA386" s="26">
        <v>3245</v>
      </c>
      <c r="AB386" s="26">
        <v>304.2</v>
      </c>
      <c r="AC386" s="26">
        <v>1085</v>
      </c>
      <c r="AD386" s="26">
        <v>10205</v>
      </c>
      <c r="AE386" s="26">
        <v>1177</v>
      </c>
      <c r="AF386" s="26">
        <v>2567</v>
      </c>
      <c r="AG386" s="26">
        <v>113.4121</v>
      </c>
    </row>
    <row r="387" spans="1:33" ht="15.75" customHeight="1">
      <c r="A387" s="101">
        <v>44386</v>
      </c>
      <c r="B387" s="102">
        <f>VLOOKUP(A387,'FTSE All-Share Historical '!A:B,2,FALSE)</f>
        <v>4086.83</v>
      </c>
      <c r="C387" s="26">
        <v>854</v>
      </c>
      <c r="D387" s="26">
        <v>145.5</v>
      </c>
      <c r="E387" s="26">
        <v>378.8</v>
      </c>
      <c r="F387" s="26">
        <v>260</v>
      </c>
      <c r="G387" s="26">
        <v>107</v>
      </c>
      <c r="H387" s="26">
        <v>435</v>
      </c>
      <c r="I387" s="26">
        <v>85.6</v>
      </c>
      <c r="J387" s="26">
        <v>362</v>
      </c>
      <c r="K387" s="26">
        <v>325</v>
      </c>
      <c r="L387" s="26">
        <v>315</v>
      </c>
      <c r="M387" s="26">
        <v>1360</v>
      </c>
      <c r="N387" s="26">
        <v>273.39999999999998</v>
      </c>
      <c r="O387" s="26">
        <v>1615</v>
      </c>
      <c r="P387" s="26">
        <v>2270</v>
      </c>
      <c r="Q387" s="26">
        <v>133</v>
      </c>
      <c r="R387" s="26">
        <v>59.7</v>
      </c>
      <c r="S387" s="26">
        <v>43.8</v>
      </c>
      <c r="T387" s="26">
        <v>1095</v>
      </c>
      <c r="U387" s="26">
        <v>275</v>
      </c>
      <c r="V387" s="26">
        <v>222.5</v>
      </c>
      <c r="W387" s="26">
        <v>6106</v>
      </c>
      <c r="X387" s="26">
        <v>2991</v>
      </c>
      <c r="Y387" s="26">
        <v>243.5</v>
      </c>
      <c r="Z387" s="26">
        <v>1168</v>
      </c>
      <c r="AA387" s="26">
        <v>3285</v>
      </c>
      <c r="AB387" s="26">
        <v>304.60000000000002</v>
      </c>
      <c r="AC387" s="26">
        <v>1090</v>
      </c>
      <c r="AD387" s="26">
        <v>10350</v>
      </c>
      <c r="AE387" s="26">
        <v>1223.5</v>
      </c>
      <c r="AF387" s="26">
        <v>2623</v>
      </c>
      <c r="AG387" s="26">
        <v>110.8116</v>
      </c>
    </row>
    <row r="388" spans="1:33" ht="15.75" customHeight="1">
      <c r="A388" s="101">
        <v>44389</v>
      </c>
      <c r="B388" s="102">
        <f>VLOOKUP(A388,'FTSE All-Share Historical '!A:B,2,FALSE)</f>
        <v>4088.07</v>
      </c>
      <c r="C388" s="26">
        <v>870</v>
      </c>
      <c r="D388" s="26">
        <v>145.5</v>
      </c>
      <c r="E388" s="26">
        <v>375</v>
      </c>
      <c r="F388" s="26">
        <v>265</v>
      </c>
      <c r="G388" s="26">
        <v>104.8</v>
      </c>
      <c r="H388" s="26">
        <v>430</v>
      </c>
      <c r="I388" s="26">
        <v>83.8</v>
      </c>
      <c r="J388" s="26">
        <v>368</v>
      </c>
      <c r="K388" s="26">
        <v>325</v>
      </c>
      <c r="L388" s="26">
        <v>307</v>
      </c>
      <c r="M388" s="26">
        <v>1356</v>
      </c>
      <c r="N388" s="26">
        <v>268.60000000000002</v>
      </c>
      <c r="O388" s="26">
        <v>1630</v>
      </c>
      <c r="P388" s="26">
        <v>2265</v>
      </c>
      <c r="Q388" s="26">
        <v>129.80000000000001</v>
      </c>
      <c r="R388" s="26">
        <v>58.9</v>
      </c>
      <c r="S388" s="26">
        <v>43.2</v>
      </c>
      <c r="T388" s="26">
        <v>1110</v>
      </c>
      <c r="U388" s="26">
        <v>266</v>
      </c>
      <c r="V388" s="26">
        <v>229</v>
      </c>
      <c r="W388" s="26">
        <v>6100</v>
      </c>
      <c r="X388" s="26">
        <v>2955</v>
      </c>
      <c r="Y388" s="26">
        <v>242</v>
      </c>
      <c r="Z388" s="26">
        <v>1112</v>
      </c>
      <c r="AA388" s="26">
        <v>3300</v>
      </c>
      <c r="AB388" s="26">
        <v>305.39999999999998</v>
      </c>
      <c r="AC388" s="26">
        <v>1085</v>
      </c>
      <c r="AD388" s="26">
        <v>10460</v>
      </c>
      <c r="AE388" s="26">
        <v>1163</v>
      </c>
      <c r="AF388" s="26">
        <v>2616</v>
      </c>
      <c r="AG388" s="26">
        <v>109.3668</v>
      </c>
    </row>
    <row r="389" spans="1:33" ht="15.75" customHeight="1">
      <c r="A389" s="101">
        <v>44390</v>
      </c>
      <c r="B389" s="102">
        <f>VLOOKUP(A389,'FTSE All-Share Historical '!A:B,2,FALSE)</f>
        <v>4088.73</v>
      </c>
      <c r="C389" s="26">
        <v>850</v>
      </c>
      <c r="D389" s="26">
        <v>146.5</v>
      </c>
      <c r="E389" s="26">
        <v>377.4</v>
      </c>
      <c r="F389" s="26">
        <v>267</v>
      </c>
      <c r="G389" s="26">
        <v>106.8</v>
      </c>
      <c r="H389" s="26">
        <v>442</v>
      </c>
      <c r="I389" s="26">
        <v>82.3</v>
      </c>
      <c r="J389" s="26">
        <v>365.5</v>
      </c>
      <c r="K389" s="26">
        <v>317</v>
      </c>
      <c r="L389" s="26">
        <v>299</v>
      </c>
      <c r="M389" s="26">
        <v>1350</v>
      </c>
      <c r="N389" s="26">
        <v>268</v>
      </c>
      <c r="O389" s="26">
        <v>1600</v>
      </c>
      <c r="P389" s="26">
        <v>2255</v>
      </c>
      <c r="Q389" s="26">
        <v>126</v>
      </c>
      <c r="R389" s="26">
        <v>58.8</v>
      </c>
      <c r="S389" s="26">
        <v>41.2</v>
      </c>
      <c r="T389" s="26">
        <v>1100</v>
      </c>
      <c r="U389" s="26">
        <v>269</v>
      </c>
      <c r="V389" s="26">
        <v>230</v>
      </c>
      <c r="W389" s="26">
        <v>6076</v>
      </c>
      <c r="X389" s="26">
        <v>2945.5</v>
      </c>
      <c r="Y389" s="26">
        <v>242.5</v>
      </c>
      <c r="Z389" s="26">
        <v>1089</v>
      </c>
      <c r="AA389" s="26">
        <v>3315</v>
      </c>
      <c r="AB389" s="26">
        <v>301.5</v>
      </c>
      <c r="AC389" s="26">
        <v>1085</v>
      </c>
      <c r="AD389" s="26">
        <v>10510</v>
      </c>
      <c r="AE389" s="26">
        <v>1150.5</v>
      </c>
      <c r="AF389" s="26">
        <v>2609</v>
      </c>
      <c r="AG389" s="26">
        <v>109.0779</v>
      </c>
    </row>
    <row r="390" spans="1:33" ht="15.75" customHeight="1">
      <c r="A390" s="101">
        <v>44391</v>
      </c>
      <c r="B390" s="102">
        <f>VLOOKUP(A390,'FTSE All-Share Historical '!A:B,2,FALSE)</f>
        <v>4067.29</v>
      </c>
      <c r="C390" s="26">
        <v>826</v>
      </c>
      <c r="D390" s="26">
        <v>147</v>
      </c>
      <c r="E390" s="26">
        <v>369.6</v>
      </c>
      <c r="F390" s="26">
        <v>264</v>
      </c>
      <c r="G390" s="26">
        <v>101.4</v>
      </c>
      <c r="H390" s="26">
        <v>442</v>
      </c>
      <c r="I390" s="26">
        <v>78.849999999999994</v>
      </c>
      <c r="J390" s="26">
        <v>370</v>
      </c>
      <c r="K390" s="26">
        <v>318</v>
      </c>
      <c r="L390" s="26">
        <v>284</v>
      </c>
      <c r="M390" s="26">
        <v>1330</v>
      </c>
      <c r="N390" s="26">
        <v>258.39999999999998</v>
      </c>
      <c r="O390" s="26">
        <v>1550</v>
      </c>
      <c r="P390" s="26">
        <v>2235</v>
      </c>
      <c r="Q390" s="26">
        <v>126.2</v>
      </c>
      <c r="R390" s="26">
        <v>58.8</v>
      </c>
      <c r="S390" s="26">
        <v>41.2</v>
      </c>
      <c r="T390" s="26">
        <v>1095</v>
      </c>
      <c r="U390" s="26">
        <v>270</v>
      </c>
      <c r="V390" s="26">
        <v>227</v>
      </c>
      <c r="W390" s="26">
        <v>6088</v>
      </c>
      <c r="X390" s="26">
        <v>2987.5</v>
      </c>
      <c r="Y390" s="26">
        <v>238.5</v>
      </c>
      <c r="Z390" s="26">
        <v>1087</v>
      </c>
      <c r="AA390" s="26">
        <v>3285</v>
      </c>
      <c r="AB390" s="26">
        <v>298.8</v>
      </c>
      <c r="AC390" s="26">
        <v>1085</v>
      </c>
      <c r="AD390" s="26">
        <v>10395</v>
      </c>
      <c r="AE390" s="26">
        <v>1099.5</v>
      </c>
      <c r="AF390" s="26">
        <v>2613</v>
      </c>
      <c r="AG390" s="26">
        <v>109.0779</v>
      </c>
    </row>
    <row r="391" spans="1:33" ht="15.75" customHeight="1">
      <c r="A391" s="101">
        <v>44392</v>
      </c>
      <c r="B391" s="102">
        <f>VLOOKUP(A391,'FTSE All-Share Historical '!A:B,2,FALSE)</f>
        <v>4022.04</v>
      </c>
      <c r="C391" s="26">
        <v>840</v>
      </c>
      <c r="D391" s="26">
        <v>154</v>
      </c>
      <c r="E391" s="26">
        <v>362</v>
      </c>
      <c r="F391" s="26">
        <v>261</v>
      </c>
      <c r="G391" s="26">
        <v>101.2</v>
      </c>
      <c r="H391" s="26">
        <v>450</v>
      </c>
      <c r="I391" s="26">
        <v>79</v>
      </c>
      <c r="J391" s="26">
        <v>360</v>
      </c>
      <c r="K391" s="26">
        <v>309</v>
      </c>
      <c r="L391" s="26">
        <v>285</v>
      </c>
      <c r="M391" s="26">
        <v>1322</v>
      </c>
      <c r="N391" s="26">
        <v>258.60000000000002</v>
      </c>
      <c r="O391" s="26">
        <v>1570</v>
      </c>
      <c r="P391" s="26">
        <v>2185</v>
      </c>
      <c r="Q391" s="26">
        <v>125</v>
      </c>
      <c r="R391" s="26">
        <v>56.1</v>
      </c>
      <c r="S391" s="26">
        <v>40.1</v>
      </c>
      <c r="T391" s="26">
        <v>1100</v>
      </c>
      <c r="U391" s="26">
        <v>270</v>
      </c>
      <c r="V391" s="26">
        <v>225</v>
      </c>
      <c r="W391" s="26">
        <v>6142</v>
      </c>
      <c r="X391" s="26">
        <v>2973</v>
      </c>
      <c r="Y391" s="26">
        <v>239</v>
      </c>
      <c r="Z391" s="26">
        <v>1062</v>
      </c>
      <c r="AA391" s="26">
        <v>3250</v>
      </c>
      <c r="AB391" s="26">
        <v>295.5</v>
      </c>
      <c r="AC391" s="26">
        <v>1085</v>
      </c>
      <c r="AD391" s="26">
        <v>10220</v>
      </c>
      <c r="AE391" s="26">
        <v>1075</v>
      </c>
      <c r="AF391" s="26">
        <v>2602</v>
      </c>
      <c r="AG391" s="26">
        <v>106.694</v>
      </c>
    </row>
    <row r="392" spans="1:33" ht="15.75" customHeight="1">
      <c r="A392" s="101">
        <v>44393</v>
      </c>
      <c r="B392" s="102">
        <f>VLOOKUP(A392,'FTSE All-Share Historical '!A:B,2,FALSE)</f>
        <v>4019.1</v>
      </c>
      <c r="C392" s="26">
        <v>838</v>
      </c>
      <c r="D392" s="26">
        <v>157</v>
      </c>
      <c r="E392" s="26">
        <v>361</v>
      </c>
      <c r="F392" s="26">
        <v>272</v>
      </c>
      <c r="G392" s="26">
        <v>100</v>
      </c>
      <c r="H392" s="26">
        <v>445</v>
      </c>
      <c r="I392" s="26">
        <v>81.5</v>
      </c>
      <c r="J392" s="26">
        <v>361.5</v>
      </c>
      <c r="K392" s="26">
        <v>310</v>
      </c>
      <c r="L392" s="26">
        <v>291</v>
      </c>
      <c r="M392" s="26">
        <v>1308</v>
      </c>
      <c r="N392" s="26">
        <v>262</v>
      </c>
      <c r="O392" s="26">
        <v>1570</v>
      </c>
      <c r="P392" s="26">
        <v>2145</v>
      </c>
      <c r="Q392" s="26">
        <v>125</v>
      </c>
      <c r="R392" s="26">
        <v>54.7</v>
      </c>
      <c r="S392" s="26">
        <v>41.2</v>
      </c>
      <c r="T392" s="26">
        <v>1095</v>
      </c>
      <c r="U392" s="26">
        <v>269</v>
      </c>
      <c r="V392" s="26">
        <v>225.5</v>
      </c>
      <c r="W392" s="26">
        <v>5931</v>
      </c>
      <c r="X392" s="26">
        <v>2889</v>
      </c>
      <c r="Y392" s="26">
        <v>235</v>
      </c>
      <c r="Z392" s="26">
        <v>1074</v>
      </c>
      <c r="AA392" s="26">
        <v>3080</v>
      </c>
      <c r="AB392" s="26">
        <v>296.2</v>
      </c>
      <c r="AC392" s="26">
        <v>1075</v>
      </c>
      <c r="AD392" s="26">
        <v>10235</v>
      </c>
      <c r="AE392" s="26">
        <v>1096.5</v>
      </c>
      <c r="AF392" s="26">
        <v>2630</v>
      </c>
      <c r="AG392" s="26">
        <v>112.1841</v>
      </c>
    </row>
    <row r="393" spans="1:33" ht="15.75" customHeight="1">
      <c r="A393" s="101">
        <v>44396</v>
      </c>
      <c r="B393" s="102">
        <f>VLOOKUP(A393,'FTSE All-Share Historical '!A:B,2,FALSE)</f>
        <v>3925.17</v>
      </c>
      <c r="C393" s="26">
        <v>800</v>
      </c>
      <c r="D393" s="26">
        <v>157.5</v>
      </c>
      <c r="E393" s="26">
        <v>343.2</v>
      </c>
      <c r="F393" s="26">
        <v>278</v>
      </c>
      <c r="G393" s="26">
        <v>95.6</v>
      </c>
      <c r="H393" s="26">
        <v>431</v>
      </c>
      <c r="I393" s="26">
        <v>78.2</v>
      </c>
      <c r="J393" s="26">
        <v>350</v>
      </c>
      <c r="K393" s="26">
        <v>289</v>
      </c>
      <c r="L393" s="26">
        <v>283.5</v>
      </c>
      <c r="M393" s="26">
        <v>1270</v>
      </c>
      <c r="N393" s="26">
        <v>251</v>
      </c>
      <c r="O393" s="26">
        <v>1530</v>
      </c>
      <c r="P393" s="26">
        <v>2010</v>
      </c>
      <c r="Q393" s="26">
        <v>121.6</v>
      </c>
      <c r="R393" s="26">
        <v>53.1</v>
      </c>
      <c r="S393" s="26">
        <v>41.2</v>
      </c>
      <c r="T393" s="26">
        <v>1095</v>
      </c>
      <c r="U393" s="26">
        <v>271</v>
      </c>
      <c r="V393" s="26">
        <v>226</v>
      </c>
      <c r="W393" s="26">
        <v>5755</v>
      </c>
      <c r="X393" s="26">
        <v>2780</v>
      </c>
      <c r="Y393" s="26">
        <v>221</v>
      </c>
      <c r="Z393" s="26">
        <v>1046</v>
      </c>
      <c r="AA393" s="26">
        <v>3050</v>
      </c>
      <c r="AB393" s="26">
        <v>283.10000000000002</v>
      </c>
      <c r="AC393" s="26">
        <v>1030</v>
      </c>
      <c r="AD393" s="26">
        <v>10070</v>
      </c>
      <c r="AE393" s="26">
        <v>1044</v>
      </c>
      <c r="AF393" s="26">
        <v>2635</v>
      </c>
      <c r="AG393" s="26">
        <v>106.694</v>
      </c>
    </row>
    <row r="394" spans="1:33" ht="15.75" customHeight="1">
      <c r="A394" s="101">
        <v>44397</v>
      </c>
      <c r="B394" s="102">
        <f>VLOOKUP(A394,'FTSE All-Share Historical '!A:B,2,FALSE)</f>
        <v>3948.19</v>
      </c>
      <c r="C394" s="26">
        <v>794</v>
      </c>
      <c r="D394" s="26">
        <v>157</v>
      </c>
      <c r="E394" s="26">
        <v>356.2</v>
      </c>
      <c r="F394" s="26">
        <v>272</v>
      </c>
      <c r="G394" s="26">
        <v>96.1</v>
      </c>
      <c r="H394" s="26">
        <v>412</v>
      </c>
      <c r="I394" s="26">
        <v>79.95</v>
      </c>
      <c r="J394" s="26">
        <v>352</v>
      </c>
      <c r="K394" s="26">
        <v>288</v>
      </c>
      <c r="L394" s="26">
        <v>280</v>
      </c>
      <c r="M394" s="26">
        <v>1296</v>
      </c>
      <c r="N394" s="26">
        <v>257.2</v>
      </c>
      <c r="O394" s="26">
        <v>1540</v>
      </c>
      <c r="P394" s="26">
        <v>2000</v>
      </c>
      <c r="Q394" s="26">
        <v>122</v>
      </c>
      <c r="R394" s="26">
        <v>52.4</v>
      </c>
      <c r="S394" s="26">
        <v>40.6</v>
      </c>
      <c r="T394" s="26">
        <v>1090</v>
      </c>
      <c r="U394" s="26">
        <v>271</v>
      </c>
      <c r="V394" s="26">
        <v>224</v>
      </c>
      <c r="W394" s="26">
        <v>5836</v>
      </c>
      <c r="X394" s="26">
        <v>2800</v>
      </c>
      <c r="Y394" s="26">
        <v>226</v>
      </c>
      <c r="Z394" s="26">
        <v>1060</v>
      </c>
      <c r="AA394" s="26">
        <v>2995</v>
      </c>
      <c r="AB394" s="26">
        <v>286.2</v>
      </c>
      <c r="AC394" s="26">
        <v>1005</v>
      </c>
      <c r="AD394" s="26">
        <v>10125</v>
      </c>
      <c r="AE394" s="26">
        <v>1050</v>
      </c>
      <c r="AF394" s="26">
        <v>2626</v>
      </c>
      <c r="AG394" s="26">
        <v>108.35550000000001</v>
      </c>
    </row>
    <row r="395" spans="1:33" ht="15.75" customHeight="1">
      <c r="A395" s="101">
        <v>44398</v>
      </c>
      <c r="B395" s="102">
        <f>VLOOKUP(A395,'FTSE All-Share Historical '!A:B,2,FALSE)</f>
        <v>4016.86</v>
      </c>
      <c r="C395" s="26">
        <v>846</v>
      </c>
      <c r="D395" s="26">
        <v>158.4</v>
      </c>
      <c r="E395" s="26">
        <v>370.4</v>
      </c>
      <c r="F395" s="26">
        <v>275</v>
      </c>
      <c r="G395" s="26">
        <v>99.1</v>
      </c>
      <c r="H395" s="26">
        <v>425</v>
      </c>
      <c r="I395" s="26">
        <v>83.4</v>
      </c>
      <c r="J395" s="26">
        <v>351</v>
      </c>
      <c r="K395" s="26">
        <v>306</v>
      </c>
      <c r="L395" s="26">
        <v>295</v>
      </c>
      <c r="M395" s="26">
        <v>1306</v>
      </c>
      <c r="N395" s="26">
        <v>270.39999999999998</v>
      </c>
      <c r="O395" s="26">
        <v>1575</v>
      </c>
      <c r="P395" s="26">
        <v>2115</v>
      </c>
      <c r="Q395" s="26">
        <v>126</v>
      </c>
      <c r="R395" s="26">
        <v>54.6</v>
      </c>
      <c r="S395" s="26">
        <v>41.9</v>
      </c>
      <c r="T395" s="26">
        <v>1095</v>
      </c>
      <c r="U395" s="26">
        <v>277</v>
      </c>
      <c r="V395" s="26">
        <v>227.5</v>
      </c>
      <c r="W395" s="26">
        <v>5971</v>
      </c>
      <c r="X395" s="26">
        <v>2914</v>
      </c>
      <c r="Y395" s="26">
        <v>234.5</v>
      </c>
      <c r="Z395" s="26">
        <v>1124</v>
      </c>
      <c r="AA395" s="26">
        <v>3040</v>
      </c>
      <c r="AB395" s="26">
        <v>293.5</v>
      </c>
      <c r="AC395" s="26">
        <v>1015</v>
      </c>
      <c r="AD395" s="26">
        <v>10245</v>
      </c>
      <c r="AE395" s="26">
        <v>1134</v>
      </c>
      <c r="AF395" s="26">
        <v>2603</v>
      </c>
      <c r="AG395" s="26">
        <v>105.3215</v>
      </c>
    </row>
    <row r="396" spans="1:33" ht="15.75" customHeight="1">
      <c r="A396" s="101">
        <v>44399</v>
      </c>
      <c r="B396" s="102">
        <f>VLOOKUP(A396,'FTSE All-Share Historical '!A:B,2,FALSE)</f>
        <v>4006.99</v>
      </c>
      <c r="C396" s="26">
        <v>830</v>
      </c>
      <c r="D396" s="26">
        <v>158.4</v>
      </c>
      <c r="E396" s="26">
        <v>378.8</v>
      </c>
      <c r="F396" s="26">
        <v>269</v>
      </c>
      <c r="G396" s="26">
        <v>99.7</v>
      </c>
      <c r="H396" s="26">
        <v>420</v>
      </c>
      <c r="I396" s="26">
        <v>81.150000000000006</v>
      </c>
      <c r="J396" s="26">
        <v>350</v>
      </c>
      <c r="K396" s="26">
        <v>307.5</v>
      </c>
      <c r="L396" s="26">
        <v>303.5</v>
      </c>
      <c r="M396" s="26">
        <v>1334</v>
      </c>
      <c r="N396" s="26">
        <v>269.2</v>
      </c>
      <c r="O396" s="26">
        <v>1590</v>
      </c>
      <c r="P396" s="26">
        <v>2380</v>
      </c>
      <c r="Q396" s="26">
        <v>123.8</v>
      </c>
      <c r="R396" s="26">
        <v>53.2</v>
      </c>
      <c r="S396" s="26">
        <v>42.4</v>
      </c>
      <c r="T396" s="26">
        <v>1100</v>
      </c>
      <c r="U396" s="26">
        <v>278</v>
      </c>
      <c r="V396" s="26">
        <v>230</v>
      </c>
      <c r="W396" s="26">
        <v>5846</v>
      </c>
      <c r="X396" s="26">
        <v>2910</v>
      </c>
      <c r="Y396" s="26">
        <v>235.5</v>
      </c>
      <c r="Z396" s="26">
        <v>1114</v>
      </c>
      <c r="AA396" s="26">
        <v>3000</v>
      </c>
      <c r="AB396" s="26">
        <v>284.5</v>
      </c>
      <c r="AC396" s="26">
        <v>1020</v>
      </c>
      <c r="AD396" s="26">
        <v>10315</v>
      </c>
      <c r="AE396" s="26">
        <v>1147.5</v>
      </c>
      <c r="AF396" s="26">
        <v>2620</v>
      </c>
      <c r="AG396" s="26">
        <v>109.8002</v>
      </c>
    </row>
    <row r="397" spans="1:33" ht="15.75" customHeight="1">
      <c r="A397" s="101">
        <v>44400</v>
      </c>
      <c r="B397" s="102">
        <f>VLOOKUP(A397,'FTSE All-Share Historical '!A:B,2,FALSE)</f>
        <v>4041.5</v>
      </c>
      <c r="C397" s="26">
        <v>804</v>
      </c>
      <c r="D397" s="26">
        <v>157.5</v>
      </c>
      <c r="E397" s="26">
        <v>377.2</v>
      </c>
      <c r="F397" s="26">
        <v>266</v>
      </c>
      <c r="G397" s="26">
        <v>99</v>
      </c>
      <c r="H397" s="26">
        <v>413</v>
      </c>
      <c r="I397" s="26">
        <v>81.7</v>
      </c>
      <c r="J397" s="26">
        <v>350</v>
      </c>
      <c r="K397" s="26">
        <v>301</v>
      </c>
      <c r="L397" s="26">
        <v>295</v>
      </c>
      <c r="M397" s="26">
        <v>1332</v>
      </c>
      <c r="N397" s="26">
        <v>267.2</v>
      </c>
      <c r="O397" s="26">
        <v>1605</v>
      </c>
      <c r="P397" s="26">
        <v>2350</v>
      </c>
      <c r="Q397" s="26">
        <v>126.6</v>
      </c>
      <c r="R397" s="26">
        <v>54.6</v>
      </c>
      <c r="S397" s="26">
        <v>43.4</v>
      </c>
      <c r="T397" s="26">
        <v>1095</v>
      </c>
      <c r="U397" s="26">
        <v>282</v>
      </c>
      <c r="V397" s="26">
        <v>228</v>
      </c>
      <c r="W397" s="26">
        <v>5926</v>
      </c>
      <c r="X397" s="26">
        <v>2964</v>
      </c>
      <c r="Y397" s="26">
        <v>239.5</v>
      </c>
      <c r="Z397" s="26">
        <v>1124</v>
      </c>
      <c r="AA397" s="26">
        <v>3040</v>
      </c>
      <c r="AB397" s="26">
        <v>291</v>
      </c>
      <c r="AC397" s="26">
        <v>1025</v>
      </c>
      <c r="AD397" s="26">
        <v>10395</v>
      </c>
      <c r="AE397" s="26">
        <v>1145.5</v>
      </c>
      <c r="AF397" s="26">
        <v>2644</v>
      </c>
      <c r="AG397" s="26">
        <v>111.245</v>
      </c>
    </row>
    <row r="398" spans="1:33" ht="15.75" customHeight="1">
      <c r="A398" s="101">
        <v>44403</v>
      </c>
      <c r="B398" s="102">
        <f>VLOOKUP(A398,'FTSE All-Share Historical '!A:B,2,FALSE)</f>
        <v>4042.06</v>
      </c>
      <c r="C398" s="26">
        <v>820</v>
      </c>
      <c r="D398" s="26">
        <v>159</v>
      </c>
      <c r="E398" s="26">
        <v>378.6</v>
      </c>
      <c r="F398" s="26">
        <v>267</v>
      </c>
      <c r="G398" s="26">
        <v>97.8</v>
      </c>
      <c r="H398" s="26">
        <v>422</v>
      </c>
      <c r="I398" s="26">
        <v>82.6</v>
      </c>
      <c r="J398" s="26">
        <v>350</v>
      </c>
      <c r="K398" s="26">
        <v>312</v>
      </c>
      <c r="L398" s="26">
        <v>312.5</v>
      </c>
      <c r="M398" s="26">
        <v>1320</v>
      </c>
      <c r="N398" s="26">
        <v>271.60000000000002</v>
      </c>
      <c r="O398" s="26">
        <v>1610</v>
      </c>
      <c r="P398" s="26">
        <v>2365</v>
      </c>
      <c r="Q398" s="26">
        <v>124.8</v>
      </c>
      <c r="R398" s="26">
        <v>54.6</v>
      </c>
      <c r="S398" s="26">
        <v>43</v>
      </c>
      <c r="T398" s="26">
        <v>1085</v>
      </c>
      <c r="U398" s="26">
        <v>280</v>
      </c>
      <c r="V398" s="26">
        <v>229.5</v>
      </c>
      <c r="W398" s="26">
        <v>6110</v>
      </c>
      <c r="X398" s="26">
        <v>3058.5</v>
      </c>
      <c r="Y398" s="26">
        <v>246</v>
      </c>
      <c r="Z398" s="26">
        <v>1150</v>
      </c>
      <c r="AA398" s="26">
        <v>3090</v>
      </c>
      <c r="AB398" s="26">
        <v>294.5</v>
      </c>
      <c r="AC398" s="26">
        <v>1025</v>
      </c>
      <c r="AD398" s="26">
        <v>10280</v>
      </c>
      <c r="AE398" s="26">
        <v>1230</v>
      </c>
      <c r="AF398" s="26">
        <v>2616</v>
      </c>
      <c r="AG398" s="26">
        <v>111.9674</v>
      </c>
    </row>
    <row r="399" spans="1:33" ht="15.75" customHeight="1">
      <c r="A399" s="101">
        <v>44404</v>
      </c>
      <c r="B399" s="102">
        <f>VLOOKUP(A399,'FTSE All-Share Historical '!A:B,2,FALSE)</f>
        <v>4026.43</v>
      </c>
      <c r="C399" s="26">
        <v>852</v>
      </c>
      <c r="D399" s="26">
        <v>157.69999999999999</v>
      </c>
      <c r="E399" s="26">
        <v>367.6</v>
      </c>
      <c r="F399" s="26">
        <v>275</v>
      </c>
      <c r="G399" s="26">
        <v>99</v>
      </c>
      <c r="H399" s="26">
        <v>413</v>
      </c>
      <c r="I399" s="26">
        <v>83.55</v>
      </c>
      <c r="J399" s="26">
        <v>350</v>
      </c>
      <c r="K399" s="26">
        <v>306</v>
      </c>
      <c r="L399" s="26">
        <v>325</v>
      </c>
      <c r="M399" s="26">
        <v>1322</v>
      </c>
      <c r="N399" s="26">
        <v>275.39999999999998</v>
      </c>
      <c r="O399" s="26">
        <v>1600</v>
      </c>
      <c r="P399" s="26">
        <v>2345</v>
      </c>
      <c r="Q399" s="26">
        <v>124</v>
      </c>
      <c r="R399" s="26">
        <v>54.7</v>
      </c>
      <c r="S399" s="26">
        <v>44.8</v>
      </c>
      <c r="T399" s="26">
        <v>1075</v>
      </c>
      <c r="U399" s="26">
        <v>275</v>
      </c>
      <c r="V399" s="26">
        <v>228.5</v>
      </c>
      <c r="W399" s="26">
        <v>6041</v>
      </c>
      <c r="X399" s="26">
        <v>3072.5</v>
      </c>
      <c r="Y399" s="26">
        <v>244.5</v>
      </c>
      <c r="Z399" s="26">
        <v>1167</v>
      </c>
      <c r="AA399" s="26">
        <v>3155</v>
      </c>
      <c r="AB399" s="26">
        <v>295.60000000000002</v>
      </c>
      <c r="AC399" s="26">
        <v>1025</v>
      </c>
      <c r="AD399" s="26">
        <v>10165</v>
      </c>
      <c r="AE399" s="26">
        <v>1242.5</v>
      </c>
      <c r="AF399" s="26">
        <v>2615</v>
      </c>
      <c r="AG399" s="26">
        <v>111.245</v>
      </c>
    </row>
    <row r="400" spans="1:33" ht="15.75" customHeight="1">
      <c r="A400" s="101">
        <v>44405</v>
      </c>
      <c r="B400" s="102">
        <f>VLOOKUP(A400,'FTSE All-Share Historical '!A:B,2,FALSE)</f>
        <v>4040.22</v>
      </c>
      <c r="C400" s="26">
        <v>824</v>
      </c>
      <c r="D400" s="26">
        <v>159.4</v>
      </c>
      <c r="E400" s="26">
        <v>364.2</v>
      </c>
      <c r="F400" s="26">
        <v>277</v>
      </c>
      <c r="G400" s="26">
        <v>98</v>
      </c>
      <c r="H400" s="26">
        <v>420</v>
      </c>
      <c r="I400" s="26">
        <v>85.75</v>
      </c>
      <c r="J400" s="26">
        <v>350</v>
      </c>
      <c r="K400" s="26">
        <v>301</v>
      </c>
      <c r="L400" s="26">
        <v>330</v>
      </c>
      <c r="M400" s="26">
        <v>1344</v>
      </c>
      <c r="N400" s="26">
        <v>283.8</v>
      </c>
      <c r="O400" s="26">
        <v>1570</v>
      </c>
      <c r="P400" s="26">
        <v>2355</v>
      </c>
      <c r="Q400" s="26">
        <v>124.6</v>
      </c>
      <c r="R400" s="26">
        <v>56.3</v>
      </c>
      <c r="S400" s="26">
        <v>43.3</v>
      </c>
      <c r="T400" s="26">
        <v>1080</v>
      </c>
      <c r="U400" s="26">
        <v>280</v>
      </c>
      <c r="V400" s="26">
        <v>229.5</v>
      </c>
      <c r="W400" s="26">
        <v>6127</v>
      </c>
      <c r="X400" s="26">
        <v>3125.5</v>
      </c>
      <c r="Y400" s="26">
        <v>246.5</v>
      </c>
      <c r="Z400" s="26">
        <v>1160</v>
      </c>
      <c r="AA400" s="26">
        <v>3155</v>
      </c>
      <c r="AB400" s="26">
        <v>299.8</v>
      </c>
      <c r="AC400" s="26">
        <v>1025</v>
      </c>
      <c r="AD400" s="26">
        <v>10130</v>
      </c>
      <c r="AE400" s="26">
        <v>1275</v>
      </c>
      <c r="AF400" s="26">
        <v>2630</v>
      </c>
      <c r="AG400" s="26">
        <v>109.8002</v>
      </c>
    </row>
    <row r="401" spans="1:33" ht="15.75" customHeight="1">
      <c r="A401" s="101">
        <v>44406</v>
      </c>
      <c r="B401" s="102">
        <f>VLOOKUP(A401,'FTSE All-Share Historical '!A:B,2,FALSE)</f>
        <v>4070.79</v>
      </c>
      <c r="C401" s="26">
        <v>800</v>
      </c>
      <c r="D401" s="26">
        <v>158.6</v>
      </c>
      <c r="E401" s="26">
        <v>358.6</v>
      </c>
      <c r="F401" s="26">
        <v>273</v>
      </c>
      <c r="G401" s="26">
        <v>97.9</v>
      </c>
      <c r="H401" s="26">
        <v>428</v>
      </c>
      <c r="I401" s="26">
        <v>85.5</v>
      </c>
      <c r="J401" s="26">
        <v>350</v>
      </c>
      <c r="K401" s="26">
        <v>301</v>
      </c>
      <c r="L401" s="26">
        <v>332</v>
      </c>
      <c r="M401" s="26">
        <v>1350</v>
      </c>
      <c r="N401" s="26">
        <v>285.8</v>
      </c>
      <c r="O401" s="26">
        <v>1620</v>
      </c>
      <c r="P401" s="26">
        <v>2395</v>
      </c>
      <c r="Q401" s="26">
        <v>123.4</v>
      </c>
      <c r="R401" s="26">
        <v>55</v>
      </c>
      <c r="S401" s="26">
        <v>46.5</v>
      </c>
      <c r="T401" s="26">
        <v>1060</v>
      </c>
      <c r="U401" s="26">
        <v>273</v>
      </c>
      <c r="V401" s="26">
        <v>232</v>
      </c>
      <c r="W401" s="26">
        <v>6286</v>
      </c>
      <c r="X401" s="26">
        <v>3293</v>
      </c>
      <c r="Y401" s="26">
        <v>251</v>
      </c>
      <c r="Z401" s="26">
        <v>1165</v>
      </c>
      <c r="AA401" s="26">
        <v>3200</v>
      </c>
      <c r="AB401" s="26">
        <v>304.7</v>
      </c>
      <c r="AC401" s="26">
        <v>1025</v>
      </c>
      <c r="AD401" s="26">
        <v>10090</v>
      </c>
      <c r="AE401" s="26">
        <v>1272</v>
      </c>
      <c r="AF401" s="26">
        <v>2622</v>
      </c>
      <c r="AG401" s="26">
        <v>111.9674</v>
      </c>
    </row>
    <row r="402" spans="1:33" ht="15.75" customHeight="1">
      <c r="A402" s="101">
        <v>44407</v>
      </c>
      <c r="B402" s="102">
        <f>VLOOKUP(A402,'FTSE All-Share Historical '!A:B,2,FALSE)</f>
        <v>4045.8</v>
      </c>
      <c r="C402" s="26">
        <v>842</v>
      </c>
      <c r="D402" s="26">
        <v>159.19999999999999</v>
      </c>
      <c r="E402" s="26">
        <v>355.8</v>
      </c>
      <c r="F402" s="26">
        <v>275</v>
      </c>
      <c r="G402" s="26">
        <v>98.2</v>
      </c>
      <c r="H402" s="26">
        <v>421</v>
      </c>
      <c r="I402" s="26">
        <v>83.8</v>
      </c>
      <c r="J402" s="26">
        <v>352</v>
      </c>
      <c r="K402" s="26">
        <v>296</v>
      </c>
      <c r="L402" s="26">
        <v>325</v>
      </c>
      <c r="M402" s="26">
        <v>1332</v>
      </c>
      <c r="N402" s="26">
        <v>279</v>
      </c>
      <c r="O402" s="26">
        <v>1620</v>
      </c>
      <c r="P402" s="26">
        <v>2340</v>
      </c>
      <c r="Q402" s="26">
        <v>126</v>
      </c>
      <c r="R402" s="26">
        <v>55.8</v>
      </c>
      <c r="S402" s="26">
        <v>46.8</v>
      </c>
      <c r="T402" s="26">
        <v>1050</v>
      </c>
      <c r="U402" s="26">
        <v>268</v>
      </c>
      <c r="V402" s="26">
        <v>233</v>
      </c>
      <c r="W402" s="26">
        <v>6101</v>
      </c>
      <c r="X402" s="26">
        <v>3190.5</v>
      </c>
      <c r="Y402" s="26">
        <v>245</v>
      </c>
      <c r="Z402" s="26">
        <v>1135</v>
      </c>
      <c r="AA402" s="26">
        <v>3225</v>
      </c>
      <c r="AB402" s="26">
        <v>255.9</v>
      </c>
      <c r="AC402" s="26">
        <v>1025</v>
      </c>
      <c r="AD402" s="26">
        <v>10090</v>
      </c>
      <c r="AE402" s="26">
        <v>1241.5</v>
      </c>
      <c r="AF402" s="26">
        <v>2646</v>
      </c>
      <c r="AG402" s="26">
        <v>111.9674</v>
      </c>
    </row>
    <row r="403" spans="1:33" ht="15.75" customHeight="1">
      <c r="A403" s="101">
        <v>44410</v>
      </c>
      <c r="B403" s="102">
        <f>VLOOKUP(A403,'FTSE All-Share Historical '!A:B,2,FALSE)</f>
        <v>4077.35</v>
      </c>
      <c r="C403" s="26">
        <v>822</v>
      </c>
      <c r="D403" s="26">
        <v>157.5</v>
      </c>
      <c r="E403" s="26">
        <v>362.8</v>
      </c>
      <c r="F403" s="26">
        <v>267</v>
      </c>
      <c r="G403" s="26">
        <v>97.6</v>
      </c>
      <c r="H403" s="26">
        <v>420</v>
      </c>
      <c r="I403" s="26">
        <v>83.85</v>
      </c>
      <c r="J403" s="26">
        <v>356</v>
      </c>
      <c r="K403" s="26">
        <v>307</v>
      </c>
      <c r="L403" s="26">
        <v>329</v>
      </c>
      <c r="M403" s="26">
        <v>1368</v>
      </c>
      <c r="N403" s="26">
        <v>285</v>
      </c>
      <c r="O403" s="26">
        <v>1590</v>
      </c>
      <c r="P403" s="26">
        <v>2405</v>
      </c>
      <c r="Q403" s="26">
        <v>124</v>
      </c>
      <c r="R403" s="26">
        <v>54.1</v>
      </c>
      <c r="S403" s="26">
        <v>45.5</v>
      </c>
      <c r="T403" s="26">
        <v>1050</v>
      </c>
      <c r="U403" s="26">
        <v>275</v>
      </c>
      <c r="V403" s="26">
        <v>236</v>
      </c>
      <c r="W403" s="26">
        <v>6216</v>
      </c>
      <c r="X403" s="26">
        <v>3300</v>
      </c>
      <c r="Y403" s="26">
        <v>246</v>
      </c>
      <c r="Z403" s="26">
        <v>1154</v>
      </c>
      <c r="AA403" s="26">
        <v>3260</v>
      </c>
      <c r="AB403" s="26">
        <v>263.3</v>
      </c>
      <c r="AC403" s="26">
        <v>1025</v>
      </c>
      <c r="AD403" s="26">
        <v>10065</v>
      </c>
      <c r="AE403" s="26">
        <v>1264.5</v>
      </c>
      <c r="AF403" s="26">
        <v>2675</v>
      </c>
      <c r="AG403" s="26">
        <v>116.30159999999999</v>
      </c>
    </row>
    <row r="404" spans="1:33" ht="15.75" customHeight="1">
      <c r="A404" s="101">
        <v>44411</v>
      </c>
      <c r="B404" s="102">
        <f>VLOOKUP(A404,'FTSE All-Share Historical '!A:B,2,FALSE)</f>
        <v>4091.24</v>
      </c>
      <c r="C404" s="26">
        <v>825</v>
      </c>
      <c r="D404" s="26">
        <v>158.80000000000001</v>
      </c>
      <c r="E404" s="26">
        <v>363.4</v>
      </c>
      <c r="F404" s="26">
        <v>267</v>
      </c>
      <c r="G404" s="26">
        <v>97.2</v>
      </c>
      <c r="H404" s="26">
        <v>420</v>
      </c>
      <c r="I404" s="26">
        <v>82.25</v>
      </c>
      <c r="J404" s="26">
        <v>352.5</v>
      </c>
      <c r="K404" s="26">
        <v>292</v>
      </c>
      <c r="L404" s="26">
        <v>327</v>
      </c>
      <c r="M404" s="26">
        <v>1348</v>
      </c>
      <c r="N404" s="26">
        <v>280</v>
      </c>
      <c r="O404" s="26">
        <v>1605</v>
      </c>
      <c r="P404" s="26">
        <v>2440</v>
      </c>
      <c r="Q404" s="26">
        <v>124.8</v>
      </c>
      <c r="R404" s="26">
        <v>56.4</v>
      </c>
      <c r="S404" s="26">
        <v>45.7</v>
      </c>
      <c r="T404" s="26">
        <v>1060</v>
      </c>
      <c r="U404" s="26">
        <v>280</v>
      </c>
      <c r="V404" s="26">
        <v>231.5</v>
      </c>
      <c r="W404" s="26">
        <v>6281</v>
      </c>
      <c r="X404" s="26">
        <v>3393</v>
      </c>
      <c r="Y404" s="26">
        <v>252</v>
      </c>
      <c r="Z404" s="26">
        <v>1142</v>
      </c>
      <c r="AA404" s="26">
        <v>3220</v>
      </c>
      <c r="AB404" s="26">
        <v>278.2</v>
      </c>
      <c r="AC404" s="26">
        <v>1015</v>
      </c>
      <c r="AD404" s="26">
        <v>10120</v>
      </c>
      <c r="AE404" s="26">
        <v>1260.5</v>
      </c>
      <c r="AF404" s="26">
        <v>2690</v>
      </c>
      <c r="AG404" s="26">
        <v>117.74630000000001</v>
      </c>
    </row>
    <row r="405" spans="1:33" ht="15.75" customHeight="1">
      <c r="A405" s="101">
        <v>44412</v>
      </c>
      <c r="B405" s="102">
        <f>VLOOKUP(A405,'FTSE All-Share Historical '!A:B,2,FALSE)</f>
        <v>4101.6400000000003</v>
      </c>
      <c r="C405" s="26">
        <v>835</v>
      </c>
      <c r="D405" s="26">
        <v>160.5</v>
      </c>
      <c r="E405" s="26">
        <v>367.8</v>
      </c>
      <c r="F405" s="26">
        <v>271</v>
      </c>
      <c r="G405" s="26">
        <v>96.8</v>
      </c>
      <c r="H405" s="26">
        <v>421</v>
      </c>
      <c r="I405" s="26">
        <v>82.75</v>
      </c>
      <c r="J405" s="26">
        <v>354.5</v>
      </c>
      <c r="K405" s="26">
        <v>295</v>
      </c>
      <c r="L405" s="26">
        <v>336.5</v>
      </c>
      <c r="M405" s="26">
        <v>1366</v>
      </c>
      <c r="N405" s="26">
        <v>272.60000000000002</v>
      </c>
      <c r="O405" s="26">
        <v>1580</v>
      </c>
      <c r="P405" s="26">
        <v>2280</v>
      </c>
      <c r="Q405" s="26">
        <v>124.4</v>
      </c>
      <c r="R405" s="26">
        <v>57</v>
      </c>
      <c r="S405" s="26">
        <v>45.6</v>
      </c>
      <c r="T405" s="26">
        <v>1070</v>
      </c>
      <c r="U405" s="26">
        <v>277</v>
      </c>
      <c r="V405" s="26">
        <v>234</v>
      </c>
      <c r="W405" s="26">
        <v>6292</v>
      </c>
      <c r="X405" s="26">
        <v>3444</v>
      </c>
      <c r="Y405" s="26">
        <v>245.5</v>
      </c>
      <c r="Z405" s="26">
        <v>1119</v>
      </c>
      <c r="AA405" s="26">
        <v>3205</v>
      </c>
      <c r="AB405" s="26">
        <v>278.89999999999998</v>
      </c>
      <c r="AC405" s="26">
        <v>1015</v>
      </c>
      <c r="AD405" s="26">
        <v>10145</v>
      </c>
      <c r="AE405" s="26">
        <v>1275</v>
      </c>
      <c r="AF405" s="26">
        <v>2655</v>
      </c>
      <c r="AG405" s="26">
        <v>117.0239</v>
      </c>
    </row>
    <row r="406" spans="1:33" ht="15.75" customHeight="1">
      <c r="A406" s="101">
        <v>44413</v>
      </c>
      <c r="B406" s="102">
        <f>VLOOKUP(A406,'FTSE All-Share Historical '!A:B,2,FALSE)</f>
        <v>4105.04</v>
      </c>
      <c r="C406" s="26">
        <v>820</v>
      </c>
      <c r="D406" s="26">
        <v>160.80000000000001</v>
      </c>
      <c r="E406" s="26">
        <v>360.2</v>
      </c>
      <c r="F406" s="26">
        <v>268</v>
      </c>
      <c r="G406" s="26">
        <v>97.5</v>
      </c>
      <c r="H406" s="26">
        <v>422</v>
      </c>
      <c r="I406" s="26">
        <v>84.25</v>
      </c>
      <c r="J406" s="26">
        <v>361</v>
      </c>
      <c r="K406" s="26">
        <v>296</v>
      </c>
      <c r="L406" s="26">
        <v>350</v>
      </c>
      <c r="M406" s="26">
        <v>1374</v>
      </c>
      <c r="N406" s="26">
        <v>283.2</v>
      </c>
      <c r="O406" s="26">
        <v>1610</v>
      </c>
      <c r="P406" s="26">
        <v>2325</v>
      </c>
      <c r="Q406" s="26">
        <v>125.6</v>
      </c>
      <c r="R406" s="26">
        <v>57</v>
      </c>
      <c r="S406" s="26">
        <v>45.6</v>
      </c>
      <c r="T406" s="26">
        <v>1070</v>
      </c>
      <c r="U406" s="26">
        <v>281</v>
      </c>
      <c r="V406" s="26">
        <v>234</v>
      </c>
      <c r="W406" s="26">
        <v>6027</v>
      </c>
      <c r="X406" s="26">
        <v>3270.5</v>
      </c>
      <c r="Y406" s="26">
        <v>243</v>
      </c>
      <c r="Z406" s="26">
        <v>1155</v>
      </c>
      <c r="AA406" s="26">
        <v>3270</v>
      </c>
      <c r="AB406" s="26">
        <v>280.8</v>
      </c>
      <c r="AC406" s="26">
        <v>1015</v>
      </c>
      <c r="AD406" s="26">
        <v>10230</v>
      </c>
      <c r="AE406" s="26">
        <v>1323</v>
      </c>
      <c r="AF406" s="26">
        <v>2642</v>
      </c>
      <c r="AG406" s="26">
        <v>110.88379999999999</v>
      </c>
    </row>
    <row r="407" spans="1:33" ht="15.75" customHeight="1">
      <c r="A407" s="101">
        <v>44414</v>
      </c>
      <c r="B407" s="102">
        <f>VLOOKUP(A407,'FTSE All-Share Historical '!A:B,2,FALSE)</f>
        <v>4104.66</v>
      </c>
      <c r="C407" s="26">
        <v>816</v>
      </c>
      <c r="D407" s="26">
        <v>160.5</v>
      </c>
      <c r="E407" s="26">
        <v>361</v>
      </c>
      <c r="F407" s="26">
        <v>272</v>
      </c>
      <c r="G407" s="26">
        <v>97</v>
      </c>
      <c r="H407" s="26">
        <v>421</v>
      </c>
      <c r="I407" s="26">
        <v>83.35</v>
      </c>
      <c r="J407" s="26">
        <v>353</v>
      </c>
      <c r="K407" s="26">
        <v>291</v>
      </c>
      <c r="L407" s="26">
        <v>360</v>
      </c>
      <c r="M407" s="26">
        <v>1344</v>
      </c>
      <c r="N407" s="26">
        <v>275.8</v>
      </c>
      <c r="O407" s="26">
        <v>1610</v>
      </c>
      <c r="P407" s="26">
        <v>2340</v>
      </c>
      <c r="Q407" s="26">
        <v>126.2</v>
      </c>
      <c r="R407" s="26">
        <v>57.3</v>
      </c>
      <c r="S407" s="26">
        <v>46.4</v>
      </c>
      <c r="T407" s="26">
        <v>1070</v>
      </c>
      <c r="U407" s="26">
        <v>282</v>
      </c>
      <c r="V407" s="26">
        <v>234.5</v>
      </c>
      <c r="W407" s="26">
        <v>6033</v>
      </c>
      <c r="X407" s="26">
        <v>3287.5</v>
      </c>
      <c r="Y407" s="26">
        <v>243.5</v>
      </c>
      <c r="Z407" s="26">
        <v>1142</v>
      </c>
      <c r="AA407" s="26">
        <v>3265</v>
      </c>
      <c r="AB407" s="26">
        <v>285.10000000000002</v>
      </c>
      <c r="AC407" s="26">
        <v>1015</v>
      </c>
      <c r="AD407" s="26">
        <v>10200</v>
      </c>
      <c r="AE407" s="26">
        <v>1313.5</v>
      </c>
      <c r="AF407" s="26">
        <v>2455</v>
      </c>
      <c r="AG407" s="26">
        <v>116.446</v>
      </c>
    </row>
    <row r="408" spans="1:33" ht="15.75" customHeight="1">
      <c r="A408" s="101">
        <v>44417</v>
      </c>
      <c r="B408" s="102">
        <f>VLOOKUP(A408,'FTSE All-Share Historical '!A:B,2,FALSE)</f>
        <v>4108.9799999999996</v>
      </c>
      <c r="C408" s="26">
        <v>774</v>
      </c>
      <c r="D408" s="26">
        <v>162</v>
      </c>
      <c r="E408" s="26">
        <v>367</v>
      </c>
      <c r="F408" s="26">
        <v>278</v>
      </c>
      <c r="G408" s="26">
        <v>95.8</v>
      </c>
      <c r="H408" s="26">
        <v>420</v>
      </c>
      <c r="I408" s="26">
        <v>84.3</v>
      </c>
      <c r="J408" s="26">
        <v>348</v>
      </c>
      <c r="K408" s="26">
        <v>280</v>
      </c>
      <c r="L408" s="26">
        <v>365</v>
      </c>
      <c r="M408" s="26">
        <v>1358</v>
      </c>
      <c r="N408" s="26">
        <v>277.2</v>
      </c>
      <c r="O408" s="26">
        <v>1580</v>
      </c>
      <c r="P408" s="26">
        <v>2335</v>
      </c>
      <c r="Q408" s="26">
        <v>125.8</v>
      </c>
      <c r="R408" s="26">
        <v>57.8</v>
      </c>
      <c r="S408" s="26">
        <v>45.7</v>
      </c>
      <c r="T408" s="26">
        <v>1080</v>
      </c>
      <c r="U408" s="26">
        <v>278</v>
      </c>
      <c r="V408" s="26">
        <v>234</v>
      </c>
      <c r="W408" s="26">
        <v>6090</v>
      </c>
      <c r="X408" s="26">
        <v>3313</v>
      </c>
      <c r="Y408" s="26">
        <v>244</v>
      </c>
      <c r="Z408" s="26">
        <v>1147</v>
      </c>
      <c r="AA408" s="26">
        <v>3500</v>
      </c>
      <c r="AB408" s="26">
        <v>287.3</v>
      </c>
      <c r="AC408" s="26">
        <v>1015</v>
      </c>
      <c r="AD408" s="26">
        <v>10095</v>
      </c>
      <c r="AE408" s="26">
        <v>1304.5</v>
      </c>
      <c r="AF408" s="26">
        <v>2445</v>
      </c>
      <c r="AG408" s="26">
        <v>112.9064</v>
      </c>
    </row>
    <row r="409" spans="1:33" ht="15.75" customHeight="1">
      <c r="A409" s="101">
        <v>44418</v>
      </c>
      <c r="B409" s="102">
        <f>VLOOKUP(A409,'FTSE All-Share Historical '!A:B,2,FALSE)</f>
        <v>4126.3</v>
      </c>
      <c r="C409" s="26">
        <v>828</v>
      </c>
      <c r="D409" s="26">
        <v>162.9</v>
      </c>
      <c r="E409" s="26">
        <v>372</v>
      </c>
      <c r="F409" s="26">
        <v>284</v>
      </c>
      <c r="G409" s="26">
        <v>95</v>
      </c>
      <c r="H409" s="26">
        <v>428</v>
      </c>
      <c r="I409" s="26">
        <v>84.85</v>
      </c>
      <c r="J409" s="26">
        <v>343</v>
      </c>
      <c r="K409" s="26">
        <v>285</v>
      </c>
      <c r="L409" s="26">
        <v>361.5</v>
      </c>
      <c r="M409" s="26">
        <v>1354</v>
      </c>
      <c r="N409" s="26">
        <v>278.2</v>
      </c>
      <c r="O409" s="26">
        <v>1605</v>
      </c>
      <c r="P409" s="26">
        <v>2300</v>
      </c>
      <c r="Q409" s="26">
        <v>129.19999999999999</v>
      </c>
      <c r="R409" s="26">
        <v>58.9</v>
      </c>
      <c r="S409" s="26">
        <v>46.8</v>
      </c>
      <c r="T409" s="26">
        <v>1100</v>
      </c>
      <c r="U409" s="26">
        <v>286</v>
      </c>
      <c r="V409" s="26">
        <v>237</v>
      </c>
      <c r="W409" s="26">
        <v>6164</v>
      </c>
      <c r="X409" s="26">
        <v>3352.5</v>
      </c>
      <c r="Y409" s="26">
        <v>247</v>
      </c>
      <c r="Z409" s="26">
        <v>1135</v>
      </c>
      <c r="AA409" s="26">
        <v>3525</v>
      </c>
      <c r="AB409" s="26">
        <v>307.5</v>
      </c>
      <c r="AC409" s="26">
        <v>1010</v>
      </c>
      <c r="AD409" s="26">
        <v>10080</v>
      </c>
      <c r="AE409" s="26">
        <v>1280</v>
      </c>
      <c r="AF409" s="26">
        <v>2485</v>
      </c>
      <c r="AG409" s="26">
        <v>112.6897</v>
      </c>
    </row>
    <row r="410" spans="1:33" ht="15.75" customHeight="1">
      <c r="A410" s="101">
        <v>44419</v>
      </c>
      <c r="B410" s="102">
        <f>VLOOKUP(A410,'FTSE All-Share Historical '!A:B,2,FALSE)</f>
        <v>4160.05</v>
      </c>
      <c r="C410" s="26">
        <v>796</v>
      </c>
      <c r="D410" s="26">
        <v>163.1</v>
      </c>
      <c r="E410" s="26">
        <v>374.4</v>
      </c>
      <c r="F410" s="26">
        <v>280</v>
      </c>
      <c r="G410" s="26">
        <v>95</v>
      </c>
      <c r="H410" s="26">
        <v>434</v>
      </c>
      <c r="I410" s="26">
        <v>84.4</v>
      </c>
      <c r="J410" s="26">
        <v>340</v>
      </c>
      <c r="K410" s="26">
        <v>286</v>
      </c>
      <c r="L410" s="26">
        <v>365.5</v>
      </c>
      <c r="M410" s="26">
        <v>1370</v>
      </c>
      <c r="N410" s="26">
        <v>281.39999999999998</v>
      </c>
      <c r="O410" s="26">
        <v>1595</v>
      </c>
      <c r="P410" s="26">
        <v>2420</v>
      </c>
      <c r="Q410" s="26">
        <v>128.6</v>
      </c>
      <c r="R410" s="26">
        <v>60.7</v>
      </c>
      <c r="S410" s="26">
        <v>46.3</v>
      </c>
      <c r="T410" s="26">
        <v>1090</v>
      </c>
      <c r="U410" s="26">
        <v>289</v>
      </c>
      <c r="V410" s="26">
        <v>239.5</v>
      </c>
      <c r="W410" s="26">
        <v>6101</v>
      </c>
      <c r="X410" s="26">
        <v>3432</v>
      </c>
      <c r="Y410" s="26">
        <v>254</v>
      </c>
      <c r="Z410" s="26">
        <v>1133</v>
      </c>
      <c r="AA410" s="26">
        <v>3585</v>
      </c>
      <c r="AB410" s="26">
        <v>307.5</v>
      </c>
      <c r="AC410" s="26">
        <v>1010</v>
      </c>
      <c r="AD410" s="26">
        <v>10115</v>
      </c>
      <c r="AE410" s="26">
        <v>1280</v>
      </c>
      <c r="AF410" s="26">
        <v>2516</v>
      </c>
      <c r="AG410" s="26">
        <v>111.9674</v>
      </c>
    </row>
    <row r="411" spans="1:33" ht="15.75" customHeight="1">
      <c r="A411" s="101">
        <v>44420</v>
      </c>
      <c r="B411" s="102">
        <f>VLOOKUP(A411,'FTSE All-Share Historical '!A:B,2,FALSE)</f>
        <v>4147.0200000000004</v>
      </c>
      <c r="C411" s="26">
        <v>840</v>
      </c>
      <c r="D411" s="26">
        <v>163.30000000000001</v>
      </c>
      <c r="E411" s="26">
        <v>379</v>
      </c>
      <c r="F411" s="26">
        <v>282</v>
      </c>
      <c r="G411" s="26">
        <v>92</v>
      </c>
      <c r="H411" s="26">
        <v>434</v>
      </c>
      <c r="I411" s="26">
        <v>83.9</v>
      </c>
      <c r="J411" s="26">
        <v>330</v>
      </c>
      <c r="K411" s="26">
        <v>280</v>
      </c>
      <c r="L411" s="26">
        <v>367.5</v>
      </c>
      <c r="M411" s="26">
        <v>1376</v>
      </c>
      <c r="N411" s="26">
        <v>282.8</v>
      </c>
      <c r="O411" s="26">
        <v>1595</v>
      </c>
      <c r="P411" s="26">
        <v>2415</v>
      </c>
      <c r="Q411" s="26">
        <v>130.19999999999999</v>
      </c>
      <c r="R411" s="26">
        <v>61.6</v>
      </c>
      <c r="S411" s="26">
        <v>46.3</v>
      </c>
      <c r="T411" s="26">
        <v>1090</v>
      </c>
      <c r="U411" s="26">
        <v>283.5</v>
      </c>
      <c r="V411" s="26">
        <v>240.5</v>
      </c>
      <c r="W411" s="26">
        <v>5637</v>
      </c>
      <c r="X411" s="26">
        <v>3400</v>
      </c>
      <c r="Y411" s="26">
        <v>250.5</v>
      </c>
      <c r="Z411" s="26">
        <v>1125</v>
      </c>
      <c r="AA411" s="26">
        <v>3640</v>
      </c>
      <c r="AB411" s="26">
        <v>306.60000000000002</v>
      </c>
      <c r="AC411" s="26">
        <v>1055</v>
      </c>
      <c r="AD411" s="26">
        <v>10285</v>
      </c>
      <c r="AE411" s="26">
        <v>1262.5</v>
      </c>
      <c r="AF411" s="26">
        <v>2544</v>
      </c>
      <c r="AG411" s="26">
        <v>106.91079999999999</v>
      </c>
    </row>
    <row r="412" spans="1:33" ht="15.75" customHeight="1">
      <c r="A412" s="101">
        <v>44421</v>
      </c>
      <c r="B412" s="102">
        <f>VLOOKUP(A412,'FTSE All-Share Historical '!A:B,2,FALSE)</f>
        <v>4160.37</v>
      </c>
      <c r="C412" s="26">
        <v>800</v>
      </c>
      <c r="D412" s="26">
        <v>164.2</v>
      </c>
      <c r="E412" s="26">
        <v>373.2</v>
      </c>
      <c r="F412" s="26">
        <v>278.5</v>
      </c>
      <c r="G412" s="26">
        <v>91.5</v>
      </c>
      <c r="H412" s="26">
        <v>446</v>
      </c>
      <c r="I412" s="26">
        <v>85.05</v>
      </c>
      <c r="J412" s="26">
        <v>329</v>
      </c>
      <c r="K412" s="26">
        <v>283</v>
      </c>
      <c r="L412" s="26">
        <v>363.5</v>
      </c>
      <c r="M412" s="26">
        <v>1382</v>
      </c>
      <c r="N412" s="26">
        <v>289</v>
      </c>
      <c r="O412" s="26">
        <v>1600</v>
      </c>
      <c r="P412" s="26">
        <v>2405</v>
      </c>
      <c r="Q412" s="26">
        <v>131</v>
      </c>
      <c r="R412" s="26">
        <v>61.4</v>
      </c>
      <c r="S412" s="26">
        <v>46.7</v>
      </c>
      <c r="T412" s="26">
        <v>1080</v>
      </c>
      <c r="U412" s="26">
        <v>275</v>
      </c>
      <c r="V412" s="26">
        <v>241.5</v>
      </c>
      <c r="W412" s="26">
        <v>5650</v>
      </c>
      <c r="X412" s="26">
        <v>3389</v>
      </c>
      <c r="Y412" s="26">
        <v>247.5</v>
      </c>
      <c r="Z412" s="26">
        <v>1143</v>
      </c>
      <c r="AA412" s="26">
        <v>3610</v>
      </c>
      <c r="AB412" s="26">
        <v>326.2</v>
      </c>
      <c r="AC412" s="26">
        <v>1050</v>
      </c>
      <c r="AD412" s="26">
        <v>10295</v>
      </c>
      <c r="AE412" s="26">
        <v>1266</v>
      </c>
      <c r="AF412" s="26">
        <v>2530</v>
      </c>
      <c r="AG412" s="26">
        <v>105.9717</v>
      </c>
    </row>
    <row r="413" spans="1:33" ht="15.75" customHeight="1">
      <c r="A413" s="101">
        <v>44424</v>
      </c>
      <c r="B413" s="102">
        <f>VLOOKUP(A413,'FTSE All-Share Historical '!A:B,2,FALSE)</f>
        <v>4127.3900000000003</v>
      </c>
      <c r="C413" s="26">
        <v>838</v>
      </c>
      <c r="D413" s="26">
        <v>164.5</v>
      </c>
      <c r="E413" s="26">
        <v>374</v>
      </c>
      <c r="F413" s="26">
        <v>276</v>
      </c>
      <c r="G413" s="26">
        <v>92.2</v>
      </c>
      <c r="H413" s="26">
        <v>430</v>
      </c>
      <c r="I413" s="26">
        <v>85.2</v>
      </c>
      <c r="J413" s="26">
        <v>325</v>
      </c>
      <c r="K413" s="26">
        <v>285</v>
      </c>
      <c r="L413" s="26">
        <v>349.5</v>
      </c>
      <c r="M413" s="26">
        <v>1398</v>
      </c>
      <c r="N413" s="26">
        <v>287.60000000000002</v>
      </c>
      <c r="O413" s="26">
        <v>1575</v>
      </c>
      <c r="P413" s="26">
        <v>2395</v>
      </c>
      <c r="Q413" s="26">
        <v>129</v>
      </c>
      <c r="R413" s="26">
        <v>61.2</v>
      </c>
      <c r="S413" s="26">
        <v>46.7</v>
      </c>
      <c r="T413" s="26">
        <v>1090</v>
      </c>
      <c r="U413" s="26">
        <v>278</v>
      </c>
      <c r="V413" s="26">
        <v>239</v>
      </c>
      <c r="W413" s="26">
        <v>5534</v>
      </c>
      <c r="X413" s="26">
        <v>3323.5</v>
      </c>
      <c r="Y413" s="26">
        <v>245</v>
      </c>
      <c r="Z413" s="26">
        <v>1126</v>
      </c>
      <c r="AA413" s="26">
        <v>3600</v>
      </c>
      <c r="AB413" s="26">
        <v>333.9</v>
      </c>
      <c r="AC413" s="26">
        <v>1035</v>
      </c>
      <c r="AD413" s="26">
        <v>10235</v>
      </c>
      <c r="AE413" s="26">
        <v>1248</v>
      </c>
      <c r="AF413" s="26">
        <v>2522</v>
      </c>
      <c r="AG413" s="26">
        <v>105.53830000000001</v>
      </c>
    </row>
    <row r="414" spans="1:33" ht="15.75" customHeight="1">
      <c r="A414" s="101">
        <v>44425</v>
      </c>
      <c r="B414" s="102">
        <f>VLOOKUP(A414,'FTSE All-Share Historical '!A:B,2,FALSE)</f>
        <v>4139.6099999999997</v>
      </c>
      <c r="C414" s="26">
        <v>812</v>
      </c>
      <c r="D414" s="26">
        <v>163.5</v>
      </c>
      <c r="E414" s="26">
        <v>374</v>
      </c>
      <c r="F414" s="26">
        <v>275</v>
      </c>
      <c r="G414" s="26">
        <v>90.7</v>
      </c>
      <c r="H414" s="26">
        <v>423</v>
      </c>
      <c r="I414" s="26">
        <v>85.05</v>
      </c>
      <c r="J414" s="26">
        <v>328</v>
      </c>
      <c r="K414" s="26">
        <v>283</v>
      </c>
      <c r="L414" s="26">
        <v>342</v>
      </c>
      <c r="M414" s="26">
        <v>1408</v>
      </c>
      <c r="N414" s="26">
        <v>286</v>
      </c>
      <c r="O414" s="26">
        <v>1590</v>
      </c>
      <c r="P414" s="26">
        <v>2410</v>
      </c>
      <c r="Q414" s="26">
        <v>129</v>
      </c>
      <c r="R414" s="26">
        <v>59.5</v>
      </c>
      <c r="S414" s="26">
        <v>46.7</v>
      </c>
      <c r="T414" s="26">
        <v>1090</v>
      </c>
      <c r="U414" s="26">
        <v>280</v>
      </c>
      <c r="V414" s="26">
        <v>240</v>
      </c>
      <c r="W414" s="26">
        <v>5479</v>
      </c>
      <c r="X414" s="26">
        <v>3308.5</v>
      </c>
      <c r="Y414" s="26">
        <v>238.5</v>
      </c>
      <c r="Z414" s="26">
        <v>1116</v>
      </c>
      <c r="AA414" s="26">
        <v>3540</v>
      </c>
      <c r="AB414" s="26">
        <v>340.2</v>
      </c>
      <c r="AC414" s="26">
        <v>1035</v>
      </c>
      <c r="AD414" s="26">
        <v>10120</v>
      </c>
      <c r="AE414" s="26">
        <v>1200</v>
      </c>
      <c r="AF414" s="26">
        <v>2583</v>
      </c>
      <c r="AG414" s="26">
        <v>103.3711</v>
      </c>
    </row>
    <row r="415" spans="1:33" ht="15.75" customHeight="1">
      <c r="A415" s="101">
        <v>44426</v>
      </c>
      <c r="B415" s="102">
        <f>VLOOKUP(A415,'FTSE All-Share Historical '!A:B,2,FALSE)</f>
        <v>4138.53</v>
      </c>
      <c r="C415" s="26">
        <v>840</v>
      </c>
      <c r="D415" s="26">
        <v>165.2</v>
      </c>
      <c r="E415" s="26">
        <v>379.2</v>
      </c>
      <c r="F415" s="26">
        <v>279</v>
      </c>
      <c r="G415" s="26">
        <v>82.8</v>
      </c>
      <c r="H415" s="26">
        <v>430</v>
      </c>
      <c r="I415" s="26">
        <v>85.75</v>
      </c>
      <c r="J415" s="26">
        <v>320</v>
      </c>
      <c r="K415" s="26">
        <v>290</v>
      </c>
      <c r="L415" s="26">
        <v>350</v>
      </c>
      <c r="M415" s="26">
        <v>1408</v>
      </c>
      <c r="N415" s="26">
        <v>294.39999999999998</v>
      </c>
      <c r="O415" s="26">
        <v>1605</v>
      </c>
      <c r="P415" s="26">
        <v>2485</v>
      </c>
      <c r="Q415" s="26">
        <v>126</v>
      </c>
      <c r="R415" s="26">
        <v>62</v>
      </c>
      <c r="S415" s="26">
        <v>47.2</v>
      </c>
      <c r="T415" s="26">
        <v>1060</v>
      </c>
      <c r="U415" s="26">
        <v>284</v>
      </c>
      <c r="V415" s="26">
        <v>239.5</v>
      </c>
      <c r="W415" s="26">
        <v>5338</v>
      </c>
      <c r="X415" s="26">
        <v>3235.5</v>
      </c>
      <c r="Y415" s="26">
        <v>232.5</v>
      </c>
      <c r="Z415" s="26">
        <v>1156</v>
      </c>
      <c r="AA415" s="26">
        <v>3580</v>
      </c>
      <c r="AB415" s="26">
        <v>343.1</v>
      </c>
      <c r="AC415" s="26">
        <v>1035</v>
      </c>
      <c r="AD415" s="26">
        <v>10130</v>
      </c>
      <c r="AE415" s="26">
        <v>1217</v>
      </c>
      <c r="AF415" s="26">
        <v>2587</v>
      </c>
      <c r="AG415" s="26">
        <v>110.5226</v>
      </c>
    </row>
    <row r="416" spans="1:33" ht="15.75" customHeight="1">
      <c r="A416" s="101">
        <v>44427</v>
      </c>
      <c r="B416" s="102">
        <f>VLOOKUP(A416,'FTSE All-Share Historical '!A:B,2,FALSE)</f>
        <v>4079.1</v>
      </c>
      <c r="C416" s="26">
        <v>800</v>
      </c>
      <c r="D416" s="26">
        <v>160.6</v>
      </c>
      <c r="E416" s="26">
        <v>369.4</v>
      </c>
      <c r="F416" s="26">
        <v>282</v>
      </c>
      <c r="G416" s="26">
        <v>81</v>
      </c>
      <c r="H416" s="26">
        <v>413</v>
      </c>
      <c r="I416" s="26">
        <v>83.25</v>
      </c>
      <c r="J416" s="26">
        <v>325</v>
      </c>
      <c r="K416" s="26">
        <v>281</v>
      </c>
      <c r="L416" s="26">
        <v>355</v>
      </c>
      <c r="M416" s="26">
        <v>1400</v>
      </c>
      <c r="N416" s="26">
        <v>284.60000000000002</v>
      </c>
      <c r="O416" s="26">
        <v>1590</v>
      </c>
      <c r="P416" s="26">
        <v>2475</v>
      </c>
      <c r="Q416" s="26">
        <v>126.6</v>
      </c>
      <c r="R416" s="26">
        <v>60</v>
      </c>
      <c r="S416" s="26">
        <v>47.2</v>
      </c>
      <c r="T416" s="26">
        <v>1040</v>
      </c>
      <c r="U416" s="26">
        <v>282</v>
      </c>
      <c r="V416" s="26">
        <v>238</v>
      </c>
      <c r="W416" s="26">
        <v>5192</v>
      </c>
      <c r="X416" s="26">
        <v>2912</v>
      </c>
      <c r="Y416" s="26">
        <v>224</v>
      </c>
      <c r="Z416" s="26">
        <v>1116</v>
      </c>
      <c r="AA416" s="26">
        <v>3560</v>
      </c>
      <c r="AB416" s="26">
        <v>345.3</v>
      </c>
      <c r="AC416" s="26">
        <v>1020</v>
      </c>
      <c r="AD416" s="26">
        <v>10070</v>
      </c>
      <c r="AE416" s="26">
        <v>1200</v>
      </c>
      <c r="AF416" s="26">
        <v>2568</v>
      </c>
      <c r="AG416" s="26">
        <v>109.8002</v>
      </c>
    </row>
    <row r="417" spans="1:33" ht="15.75" customHeight="1">
      <c r="A417" s="101">
        <v>44428</v>
      </c>
      <c r="B417" s="102">
        <f>VLOOKUP(A417,'FTSE All-Share Historical '!A:B,2,FALSE)</f>
        <v>4097.3599999999997</v>
      </c>
      <c r="C417" s="26">
        <v>796</v>
      </c>
      <c r="D417" s="26">
        <v>160.80000000000001</v>
      </c>
      <c r="E417" s="26">
        <v>370.4</v>
      </c>
      <c r="F417" s="26">
        <v>275</v>
      </c>
      <c r="G417" s="26">
        <v>82.1</v>
      </c>
      <c r="H417" s="26">
        <v>412</v>
      </c>
      <c r="I417" s="26">
        <v>82.9</v>
      </c>
      <c r="J417" s="26">
        <v>332.5</v>
      </c>
      <c r="K417" s="26">
        <v>286</v>
      </c>
      <c r="L417" s="26">
        <v>340.5</v>
      </c>
      <c r="M417" s="26">
        <v>1420</v>
      </c>
      <c r="N417" s="26">
        <v>285</v>
      </c>
      <c r="O417" s="26">
        <v>1570</v>
      </c>
      <c r="P417" s="26">
        <v>2540</v>
      </c>
      <c r="Q417" s="26">
        <v>124.4</v>
      </c>
      <c r="R417" s="26">
        <v>61</v>
      </c>
      <c r="S417" s="26">
        <v>51</v>
      </c>
      <c r="T417" s="26">
        <v>1030</v>
      </c>
      <c r="U417" s="26">
        <v>281</v>
      </c>
      <c r="V417" s="26">
        <v>233</v>
      </c>
      <c r="W417" s="26">
        <v>5226</v>
      </c>
      <c r="X417" s="26">
        <v>2868.5</v>
      </c>
      <c r="Y417" s="26">
        <v>229.5</v>
      </c>
      <c r="Z417" s="26">
        <v>1118</v>
      </c>
      <c r="AA417" s="26">
        <v>3580</v>
      </c>
      <c r="AB417" s="26">
        <v>355.6</v>
      </c>
      <c r="AC417" s="26">
        <v>1040</v>
      </c>
      <c r="AD417" s="26">
        <v>10160</v>
      </c>
      <c r="AE417" s="26">
        <v>1169</v>
      </c>
      <c r="AF417" s="26">
        <v>2580</v>
      </c>
      <c r="AG417" s="26">
        <v>107.2719</v>
      </c>
    </row>
    <row r="418" spans="1:33" ht="15.75" customHeight="1">
      <c r="A418" s="101">
        <v>44431</v>
      </c>
      <c r="B418" s="102">
        <f>VLOOKUP(A418,'FTSE All-Share Historical '!A:B,2,FALSE)</f>
        <v>4107.01</v>
      </c>
      <c r="C418" s="26">
        <v>810</v>
      </c>
      <c r="D418" s="26">
        <v>164</v>
      </c>
      <c r="E418" s="26">
        <v>371.2</v>
      </c>
      <c r="F418" s="26">
        <v>283</v>
      </c>
      <c r="G418" s="26">
        <v>84</v>
      </c>
      <c r="H418" s="26">
        <v>415</v>
      </c>
      <c r="I418" s="26">
        <v>82.4</v>
      </c>
      <c r="J418" s="26">
        <v>337</v>
      </c>
      <c r="K418" s="26">
        <v>290</v>
      </c>
      <c r="L418" s="26">
        <v>347</v>
      </c>
      <c r="M418" s="26">
        <v>1424</v>
      </c>
      <c r="N418" s="26">
        <v>283</v>
      </c>
      <c r="O418" s="26">
        <v>1550</v>
      </c>
      <c r="P418" s="26">
        <v>2450</v>
      </c>
      <c r="Q418" s="26">
        <v>128.6</v>
      </c>
      <c r="R418" s="26">
        <v>61</v>
      </c>
      <c r="S418" s="26">
        <v>53</v>
      </c>
      <c r="T418" s="26">
        <v>1030</v>
      </c>
      <c r="U418" s="26">
        <v>285</v>
      </c>
      <c r="V418" s="26">
        <v>232.5</v>
      </c>
      <c r="W418" s="26">
        <v>5254</v>
      </c>
      <c r="X418" s="26">
        <v>2911</v>
      </c>
      <c r="Y418" s="26">
        <v>234.5</v>
      </c>
      <c r="Z418" s="26">
        <v>1098</v>
      </c>
      <c r="AA418" s="26">
        <v>3590</v>
      </c>
      <c r="AB418" s="26">
        <v>360</v>
      </c>
      <c r="AC418" s="26">
        <v>1045</v>
      </c>
      <c r="AD418" s="26">
        <v>10210</v>
      </c>
      <c r="AE418" s="26">
        <v>1174</v>
      </c>
      <c r="AF418" s="26">
        <v>2563</v>
      </c>
      <c r="AG418" s="26">
        <v>108.35550000000001</v>
      </c>
    </row>
    <row r="419" spans="1:33" ht="15.75" customHeight="1">
      <c r="A419" s="101">
        <v>44432</v>
      </c>
      <c r="B419" s="102">
        <f>VLOOKUP(A419,'FTSE All-Share Historical '!A:B,2,FALSE)</f>
        <v>4119.5200000000004</v>
      </c>
      <c r="C419" s="26">
        <v>790</v>
      </c>
      <c r="D419" s="26">
        <v>167.3</v>
      </c>
      <c r="E419" s="26">
        <v>372.2</v>
      </c>
      <c r="F419" s="26">
        <v>280</v>
      </c>
      <c r="G419" s="26">
        <v>84.1</v>
      </c>
      <c r="H419" s="26">
        <v>424</v>
      </c>
      <c r="I419" s="26">
        <v>85.2</v>
      </c>
      <c r="J419" s="26">
        <v>338</v>
      </c>
      <c r="K419" s="26">
        <v>287</v>
      </c>
      <c r="L419" s="26">
        <v>368.5</v>
      </c>
      <c r="M419" s="26">
        <v>1428</v>
      </c>
      <c r="N419" s="26">
        <v>288</v>
      </c>
      <c r="O419" s="26">
        <v>1585</v>
      </c>
      <c r="P419" s="26">
        <v>2495</v>
      </c>
      <c r="Q419" s="26">
        <v>129.4</v>
      </c>
      <c r="R419" s="26">
        <v>63.3</v>
      </c>
      <c r="S419" s="26">
        <v>53</v>
      </c>
      <c r="T419" s="26">
        <v>1030</v>
      </c>
      <c r="U419" s="26">
        <v>285</v>
      </c>
      <c r="V419" s="26">
        <v>233.5</v>
      </c>
      <c r="W419" s="26">
        <v>5410</v>
      </c>
      <c r="X419" s="26">
        <v>2991.5</v>
      </c>
      <c r="Y419" s="26">
        <v>236.5</v>
      </c>
      <c r="Z419" s="26">
        <v>1125</v>
      </c>
      <c r="AA419" s="26">
        <v>3680</v>
      </c>
      <c r="AB419" s="26">
        <v>371.6</v>
      </c>
      <c r="AC419" s="26">
        <v>1035</v>
      </c>
      <c r="AD419" s="26">
        <v>10160</v>
      </c>
      <c r="AE419" s="26">
        <v>1202</v>
      </c>
      <c r="AF419" s="26">
        <v>2530</v>
      </c>
      <c r="AG419" s="26">
        <v>115.5792</v>
      </c>
    </row>
    <row r="420" spans="1:33" ht="15.75" customHeight="1">
      <c r="A420" s="101">
        <v>44433</v>
      </c>
      <c r="B420" s="102">
        <f>VLOOKUP(A420,'FTSE All-Share Historical '!A:B,2,FALSE)</f>
        <v>4134.18</v>
      </c>
      <c r="C420" s="26">
        <v>830</v>
      </c>
      <c r="D420" s="26">
        <v>174.2</v>
      </c>
      <c r="E420" s="26">
        <v>373.4</v>
      </c>
      <c r="F420" s="26">
        <v>284</v>
      </c>
      <c r="G420" s="26">
        <v>87</v>
      </c>
      <c r="H420" s="26">
        <v>429</v>
      </c>
      <c r="I420" s="26">
        <v>85.05</v>
      </c>
      <c r="J420" s="26">
        <v>333</v>
      </c>
      <c r="K420" s="26">
        <v>289</v>
      </c>
      <c r="L420" s="26">
        <v>379</v>
      </c>
      <c r="M420" s="26">
        <v>1450</v>
      </c>
      <c r="N420" s="26">
        <v>290.60000000000002</v>
      </c>
      <c r="O420" s="26">
        <v>1620</v>
      </c>
      <c r="P420" s="26">
        <v>2515</v>
      </c>
      <c r="Q420" s="26">
        <v>129.4</v>
      </c>
      <c r="R420" s="26">
        <v>62</v>
      </c>
      <c r="S420" s="26">
        <v>53.2</v>
      </c>
      <c r="T420" s="26">
        <v>1030</v>
      </c>
      <c r="U420" s="26">
        <v>283</v>
      </c>
      <c r="V420" s="26">
        <v>233</v>
      </c>
      <c r="W420" s="26">
        <v>5422</v>
      </c>
      <c r="X420" s="26">
        <v>3035</v>
      </c>
      <c r="Y420" s="26">
        <v>239</v>
      </c>
      <c r="Z420" s="26">
        <v>1131</v>
      </c>
      <c r="AA420" s="26">
        <v>3630</v>
      </c>
      <c r="AB420" s="26">
        <v>372.6</v>
      </c>
      <c r="AC420" s="26">
        <v>1030</v>
      </c>
      <c r="AD420" s="26">
        <v>10210</v>
      </c>
      <c r="AE420" s="26">
        <v>1195</v>
      </c>
      <c r="AF420" s="26">
        <v>2507</v>
      </c>
      <c r="AG420" s="26">
        <v>116.0849</v>
      </c>
    </row>
    <row r="421" spans="1:33" ht="15.75" customHeight="1">
      <c r="A421" s="101">
        <v>44434</v>
      </c>
      <c r="B421" s="102">
        <f>VLOOKUP(A421,'FTSE All-Share Historical '!A:B,2,FALSE)</f>
        <v>4121.2299999999996</v>
      </c>
      <c r="C421" s="26">
        <v>820</v>
      </c>
      <c r="D421" s="26">
        <v>174.1</v>
      </c>
      <c r="E421" s="26">
        <v>369</v>
      </c>
      <c r="F421" s="26">
        <v>275</v>
      </c>
      <c r="G421" s="26">
        <v>87</v>
      </c>
      <c r="H421" s="26">
        <v>421</v>
      </c>
      <c r="I421" s="26">
        <v>85.45</v>
      </c>
      <c r="J421" s="26">
        <v>337.5</v>
      </c>
      <c r="K421" s="26">
        <v>287</v>
      </c>
      <c r="L421" s="26">
        <v>360</v>
      </c>
      <c r="M421" s="26">
        <v>1450</v>
      </c>
      <c r="N421" s="26">
        <v>287.2</v>
      </c>
      <c r="O421" s="26">
        <v>1605</v>
      </c>
      <c r="P421" s="26">
        <v>2545</v>
      </c>
      <c r="Q421" s="26">
        <v>130.80000000000001</v>
      </c>
      <c r="R421" s="26">
        <v>61.7</v>
      </c>
      <c r="S421" s="26">
        <v>52.4</v>
      </c>
      <c r="T421" s="26">
        <v>1045</v>
      </c>
      <c r="U421" s="26">
        <v>283</v>
      </c>
      <c r="V421" s="26">
        <v>236</v>
      </c>
      <c r="W421" s="26">
        <v>5316</v>
      </c>
      <c r="X421" s="26">
        <v>2994</v>
      </c>
      <c r="Y421" s="26">
        <v>233.5</v>
      </c>
      <c r="Z421" s="26">
        <v>1115</v>
      </c>
      <c r="AA421" s="26">
        <v>3750</v>
      </c>
      <c r="AB421" s="26">
        <v>372.8</v>
      </c>
      <c r="AC421" s="26">
        <v>1030</v>
      </c>
      <c r="AD421" s="26">
        <v>10230</v>
      </c>
      <c r="AE421" s="26">
        <v>1174</v>
      </c>
      <c r="AF421" s="26">
        <v>2525</v>
      </c>
      <c r="AG421" s="26">
        <v>114.1345</v>
      </c>
    </row>
    <row r="422" spans="1:33" ht="15.75" customHeight="1">
      <c r="A422" s="101">
        <v>44435</v>
      </c>
      <c r="B422" s="102">
        <f>VLOOKUP(A422,'FTSE All-Share Historical '!A:B,2,FALSE)</f>
        <v>4135.49</v>
      </c>
      <c r="C422" s="26">
        <v>787</v>
      </c>
      <c r="D422" s="26">
        <v>169.2</v>
      </c>
      <c r="E422" s="26">
        <v>367</v>
      </c>
      <c r="F422" s="26" t="e">
        <v>#N/A</v>
      </c>
      <c r="G422" s="26">
        <v>84</v>
      </c>
      <c r="H422" s="26">
        <v>420</v>
      </c>
      <c r="I422" s="26">
        <v>85.45</v>
      </c>
      <c r="J422" s="26">
        <v>337</v>
      </c>
      <c r="K422" s="26">
        <v>295</v>
      </c>
      <c r="L422" s="26">
        <v>365.5</v>
      </c>
      <c r="M422" s="26">
        <v>1472</v>
      </c>
      <c r="N422" s="26">
        <v>289.8</v>
      </c>
      <c r="O422" s="26">
        <v>1615</v>
      </c>
      <c r="P422" s="26">
        <v>2580</v>
      </c>
      <c r="Q422" s="26">
        <v>128.6</v>
      </c>
      <c r="R422" s="26">
        <v>59.9</v>
      </c>
      <c r="S422" s="26">
        <v>52.4</v>
      </c>
      <c r="T422" s="26">
        <v>1045</v>
      </c>
      <c r="U422" s="26">
        <v>285</v>
      </c>
      <c r="V422" s="26">
        <v>241</v>
      </c>
      <c r="W422" s="26">
        <v>5404</v>
      </c>
      <c r="X422" s="26">
        <v>3084</v>
      </c>
      <c r="Y422" s="26">
        <v>241.5</v>
      </c>
      <c r="Z422" s="26">
        <v>1112</v>
      </c>
      <c r="AA422" s="26">
        <v>3795</v>
      </c>
      <c r="AB422" s="26">
        <v>369.5</v>
      </c>
      <c r="AC422" s="26">
        <v>1020</v>
      </c>
      <c r="AD422" s="26">
        <v>10225</v>
      </c>
      <c r="AE422" s="26">
        <v>1161.5</v>
      </c>
      <c r="AF422" s="26">
        <v>2524</v>
      </c>
      <c r="AG422" s="26">
        <v>111.9674</v>
      </c>
    </row>
    <row r="423" spans="1:33" ht="15.75" customHeight="1">
      <c r="A423" s="101">
        <v>44439</v>
      </c>
      <c r="B423" s="102">
        <f>VLOOKUP(A423,'FTSE All-Share Historical '!A:B,2,FALSE)</f>
        <v>4123.45</v>
      </c>
      <c r="C423" s="26">
        <v>774</v>
      </c>
      <c r="D423" s="26">
        <v>170.1</v>
      </c>
      <c r="E423" s="26">
        <v>363.6</v>
      </c>
      <c r="F423" s="26">
        <v>286</v>
      </c>
      <c r="G423" s="26">
        <v>86.4</v>
      </c>
      <c r="H423" s="26">
        <v>427</v>
      </c>
      <c r="I423" s="26">
        <v>86.35</v>
      </c>
      <c r="J423" s="26">
        <v>338.5</v>
      </c>
      <c r="K423" s="26">
        <v>298</v>
      </c>
      <c r="L423" s="26">
        <v>352.5</v>
      </c>
      <c r="M423" s="26">
        <v>1482</v>
      </c>
      <c r="N423" s="26">
        <v>294.60000000000002</v>
      </c>
      <c r="O423" s="26">
        <v>1605</v>
      </c>
      <c r="P423" s="26">
        <v>2570</v>
      </c>
      <c r="Q423" s="26">
        <v>128.6</v>
      </c>
      <c r="R423" s="26">
        <v>59</v>
      </c>
      <c r="S423" s="26">
        <v>54</v>
      </c>
      <c r="T423" s="26">
        <v>1115</v>
      </c>
      <c r="U423" s="26">
        <v>287</v>
      </c>
      <c r="V423" s="26">
        <v>238</v>
      </c>
      <c r="W423" s="26">
        <v>5382</v>
      </c>
      <c r="X423" s="26">
        <v>3069</v>
      </c>
      <c r="Y423" s="26">
        <v>250</v>
      </c>
      <c r="Z423" s="26">
        <v>1113</v>
      </c>
      <c r="AA423" s="26">
        <v>3820</v>
      </c>
      <c r="AB423" s="26">
        <v>363.1</v>
      </c>
      <c r="AC423" s="26">
        <v>1025</v>
      </c>
      <c r="AD423" s="26">
        <v>10505</v>
      </c>
      <c r="AE423" s="26">
        <v>1154</v>
      </c>
      <c r="AF423" s="26">
        <v>2538</v>
      </c>
      <c r="AG423" s="26">
        <v>110.3781</v>
      </c>
    </row>
    <row r="424" spans="1:33" ht="15.75" customHeight="1">
      <c r="A424" s="101">
        <v>44440</v>
      </c>
      <c r="B424" s="102">
        <f>VLOOKUP(A424,'FTSE All-Share Historical '!A:B,2,FALSE)</f>
        <v>4142.37</v>
      </c>
      <c r="C424" s="26">
        <v>770</v>
      </c>
      <c r="D424" s="26">
        <v>168.5</v>
      </c>
      <c r="E424" s="26">
        <v>356.6</v>
      </c>
      <c r="F424" s="26">
        <v>273</v>
      </c>
      <c r="G424" s="26">
        <v>86.4</v>
      </c>
      <c r="H424" s="26">
        <v>425</v>
      </c>
      <c r="I424" s="26">
        <v>87</v>
      </c>
      <c r="J424" s="26">
        <v>355</v>
      </c>
      <c r="K424" s="26">
        <v>302</v>
      </c>
      <c r="L424" s="26">
        <v>357.5</v>
      </c>
      <c r="M424" s="26">
        <v>1490</v>
      </c>
      <c r="N424" s="26">
        <v>295</v>
      </c>
      <c r="O424" s="26">
        <v>1610</v>
      </c>
      <c r="P424" s="26">
        <v>2635</v>
      </c>
      <c r="Q424" s="26">
        <v>127.4</v>
      </c>
      <c r="R424" s="26">
        <v>61.4</v>
      </c>
      <c r="S424" s="26">
        <v>54.8</v>
      </c>
      <c r="T424" s="26">
        <v>1095</v>
      </c>
      <c r="U424" s="26">
        <v>287</v>
      </c>
      <c r="V424" s="26">
        <v>237</v>
      </c>
      <c r="W424" s="26">
        <v>5332</v>
      </c>
      <c r="X424" s="26">
        <v>3067.5</v>
      </c>
      <c r="Y424" s="26">
        <v>242</v>
      </c>
      <c r="Z424" s="26">
        <v>1118</v>
      </c>
      <c r="AA424" s="26">
        <v>3910</v>
      </c>
      <c r="AB424" s="26">
        <v>365.4</v>
      </c>
      <c r="AC424" s="26">
        <v>1030</v>
      </c>
      <c r="AD424" s="26">
        <v>10565</v>
      </c>
      <c r="AE424" s="26">
        <v>1193</v>
      </c>
      <c r="AF424" s="26">
        <v>2560</v>
      </c>
      <c r="AG424" s="26">
        <v>110.88379999999999</v>
      </c>
    </row>
    <row r="425" spans="1:33" ht="15.75" customHeight="1">
      <c r="A425" s="101">
        <v>44441</v>
      </c>
      <c r="B425" s="102">
        <f>VLOOKUP(A425,'FTSE All-Share Historical '!A:B,2,FALSE)</f>
        <v>4148.24</v>
      </c>
      <c r="C425" s="26">
        <v>744</v>
      </c>
      <c r="D425" s="26">
        <v>171.5</v>
      </c>
      <c r="E425" s="26">
        <v>355</v>
      </c>
      <c r="F425" s="26">
        <v>276</v>
      </c>
      <c r="G425" s="26">
        <v>88.6</v>
      </c>
      <c r="H425" s="26">
        <v>425</v>
      </c>
      <c r="I425" s="26">
        <v>85.85</v>
      </c>
      <c r="J425" s="26">
        <v>345</v>
      </c>
      <c r="K425" s="26">
        <v>316</v>
      </c>
      <c r="L425" s="26">
        <v>361</v>
      </c>
      <c r="M425" s="26">
        <v>1502</v>
      </c>
      <c r="N425" s="26">
        <v>292.60000000000002</v>
      </c>
      <c r="O425" s="26">
        <v>1630</v>
      </c>
      <c r="P425" s="26">
        <v>2645</v>
      </c>
      <c r="Q425" s="26">
        <v>127.8</v>
      </c>
      <c r="R425" s="26">
        <v>60.4</v>
      </c>
      <c r="S425" s="26">
        <v>56</v>
      </c>
      <c r="T425" s="26">
        <v>1050</v>
      </c>
      <c r="U425" s="26">
        <v>283</v>
      </c>
      <c r="V425" s="26">
        <v>237</v>
      </c>
      <c r="W425" s="26">
        <v>5406</v>
      </c>
      <c r="X425" s="26">
        <v>3074.5</v>
      </c>
      <c r="Y425" s="26">
        <v>242.5</v>
      </c>
      <c r="Z425" s="26">
        <v>1120</v>
      </c>
      <c r="AA425" s="26">
        <v>3900</v>
      </c>
      <c r="AB425" s="26">
        <v>357.2</v>
      </c>
      <c r="AC425" s="26">
        <v>1030</v>
      </c>
      <c r="AD425" s="26">
        <v>10645</v>
      </c>
      <c r="AE425" s="26">
        <v>1191</v>
      </c>
      <c r="AF425" s="26">
        <v>2565</v>
      </c>
      <c r="AG425" s="26">
        <v>111.17270000000001</v>
      </c>
    </row>
    <row r="426" spans="1:33" ht="15.75" customHeight="1">
      <c r="A426" s="101">
        <v>44442</v>
      </c>
      <c r="B426" s="102">
        <f>VLOOKUP(A426,'FTSE All-Share Historical '!A:B,2,FALSE)</f>
        <v>4135.18</v>
      </c>
      <c r="C426" s="26">
        <v>726</v>
      </c>
      <c r="D426" s="26">
        <v>167.9</v>
      </c>
      <c r="E426" s="26">
        <v>355.8</v>
      </c>
      <c r="F426" s="26">
        <v>279</v>
      </c>
      <c r="G426" s="26">
        <v>87.6</v>
      </c>
      <c r="H426" s="26">
        <v>420</v>
      </c>
      <c r="I426" s="26">
        <v>84.5</v>
      </c>
      <c r="J426" s="26">
        <v>337</v>
      </c>
      <c r="K426" s="26">
        <v>299</v>
      </c>
      <c r="L426" s="26">
        <v>354</v>
      </c>
      <c r="M426" s="26">
        <v>1514</v>
      </c>
      <c r="N426" s="26">
        <v>285.39999999999998</v>
      </c>
      <c r="O426" s="26">
        <v>1620</v>
      </c>
      <c r="P426" s="26">
        <v>2685</v>
      </c>
      <c r="Q426" s="26">
        <v>129.80000000000001</v>
      </c>
      <c r="R426" s="26">
        <v>58.6</v>
      </c>
      <c r="S426" s="26">
        <v>59.6</v>
      </c>
      <c r="T426" s="26">
        <v>1060</v>
      </c>
      <c r="U426" s="26">
        <v>278</v>
      </c>
      <c r="V426" s="26">
        <v>239.5</v>
      </c>
      <c r="W426" s="26">
        <v>5408</v>
      </c>
      <c r="X426" s="26">
        <v>3091</v>
      </c>
      <c r="Y426" s="26">
        <v>237</v>
      </c>
      <c r="Z426" s="26">
        <v>1097</v>
      </c>
      <c r="AA426" s="26">
        <v>3935</v>
      </c>
      <c r="AB426" s="26">
        <v>351.3</v>
      </c>
      <c r="AC426" s="26">
        <v>1030</v>
      </c>
      <c r="AD426" s="26">
        <v>10610</v>
      </c>
      <c r="AE426" s="26">
        <v>1159.5</v>
      </c>
      <c r="AF426" s="26">
        <v>2572</v>
      </c>
      <c r="AG426" s="26">
        <v>111.17270000000001</v>
      </c>
    </row>
    <row r="427" spans="1:33" ht="15.75" customHeight="1">
      <c r="A427" s="101">
        <v>44445</v>
      </c>
      <c r="B427" s="102">
        <f>VLOOKUP(A427,'FTSE All-Share Historical '!A:B,2,FALSE)</f>
        <v>4159.9399999999996</v>
      </c>
      <c r="C427" s="26">
        <v>726</v>
      </c>
      <c r="D427" s="26">
        <v>169.3</v>
      </c>
      <c r="E427" s="26">
        <v>351</v>
      </c>
      <c r="F427" s="26">
        <v>270</v>
      </c>
      <c r="G427" s="26">
        <v>85</v>
      </c>
      <c r="H427" s="26">
        <v>420</v>
      </c>
      <c r="I427" s="26">
        <v>84.35</v>
      </c>
      <c r="J427" s="26">
        <v>333</v>
      </c>
      <c r="K427" s="26">
        <v>300</v>
      </c>
      <c r="L427" s="26">
        <v>353</v>
      </c>
      <c r="M427" s="26">
        <v>1506</v>
      </c>
      <c r="N427" s="26">
        <v>285.2</v>
      </c>
      <c r="O427" s="26">
        <v>1590</v>
      </c>
      <c r="P427" s="26">
        <v>2610</v>
      </c>
      <c r="Q427" s="26">
        <v>129.19999999999999</v>
      </c>
      <c r="R427" s="26">
        <v>59.8</v>
      </c>
      <c r="S427" s="26">
        <v>56.2</v>
      </c>
      <c r="T427" s="26">
        <v>1050</v>
      </c>
      <c r="U427" s="26">
        <v>281</v>
      </c>
      <c r="V427" s="26">
        <v>249</v>
      </c>
      <c r="W427" s="26">
        <v>5337</v>
      </c>
      <c r="X427" s="26">
        <v>3078.5</v>
      </c>
      <c r="Y427" s="26">
        <v>239.5</v>
      </c>
      <c r="Z427" s="26">
        <v>1099</v>
      </c>
      <c r="AA427" s="26">
        <v>3965</v>
      </c>
      <c r="AB427" s="26">
        <v>349.9</v>
      </c>
      <c r="AC427" s="26">
        <v>1025</v>
      </c>
      <c r="AD427" s="26">
        <v>10765</v>
      </c>
      <c r="AE427" s="26">
        <v>1173</v>
      </c>
      <c r="AF427" s="26">
        <v>2603</v>
      </c>
      <c r="AG427" s="26">
        <v>110.5226</v>
      </c>
    </row>
    <row r="428" spans="1:33" ht="15.75" customHeight="1">
      <c r="A428" s="101">
        <v>44446</v>
      </c>
      <c r="B428" s="102">
        <f>VLOOKUP(A428,'FTSE All-Share Historical '!A:B,2,FALSE)</f>
        <v>4137.32</v>
      </c>
      <c r="C428" s="26">
        <v>730</v>
      </c>
      <c r="D428" s="26">
        <v>171</v>
      </c>
      <c r="E428" s="26">
        <v>351.4</v>
      </c>
      <c r="F428" s="26">
        <v>273</v>
      </c>
      <c r="G428" s="26">
        <v>87.9</v>
      </c>
      <c r="H428" s="26">
        <v>425</v>
      </c>
      <c r="I428" s="26">
        <v>82.25</v>
      </c>
      <c r="J428" s="26">
        <v>333</v>
      </c>
      <c r="K428" s="26">
        <v>299</v>
      </c>
      <c r="L428" s="26">
        <v>347</v>
      </c>
      <c r="M428" s="26">
        <v>1486</v>
      </c>
      <c r="N428" s="26">
        <v>283.39999999999998</v>
      </c>
      <c r="O428" s="26">
        <v>1595</v>
      </c>
      <c r="P428" s="26">
        <v>2570</v>
      </c>
      <c r="Q428" s="26">
        <v>128</v>
      </c>
      <c r="R428" s="26">
        <v>60.3</v>
      </c>
      <c r="S428" s="26">
        <v>55.4</v>
      </c>
      <c r="T428" s="26">
        <v>1045</v>
      </c>
      <c r="U428" s="26">
        <v>281.5</v>
      </c>
      <c r="V428" s="26">
        <v>247</v>
      </c>
      <c r="W428" s="26">
        <v>5360</v>
      </c>
      <c r="X428" s="26">
        <v>3096</v>
      </c>
      <c r="Y428" s="26">
        <v>239</v>
      </c>
      <c r="Z428" s="26">
        <v>1082</v>
      </c>
      <c r="AA428" s="26">
        <v>4010</v>
      </c>
      <c r="AB428" s="26">
        <v>347.2</v>
      </c>
      <c r="AC428" s="26">
        <v>1025</v>
      </c>
      <c r="AD428" s="26">
        <v>10700</v>
      </c>
      <c r="AE428" s="26">
        <v>1150.5</v>
      </c>
      <c r="AF428" s="26">
        <v>2576</v>
      </c>
      <c r="AG428" s="26">
        <v>111.245</v>
      </c>
    </row>
    <row r="429" spans="1:33" ht="15.75" customHeight="1">
      <c r="A429" s="101">
        <v>44447</v>
      </c>
      <c r="B429" s="102">
        <f>VLOOKUP(A429,'FTSE All-Share Historical '!A:B,2,FALSE)</f>
        <v>4104.05</v>
      </c>
      <c r="C429" s="26">
        <v>730</v>
      </c>
      <c r="D429" s="26">
        <v>170</v>
      </c>
      <c r="E429" s="26">
        <v>342.8</v>
      </c>
      <c r="F429" s="26">
        <v>279</v>
      </c>
      <c r="G429" s="26">
        <v>86.8</v>
      </c>
      <c r="H429" s="26">
        <v>425</v>
      </c>
      <c r="I429" s="26">
        <v>80.400000000000006</v>
      </c>
      <c r="J429" s="26">
        <v>331</v>
      </c>
      <c r="K429" s="26">
        <v>302</v>
      </c>
      <c r="L429" s="26">
        <v>338.5</v>
      </c>
      <c r="M429" s="26">
        <v>1476</v>
      </c>
      <c r="N429" s="26">
        <v>281</v>
      </c>
      <c r="O429" s="26">
        <v>1620</v>
      </c>
      <c r="P429" s="26">
        <v>2560</v>
      </c>
      <c r="Q429" s="26">
        <v>125</v>
      </c>
      <c r="R429" s="26">
        <v>58.7</v>
      </c>
      <c r="S429" s="26">
        <v>54.4</v>
      </c>
      <c r="T429" s="26">
        <v>1055</v>
      </c>
      <c r="U429" s="26">
        <v>277</v>
      </c>
      <c r="V429" s="26">
        <v>241</v>
      </c>
      <c r="W429" s="26">
        <v>5305</v>
      </c>
      <c r="X429" s="26">
        <v>3047.5</v>
      </c>
      <c r="Y429" s="26">
        <v>235</v>
      </c>
      <c r="Z429" s="26">
        <v>1056</v>
      </c>
      <c r="AA429" s="26">
        <v>4000</v>
      </c>
      <c r="AB429" s="26">
        <v>339.8</v>
      </c>
      <c r="AC429" s="26">
        <v>1025</v>
      </c>
      <c r="AD429" s="26">
        <v>10555</v>
      </c>
      <c r="AE429" s="26">
        <v>1135.5</v>
      </c>
      <c r="AF429" s="26">
        <v>2525</v>
      </c>
      <c r="AG429" s="26">
        <v>108.5</v>
      </c>
    </row>
    <row r="430" spans="1:33" ht="15.75" customHeight="1">
      <c r="A430" s="101">
        <v>44448</v>
      </c>
      <c r="B430" s="102">
        <f>VLOOKUP(A430,'FTSE All-Share Historical '!A:B,2,FALSE)</f>
        <v>4068.81</v>
      </c>
      <c r="C430" s="26">
        <v>750</v>
      </c>
      <c r="D430" s="26">
        <v>170.3</v>
      </c>
      <c r="E430" s="26">
        <v>330.4</v>
      </c>
      <c r="F430" s="26">
        <v>287</v>
      </c>
      <c r="G430" s="26">
        <v>86.4</v>
      </c>
      <c r="H430" s="26">
        <v>427</v>
      </c>
      <c r="I430" s="26">
        <v>81.150000000000006</v>
      </c>
      <c r="J430" s="26">
        <v>331</v>
      </c>
      <c r="K430" s="26">
        <v>305</v>
      </c>
      <c r="L430" s="26">
        <v>341</v>
      </c>
      <c r="M430" s="26">
        <v>1446</v>
      </c>
      <c r="N430" s="26">
        <v>271.39999999999998</v>
      </c>
      <c r="O430" s="26">
        <v>1620</v>
      </c>
      <c r="P430" s="26">
        <v>2590</v>
      </c>
      <c r="Q430" s="26">
        <v>125</v>
      </c>
      <c r="R430" s="26">
        <v>60.4</v>
      </c>
      <c r="S430" s="26">
        <v>54.2</v>
      </c>
      <c r="T430" s="26">
        <v>1040</v>
      </c>
      <c r="U430" s="26">
        <v>278</v>
      </c>
      <c r="V430" s="26">
        <v>243</v>
      </c>
      <c r="W430" s="26">
        <v>5163</v>
      </c>
      <c r="X430" s="26">
        <v>3028</v>
      </c>
      <c r="Y430" s="26">
        <v>231</v>
      </c>
      <c r="Z430" s="26">
        <v>1060</v>
      </c>
      <c r="AA430" s="26">
        <v>3910</v>
      </c>
      <c r="AB430" s="26">
        <v>340.5</v>
      </c>
      <c r="AC430" s="26">
        <v>1025</v>
      </c>
      <c r="AD430" s="26">
        <v>10575</v>
      </c>
      <c r="AE430" s="26">
        <v>1102.5</v>
      </c>
      <c r="AF430" s="26">
        <v>2520</v>
      </c>
      <c r="AG430" s="26">
        <v>112.8342</v>
      </c>
    </row>
    <row r="431" spans="1:33" ht="15.75" customHeight="1">
      <c r="A431" s="101">
        <v>44449</v>
      </c>
      <c r="B431" s="102">
        <f>VLOOKUP(A431,'FTSE All-Share Historical '!A:B,2,FALSE)</f>
        <v>4069.07</v>
      </c>
      <c r="C431" s="26">
        <v>768</v>
      </c>
      <c r="D431" s="26">
        <v>166.9</v>
      </c>
      <c r="E431" s="26">
        <v>309</v>
      </c>
      <c r="F431" s="26">
        <v>288</v>
      </c>
      <c r="G431" s="26">
        <v>86</v>
      </c>
      <c r="H431" s="26">
        <v>434</v>
      </c>
      <c r="I431" s="26">
        <v>80.7</v>
      </c>
      <c r="J431" s="26">
        <v>335</v>
      </c>
      <c r="K431" s="26">
        <v>302</v>
      </c>
      <c r="L431" s="26">
        <v>346</v>
      </c>
      <c r="M431" s="26">
        <v>1454</v>
      </c>
      <c r="N431" s="26">
        <v>268</v>
      </c>
      <c r="O431" s="26">
        <v>1590</v>
      </c>
      <c r="P431" s="26">
        <v>2580</v>
      </c>
      <c r="Q431" s="26">
        <v>124</v>
      </c>
      <c r="R431" s="26">
        <v>60.4</v>
      </c>
      <c r="S431" s="26">
        <v>54.6</v>
      </c>
      <c r="T431" s="26">
        <v>1015</v>
      </c>
      <c r="U431" s="26">
        <v>276.5</v>
      </c>
      <c r="V431" s="26">
        <v>243</v>
      </c>
      <c r="W431" s="26">
        <v>5264</v>
      </c>
      <c r="X431" s="26">
        <v>3071.5</v>
      </c>
      <c r="Y431" s="26">
        <v>233.5</v>
      </c>
      <c r="Z431" s="26">
        <v>1056</v>
      </c>
      <c r="AA431" s="26">
        <v>3870</v>
      </c>
      <c r="AB431" s="26">
        <v>340.2</v>
      </c>
      <c r="AC431" s="26">
        <v>1025</v>
      </c>
      <c r="AD431" s="26">
        <v>10570</v>
      </c>
      <c r="AE431" s="26">
        <v>1070</v>
      </c>
      <c r="AF431" s="26">
        <v>2531</v>
      </c>
      <c r="AG431" s="26">
        <v>126.84820000000001</v>
      </c>
    </row>
    <row r="432" spans="1:33" ht="15.75" customHeight="1">
      <c r="A432" s="101">
        <v>44452</v>
      </c>
      <c r="B432" s="102">
        <f>VLOOKUP(A432,'FTSE All-Share Historical '!A:B,2,FALSE)</f>
        <v>4088.93</v>
      </c>
      <c r="C432" s="26">
        <v>740</v>
      </c>
      <c r="D432" s="26">
        <v>170.3</v>
      </c>
      <c r="E432" s="26">
        <v>301.8</v>
      </c>
      <c r="F432" s="26">
        <v>280</v>
      </c>
      <c r="G432" s="26">
        <v>83.6</v>
      </c>
      <c r="H432" s="26">
        <v>438</v>
      </c>
      <c r="I432" s="26">
        <v>82.8</v>
      </c>
      <c r="J432" s="26">
        <v>336</v>
      </c>
      <c r="K432" s="26">
        <v>303</v>
      </c>
      <c r="L432" s="26">
        <v>358</v>
      </c>
      <c r="M432" s="26">
        <v>1478</v>
      </c>
      <c r="N432" s="26">
        <v>270.8</v>
      </c>
      <c r="O432" s="26">
        <v>1590</v>
      </c>
      <c r="P432" s="26">
        <v>2550</v>
      </c>
      <c r="Q432" s="26">
        <v>124</v>
      </c>
      <c r="R432" s="26">
        <v>61.3</v>
      </c>
      <c r="S432" s="26">
        <v>53.6</v>
      </c>
      <c r="T432" s="26">
        <v>1020</v>
      </c>
      <c r="U432" s="26">
        <v>273</v>
      </c>
      <c r="V432" s="26">
        <v>250</v>
      </c>
      <c r="W432" s="26">
        <v>5287</v>
      </c>
      <c r="X432" s="26">
        <v>3093</v>
      </c>
      <c r="Y432" s="26">
        <v>232.5</v>
      </c>
      <c r="Z432" s="26">
        <v>1060</v>
      </c>
      <c r="AA432" s="26">
        <v>3845</v>
      </c>
      <c r="AB432" s="26">
        <v>355.4</v>
      </c>
      <c r="AC432" s="26">
        <v>1020</v>
      </c>
      <c r="AD432" s="26">
        <v>10640</v>
      </c>
      <c r="AE432" s="26">
        <v>1130.5</v>
      </c>
      <c r="AF432" s="26">
        <v>2500</v>
      </c>
      <c r="AG432" s="26">
        <v>125.69240000000001</v>
      </c>
    </row>
    <row r="433" spans="1:33" ht="15.75" customHeight="1">
      <c r="A433" s="101">
        <v>44453</v>
      </c>
      <c r="B433" s="102">
        <f>VLOOKUP(A433,'FTSE All-Share Historical '!A:B,2,FALSE)</f>
        <v>4069.91</v>
      </c>
      <c r="C433" s="26">
        <v>734</v>
      </c>
      <c r="D433" s="26">
        <v>170</v>
      </c>
      <c r="E433" s="26">
        <v>300</v>
      </c>
      <c r="F433" s="26">
        <v>278</v>
      </c>
      <c r="G433" s="26">
        <v>85</v>
      </c>
      <c r="H433" s="26">
        <v>436</v>
      </c>
      <c r="I433" s="26">
        <v>80.3</v>
      </c>
      <c r="J433" s="26">
        <v>343</v>
      </c>
      <c r="K433" s="26">
        <v>305</v>
      </c>
      <c r="L433" s="26">
        <v>326.5</v>
      </c>
      <c r="M433" s="26">
        <v>1460</v>
      </c>
      <c r="N433" s="26">
        <v>265</v>
      </c>
      <c r="O433" s="26">
        <v>1550</v>
      </c>
      <c r="P433" s="26">
        <v>2560</v>
      </c>
      <c r="Q433" s="26">
        <v>123</v>
      </c>
      <c r="R433" s="26">
        <v>59.8</v>
      </c>
      <c r="S433" s="26">
        <v>54.2</v>
      </c>
      <c r="T433" s="26">
        <v>1010</v>
      </c>
      <c r="U433" s="26">
        <v>270.5</v>
      </c>
      <c r="V433" s="26">
        <v>248</v>
      </c>
      <c r="W433" s="26">
        <v>5179</v>
      </c>
      <c r="X433" s="26">
        <v>2996.5</v>
      </c>
      <c r="Y433" s="26">
        <v>232</v>
      </c>
      <c r="Z433" s="26">
        <v>1046</v>
      </c>
      <c r="AA433" s="26">
        <v>3815</v>
      </c>
      <c r="AB433" s="26">
        <v>360.2</v>
      </c>
      <c r="AC433" s="26">
        <v>1020</v>
      </c>
      <c r="AD433" s="26">
        <v>10575</v>
      </c>
      <c r="AE433" s="26">
        <v>1117.5</v>
      </c>
      <c r="AF433" s="26">
        <v>2485</v>
      </c>
      <c r="AG433" s="26">
        <v>119.19110000000001</v>
      </c>
    </row>
    <row r="434" spans="1:33" ht="15.75" customHeight="1">
      <c r="A434" s="101">
        <v>44454</v>
      </c>
      <c r="B434" s="102">
        <f>VLOOKUP(A434,'FTSE All-Share Historical '!A:B,2,FALSE)</f>
        <v>4053.58</v>
      </c>
      <c r="C434" s="26">
        <v>692</v>
      </c>
      <c r="D434" s="26">
        <v>171.6</v>
      </c>
      <c r="E434" s="26">
        <v>295.2</v>
      </c>
      <c r="F434" s="26">
        <v>275</v>
      </c>
      <c r="G434" s="26">
        <v>78</v>
      </c>
      <c r="H434" s="26">
        <v>435</v>
      </c>
      <c r="I434" s="26">
        <v>78.45</v>
      </c>
      <c r="J434" s="26">
        <v>338</v>
      </c>
      <c r="K434" s="26">
        <v>307</v>
      </c>
      <c r="L434" s="26">
        <v>310</v>
      </c>
      <c r="M434" s="26">
        <v>1478</v>
      </c>
      <c r="N434" s="26">
        <v>257.8</v>
      </c>
      <c r="O434" s="26">
        <v>1525</v>
      </c>
      <c r="P434" s="26">
        <v>2515</v>
      </c>
      <c r="Q434" s="26">
        <v>125.2</v>
      </c>
      <c r="R434" s="26">
        <v>59.8</v>
      </c>
      <c r="S434" s="26">
        <v>53</v>
      </c>
      <c r="T434" s="26">
        <v>1015</v>
      </c>
      <c r="U434" s="26">
        <v>269</v>
      </c>
      <c r="V434" s="26">
        <v>250</v>
      </c>
      <c r="W434" s="26">
        <v>5219</v>
      </c>
      <c r="X434" s="26">
        <v>2953.5</v>
      </c>
      <c r="Y434" s="26">
        <v>247.5</v>
      </c>
      <c r="Z434" s="26">
        <v>1005</v>
      </c>
      <c r="AA434" s="26">
        <v>3745</v>
      </c>
      <c r="AB434" s="26">
        <v>356.2</v>
      </c>
      <c r="AC434" s="26">
        <v>1020</v>
      </c>
      <c r="AD434" s="26">
        <v>10495</v>
      </c>
      <c r="AE434" s="26">
        <v>1115.5</v>
      </c>
      <c r="AF434" s="26">
        <v>2449</v>
      </c>
      <c r="AG434" s="26">
        <v>117.0239</v>
      </c>
    </row>
    <row r="435" spans="1:33" ht="15.75" customHeight="1">
      <c r="A435" s="101">
        <v>44455</v>
      </c>
      <c r="B435" s="102">
        <f>VLOOKUP(A435,'FTSE All-Share Historical '!A:B,2,FALSE)</f>
        <v>4065.08</v>
      </c>
      <c r="C435" s="26">
        <v>750</v>
      </c>
      <c r="D435" s="26">
        <v>179</v>
      </c>
      <c r="E435" s="26">
        <v>304</v>
      </c>
      <c r="F435" s="26">
        <v>274</v>
      </c>
      <c r="G435" s="26">
        <v>78.8</v>
      </c>
      <c r="H435" s="26">
        <v>427</v>
      </c>
      <c r="I435" s="26">
        <v>77.5</v>
      </c>
      <c r="J435" s="26">
        <v>360</v>
      </c>
      <c r="K435" s="26">
        <v>307</v>
      </c>
      <c r="L435" s="26">
        <v>322.5</v>
      </c>
      <c r="M435" s="26">
        <v>1540</v>
      </c>
      <c r="N435" s="26">
        <v>249.4</v>
      </c>
      <c r="O435" s="26">
        <v>1530</v>
      </c>
      <c r="P435" s="26">
        <v>2555</v>
      </c>
      <c r="Q435" s="26">
        <v>124.6</v>
      </c>
      <c r="R435" s="26">
        <v>60</v>
      </c>
      <c r="S435" s="26">
        <v>53.6</v>
      </c>
      <c r="T435" s="26">
        <v>1005</v>
      </c>
      <c r="U435" s="26">
        <v>270</v>
      </c>
      <c r="V435" s="26">
        <v>244</v>
      </c>
      <c r="W435" s="26">
        <v>5010</v>
      </c>
      <c r="X435" s="26">
        <v>2818.5</v>
      </c>
      <c r="Y435" s="26">
        <v>234.5</v>
      </c>
      <c r="Z435" s="26">
        <v>1041</v>
      </c>
      <c r="AA435" s="26">
        <v>3805</v>
      </c>
      <c r="AB435" s="26">
        <v>359.7</v>
      </c>
      <c r="AC435" s="26">
        <v>1020</v>
      </c>
      <c r="AD435" s="26">
        <v>10680</v>
      </c>
      <c r="AE435" s="26">
        <v>1161</v>
      </c>
      <c r="AF435" s="26">
        <v>2459</v>
      </c>
      <c r="AG435" s="26">
        <v>116.80719999999999</v>
      </c>
    </row>
    <row r="436" spans="1:33" ht="15.75" customHeight="1">
      <c r="A436" s="101">
        <v>44456</v>
      </c>
      <c r="B436" s="102">
        <f>VLOOKUP(A436,'FTSE All-Share Historical '!A:B,2,FALSE)</f>
        <v>4035.76</v>
      </c>
      <c r="C436" s="26">
        <v>762</v>
      </c>
      <c r="D436" s="26">
        <v>174.6</v>
      </c>
      <c r="E436" s="26">
        <v>308.8</v>
      </c>
      <c r="F436" s="26">
        <v>283</v>
      </c>
      <c r="G436" s="26">
        <v>73.3</v>
      </c>
      <c r="H436" s="26">
        <v>432</v>
      </c>
      <c r="I436" s="26">
        <v>78.45</v>
      </c>
      <c r="J436" s="26">
        <v>356</v>
      </c>
      <c r="K436" s="26">
        <v>297</v>
      </c>
      <c r="L436" s="26">
        <v>350</v>
      </c>
      <c r="M436" s="26">
        <v>1430</v>
      </c>
      <c r="N436" s="26">
        <v>256.2</v>
      </c>
      <c r="O436" s="26">
        <v>1600</v>
      </c>
      <c r="P436" s="26">
        <v>2510</v>
      </c>
      <c r="Q436" s="26">
        <v>122.6</v>
      </c>
      <c r="R436" s="26">
        <v>60.5</v>
      </c>
      <c r="S436" s="26">
        <v>52.6</v>
      </c>
      <c r="T436" s="26">
        <v>990</v>
      </c>
      <c r="U436" s="26">
        <v>277</v>
      </c>
      <c r="V436" s="26">
        <v>250</v>
      </c>
      <c r="W436" s="26">
        <v>4829.5</v>
      </c>
      <c r="X436" s="26">
        <v>2591</v>
      </c>
      <c r="Y436" s="26">
        <v>230.5</v>
      </c>
      <c r="Z436" s="26">
        <v>1055</v>
      </c>
      <c r="AA436" s="26">
        <v>3800</v>
      </c>
      <c r="AB436" s="26">
        <v>361.9</v>
      </c>
      <c r="AC436" s="26">
        <v>1020</v>
      </c>
      <c r="AD436" s="26">
        <v>10495</v>
      </c>
      <c r="AE436" s="26">
        <v>1220</v>
      </c>
      <c r="AF436" s="26">
        <v>2423</v>
      </c>
      <c r="AG436" s="26">
        <v>123.5253</v>
      </c>
    </row>
    <row r="437" spans="1:33" ht="15.75" customHeight="1">
      <c r="A437" s="101">
        <v>44459</v>
      </c>
      <c r="B437" s="102">
        <f>VLOOKUP(A437,'FTSE All-Share Historical '!A:B,2,FALSE)</f>
        <v>3999.41</v>
      </c>
      <c r="C437" s="26">
        <v>742</v>
      </c>
      <c r="D437" s="26">
        <v>177</v>
      </c>
      <c r="E437" s="26">
        <v>299.60000000000002</v>
      </c>
      <c r="F437" s="26">
        <v>290</v>
      </c>
      <c r="G437" s="26">
        <v>79</v>
      </c>
      <c r="H437" s="26">
        <v>427</v>
      </c>
      <c r="I437" s="26">
        <v>78.5</v>
      </c>
      <c r="J437" s="26">
        <v>373</v>
      </c>
      <c r="K437" s="26">
        <v>290</v>
      </c>
      <c r="L437" s="26">
        <v>365.5</v>
      </c>
      <c r="M437" s="26">
        <v>1410</v>
      </c>
      <c r="N437" s="26">
        <v>258</v>
      </c>
      <c r="O437" s="26">
        <v>1550</v>
      </c>
      <c r="P437" s="26">
        <v>2485</v>
      </c>
      <c r="Q437" s="26">
        <v>122</v>
      </c>
      <c r="R437" s="26">
        <v>61</v>
      </c>
      <c r="S437" s="26">
        <v>52.4</v>
      </c>
      <c r="T437" s="26">
        <v>970</v>
      </c>
      <c r="U437" s="26">
        <v>278</v>
      </c>
      <c r="V437" s="26">
        <v>245</v>
      </c>
      <c r="W437" s="26">
        <v>4714</v>
      </c>
      <c r="X437" s="26">
        <v>2470.5</v>
      </c>
      <c r="Y437" s="26">
        <v>229.5</v>
      </c>
      <c r="Z437" s="26">
        <v>1074</v>
      </c>
      <c r="AA437" s="26">
        <v>3750</v>
      </c>
      <c r="AB437" s="26">
        <v>360.8</v>
      </c>
      <c r="AC437" s="26">
        <v>1020</v>
      </c>
      <c r="AD437" s="26">
        <v>10330</v>
      </c>
      <c r="AE437" s="26">
        <v>1264.5</v>
      </c>
      <c r="AF437" s="26">
        <v>2387</v>
      </c>
      <c r="AG437" s="26">
        <v>119.48</v>
      </c>
    </row>
    <row r="438" spans="1:33" ht="15.75" customHeight="1">
      <c r="A438" s="101">
        <v>44460</v>
      </c>
      <c r="B438" s="102">
        <f>VLOOKUP(A438,'FTSE All-Share Historical '!A:B,2,FALSE)</f>
        <v>4042.43</v>
      </c>
      <c r="C438" s="26">
        <v>734</v>
      </c>
      <c r="D438" s="26">
        <v>175.3</v>
      </c>
      <c r="E438" s="26">
        <v>305</v>
      </c>
      <c r="F438" s="26">
        <v>283</v>
      </c>
      <c r="G438" s="26">
        <v>79</v>
      </c>
      <c r="H438" s="26">
        <v>423</v>
      </c>
      <c r="I438" s="26">
        <v>77.650000000000006</v>
      </c>
      <c r="J438" s="26">
        <v>365</v>
      </c>
      <c r="K438" s="26">
        <v>297</v>
      </c>
      <c r="L438" s="26">
        <v>369</v>
      </c>
      <c r="M438" s="26">
        <v>1478</v>
      </c>
      <c r="N438" s="26">
        <v>258.39999999999998</v>
      </c>
      <c r="O438" s="26">
        <v>1510</v>
      </c>
      <c r="P438" s="26">
        <v>2505</v>
      </c>
      <c r="Q438" s="26">
        <v>121.2</v>
      </c>
      <c r="R438" s="26">
        <v>60.5</v>
      </c>
      <c r="S438" s="26">
        <v>51.2</v>
      </c>
      <c r="T438" s="26">
        <v>962</v>
      </c>
      <c r="U438" s="26">
        <v>272</v>
      </c>
      <c r="V438" s="26">
        <v>244</v>
      </c>
      <c r="W438" s="26">
        <v>4707</v>
      </c>
      <c r="X438" s="26">
        <v>2474</v>
      </c>
      <c r="Y438" s="26">
        <v>233</v>
      </c>
      <c r="Z438" s="26">
        <v>1075</v>
      </c>
      <c r="AA438" s="26">
        <v>3820</v>
      </c>
      <c r="AB438" s="26">
        <v>369.1</v>
      </c>
      <c r="AC438" s="26">
        <v>1015</v>
      </c>
      <c r="AD438" s="26">
        <v>10405</v>
      </c>
      <c r="AE438" s="26">
        <v>1279</v>
      </c>
      <c r="AF438" s="26">
        <v>2391</v>
      </c>
      <c r="AG438" s="26">
        <v>118.1075</v>
      </c>
    </row>
    <row r="439" spans="1:33" ht="15.75" customHeight="1">
      <c r="A439" s="101">
        <v>44461</v>
      </c>
      <c r="B439" s="102">
        <f>VLOOKUP(A439,'FTSE All-Share Historical '!A:B,2,FALSE)</f>
        <v>4096.2299999999996</v>
      </c>
      <c r="C439" s="26">
        <v>730</v>
      </c>
      <c r="D439" s="26">
        <v>178.8</v>
      </c>
      <c r="E439" s="26">
        <v>304.39999999999998</v>
      </c>
      <c r="F439" s="26">
        <v>284</v>
      </c>
      <c r="G439" s="26">
        <v>77.2</v>
      </c>
      <c r="H439" s="26">
        <v>430</v>
      </c>
      <c r="I439" s="26">
        <v>78.349999999999994</v>
      </c>
      <c r="J439" s="26">
        <v>360</v>
      </c>
      <c r="K439" s="26">
        <v>300.5</v>
      </c>
      <c r="L439" s="26">
        <v>368.5</v>
      </c>
      <c r="M439" s="26">
        <v>1634</v>
      </c>
      <c r="N439" s="26">
        <v>262.8</v>
      </c>
      <c r="O439" s="26">
        <v>1555</v>
      </c>
      <c r="P439" s="26">
        <v>2575</v>
      </c>
      <c r="Q439" s="26">
        <v>122.6</v>
      </c>
      <c r="R439" s="26">
        <v>60.7</v>
      </c>
      <c r="S439" s="26">
        <v>52</v>
      </c>
      <c r="T439" s="26">
        <v>950</v>
      </c>
      <c r="U439" s="26">
        <v>273</v>
      </c>
      <c r="V439" s="26">
        <v>244.5</v>
      </c>
      <c r="W439" s="26">
        <v>4841</v>
      </c>
      <c r="X439" s="26">
        <v>2562</v>
      </c>
      <c r="Y439" s="26">
        <v>235.5</v>
      </c>
      <c r="Z439" s="26">
        <v>1060</v>
      </c>
      <c r="AA439" s="26">
        <v>3790</v>
      </c>
      <c r="AB439" s="26">
        <v>372.1</v>
      </c>
      <c r="AC439" s="26">
        <v>1010</v>
      </c>
      <c r="AD439" s="26">
        <v>10555</v>
      </c>
      <c r="AE439" s="26">
        <v>1304</v>
      </c>
      <c r="AF439" s="26">
        <v>2375</v>
      </c>
      <c r="AG439" s="26">
        <v>117.2407</v>
      </c>
    </row>
    <row r="440" spans="1:33" ht="15.75" customHeight="1">
      <c r="A440" s="101">
        <v>44462</v>
      </c>
      <c r="B440" s="102">
        <f>VLOOKUP(A440,'FTSE All-Share Historical '!A:B,2,FALSE)</f>
        <v>4095.31</v>
      </c>
      <c r="C440" s="26">
        <v>716</v>
      </c>
      <c r="D440" s="26">
        <v>177</v>
      </c>
      <c r="E440" s="26">
        <v>304.60000000000002</v>
      </c>
      <c r="F440" s="26">
        <v>282</v>
      </c>
      <c r="G440" s="26">
        <v>79</v>
      </c>
      <c r="H440" s="26">
        <v>428</v>
      </c>
      <c r="I440" s="26">
        <v>78.05</v>
      </c>
      <c r="J440" s="26">
        <v>378</v>
      </c>
      <c r="K440" s="26">
        <v>296</v>
      </c>
      <c r="L440" s="26">
        <v>365.5</v>
      </c>
      <c r="M440" s="26">
        <v>1618</v>
      </c>
      <c r="N440" s="26">
        <v>267.8</v>
      </c>
      <c r="O440" s="26">
        <v>1520</v>
      </c>
      <c r="P440" s="26">
        <v>2600</v>
      </c>
      <c r="Q440" s="26">
        <v>124.6</v>
      </c>
      <c r="R440" s="26">
        <v>60.2</v>
      </c>
      <c r="S440" s="26">
        <v>52</v>
      </c>
      <c r="T440" s="26">
        <v>930</v>
      </c>
      <c r="U440" s="26">
        <v>273</v>
      </c>
      <c r="V440" s="26">
        <v>242.5</v>
      </c>
      <c r="W440" s="26">
        <v>4858</v>
      </c>
      <c r="X440" s="26">
        <v>2599</v>
      </c>
      <c r="Y440" s="26">
        <v>234</v>
      </c>
      <c r="Z440" s="26">
        <v>1075</v>
      </c>
      <c r="AA440" s="26">
        <v>3760</v>
      </c>
      <c r="AB440" s="26">
        <v>378.8</v>
      </c>
      <c r="AC440" s="26">
        <v>1020</v>
      </c>
      <c r="AD440" s="26">
        <v>10635</v>
      </c>
      <c r="AE440" s="26">
        <v>1273.5</v>
      </c>
      <c r="AF440" s="26">
        <v>2365</v>
      </c>
      <c r="AG440" s="26">
        <v>115.7959</v>
      </c>
    </row>
    <row r="441" spans="1:33" ht="15.75" customHeight="1">
      <c r="A441" s="101">
        <v>44463</v>
      </c>
      <c r="B441" s="102">
        <f>VLOOKUP(A441,'FTSE All-Share Historical '!A:B,2,FALSE)</f>
        <v>4075.61</v>
      </c>
      <c r="C441" s="26">
        <v>740</v>
      </c>
      <c r="D441" s="26">
        <v>176</v>
      </c>
      <c r="E441" s="26">
        <v>303.60000000000002</v>
      </c>
      <c r="F441" s="26">
        <v>280</v>
      </c>
      <c r="G441" s="26">
        <v>78</v>
      </c>
      <c r="H441" s="26">
        <v>431</v>
      </c>
      <c r="I441" s="26">
        <v>79.8</v>
      </c>
      <c r="J441" s="26">
        <v>385</v>
      </c>
      <c r="K441" s="26">
        <v>298</v>
      </c>
      <c r="L441" s="26">
        <v>372</v>
      </c>
      <c r="M441" s="26">
        <v>1560</v>
      </c>
      <c r="N441" s="26">
        <v>267.8</v>
      </c>
      <c r="O441" s="26">
        <v>1550</v>
      </c>
      <c r="P441" s="26">
        <v>2505</v>
      </c>
      <c r="Q441" s="26">
        <v>123.6</v>
      </c>
      <c r="R441" s="26">
        <v>59.4</v>
      </c>
      <c r="S441" s="26">
        <v>52</v>
      </c>
      <c r="T441" s="26">
        <v>916</v>
      </c>
      <c r="U441" s="26">
        <v>273</v>
      </c>
      <c r="V441" s="26">
        <v>242.5</v>
      </c>
      <c r="W441" s="26">
        <v>4830.5</v>
      </c>
      <c r="X441" s="26">
        <v>2598</v>
      </c>
      <c r="Y441" s="26">
        <v>239.5</v>
      </c>
      <c r="Z441" s="26">
        <v>1095</v>
      </c>
      <c r="AA441" s="26">
        <v>3720</v>
      </c>
      <c r="AB441" s="26">
        <v>380.2</v>
      </c>
      <c r="AC441" s="26">
        <v>1010</v>
      </c>
      <c r="AD441" s="26">
        <v>10575</v>
      </c>
      <c r="AE441" s="26">
        <v>1304</v>
      </c>
      <c r="AF441" s="26">
        <v>2386</v>
      </c>
      <c r="AG441" s="26">
        <v>119.40779999999999</v>
      </c>
    </row>
    <row r="442" spans="1:33" ht="15.75" customHeight="1">
      <c r="A442" s="101">
        <v>44466</v>
      </c>
      <c r="B442" s="102">
        <f>VLOOKUP(A442,'FTSE All-Share Historical '!A:B,2,FALSE)</f>
        <v>4081.23</v>
      </c>
      <c r="C442" s="26">
        <v>758</v>
      </c>
      <c r="D442" s="26">
        <v>180.3</v>
      </c>
      <c r="E442" s="26">
        <v>310.39999999999998</v>
      </c>
      <c r="F442" s="26">
        <v>280</v>
      </c>
      <c r="G442" s="26">
        <v>80.599999999999994</v>
      </c>
      <c r="H442" s="26">
        <v>430</v>
      </c>
      <c r="I442" s="26">
        <v>83.35</v>
      </c>
      <c r="J442" s="26">
        <v>379.5</v>
      </c>
      <c r="K442" s="26">
        <v>290</v>
      </c>
      <c r="L442" s="26">
        <v>388</v>
      </c>
      <c r="M442" s="26">
        <v>1522</v>
      </c>
      <c r="N442" s="26">
        <v>265</v>
      </c>
      <c r="O442" s="26">
        <v>1535</v>
      </c>
      <c r="P442" s="26">
        <v>2465</v>
      </c>
      <c r="Q442" s="26">
        <v>124.8</v>
      </c>
      <c r="R442" s="26">
        <v>58.9</v>
      </c>
      <c r="S442" s="26">
        <v>52</v>
      </c>
      <c r="T442" s="26">
        <v>940</v>
      </c>
      <c r="U442" s="26">
        <v>267</v>
      </c>
      <c r="V442" s="26">
        <v>240.5</v>
      </c>
      <c r="W442" s="26">
        <v>4803</v>
      </c>
      <c r="X442" s="26">
        <v>2589</v>
      </c>
      <c r="Y442" s="26">
        <v>242.5</v>
      </c>
      <c r="Z442" s="26">
        <v>1080</v>
      </c>
      <c r="AA442" s="26">
        <v>3750</v>
      </c>
      <c r="AB442" s="26">
        <v>378.3</v>
      </c>
      <c r="AC442" s="26">
        <v>1010</v>
      </c>
      <c r="AD442" s="26">
        <v>10515</v>
      </c>
      <c r="AE442" s="26">
        <v>1342.5</v>
      </c>
      <c r="AF442" s="26">
        <v>2415</v>
      </c>
      <c r="AG442" s="26">
        <v>119.9134</v>
      </c>
    </row>
    <row r="443" spans="1:33" ht="15.75" customHeight="1">
      <c r="A443" s="101">
        <v>44467</v>
      </c>
      <c r="B443" s="102">
        <f>VLOOKUP(A443,'FTSE All-Share Historical '!A:B,2,FALSE)</f>
        <v>4049.38</v>
      </c>
      <c r="C443" s="26">
        <v>720</v>
      </c>
      <c r="D443" s="26">
        <v>180.9</v>
      </c>
      <c r="E443" s="26">
        <v>307</v>
      </c>
      <c r="F443" s="26">
        <v>283</v>
      </c>
      <c r="G443" s="26">
        <v>77.900000000000006</v>
      </c>
      <c r="H443" s="26">
        <v>429</v>
      </c>
      <c r="I443" s="26">
        <v>82.4</v>
      </c>
      <c r="J443" s="26">
        <v>375</v>
      </c>
      <c r="K443" s="26">
        <v>292</v>
      </c>
      <c r="L443" s="26">
        <v>384</v>
      </c>
      <c r="M443" s="26">
        <v>1492</v>
      </c>
      <c r="N443" s="26">
        <v>256.60000000000002</v>
      </c>
      <c r="O443" s="26">
        <v>1560</v>
      </c>
      <c r="P443" s="26">
        <v>2390</v>
      </c>
      <c r="Q443" s="26">
        <v>121.6</v>
      </c>
      <c r="R443" s="26">
        <v>58.2</v>
      </c>
      <c r="S443" s="26">
        <v>50</v>
      </c>
      <c r="T443" s="26">
        <v>935</v>
      </c>
      <c r="U443" s="26">
        <v>264</v>
      </c>
      <c r="V443" s="26">
        <v>234.5</v>
      </c>
      <c r="W443" s="26">
        <v>4775.5</v>
      </c>
      <c r="X443" s="26">
        <v>2516</v>
      </c>
      <c r="Y443" s="26">
        <v>237.5</v>
      </c>
      <c r="Z443" s="26">
        <v>1060</v>
      </c>
      <c r="AA443" s="26">
        <v>3760</v>
      </c>
      <c r="AB443" s="26">
        <v>368.3</v>
      </c>
      <c r="AC443" s="26">
        <v>982.5</v>
      </c>
      <c r="AD443" s="26">
        <v>10235</v>
      </c>
      <c r="AE443" s="26">
        <v>1303</v>
      </c>
      <c r="AF443" s="26">
        <v>2387</v>
      </c>
      <c r="AG443" s="26">
        <v>119.7689</v>
      </c>
    </row>
    <row r="444" spans="1:33" ht="15.75" customHeight="1">
      <c r="A444" s="101">
        <v>44468</v>
      </c>
      <c r="B444" s="102">
        <f>VLOOKUP(A444,'FTSE All-Share Historical '!A:B,2,FALSE)</f>
        <v>4087.85</v>
      </c>
      <c r="C444" s="26">
        <v>740</v>
      </c>
      <c r="D444" s="26">
        <v>182.6</v>
      </c>
      <c r="E444" s="26">
        <v>308</v>
      </c>
      <c r="F444" s="26">
        <v>283</v>
      </c>
      <c r="G444" s="26">
        <v>80</v>
      </c>
      <c r="H444" s="26">
        <v>430</v>
      </c>
      <c r="I444" s="26">
        <v>83.4</v>
      </c>
      <c r="J444" s="26">
        <v>375</v>
      </c>
      <c r="K444" s="26">
        <v>294</v>
      </c>
      <c r="L444" s="26">
        <v>381</v>
      </c>
      <c r="M444" s="26">
        <v>1470</v>
      </c>
      <c r="N444" s="26">
        <v>243.4</v>
      </c>
      <c r="O444" s="26">
        <v>1515</v>
      </c>
      <c r="P444" s="26">
        <v>2365</v>
      </c>
      <c r="Q444" s="26">
        <v>121.6</v>
      </c>
      <c r="R444" s="26">
        <v>57.3</v>
      </c>
      <c r="S444" s="26">
        <v>51.2</v>
      </c>
      <c r="T444" s="26">
        <v>950</v>
      </c>
      <c r="U444" s="26">
        <v>265</v>
      </c>
      <c r="V444" s="26">
        <v>229</v>
      </c>
      <c r="W444" s="26">
        <v>4820.5</v>
      </c>
      <c r="X444" s="26">
        <v>2556.5</v>
      </c>
      <c r="Y444" s="26">
        <v>229</v>
      </c>
      <c r="Z444" s="26">
        <v>1044</v>
      </c>
      <c r="AA444" s="26">
        <v>3795</v>
      </c>
      <c r="AB444" s="26">
        <v>371.3</v>
      </c>
      <c r="AC444" s="26">
        <v>975</v>
      </c>
      <c r="AD444" s="26">
        <v>10430</v>
      </c>
      <c r="AE444" s="26">
        <v>1320.5</v>
      </c>
      <c r="AF444" s="26">
        <v>2447</v>
      </c>
      <c r="AG444" s="26">
        <v>119.9134</v>
      </c>
    </row>
    <row r="445" spans="1:33" ht="15.75" customHeight="1">
      <c r="A445" s="101">
        <v>44469</v>
      </c>
      <c r="B445" s="102">
        <f>VLOOKUP(A445,'FTSE All-Share Historical '!A:B,2,FALSE)</f>
        <v>4073.8</v>
      </c>
      <c r="C445" s="26">
        <v>730</v>
      </c>
      <c r="D445" s="26">
        <v>182</v>
      </c>
      <c r="E445" s="26">
        <v>304</v>
      </c>
      <c r="F445" s="26">
        <v>280</v>
      </c>
      <c r="G445" s="26">
        <v>82.4</v>
      </c>
      <c r="H445" s="26">
        <v>430</v>
      </c>
      <c r="I445" s="26">
        <v>81</v>
      </c>
      <c r="J445" s="26">
        <v>375</v>
      </c>
      <c r="K445" s="26">
        <v>300</v>
      </c>
      <c r="L445" s="26">
        <v>383</v>
      </c>
      <c r="M445" s="26">
        <v>1548</v>
      </c>
      <c r="N445" s="26">
        <v>236.8</v>
      </c>
      <c r="O445" s="26">
        <v>1540</v>
      </c>
      <c r="P445" s="26">
        <v>2385</v>
      </c>
      <c r="Q445" s="26">
        <v>120.4</v>
      </c>
      <c r="R445" s="26">
        <v>56.8</v>
      </c>
      <c r="S445" s="26">
        <v>50.6</v>
      </c>
      <c r="T445" s="26">
        <v>924</v>
      </c>
      <c r="U445" s="26">
        <v>263</v>
      </c>
      <c r="V445" s="26">
        <v>226</v>
      </c>
      <c r="W445" s="26">
        <v>4913.5</v>
      </c>
      <c r="X445" s="26">
        <v>2622.5</v>
      </c>
      <c r="Y445" s="26">
        <v>221.5</v>
      </c>
      <c r="Z445" s="26">
        <v>1043</v>
      </c>
      <c r="AA445" s="26">
        <v>3800</v>
      </c>
      <c r="AB445" s="26">
        <v>371.8</v>
      </c>
      <c r="AC445" s="26">
        <v>980</v>
      </c>
      <c r="AD445" s="26">
        <v>10335</v>
      </c>
      <c r="AE445" s="26">
        <v>1280</v>
      </c>
      <c r="AF445" s="26">
        <v>2450</v>
      </c>
      <c r="AG445" s="26">
        <v>106.4773</v>
      </c>
    </row>
    <row r="446" spans="1:33" ht="15.75" customHeight="1">
      <c r="A446" s="101">
        <v>44470</v>
      </c>
      <c r="B446" s="102">
        <f>VLOOKUP(A446,'FTSE All-Share Historical '!A:B,2,FALSE)</f>
        <v>4044.03</v>
      </c>
      <c r="C446" s="26">
        <v>734</v>
      </c>
      <c r="D446" s="26">
        <v>177.5</v>
      </c>
      <c r="E446" s="26">
        <v>299.39999999999998</v>
      </c>
      <c r="F446" s="26">
        <v>280</v>
      </c>
      <c r="G446" s="26">
        <v>79</v>
      </c>
      <c r="H446" s="26">
        <v>430</v>
      </c>
      <c r="I446" s="26">
        <v>83.5</v>
      </c>
      <c r="J446" s="26">
        <v>367</v>
      </c>
      <c r="K446" s="26">
        <v>300</v>
      </c>
      <c r="L446" s="26">
        <v>392</v>
      </c>
      <c r="M446" s="26">
        <v>1474</v>
      </c>
      <c r="N446" s="26">
        <v>251.2</v>
      </c>
      <c r="O446" s="26">
        <v>1550</v>
      </c>
      <c r="P446" s="26">
        <v>2350</v>
      </c>
      <c r="Q446" s="26">
        <v>119.4</v>
      </c>
      <c r="R446" s="26">
        <v>57</v>
      </c>
      <c r="S446" s="26">
        <v>50.2</v>
      </c>
      <c r="T446" s="26">
        <v>940</v>
      </c>
      <c r="U446" s="26">
        <v>260</v>
      </c>
      <c r="V446" s="26">
        <v>227</v>
      </c>
      <c r="W446" s="26">
        <v>4808</v>
      </c>
      <c r="X446" s="26">
        <v>2603.5</v>
      </c>
      <c r="Y446" s="26">
        <v>222</v>
      </c>
      <c r="Z446" s="26">
        <v>1069</v>
      </c>
      <c r="AA446" s="26">
        <v>3890</v>
      </c>
      <c r="AB446" s="26">
        <v>367.7</v>
      </c>
      <c r="AC446" s="26">
        <v>982.5</v>
      </c>
      <c r="AD446" s="26">
        <v>10230</v>
      </c>
      <c r="AE446" s="26">
        <v>1306.5</v>
      </c>
      <c r="AF446" s="26">
        <v>2367</v>
      </c>
      <c r="AG446" s="26">
        <v>94.630499999999998</v>
      </c>
    </row>
    <row r="447" spans="1:33" ht="15.75" customHeight="1">
      <c r="A447" s="101">
        <v>44473</v>
      </c>
      <c r="B447" s="102">
        <f>VLOOKUP(A447,'FTSE All-Share Historical '!A:B,2,FALSE)</f>
        <v>4026.29</v>
      </c>
      <c r="C447" s="26">
        <v>670</v>
      </c>
      <c r="D447" s="26">
        <v>176</v>
      </c>
      <c r="E447" s="26">
        <v>296</v>
      </c>
      <c r="F447" s="26">
        <v>283</v>
      </c>
      <c r="G447" s="26">
        <v>80</v>
      </c>
      <c r="H447" s="26">
        <v>430</v>
      </c>
      <c r="I447" s="26">
        <v>78</v>
      </c>
      <c r="J447" s="26">
        <v>350</v>
      </c>
      <c r="K447" s="26">
        <v>290</v>
      </c>
      <c r="L447" s="26">
        <v>391</v>
      </c>
      <c r="M447" s="26">
        <v>1464</v>
      </c>
      <c r="N447" s="26">
        <v>238.2</v>
      </c>
      <c r="O447" s="26">
        <v>1510</v>
      </c>
      <c r="P447" s="26">
        <v>2330</v>
      </c>
      <c r="Q447" s="26">
        <v>118.8</v>
      </c>
      <c r="R447" s="26">
        <v>55.1</v>
      </c>
      <c r="S447" s="26">
        <v>48.4</v>
      </c>
      <c r="T447" s="26">
        <v>930</v>
      </c>
      <c r="U447" s="26">
        <v>269</v>
      </c>
      <c r="V447" s="26">
        <v>227</v>
      </c>
      <c r="W447" s="26">
        <v>4812.5</v>
      </c>
      <c r="X447" s="26">
        <v>2590.5</v>
      </c>
      <c r="Y447" s="26">
        <v>223</v>
      </c>
      <c r="Z447" s="26">
        <v>1019</v>
      </c>
      <c r="AA447" s="26">
        <v>3700</v>
      </c>
      <c r="AB447" s="26">
        <v>367.8</v>
      </c>
      <c r="AC447" s="26">
        <v>980</v>
      </c>
      <c r="AD447" s="26">
        <v>10200</v>
      </c>
      <c r="AE447" s="26">
        <v>1290.5</v>
      </c>
      <c r="AF447" s="26">
        <v>2384</v>
      </c>
      <c r="AG447" s="26">
        <v>96.797600000000003</v>
      </c>
    </row>
    <row r="448" spans="1:33" ht="15.75" customHeight="1">
      <c r="A448" s="101">
        <v>44474</v>
      </c>
      <c r="B448" s="102">
        <f>VLOOKUP(A448,'FTSE All-Share Historical '!A:B,2,FALSE)</f>
        <v>4059.89</v>
      </c>
      <c r="C448" s="26">
        <v>686</v>
      </c>
      <c r="D448" s="26">
        <v>172.4</v>
      </c>
      <c r="E448" s="26">
        <v>297.39999999999998</v>
      </c>
      <c r="F448" s="26">
        <v>282.5</v>
      </c>
      <c r="G448" s="26">
        <v>81.5</v>
      </c>
      <c r="H448" s="26">
        <v>428</v>
      </c>
      <c r="I448" s="26">
        <v>78</v>
      </c>
      <c r="J448" s="26">
        <v>356</v>
      </c>
      <c r="K448" s="26">
        <v>290</v>
      </c>
      <c r="L448" s="26">
        <v>383.5</v>
      </c>
      <c r="M448" s="26">
        <v>1488</v>
      </c>
      <c r="N448" s="26">
        <v>239.4</v>
      </c>
      <c r="O448" s="26">
        <v>1550</v>
      </c>
      <c r="P448" s="26">
        <v>2345</v>
      </c>
      <c r="Q448" s="26">
        <v>118.6</v>
      </c>
      <c r="R448" s="26">
        <v>55.8</v>
      </c>
      <c r="S448" s="26">
        <v>49</v>
      </c>
      <c r="T448" s="26">
        <v>940</v>
      </c>
      <c r="U448" s="26">
        <v>268</v>
      </c>
      <c r="V448" s="26">
        <v>230</v>
      </c>
      <c r="W448" s="26">
        <v>4807</v>
      </c>
      <c r="X448" s="26">
        <v>2601.5</v>
      </c>
      <c r="Y448" s="26">
        <v>226.5</v>
      </c>
      <c r="Z448" s="26">
        <v>1032</v>
      </c>
      <c r="AA448" s="26">
        <v>3790</v>
      </c>
      <c r="AB448" s="26">
        <v>355</v>
      </c>
      <c r="AC448" s="26">
        <v>980</v>
      </c>
      <c r="AD448" s="26">
        <v>10435</v>
      </c>
      <c r="AE448" s="26">
        <v>1277</v>
      </c>
      <c r="AF448" s="26">
        <v>2316</v>
      </c>
      <c r="AG448" s="26">
        <v>103.2989</v>
      </c>
    </row>
    <row r="449" spans="1:33" ht="15.75" customHeight="1">
      <c r="A449" s="101">
        <v>44475</v>
      </c>
      <c r="B449" s="102">
        <f>VLOOKUP(A449,'FTSE All-Share Historical '!A:B,2,FALSE)</f>
        <v>4010.66</v>
      </c>
      <c r="C449" s="26">
        <v>670</v>
      </c>
      <c r="D449" s="26">
        <v>173</v>
      </c>
      <c r="E449" s="26">
        <v>282.8</v>
      </c>
      <c r="F449" s="26">
        <v>280</v>
      </c>
      <c r="G449" s="26">
        <v>81</v>
      </c>
      <c r="H449" s="26">
        <v>425</v>
      </c>
      <c r="I449" s="26">
        <v>74</v>
      </c>
      <c r="J449" s="26">
        <v>355.5</v>
      </c>
      <c r="K449" s="26">
        <v>292.5</v>
      </c>
      <c r="L449" s="26">
        <v>356</v>
      </c>
      <c r="M449" s="26">
        <v>1488</v>
      </c>
      <c r="N449" s="26">
        <v>230.6</v>
      </c>
      <c r="O449" s="26">
        <v>1505</v>
      </c>
      <c r="P449" s="26">
        <v>2295</v>
      </c>
      <c r="Q449" s="26">
        <v>114.8</v>
      </c>
      <c r="R449" s="26">
        <v>54.3</v>
      </c>
      <c r="S449" s="26">
        <v>52</v>
      </c>
      <c r="T449" s="26">
        <v>950</v>
      </c>
      <c r="U449" s="26">
        <v>265</v>
      </c>
      <c r="V449" s="26">
        <v>223.5</v>
      </c>
      <c r="W449" s="26">
        <v>4784.5</v>
      </c>
      <c r="X449" s="26">
        <v>2526</v>
      </c>
      <c r="Y449" s="26">
        <v>222.5</v>
      </c>
      <c r="Z449" s="26">
        <v>975.5</v>
      </c>
      <c r="AA449" s="26">
        <v>3820</v>
      </c>
      <c r="AB449" s="26">
        <v>346.6</v>
      </c>
      <c r="AC449" s="26">
        <v>980</v>
      </c>
      <c r="AD449" s="26">
        <v>10310</v>
      </c>
      <c r="AE449" s="26">
        <v>1243</v>
      </c>
      <c r="AF449" s="26">
        <v>2294</v>
      </c>
      <c r="AG449" s="26">
        <v>96.869799999999998</v>
      </c>
    </row>
    <row r="450" spans="1:33" ht="15.75" customHeight="1">
      <c r="A450" s="101">
        <v>44476</v>
      </c>
      <c r="B450" s="102">
        <f>VLOOKUP(A450,'FTSE All-Share Historical '!A:B,2,FALSE)</f>
        <v>4054.91</v>
      </c>
      <c r="C450" s="26">
        <v>680</v>
      </c>
      <c r="D450" s="26">
        <v>177</v>
      </c>
      <c r="E450" s="26">
        <v>282.39999999999998</v>
      </c>
      <c r="F450" s="26">
        <v>292</v>
      </c>
      <c r="G450" s="26">
        <v>79.55</v>
      </c>
      <c r="H450" s="26">
        <v>428</v>
      </c>
      <c r="I450" s="26">
        <v>73.3</v>
      </c>
      <c r="J450" s="26">
        <v>342</v>
      </c>
      <c r="K450" s="26">
        <v>302.5</v>
      </c>
      <c r="L450" s="26">
        <v>367.5</v>
      </c>
      <c r="M450" s="26">
        <v>1494</v>
      </c>
      <c r="N450" s="26">
        <v>229.8</v>
      </c>
      <c r="O450" s="26">
        <v>1510</v>
      </c>
      <c r="P450" s="26">
        <v>2310</v>
      </c>
      <c r="Q450" s="26">
        <v>114.8</v>
      </c>
      <c r="R450" s="26">
        <v>55.5</v>
      </c>
      <c r="S450" s="26">
        <v>53</v>
      </c>
      <c r="T450" s="26">
        <v>980</v>
      </c>
      <c r="U450" s="26">
        <v>270</v>
      </c>
      <c r="V450" s="26">
        <v>231</v>
      </c>
      <c r="W450" s="26">
        <v>4950.5</v>
      </c>
      <c r="X450" s="26">
        <v>2656.5</v>
      </c>
      <c r="Y450" s="26">
        <v>232.5</v>
      </c>
      <c r="Z450" s="26">
        <v>979.5</v>
      </c>
      <c r="AA450" s="26">
        <v>3865</v>
      </c>
      <c r="AB450" s="26">
        <v>351.2</v>
      </c>
      <c r="AC450" s="26">
        <v>980</v>
      </c>
      <c r="AD450" s="26">
        <v>10345</v>
      </c>
      <c r="AE450" s="26">
        <v>1231</v>
      </c>
      <c r="AF450" s="26">
        <v>2340</v>
      </c>
      <c r="AG450" s="26">
        <v>110.017</v>
      </c>
    </row>
    <row r="451" spans="1:33" ht="15.75" customHeight="1">
      <c r="A451" s="101">
        <v>44477</v>
      </c>
      <c r="B451" s="102">
        <f>VLOOKUP(A451,'FTSE All-Share Historical '!A:B,2,FALSE)</f>
        <v>4062.44</v>
      </c>
      <c r="C451" s="26">
        <v>690</v>
      </c>
      <c r="D451" s="26">
        <v>182.5</v>
      </c>
      <c r="E451" s="26">
        <v>278.39999999999998</v>
      </c>
      <c r="F451" s="26">
        <v>289</v>
      </c>
      <c r="G451" s="26">
        <v>79.900000000000006</v>
      </c>
      <c r="H451" s="26">
        <v>430</v>
      </c>
      <c r="I451" s="26">
        <v>74.150000000000006</v>
      </c>
      <c r="J451" s="26">
        <v>372</v>
      </c>
      <c r="K451" s="26">
        <v>299</v>
      </c>
      <c r="L451" s="26">
        <v>393.5</v>
      </c>
      <c r="M451" s="26">
        <v>1478</v>
      </c>
      <c r="N451" s="26">
        <v>235.6</v>
      </c>
      <c r="O451" s="26">
        <v>1500</v>
      </c>
      <c r="P451" s="26">
        <v>2310</v>
      </c>
      <c r="Q451" s="26">
        <v>115</v>
      </c>
      <c r="R451" s="26">
        <v>55.5</v>
      </c>
      <c r="S451" s="26">
        <v>54.6</v>
      </c>
      <c r="T451" s="26">
        <v>980</v>
      </c>
      <c r="U451" s="26">
        <v>265</v>
      </c>
      <c r="V451" s="26">
        <v>230</v>
      </c>
      <c r="W451" s="26">
        <v>4929</v>
      </c>
      <c r="X451" s="26">
        <v>2691</v>
      </c>
      <c r="Y451" s="26">
        <v>230</v>
      </c>
      <c r="Z451" s="26">
        <v>971.5</v>
      </c>
      <c r="AA451" s="26">
        <v>3855</v>
      </c>
      <c r="AB451" s="26">
        <v>351.3</v>
      </c>
      <c r="AC451" s="26">
        <v>980</v>
      </c>
      <c r="AD451" s="26">
        <v>10430</v>
      </c>
      <c r="AE451" s="26">
        <v>1274.5</v>
      </c>
      <c r="AF451" s="26">
        <v>2340</v>
      </c>
      <c r="AG451" s="26">
        <v>108.35550000000001</v>
      </c>
    </row>
    <row r="452" spans="1:33" ht="15.75" customHeight="1">
      <c r="A452" s="101">
        <v>44480</v>
      </c>
      <c r="B452" s="102">
        <f>VLOOKUP(A452,'FTSE All-Share Historical '!A:B,2,FALSE)</f>
        <v>4085.11</v>
      </c>
      <c r="C452" s="26">
        <v>685</v>
      </c>
      <c r="D452" s="26">
        <v>189.2</v>
      </c>
      <c r="E452" s="26">
        <v>288.2</v>
      </c>
      <c r="F452" s="26">
        <v>282</v>
      </c>
      <c r="G452" s="26">
        <v>78.5</v>
      </c>
      <c r="H452" s="26">
        <v>425</v>
      </c>
      <c r="I452" s="26">
        <v>71.849999999999994</v>
      </c>
      <c r="J452" s="26">
        <v>359</v>
      </c>
      <c r="K452" s="26">
        <v>296</v>
      </c>
      <c r="L452" s="26">
        <v>383</v>
      </c>
      <c r="M452" s="26">
        <v>1464</v>
      </c>
      <c r="N452" s="26">
        <v>233.6</v>
      </c>
      <c r="O452" s="26">
        <v>1495</v>
      </c>
      <c r="P452" s="26">
        <v>2310</v>
      </c>
      <c r="Q452" s="26">
        <v>114.8</v>
      </c>
      <c r="R452" s="26">
        <v>55.8</v>
      </c>
      <c r="S452" s="26">
        <v>57.2</v>
      </c>
      <c r="T452" s="26">
        <v>990</v>
      </c>
      <c r="U452" s="26">
        <v>265</v>
      </c>
      <c r="V452" s="26">
        <v>228.5</v>
      </c>
      <c r="W452" s="26">
        <v>5101</v>
      </c>
      <c r="X452" s="26">
        <v>2831</v>
      </c>
      <c r="Y452" s="26">
        <v>240</v>
      </c>
      <c r="Z452" s="26">
        <v>960.5</v>
      </c>
      <c r="AA452" s="26">
        <v>3945</v>
      </c>
      <c r="AB452" s="26">
        <v>351.1</v>
      </c>
      <c r="AC452" s="26">
        <v>980</v>
      </c>
      <c r="AD452" s="26">
        <v>10290</v>
      </c>
      <c r="AE452" s="26">
        <v>1317.5</v>
      </c>
      <c r="AF452" s="26">
        <v>2321</v>
      </c>
      <c r="AG452" s="26">
        <v>105.6105</v>
      </c>
    </row>
    <row r="453" spans="1:33" ht="15.75" customHeight="1">
      <c r="A453" s="101">
        <v>44481</v>
      </c>
      <c r="B453" s="102">
        <f>VLOOKUP(A453,'FTSE All-Share Historical '!A:B,2,FALSE)</f>
        <v>4076.68</v>
      </c>
      <c r="C453" s="26">
        <v>660</v>
      </c>
      <c r="D453" s="26">
        <v>184.6</v>
      </c>
      <c r="E453" s="26">
        <v>288.60000000000002</v>
      </c>
      <c r="F453" s="26">
        <v>285</v>
      </c>
      <c r="G453" s="26">
        <v>80.400000000000006</v>
      </c>
      <c r="H453" s="26">
        <v>425</v>
      </c>
      <c r="I453" s="26">
        <v>72.849999999999994</v>
      </c>
      <c r="J453" s="26">
        <v>355</v>
      </c>
      <c r="K453" s="26">
        <v>296</v>
      </c>
      <c r="L453" s="26">
        <v>358</v>
      </c>
      <c r="M453" s="26">
        <v>1464</v>
      </c>
      <c r="N453" s="26">
        <v>229.6</v>
      </c>
      <c r="O453" s="26">
        <v>1520</v>
      </c>
      <c r="P453" s="26">
        <v>2315</v>
      </c>
      <c r="Q453" s="26">
        <v>115.2</v>
      </c>
      <c r="R453" s="26">
        <v>54.7</v>
      </c>
      <c r="S453" s="26">
        <v>54.6</v>
      </c>
      <c r="T453" s="26">
        <v>1000</v>
      </c>
      <c r="U453" s="26">
        <v>267</v>
      </c>
      <c r="V453" s="26">
        <v>234.5</v>
      </c>
      <c r="W453" s="26">
        <v>5005</v>
      </c>
      <c r="X453" s="26">
        <v>2790.5</v>
      </c>
      <c r="Y453" s="26">
        <v>239</v>
      </c>
      <c r="Z453" s="26">
        <v>945.5</v>
      </c>
      <c r="AA453" s="26">
        <v>3950</v>
      </c>
      <c r="AB453" s="26">
        <v>355</v>
      </c>
      <c r="AC453" s="26">
        <v>970</v>
      </c>
      <c r="AD453" s="26">
        <v>10285</v>
      </c>
      <c r="AE453" s="26">
        <v>1283.5</v>
      </c>
      <c r="AF453" s="26">
        <v>2325</v>
      </c>
      <c r="AG453" s="26">
        <v>104.7436</v>
      </c>
    </row>
    <row r="454" spans="1:33" ht="15.75" customHeight="1">
      <c r="A454" s="101">
        <v>44482</v>
      </c>
      <c r="B454" s="102">
        <f>VLOOKUP(A454,'FTSE All-Share Historical '!A:B,2,FALSE)</f>
        <v>4087.42</v>
      </c>
      <c r="C454" s="26">
        <v>662</v>
      </c>
      <c r="D454" s="26">
        <v>185.8</v>
      </c>
      <c r="E454" s="26">
        <v>292.60000000000002</v>
      </c>
      <c r="F454" s="26">
        <v>287</v>
      </c>
      <c r="G454" s="26">
        <v>78.5</v>
      </c>
      <c r="H454" s="26">
        <v>435</v>
      </c>
      <c r="I454" s="26">
        <v>72.8</v>
      </c>
      <c r="J454" s="26">
        <v>363.5</v>
      </c>
      <c r="K454" s="26">
        <v>290</v>
      </c>
      <c r="L454" s="26">
        <v>364</v>
      </c>
      <c r="M454" s="26">
        <v>1500</v>
      </c>
      <c r="N454" s="26">
        <v>231</v>
      </c>
      <c r="O454" s="26">
        <v>1495</v>
      </c>
      <c r="P454" s="26">
        <v>2340</v>
      </c>
      <c r="Q454" s="26">
        <v>114.2</v>
      </c>
      <c r="R454" s="26">
        <v>55.5</v>
      </c>
      <c r="S454" s="26">
        <v>58.6</v>
      </c>
      <c r="T454" s="26">
        <v>1020</v>
      </c>
      <c r="U454" s="26">
        <v>268</v>
      </c>
      <c r="V454" s="26">
        <v>235</v>
      </c>
      <c r="W454" s="26">
        <v>4930</v>
      </c>
      <c r="X454" s="26">
        <v>2784</v>
      </c>
      <c r="Y454" s="26">
        <v>238</v>
      </c>
      <c r="Z454" s="26">
        <v>943</v>
      </c>
      <c r="AA454" s="26">
        <v>3890</v>
      </c>
      <c r="AB454" s="26">
        <v>351.3</v>
      </c>
      <c r="AC454" s="26">
        <v>970</v>
      </c>
      <c r="AD454" s="26">
        <v>10300</v>
      </c>
      <c r="AE454" s="26">
        <v>1235.5</v>
      </c>
      <c r="AF454" s="26">
        <v>2348</v>
      </c>
      <c r="AG454" s="26">
        <v>104.7436</v>
      </c>
    </row>
    <row r="455" spans="1:33" ht="15.75" customHeight="1">
      <c r="A455" s="101">
        <v>44483</v>
      </c>
      <c r="B455" s="102">
        <f>VLOOKUP(A455,'FTSE All-Share Historical '!A:B,2,FALSE)</f>
        <v>4125.6499999999996</v>
      </c>
      <c r="C455" s="26">
        <v>664</v>
      </c>
      <c r="D455" s="26">
        <v>192.3</v>
      </c>
      <c r="E455" s="26">
        <v>292</v>
      </c>
      <c r="F455" s="26">
        <v>283</v>
      </c>
      <c r="G455" s="26">
        <v>76</v>
      </c>
      <c r="H455" s="26">
        <v>460</v>
      </c>
      <c r="I455" s="26">
        <v>73.3</v>
      </c>
      <c r="J455" s="26">
        <v>370.5</v>
      </c>
      <c r="K455" s="26">
        <v>327</v>
      </c>
      <c r="L455" s="26">
        <v>365.5</v>
      </c>
      <c r="M455" s="26">
        <v>1514</v>
      </c>
      <c r="N455" s="26">
        <v>235.2</v>
      </c>
      <c r="O455" s="26">
        <v>1495</v>
      </c>
      <c r="P455" s="26">
        <v>2345</v>
      </c>
      <c r="Q455" s="26">
        <v>118</v>
      </c>
      <c r="R455" s="26">
        <v>55.3</v>
      </c>
      <c r="S455" s="26">
        <v>59</v>
      </c>
      <c r="T455" s="26">
        <v>1025</v>
      </c>
      <c r="U455" s="26">
        <v>273</v>
      </c>
      <c r="V455" s="26">
        <v>232</v>
      </c>
      <c r="W455" s="26">
        <v>5111</v>
      </c>
      <c r="X455" s="26">
        <v>2879.5</v>
      </c>
      <c r="Y455" s="26">
        <v>244</v>
      </c>
      <c r="Z455" s="26">
        <v>964.5</v>
      </c>
      <c r="AA455" s="26">
        <v>3925</v>
      </c>
      <c r="AB455" s="26">
        <v>352.9</v>
      </c>
      <c r="AC455" s="26">
        <v>965</v>
      </c>
      <c r="AD455" s="26">
        <v>10425</v>
      </c>
      <c r="AE455" s="26">
        <v>1275</v>
      </c>
      <c r="AF455" s="26">
        <v>2375</v>
      </c>
      <c r="AG455" s="26">
        <v>109.5835</v>
      </c>
    </row>
    <row r="456" spans="1:33" ht="15.75" customHeight="1">
      <c r="A456" s="101">
        <v>44484</v>
      </c>
      <c r="B456" s="102">
        <f>VLOOKUP(A456,'FTSE All-Share Historical '!A:B,2,FALSE)</f>
        <v>4141.99</v>
      </c>
      <c r="C456" s="26">
        <v>660</v>
      </c>
      <c r="D456" s="26">
        <v>190.7</v>
      </c>
      <c r="E456" s="26">
        <v>290.60000000000002</v>
      </c>
      <c r="F456" s="26">
        <v>282</v>
      </c>
      <c r="G456" s="26">
        <v>74.099999999999994</v>
      </c>
      <c r="H456" s="26">
        <v>460</v>
      </c>
      <c r="I456" s="26">
        <v>76.8</v>
      </c>
      <c r="J456" s="26">
        <v>350</v>
      </c>
      <c r="K456" s="26">
        <v>332</v>
      </c>
      <c r="L456" s="26">
        <v>363.5</v>
      </c>
      <c r="M456" s="26">
        <v>1516</v>
      </c>
      <c r="N456" s="26">
        <v>239.4</v>
      </c>
      <c r="O456" s="26">
        <v>1495</v>
      </c>
      <c r="P456" s="26">
        <v>2370</v>
      </c>
      <c r="Q456" s="26">
        <v>116.4</v>
      </c>
      <c r="R456" s="26">
        <v>54.4</v>
      </c>
      <c r="S456" s="26">
        <v>60.8</v>
      </c>
      <c r="T456" s="26">
        <v>1025</v>
      </c>
      <c r="U456" s="26">
        <v>271</v>
      </c>
      <c r="V456" s="26">
        <v>235.5</v>
      </c>
      <c r="W456" s="26">
        <v>5038</v>
      </c>
      <c r="X456" s="26">
        <v>2912</v>
      </c>
      <c r="Y456" s="26">
        <v>247.5</v>
      </c>
      <c r="Z456" s="26">
        <v>965</v>
      </c>
      <c r="AA456" s="26">
        <v>3875</v>
      </c>
      <c r="AB456" s="26">
        <v>341.5</v>
      </c>
      <c r="AC456" s="26">
        <v>965</v>
      </c>
      <c r="AD456" s="26">
        <v>10595</v>
      </c>
      <c r="AE456" s="26">
        <v>1320.5</v>
      </c>
      <c r="AF456" s="26">
        <v>2343</v>
      </c>
      <c r="AG456" s="26">
        <v>110.30589999999999</v>
      </c>
    </row>
    <row r="457" spans="1:33" ht="15.75" customHeight="1">
      <c r="A457" s="101">
        <v>44487</v>
      </c>
      <c r="B457" s="102">
        <f>VLOOKUP(A457,'FTSE All-Share Historical '!A:B,2,FALSE)</f>
        <v>4127.24</v>
      </c>
      <c r="C457" s="26">
        <v>658</v>
      </c>
      <c r="D457" s="26">
        <v>196.3</v>
      </c>
      <c r="E457" s="26">
        <v>285.60000000000002</v>
      </c>
      <c r="F457" s="26">
        <v>280</v>
      </c>
      <c r="G457" s="26">
        <v>77</v>
      </c>
      <c r="H457" s="26">
        <v>455</v>
      </c>
      <c r="I457" s="26">
        <v>76.150000000000006</v>
      </c>
      <c r="J457" s="26">
        <v>375</v>
      </c>
      <c r="K457" s="26">
        <v>341</v>
      </c>
      <c r="L457" s="26">
        <v>378.5</v>
      </c>
      <c r="M457" s="26">
        <v>1490</v>
      </c>
      <c r="N457" s="26">
        <v>234</v>
      </c>
      <c r="O457" s="26">
        <v>1520</v>
      </c>
      <c r="P457" s="26">
        <v>2365</v>
      </c>
      <c r="Q457" s="26">
        <v>115.2</v>
      </c>
      <c r="R457" s="26">
        <v>54.2</v>
      </c>
      <c r="S457" s="26">
        <v>64</v>
      </c>
      <c r="T457" s="26">
        <v>1020</v>
      </c>
      <c r="U457" s="26">
        <v>276</v>
      </c>
      <c r="V457" s="26">
        <v>235.5</v>
      </c>
      <c r="W457" s="26">
        <v>5002</v>
      </c>
      <c r="X457" s="26">
        <v>2826</v>
      </c>
      <c r="Y457" s="26">
        <v>260.5</v>
      </c>
      <c r="Z457" s="26">
        <v>947</v>
      </c>
      <c r="AA457" s="26">
        <v>3890</v>
      </c>
      <c r="AB457" s="26">
        <v>331.8</v>
      </c>
      <c r="AC457" s="26">
        <v>965</v>
      </c>
      <c r="AD457" s="26">
        <v>10550</v>
      </c>
      <c r="AE457" s="26">
        <v>1279</v>
      </c>
      <c r="AF457" s="26">
        <v>2348</v>
      </c>
      <c r="AG457" s="26">
        <v>109.51130000000001</v>
      </c>
    </row>
    <row r="458" spans="1:33" ht="15.75" customHeight="1">
      <c r="A458" s="101">
        <v>44488</v>
      </c>
      <c r="B458" s="102">
        <f>VLOOKUP(A458,'FTSE All-Share Historical '!A:B,2,FALSE)</f>
        <v>4136.42</v>
      </c>
      <c r="C458" s="26">
        <v>642</v>
      </c>
      <c r="D458" s="26">
        <v>193.4</v>
      </c>
      <c r="E458" s="26">
        <v>284.8</v>
      </c>
      <c r="F458" s="26">
        <v>275</v>
      </c>
      <c r="G458" s="26">
        <v>74.8</v>
      </c>
      <c r="H458" s="26">
        <v>450</v>
      </c>
      <c r="I458" s="26">
        <v>76.599999999999994</v>
      </c>
      <c r="J458" s="26">
        <v>357</v>
      </c>
      <c r="K458" s="26">
        <v>330</v>
      </c>
      <c r="L458" s="26">
        <v>378</v>
      </c>
      <c r="M458" s="26">
        <v>1512</v>
      </c>
      <c r="N458" s="26">
        <v>239.6</v>
      </c>
      <c r="O458" s="26">
        <v>1550</v>
      </c>
      <c r="P458" s="26">
        <v>2330</v>
      </c>
      <c r="Q458" s="26">
        <v>115.8</v>
      </c>
      <c r="R458" s="26">
        <v>55</v>
      </c>
      <c r="S458" s="26">
        <v>63</v>
      </c>
      <c r="T458" s="26">
        <v>1020</v>
      </c>
      <c r="U458" s="26">
        <v>279</v>
      </c>
      <c r="V458" s="26">
        <v>235.5</v>
      </c>
      <c r="W458" s="26">
        <v>5050</v>
      </c>
      <c r="X458" s="26">
        <v>2839.5</v>
      </c>
      <c r="Y458" s="26">
        <v>263</v>
      </c>
      <c r="Z458" s="26">
        <v>958.5</v>
      </c>
      <c r="AA458" s="26">
        <v>3885</v>
      </c>
      <c r="AB458" s="26">
        <v>329.2</v>
      </c>
      <c r="AC458" s="26">
        <v>965</v>
      </c>
      <c r="AD458" s="26">
        <v>10575</v>
      </c>
      <c r="AE458" s="26">
        <v>1278.5</v>
      </c>
      <c r="AF458" s="26">
        <v>2413</v>
      </c>
      <c r="AG458" s="26">
        <v>106.1884</v>
      </c>
    </row>
    <row r="459" spans="1:33" ht="15.75" customHeight="1">
      <c r="A459" s="101">
        <v>44489</v>
      </c>
      <c r="B459" s="102">
        <f>VLOOKUP(A459,'FTSE All-Share Historical '!A:B,2,FALSE)</f>
        <v>4136.2700000000004</v>
      </c>
      <c r="C459" s="26">
        <v>662</v>
      </c>
      <c r="D459" s="26">
        <v>190.7</v>
      </c>
      <c r="E459" s="26">
        <v>280.2</v>
      </c>
      <c r="F459" s="26">
        <v>281</v>
      </c>
      <c r="G459" s="26">
        <v>76</v>
      </c>
      <c r="H459" s="26">
        <v>450</v>
      </c>
      <c r="I459" s="26">
        <v>75</v>
      </c>
      <c r="J459" s="26">
        <v>359</v>
      </c>
      <c r="K459" s="26">
        <v>332</v>
      </c>
      <c r="L459" s="26">
        <v>351</v>
      </c>
      <c r="M459" s="26">
        <v>1536</v>
      </c>
      <c r="N459" s="26">
        <v>234.4</v>
      </c>
      <c r="O459" s="26">
        <v>1550</v>
      </c>
      <c r="P459" s="26">
        <v>2315</v>
      </c>
      <c r="Q459" s="26">
        <v>115.2</v>
      </c>
      <c r="R459" s="26">
        <v>55</v>
      </c>
      <c r="S459" s="26">
        <v>61</v>
      </c>
      <c r="T459" s="26">
        <v>1035</v>
      </c>
      <c r="U459" s="26">
        <v>280</v>
      </c>
      <c r="V459" s="26">
        <v>232.5</v>
      </c>
      <c r="W459" s="26">
        <v>4885.5</v>
      </c>
      <c r="X459" s="26">
        <v>2838</v>
      </c>
      <c r="Y459" s="26">
        <v>256.5</v>
      </c>
      <c r="Z459" s="26">
        <v>958</v>
      </c>
      <c r="AA459" s="26">
        <v>3760</v>
      </c>
      <c r="AB459" s="26">
        <v>332.9</v>
      </c>
      <c r="AC459" s="26">
        <v>965</v>
      </c>
      <c r="AD459" s="26">
        <v>10695</v>
      </c>
      <c r="AE459" s="26">
        <v>1232</v>
      </c>
      <c r="AF459" s="26">
        <v>2420</v>
      </c>
      <c r="AG459" s="26">
        <v>120.6358</v>
      </c>
    </row>
    <row r="460" spans="1:33" ht="15.75" customHeight="1">
      <c r="A460" s="101">
        <v>44490</v>
      </c>
      <c r="B460" s="102">
        <f>VLOOKUP(A460,'FTSE All-Share Historical '!A:B,2,FALSE)</f>
        <v>4119.22</v>
      </c>
      <c r="C460" s="26">
        <v>674</v>
      </c>
      <c r="D460" s="26">
        <v>187.5</v>
      </c>
      <c r="E460" s="26">
        <v>278.39999999999998</v>
      </c>
      <c r="F460" s="26">
        <v>275</v>
      </c>
      <c r="G460" s="26">
        <v>78.7</v>
      </c>
      <c r="H460" s="26">
        <v>446</v>
      </c>
      <c r="I460" s="26">
        <v>75.5</v>
      </c>
      <c r="J460" s="26">
        <v>340</v>
      </c>
      <c r="K460" s="26">
        <v>322</v>
      </c>
      <c r="L460" s="26">
        <v>338.5</v>
      </c>
      <c r="M460" s="26">
        <v>1556</v>
      </c>
      <c r="N460" s="26">
        <v>235</v>
      </c>
      <c r="O460" s="26">
        <v>1490</v>
      </c>
      <c r="P460" s="26">
        <v>2295</v>
      </c>
      <c r="Q460" s="26">
        <v>111.2</v>
      </c>
      <c r="R460" s="26">
        <v>54.3</v>
      </c>
      <c r="S460" s="26">
        <v>61</v>
      </c>
      <c r="T460" s="26">
        <v>1055</v>
      </c>
      <c r="U460" s="26">
        <v>273</v>
      </c>
      <c r="V460" s="26">
        <v>233.5</v>
      </c>
      <c r="W460" s="26">
        <v>4649</v>
      </c>
      <c r="X460" s="26">
        <v>2762.5</v>
      </c>
      <c r="Y460" s="26">
        <v>246.5</v>
      </c>
      <c r="Z460" s="26">
        <v>964</v>
      </c>
      <c r="AA460" s="26">
        <v>3865</v>
      </c>
      <c r="AB460" s="26">
        <v>331.5</v>
      </c>
      <c r="AC460" s="26">
        <v>965</v>
      </c>
      <c r="AD460" s="26">
        <v>10730</v>
      </c>
      <c r="AE460" s="26">
        <v>1218.5</v>
      </c>
      <c r="AF460" s="26">
        <v>2463</v>
      </c>
      <c r="AG460" s="26">
        <v>126.0536</v>
      </c>
    </row>
    <row r="461" spans="1:33" ht="15.75" customHeight="1">
      <c r="A461" s="101">
        <v>44491</v>
      </c>
      <c r="B461" s="102">
        <f>VLOOKUP(A461,'FTSE All-Share Historical '!A:B,2,FALSE)</f>
        <v>4126.41</v>
      </c>
      <c r="C461" s="26">
        <v>654</v>
      </c>
      <c r="D461" s="26">
        <v>189.2</v>
      </c>
      <c r="E461" s="26">
        <v>276.2</v>
      </c>
      <c r="F461" s="26">
        <v>282</v>
      </c>
      <c r="G461" s="26">
        <v>78.8</v>
      </c>
      <c r="H461" s="26">
        <v>442</v>
      </c>
      <c r="I461" s="26">
        <v>73.05</v>
      </c>
      <c r="J461" s="26">
        <v>351</v>
      </c>
      <c r="K461" s="26">
        <v>326</v>
      </c>
      <c r="L461" s="26">
        <v>330.5</v>
      </c>
      <c r="M461" s="26">
        <v>1560</v>
      </c>
      <c r="N461" s="26">
        <v>234.8</v>
      </c>
      <c r="O461" s="26">
        <v>1490</v>
      </c>
      <c r="P461" s="26">
        <v>2285</v>
      </c>
      <c r="Q461" s="26">
        <v>108.2</v>
      </c>
      <c r="R461" s="26">
        <v>55</v>
      </c>
      <c r="S461" s="26">
        <v>61.8</v>
      </c>
      <c r="T461" s="26">
        <v>1065</v>
      </c>
      <c r="U461" s="26">
        <v>271</v>
      </c>
      <c r="V461" s="26">
        <v>230</v>
      </c>
      <c r="W461" s="26">
        <v>4672.5</v>
      </c>
      <c r="X461" s="26">
        <v>2757</v>
      </c>
      <c r="Y461" s="26">
        <v>243.5</v>
      </c>
      <c r="Z461" s="26">
        <v>953</v>
      </c>
      <c r="AA461" s="26">
        <v>3920</v>
      </c>
      <c r="AB461" s="26">
        <v>331.4</v>
      </c>
      <c r="AC461" s="26">
        <v>965</v>
      </c>
      <c r="AD461" s="26">
        <v>10825</v>
      </c>
      <c r="AE461" s="26">
        <v>1186</v>
      </c>
      <c r="AF461" s="26">
        <v>2446</v>
      </c>
      <c r="AG461" s="26">
        <v>141.00659999999999</v>
      </c>
    </row>
    <row r="462" spans="1:33" ht="15.75" customHeight="1">
      <c r="A462" s="101">
        <v>44494</v>
      </c>
      <c r="B462" s="102">
        <f>VLOOKUP(A462,'FTSE All-Share Historical '!A:B,2,FALSE)</f>
        <v>4135.3500000000004</v>
      </c>
      <c r="C462" s="26">
        <v>650</v>
      </c>
      <c r="D462" s="26">
        <v>187.9</v>
      </c>
      <c r="E462" s="26">
        <v>278.2</v>
      </c>
      <c r="F462" s="26">
        <v>276</v>
      </c>
      <c r="G462" s="26">
        <v>78</v>
      </c>
      <c r="H462" s="26">
        <v>450</v>
      </c>
      <c r="I462" s="26">
        <v>74.05</v>
      </c>
      <c r="J462" s="26">
        <v>373</v>
      </c>
      <c r="K462" s="26">
        <v>337</v>
      </c>
      <c r="L462" s="26">
        <v>332.5</v>
      </c>
      <c r="M462" s="26">
        <v>1514</v>
      </c>
      <c r="N462" s="26">
        <v>236.4</v>
      </c>
      <c r="O462" s="26">
        <v>1490</v>
      </c>
      <c r="P462" s="26">
        <v>2325</v>
      </c>
      <c r="Q462" s="26">
        <v>110</v>
      </c>
      <c r="R462" s="26">
        <v>54.3</v>
      </c>
      <c r="S462" s="26">
        <v>62.2</v>
      </c>
      <c r="T462" s="26">
        <v>1050</v>
      </c>
      <c r="U462" s="26">
        <v>275</v>
      </c>
      <c r="V462" s="26">
        <v>234.5</v>
      </c>
      <c r="W462" s="26">
        <v>4766.5</v>
      </c>
      <c r="X462" s="26">
        <v>2812.5</v>
      </c>
      <c r="Y462" s="26">
        <v>254</v>
      </c>
      <c r="Z462" s="26">
        <v>948</v>
      </c>
      <c r="AA462" s="26">
        <v>3955</v>
      </c>
      <c r="AB462" s="26">
        <v>328.6</v>
      </c>
      <c r="AC462" s="26">
        <v>965</v>
      </c>
      <c r="AD462" s="26">
        <v>10750</v>
      </c>
      <c r="AE462" s="26">
        <v>1193</v>
      </c>
      <c r="AF462" s="26">
        <v>2459</v>
      </c>
      <c r="AG462" s="26">
        <v>144.04060000000001</v>
      </c>
    </row>
    <row r="463" spans="1:33" ht="15.75" customHeight="1">
      <c r="A463" s="101">
        <v>44495</v>
      </c>
      <c r="B463" s="102">
        <f>VLOOKUP(A463,'FTSE All-Share Historical '!A:B,2,FALSE)</f>
        <v>4168.17</v>
      </c>
      <c r="C463" s="26">
        <v>686</v>
      </c>
      <c r="D463" s="26">
        <v>191</v>
      </c>
      <c r="E463" s="26">
        <v>277.39999999999998</v>
      </c>
      <c r="F463" s="26">
        <v>279</v>
      </c>
      <c r="G463" s="26">
        <v>76</v>
      </c>
      <c r="H463" s="26">
        <v>438</v>
      </c>
      <c r="I463" s="26">
        <v>76.650000000000006</v>
      </c>
      <c r="J463" s="26">
        <v>361</v>
      </c>
      <c r="K463" s="26">
        <v>334</v>
      </c>
      <c r="L463" s="26">
        <v>337.5</v>
      </c>
      <c r="M463" s="26">
        <v>1530</v>
      </c>
      <c r="N463" s="26">
        <v>246.6</v>
      </c>
      <c r="O463" s="26">
        <v>1535</v>
      </c>
      <c r="P463" s="26">
        <v>2355</v>
      </c>
      <c r="Q463" s="26">
        <v>110</v>
      </c>
      <c r="R463" s="26">
        <v>54.9</v>
      </c>
      <c r="S463" s="26">
        <v>61.6</v>
      </c>
      <c r="T463" s="26">
        <v>1070</v>
      </c>
      <c r="U463" s="26">
        <v>273</v>
      </c>
      <c r="V463" s="26">
        <v>236</v>
      </c>
      <c r="W463" s="26">
        <v>4725</v>
      </c>
      <c r="X463" s="26">
        <v>2818.5</v>
      </c>
      <c r="Y463" s="26">
        <v>255</v>
      </c>
      <c r="Z463" s="26">
        <v>987</v>
      </c>
      <c r="AA463" s="26">
        <v>4010</v>
      </c>
      <c r="AB463" s="26">
        <v>327.39999999999998</v>
      </c>
      <c r="AC463" s="26">
        <v>965</v>
      </c>
      <c r="AD463" s="26">
        <v>10895</v>
      </c>
      <c r="AE463" s="26">
        <v>1227</v>
      </c>
      <c r="AF463" s="26">
        <v>2459</v>
      </c>
      <c r="AG463" s="26">
        <v>138.69499999999999</v>
      </c>
    </row>
    <row r="464" spans="1:33" ht="15.75" customHeight="1">
      <c r="A464" s="101">
        <v>44496</v>
      </c>
      <c r="B464" s="102">
        <f>VLOOKUP(A464,'FTSE All-Share Historical '!A:B,2,FALSE)</f>
        <v>4157.0200000000004</v>
      </c>
      <c r="C464" s="26">
        <v>684</v>
      </c>
      <c r="D464" s="26">
        <v>192.2</v>
      </c>
      <c r="E464" s="26">
        <v>277.60000000000002</v>
      </c>
      <c r="F464" s="26">
        <v>280</v>
      </c>
      <c r="G464" s="26">
        <v>73</v>
      </c>
      <c r="H464" s="26">
        <v>430</v>
      </c>
      <c r="I464" s="26">
        <v>81.5</v>
      </c>
      <c r="J464" s="26">
        <v>357.5</v>
      </c>
      <c r="K464" s="26">
        <v>332</v>
      </c>
      <c r="L464" s="26">
        <v>305</v>
      </c>
      <c r="M464" s="26">
        <v>1494</v>
      </c>
      <c r="N464" s="26">
        <v>260.60000000000002</v>
      </c>
      <c r="O464" s="26">
        <v>1550</v>
      </c>
      <c r="P464" s="26">
        <v>2310</v>
      </c>
      <c r="Q464" s="26">
        <v>108.4</v>
      </c>
      <c r="R464" s="26">
        <v>54.9</v>
      </c>
      <c r="S464" s="26">
        <v>62</v>
      </c>
      <c r="T464" s="26">
        <v>1065</v>
      </c>
      <c r="U464" s="26">
        <v>273</v>
      </c>
      <c r="V464" s="26">
        <v>239</v>
      </c>
      <c r="W464" s="26">
        <v>4657.5</v>
      </c>
      <c r="X464" s="26">
        <v>2762.5</v>
      </c>
      <c r="Y464" s="26">
        <v>242.5</v>
      </c>
      <c r="Z464" s="26">
        <v>1039</v>
      </c>
      <c r="AA464" s="26">
        <v>3985</v>
      </c>
      <c r="AB464" s="26">
        <v>329.3</v>
      </c>
      <c r="AC464" s="26">
        <v>985</v>
      </c>
      <c r="AD464" s="26">
        <v>10985</v>
      </c>
      <c r="AE464" s="26">
        <v>1211</v>
      </c>
      <c r="AF464" s="26">
        <v>2414</v>
      </c>
      <c r="AG464" s="26">
        <v>141.58449999999999</v>
      </c>
    </row>
    <row r="465" spans="1:33" ht="15.75" customHeight="1">
      <c r="A465" s="101">
        <v>44497</v>
      </c>
      <c r="B465" s="102">
        <f>VLOOKUP(A465,'FTSE All-Share Historical '!A:B,2,FALSE)</f>
        <v>4156.1000000000004</v>
      </c>
      <c r="C465" s="26">
        <v>676</v>
      </c>
      <c r="D465" s="26">
        <v>196.1</v>
      </c>
      <c r="E465" s="26">
        <v>271.60000000000002</v>
      </c>
      <c r="F465" s="26">
        <v>280</v>
      </c>
      <c r="G465" s="26">
        <v>72</v>
      </c>
      <c r="H465" s="26">
        <v>425</v>
      </c>
      <c r="I465" s="26">
        <v>79.599999999999994</v>
      </c>
      <c r="J465" s="26">
        <v>360</v>
      </c>
      <c r="K465" s="26">
        <v>340</v>
      </c>
      <c r="L465" s="26">
        <v>303.5</v>
      </c>
      <c r="M465" s="26">
        <v>1490</v>
      </c>
      <c r="N465" s="26">
        <v>256.60000000000002</v>
      </c>
      <c r="O465" s="26">
        <v>1495</v>
      </c>
      <c r="P465" s="26">
        <v>2300</v>
      </c>
      <c r="Q465" s="26">
        <v>108.4</v>
      </c>
      <c r="R465" s="26">
        <v>55</v>
      </c>
      <c r="S465" s="26">
        <v>60.2</v>
      </c>
      <c r="T465" s="26">
        <v>1060</v>
      </c>
      <c r="U465" s="26">
        <v>277</v>
      </c>
      <c r="V465" s="26">
        <v>239.5</v>
      </c>
      <c r="W465" s="26">
        <v>4596</v>
      </c>
      <c r="X465" s="26">
        <v>2763.5</v>
      </c>
      <c r="Y465" s="26">
        <v>242.5</v>
      </c>
      <c r="Z465" s="26">
        <v>1035</v>
      </c>
      <c r="AA465" s="26">
        <v>4010</v>
      </c>
      <c r="AB465" s="26">
        <v>325.8</v>
      </c>
      <c r="AC465" s="26">
        <v>990</v>
      </c>
      <c r="AD465" s="26">
        <v>11000</v>
      </c>
      <c r="AE465" s="26">
        <v>1215.5</v>
      </c>
      <c r="AF465" s="26">
        <v>2434</v>
      </c>
      <c r="AG465" s="26">
        <v>143.7516</v>
      </c>
    </row>
    <row r="466" spans="1:33" ht="15.75" customHeight="1">
      <c r="A466" s="101">
        <v>44498</v>
      </c>
      <c r="B466" s="102">
        <f>VLOOKUP(A466,'FTSE All-Share Historical '!A:B,2,FALSE)</f>
        <v>4147.54</v>
      </c>
      <c r="C466" s="26">
        <v>680</v>
      </c>
      <c r="D466" s="26">
        <v>200</v>
      </c>
      <c r="E466" s="26">
        <v>266.39999999999998</v>
      </c>
      <c r="F466" s="26">
        <v>276</v>
      </c>
      <c r="G466" s="26">
        <v>72</v>
      </c>
      <c r="H466" s="26">
        <v>430</v>
      </c>
      <c r="I466" s="26">
        <v>79.5</v>
      </c>
      <c r="J466" s="26">
        <v>358</v>
      </c>
      <c r="K466" s="26">
        <v>333</v>
      </c>
      <c r="L466" s="26">
        <v>298.5</v>
      </c>
      <c r="M466" s="26">
        <v>1522</v>
      </c>
      <c r="N466" s="26">
        <v>253.2</v>
      </c>
      <c r="O466" s="26">
        <v>1485</v>
      </c>
      <c r="P466" s="26">
        <v>2275</v>
      </c>
      <c r="Q466" s="26">
        <v>106.8</v>
      </c>
      <c r="R466" s="26">
        <v>53.5</v>
      </c>
      <c r="S466" s="26">
        <v>61.4</v>
      </c>
      <c r="T466" s="26">
        <v>1080</v>
      </c>
      <c r="U466" s="26">
        <v>278</v>
      </c>
      <c r="V466" s="26">
        <v>241.5</v>
      </c>
      <c r="W466" s="26">
        <v>4560.5</v>
      </c>
      <c r="X466" s="26">
        <v>2782.5</v>
      </c>
      <c r="Y466" s="26">
        <v>245.5</v>
      </c>
      <c r="Z466" s="26">
        <v>1023</v>
      </c>
      <c r="AA466" s="26">
        <v>4000</v>
      </c>
      <c r="AB466" s="26">
        <v>319.3</v>
      </c>
      <c r="AC466" s="26">
        <v>990</v>
      </c>
      <c r="AD466" s="26">
        <v>10995</v>
      </c>
      <c r="AE466" s="26">
        <v>1219.5</v>
      </c>
      <c r="AF466" s="26">
        <v>2407</v>
      </c>
      <c r="AG466" s="26">
        <v>142.30690000000001</v>
      </c>
    </row>
    <row r="467" spans="1:33" ht="15.75" customHeight="1">
      <c r="A467" s="101">
        <v>44501</v>
      </c>
      <c r="B467" s="102">
        <f>VLOOKUP(A467,'FTSE All-Share Historical '!A:B,2,FALSE)</f>
        <v>4174.9399999999996</v>
      </c>
      <c r="C467" s="26">
        <v>676</v>
      </c>
      <c r="D467" s="26">
        <v>205</v>
      </c>
      <c r="E467" s="26">
        <v>272.8</v>
      </c>
      <c r="F467" s="26">
        <v>278</v>
      </c>
      <c r="G467" s="26">
        <v>71</v>
      </c>
      <c r="H467" s="26">
        <v>432</v>
      </c>
      <c r="I467" s="26">
        <v>80.45</v>
      </c>
      <c r="J467" s="26">
        <v>352.5</v>
      </c>
      <c r="K467" s="26">
        <v>331</v>
      </c>
      <c r="L467" s="26">
        <v>300</v>
      </c>
      <c r="M467" s="26">
        <v>1524</v>
      </c>
      <c r="N467" s="26">
        <v>254.2</v>
      </c>
      <c r="O467" s="26">
        <v>1495</v>
      </c>
      <c r="P467" s="26">
        <v>2300</v>
      </c>
      <c r="Q467" s="26">
        <v>107.6</v>
      </c>
      <c r="R467" s="26">
        <v>54.6</v>
      </c>
      <c r="S467" s="26">
        <v>61</v>
      </c>
      <c r="T467" s="26">
        <v>1070</v>
      </c>
      <c r="U467" s="26">
        <v>275</v>
      </c>
      <c r="V467" s="26">
        <v>242</v>
      </c>
      <c r="W467" s="26">
        <v>4560.5</v>
      </c>
      <c r="X467" s="26">
        <v>2812.5</v>
      </c>
      <c r="Y467" s="26">
        <v>244.5</v>
      </c>
      <c r="Z467" s="26">
        <v>1033</v>
      </c>
      <c r="AA467" s="26">
        <v>4125</v>
      </c>
      <c r="AB467" s="26">
        <v>325.39999999999998</v>
      </c>
      <c r="AC467" s="26">
        <v>990</v>
      </c>
      <c r="AD467" s="26">
        <v>11160</v>
      </c>
      <c r="AE467" s="26">
        <v>1231</v>
      </c>
      <c r="AF467" s="26">
        <v>2445</v>
      </c>
      <c r="AG467" s="26">
        <v>140.8621</v>
      </c>
    </row>
    <row r="468" spans="1:33" ht="15.75" customHeight="1">
      <c r="A468" s="101">
        <v>44502</v>
      </c>
      <c r="B468" s="102">
        <f>VLOOKUP(A468,'FTSE All-Share Historical '!A:B,2,FALSE)</f>
        <v>4166.17</v>
      </c>
      <c r="C468" s="26">
        <v>668</v>
      </c>
      <c r="D468" s="26">
        <v>203.4</v>
      </c>
      <c r="E468" s="26">
        <v>276.8</v>
      </c>
      <c r="F468" s="26">
        <v>275</v>
      </c>
      <c r="G468" s="26">
        <v>71</v>
      </c>
      <c r="H468" s="26">
        <v>425</v>
      </c>
      <c r="I468" s="26">
        <v>81.45</v>
      </c>
      <c r="J468" s="26">
        <v>358</v>
      </c>
      <c r="K468" s="26">
        <v>333</v>
      </c>
      <c r="L468" s="26">
        <v>297</v>
      </c>
      <c r="M468" s="26">
        <v>1534</v>
      </c>
      <c r="N468" s="26">
        <v>255.2</v>
      </c>
      <c r="O468" s="26">
        <v>1505</v>
      </c>
      <c r="P468" s="26">
        <v>2230</v>
      </c>
      <c r="Q468" s="26">
        <v>109.6</v>
      </c>
      <c r="R468" s="26">
        <v>55</v>
      </c>
      <c r="S468" s="26">
        <v>61.8</v>
      </c>
      <c r="T468" s="26">
        <v>1040</v>
      </c>
      <c r="U468" s="26">
        <v>277</v>
      </c>
      <c r="V468" s="26">
        <v>241</v>
      </c>
      <c r="W468" s="26">
        <v>4460.5</v>
      </c>
      <c r="X468" s="26">
        <v>2720</v>
      </c>
      <c r="Y468" s="26">
        <v>236.5</v>
      </c>
      <c r="Z468" s="26">
        <v>995.5</v>
      </c>
      <c r="AA468" s="26">
        <v>4175</v>
      </c>
      <c r="AB468" s="26">
        <v>326</v>
      </c>
      <c r="AC468" s="26">
        <v>990</v>
      </c>
      <c r="AD468" s="26">
        <v>11260</v>
      </c>
      <c r="AE468" s="26">
        <v>1210.5</v>
      </c>
      <c r="AF468" s="26">
        <v>2474</v>
      </c>
      <c r="AG468" s="26">
        <v>138.83949999999999</v>
      </c>
    </row>
    <row r="469" spans="1:33" ht="15.75" customHeight="1">
      <c r="A469" s="101">
        <v>44503</v>
      </c>
      <c r="B469" s="102">
        <f>VLOOKUP(A469,'FTSE All-Share Historical '!A:B,2,FALSE)</f>
        <v>4153.21</v>
      </c>
      <c r="C469" s="26">
        <v>660</v>
      </c>
      <c r="D469" s="26">
        <v>206.2</v>
      </c>
      <c r="E469" s="26">
        <v>277.2</v>
      </c>
      <c r="F469" s="26">
        <v>287</v>
      </c>
      <c r="G469" s="26">
        <v>67.2</v>
      </c>
      <c r="H469" s="26">
        <v>430</v>
      </c>
      <c r="I469" s="26">
        <v>78.2</v>
      </c>
      <c r="J469" s="26">
        <v>367</v>
      </c>
      <c r="K469" s="26">
        <v>323</v>
      </c>
      <c r="L469" s="26">
        <v>297</v>
      </c>
      <c r="M469" s="26">
        <v>1550</v>
      </c>
      <c r="N469" s="26">
        <v>241.6</v>
      </c>
      <c r="O469" s="26">
        <v>1465</v>
      </c>
      <c r="P469" s="26">
        <v>2260</v>
      </c>
      <c r="Q469" s="26">
        <v>108.4</v>
      </c>
      <c r="R469" s="26">
        <v>54.4</v>
      </c>
      <c r="S469" s="26">
        <v>61.2</v>
      </c>
      <c r="T469" s="26">
        <v>1020</v>
      </c>
      <c r="U469" s="26">
        <v>273</v>
      </c>
      <c r="V469" s="26">
        <v>240</v>
      </c>
      <c r="W469" s="26">
        <v>4461</v>
      </c>
      <c r="X469" s="26">
        <v>2760.5</v>
      </c>
      <c r="Y469" s="26">
        <v>232.5</v>
      </c>
      <c r="Z469" s="26">
        <v>973</v>
      </c>
      <c r="AA469" s="26">
        <v>4150</v>
      </c>
      <c r="AB469" s="26">
        <v>320.5</v>
      </c>
      <c r="AC469" s="26">
        <v>990</v>
      </c>
      <c r="AD469" s="26">
        <v>11180</v>
      </c>
      <c r="AE469" s="26">
        <v>1251</v>
      </c>
      <c r="AF469" s="26">
        <v>2464</v>
      </c>
      <c r="AG469" s="26">
        <v>138.40610000000001</v>
      </c>
    </row>
    <row r="470" spans="1:33" ht="15.75" customHeight="1">
      <c r="A470" s="101">
        <v>44504</v>
      </c>
      <c r="B470" s="102">
        <f>VLOOKUP(A470,'FTSE All-Share Historical '!A:B,2,FALSE)</f>
        <v>4179.07</v>
      </c>
      <c r="C470" s="26">
        <v>666</v>
      </c>
      <c r="D470" s="26">
        <v>202.2</v>
      </c>
      <c r="E470" s="26">
        <v>279.8</v>
      </c>
      <c r="F470" s="26">
        <v>285</v>
      </c>
      <c r="G470" s="26">
        <v>67.8</v>
      </c>
      <c r="H470" s="26">
        <v>427</v>
      </c>
      <c r="I470" s="26">
        <v>79.3</v>
      </c>
      <c r="J470" s="26">
        <v>354</v>
      </c>
      <c r="K470" s="26">
        <v>321</v>
      </c>
      <c r="L470" s="26">
        <v>292.5</v>
      </c>
      <c r="M470" s="26">
        <v>1592</v>
      </c>
      <c r="N470" s="26">
        <v>245.4</v>
      </c>
      <c r="O470" s="26">
        <v>1465</v>
      </c>
      <c r="P470" s="26">
        <v>2280</v>
      </c>
      <c r="Q470" s="26">
        <v>107</v>
      </c>
      <c r="R470" s="26">
        <v>57.6</v>
      </c>
      <c r="S470" s="26">
        <v>61</v>
      </c>
      <c r="T470" s="26">
        <v>1060</v>
      </c>
      <c r="U470" s="26">
        <v>287</v>
      </c>
      <c r="V470" s="26">
        <v>244</v>
      </c>
      <c r="W470" s="26">
        <v>4435.5</v>
      </c>
      <c r="X470" s="26">
        <v>2753.5</v>
      </c>
      <c r="Y470" s="26">
        <v>230.5</v>
      </c>
      <c r="Z470" s="26">
        <v>996</v>
      </c>
      <c r="AA470" s="26">
        <v>4180</v>
      </c>
      <c r="AB470" s="26">
        <v>319.60000000000002</v>
      </c>
      <c r="AC470" s="26">
        <v>990</v>
      </c>
      <c r="AD470" s="26">
        <v>11360</v>
      </c>
      <c r="AE470" s="26">
        <v>1271</v>
      </c>
      <c r="AF470" s="26">
        <v>2432</v>
      </c>
      <c r="AG470" s="26">
        <v>138.62280000000001</v>
      </c>
    </row>
    <row r="471" spans="1:33" ht="15.75" customHeight="1">
      <c r="A471" s="101">
        <v>44505</v>
      </c>
      <c r="B471" s="102">
        <f>VLOOKUP(A471,'FTSE All-Share Historical '!A:B,2,FALSE)</f>
        <v>4194.3999999999996</v>
      </c>
      <c r="C471" s="26">
        <v>660</v>
      </c>
      <c r="D471" s="26">
        <v>205.8</v>
      </c>
      <c r="E471" s="26">
        <v>281.2</v>
      </c>
      <c r="F471" s="26">
        <v>280</v>
      </c>
      <c r="G471" s="26">
        <v>70.099999999999994</v>
      </c>
      <c r="H471" s="26">
        <v>419</v>
      </c>
      <c r="I471" s="26">
        <v>81.900000000000006</v>
      </c>
      <c r="J471" s="26">
        <v>335</v>
      </c>
      <c r="K471" s="26">
        <v>323</v>
      </c>
      <c r="L471" s="26">
        <v>307</v>
      </c>
      <c r="M471" s="26">
        <v>1532</v>
      </c>
      <c r="N471" s="26">
        <v>254.8</v>
      </c>
      <c r="O471" s="26">
        <v>1465</v>
      </c>
      <c r="P471" s="26">
        <v>2300</v>
      </c>
      <c r="Q471" s="26">
        <v>109</v>
      </c>
      <c r="R471" s="26">
        <v>57.8</v>
      </c>
      <c r="S471" s="26">
        <v>62.2</v>
      </c>
      <c r="T471" s="26">
        <v>1055</v>
      </c>
      <c r="U471" s="26">
        <v>289</v>
      </c>
      <c r="V471" s="26">
        <v>242</v>
      </c>
      <c r="W471" s="26">
        <v>4424.5</v>
      </c>
      <c r="X471" s="26">
        <v>2727.5</v>
      </c>
      <c r="Y471" s="26">
        <v>228.5</v>
      </c>
      <c r="Z471" s="26">
        <v>1041</v>
      </c>
      <c r="AA471" s="26">
        <v>4055</v>
      </c>
      <c r="AB471" s="26">
        <v>329.9</v>
      </c>
      <c r="AC471" s="26">
        <v>985</v>
      </c>
      <c r="AD471" s="26">
        <v>11315</v>
      </c>
      <c r="AE471" s="26">
        <v>1332</v>
      </c>
      <c r="AF471" s="26">
        <v>2391</v>
      </c>
      <c r="AG471" s="26">
        <v>130.749</v>
      </c>
    </row>
    <row r="472" spans="1:33" ht="15.75" customHeight="1">
      <c r="A472" s="101">
        <v>44508</v>
      </c>
      <c r="B472" s="102">
        <f>VLOOKUP(A472,'FTSE All-Share Historical '!A:B,2,FALSE)</f>
        <v>4190.92</v>
      </c>
      <c r="C472" s="26">
        <v>658</v>
      </c>
      <c r="D472" s="26">
        <v>201.8</v>
      </c>
      <c r="E472" s="26">
        <v>281</v>
      </c>
      <c r="F472" s="26">
        <v>280</v>
      </c>
      <c r="G472" s="26">
        <v>70</v>
      </c>
      <c r="H472" s="26">
        <v>415</v>
      </c>
      <c r="I472" s="26">
        <v>80.650000000000006</v>
      </c>
      <c r="J472" s="26">
        <v>350</v>
      </c>
      <c r="K472" s="26">
        <v>317</v>
      </c>
      <c r="L472" s="26">
        <v>305</v>
      </c>
      <c r="M472" s="26">
        <v>1526</v>
      </c>
      <c r="N472" s="26">
        <v>252.4</v>
      </c>
      <c r="O472" s="26">
        <v>1475</v>
      </c>
      <c r="P472" s="26">
        <v>2315</v>
      </c>
      <c r="Q472" s="26">
        <v>108.4</v>
      </c>
      <c r="R472" s="26">
        <v>59.55</v>
      </c>
      <c r="S472" s="26">
        <v>62.2</v>
      </c>
      <c r="T472" s="26">
        <v>1045</v>
      </c>
      <c r="U472" s="26">
        <v>284</v>
      </c>
      <c r="V472" s="26">
        <v>240</v>
      </c>
      <c r="W472" s="26">
        <v>4474</v>
      </c>
      <c r="X472" s="26">
        <v>2767</v>
      </c>
      <c r="Y472" s="26">
        <v>234</v>
      </c>
      <c r="Z472" s="26">
        <v>1031</v>
      </c>
      <c r="AA472" s="26">
        <v>3965</v>
      </c>
      <c r="AB472" s="26">
        <v>327.5</v>
      </c>
      <c r="AC472" s="26">
        <v>980</v>
      </c>
      <c r="AD472" s="26">
        <v>11440</v>
      </c>
      <c r="AE472" s="26">
        <v>1297</v>
      </c>
      <c r="AF472" s="26">
        <v>2407</v>
      </c>
      <c r="AG472" s="26">
        <v>132.84379999999999</v>
      </c>
    </row>
    <row r="473" spans="1:33" ht="15.75" customHeight="1">
      <c r="A473" s="101">
        <v>44509</v>
      </c>
      <c r="B473" s="102">
        <f>VLOOKUP(A473,'FTSE All-Share Historical '!A:B,2,FALSE)</f>
        <v>4173</v>
      </c>
      <c r="C473" s="26">
        <v>666</v>
      </c>
      <c r="D473" s="26">
        <v>197.4</v>
      </c>
      <c r="E473" s="26">
        <v>278.60000000000002</v>
      </c>
      <c r="F473" s="26">
        <v>270</v>
      </c>
      <c r="G473" s="26">
        <v>70</v>
      </c>
      <c r="H473" s="26">
        <v>406</v>
      </c>
      <c r="I473" s="26">
        <v>80.5</v>
      </c>
      <c r="J473" s="26">
        <v>350</v>
      </c>
      <c r="K473" s="26">
        <v>320</v>
      </c>
      <c r="L473" s="26">
        <v>278.5</v>
      </c>
      <c r="M473" s="26">
        <v>1516</v>
      </c>
      <c r="N473" s="26">
        <v>247.6</v>
      </c>
      <c r="O473" s="26">
        <v>1430</v>
      </c>
      <c r="P473" s="26">
        <v>2285</v>
      </c>
      <c r="Q473" s="26">
        <v>107.4</v>
      </c>
      <c r="R473" s="26">
        <v>57.2</v>
      </c>
      <c r="S473" s="26">
        <v>62</v>
      </c>
      <c r="T473" s="26">
        <v>1045</v>
      </c>
      <c r="U473" s="26">
        <v>281</v>
      </c>
      <c r="V473" s="26">
        <v>245</v>
      </c>
      <c r="W473" s="26">
        <v>4440.5</v>
      </c>
      <c r="X473" s="26">
        <v>2729.5</v>
      </c>
      <c r="Y473" s="26">
        <v>231</v>
      </c>
      <c r="Z473" s="26">
        <v>1029</v>
      </c>
      <c r="AA473" s="26">
        <v>3920</v>
      </c>
      <c r="AB473" s="26">
        <v>322.8</v>
      </c>
      <c r="AC473" s="26">
        <v>960</v>
      </c>
      <c r="AD473" s="26">
        <v>11430</v>
      </c>
      <c r="AE473" s="26">
        <v>1296</v>
      </c>
      <c r="AF473" s="26">
        <v>2392</v>
      </c>
      <c r="AG473" s="26">
        <v>129.8099</v>
      </c>
    </row>
    <row r="474" spans="1:33" ht="15.75" customHeight="1">
      <c r="A474" s="101">
        <v>44510</v>
      </c>
      <c r="B474" s="102">
        <f>VLOOKUP(A474,'FTSE All-Share Historical '!A:B,2,FALSE)</f>
        <v>4206.3</v>
      </c>
      <c r="C474" s="26">
        <v>670</v>
      </c>
      <c r="D474" s="26">
        <v>193.8</v>
      </c>
      <c r="E474" s="26">
        <v>333.8</v>
      </c>
      <c r="F474" s="26">
        <v>270</v>
      </c>
      <c r="G474" s="26">
        <v>69</v>
      </c>
      <c r="H474" s="26">
        <v>403</v>
      </c>
      <c r="I474" s="26">
        <v>79</v>
      </c>
      <c r="J474" s="26">
        <v>345</v>
      </c>
      <c r="K474" s="26">
        <v>329</v>
      </c>
      <c r="L474" s="26">
        <v>280</v>
      </c>
      <c r="M474" s="26">
        <v>1500</v>
      </c>
      <c r="N474" s="26">
        <v>240.8</v>
      </c>
      <c r="O474" s="26">
        <v>1440</v>
      </c>
      <c r="P474" s="26">
        <v>2260</v>
      </c>
      <c r="Q474" s="26">
        <v>107</v>
      </c>
      <c r="R474" s="26">
        <v>57</v>
      </c>
      <c r="S474" s="26">
        <v>62.4</v>
      </c>
      <c r="T474" s="26">
        <v>1060</v>
      </c>
      <c r="U474" s="26">
        <v>283</v>
      </c>
      <c r="V474" s="26">
        <v>239.5</v>
      </c>
      <c r="W474" s="26">
        <v>4445</v>
      </c>
      <c r="X474" s="26">
        <v>2736.5</v>
      </c>
      <c r="Y474" s="26">
        <v>233.5</v>
      </c>
      <c r="Z474" s="26">
        <v>954.5</v>
      </c>
      <c r="AA474" s="26">
        <v>3870</v>
      </c>
      <c r="AB474" s="26">
        <v>321.7</v>
      </c>
      <c r="AC474" s="26">
        <v>945</v>
      </c>
      <c r="AD474" s="26">
        <v>11535</v>
      </c>
      <c r="AE474" s="26">
        <v>1288.5</v>
      </c>
      <c r="AF474" s="26">
        <v>2378</v>
      </c>
      <c r="AG474" s="26">
        <v>131.1824</v>
      </c>
    </row>
    <row r="475" spans="1:33" ht="15.75" customHeight="1">
      <c r="A475" s="101">
        <v>44511</v>
      </c>
      <c r="B475" s="102">
        <f>VLOOKUP(A475,'FTSE All-Share Historical '!A:B,2,FALSE)</f>
        <v>4231.53</v>
      </c>
      <c r="C475" s="26">
        <v>670</v>
      </c>
      <c r="D475" s="26">
        <v>192.8</v>
      </c>
      <c r="E475" s="26">
        <v>324.39999999999998</v>
      </c>
      <c r="F475" s="26">
        <v>272</v>
      </c>
      <c r="G475" s="26">
        <v>68.599999999999994</v>
      </c>
      <c r="H475" s="26">
        <v>407</v>
      </c>
      <c r="I475" s="26">
        <v>79</v>
      </c>
      <c r="J475" s="26">
        <v>362</v>
      </c>
      <c r="K475" s="26">
        <v>318</v>
      </c>
      <c r="L475" s="26">
        <v>281</v>
      </c>
      <c r="M475" s="26">
        <v>1506</v>
      </c>
      <c r="N475" s="26">
        <v>240</v>
      </c>
      <c r="O475" s="26">
        <v>1465</v>
      </c>
      <c r="P475" s="26">
        <v>2300</v>
      </c>
      <c r="Q475" s="26">
        <v>108</v>
      </c>
      <c r="R475" s="26">
        <v>57.4</v>
      </c>
      <c r="S475" s="26">
        <v>63.6</v>
      </c>
      <c r="T475" s="26">
        <v>1060</v>
      </c>
      <c r="U475" s="26">
        <v>280</v>
      </c>
      <c r="V475" s="26">
        <v>238</v>
      </c>
      <c r="W475" s="26">
        <v>4597</v>
      </c>
      <c r="X475" s="26">
        <v>2897</v>
      </c>
      <c r="Y475" s="26">
        <v>243.5</v>
      </c>
      <c r="Z475" s="26">
        <v>958.5</v>
      </c>
      <c r="AA475" s="26">
        <v>3900</v>
      </c>
      <c r="AB475" s="26">
        <v>322.60000000000002</v>
      </c>
      <c r="AC475" s="26">
        <v>960</v>
      </c>
      <c r="AD475" s="26">
        <v>11670</v>
      </c>
      <c r="AE475" s="26">
        <v>1258</v>
      </c>
      <c r="AF475" s="26">
        <v>2369</v>
      </c>
      <c r="AG475" s="26">
        <v>138.04490000000001</v>
      </c>
    </row>
    <row r="476" spans="1:33" ht="15.75" customHeight="1">
      <c r="A476" s="101">
        <v>44512</v>
      </c>
      <c r="B476" s="102">
        <f>VLOOKUP(A476,'FTSE All-Share Historical '!A:B,2,FALSE)</f>
        <v>4213.8900000000003</v>
      </c>
      <c r="C476" s="26">
        <v>650</v>
      </c>
      <c r="D476" s="26">
        <v>202.6</v>
      </c>
      <c r="E476" s="26">
        <v>325</v>
      </c>
      <c r="F476" s="26">
        <v>274</v>
      </c>
      <c r="G476" s="26">
        <v>68.75</v>
      </c>
      <c r="H476" s="26">
        <v>407</v>
      </c>
      <c r="I476" s="26">
        <v>77.150000000000006</v>
      </c>
      <c r="J476" s="26">
        <v>355</v>
      </c>
      <c r="K476" s="26">
        <v>315</v>
      </c>
      <c r="L476" s="26">
        <v>281</v>
      </c>
      <c r="M476" s="26">
        <v>1500</v>
      </c>
      <c r="N476" s="26">
        <v>239</v>
      </c>
      <c r="O476" s="26">
        <v>1465</v>
      </c>
      <c r="P476" s="26">
        <v>2370</v>
      </c>
      <c r="Q476" s="26">
        <v>110</v>
      </c>
      <c r="R476" s="26">
        <v>57.1</v>
      </c>
      <c r="S476" s="26">
        <v>61.4</v>
      </c>
      <c r="T476" s="26">
        <v>1055</v>
      </c>
      <c r="U476" s="26">
        <v>281</v>
      </c>
      <c r="V476" s="26">
        <v>238</v>
      </c>
      <c r="W476" s="26">
        <v>4562.5</v>
      </c>
      <c r="X476" s="26">
        <v>2891</v>
      </c>
      <c r="Y476" s="26">
        <v>242.5</v>
      </c>
      <c r="Z476" s="26">
        <v>942</v>
      </c>
      <c r="AA476" s="26">
        <v>3910</v>
      </c>
      <c r="AB476" s="26">
        <v>319</v>
      </c>
      <c r="AC476" s="26">
        <v>970</v>
      </c>
      <c r="AD476" s="26">
        <v>11870</v>
      </c>
      <c r="AE476" s="26">
        <v>1252</v>
      </c>
      <c r="AF476" s="26">
        <v>2358</v>
      </c>
      <c r="AG476" s="26">
        <v>125.69240000000001</v>
      </c>
    </row>
    <row r="477" spans="1:33" ht="15.75" customHeight="1">
      <c r="A477" s="101">
        <v>44515</v>
      </c>
      <c r="B477" s="102">
        <f>VLOOKUP(A477,'FTSE All-Share Historical '!A:B,2,FALSE)</f>
        <v>4217.79</v>
      </c>
      <c r="C477" s="26">
        <v>620</v>
      </c>
      <c r="D477" s="26">
        <v>198</v>
      </c>
      <c r="E477" s="26">
        <v>340.6</v>
      </c>
      <c r="F477" s="26">
        <v>267</v>
      </c>
      <c r="G477" s="26">
        <v>69</v>
      </c>
      <c r="H477" s="26">
        <v>412</v>
      </c>
      <c r="I477" s="26">
        <v>78.150000000000006</v>
      </c>
      <c r="J477" s="26">
        <v>354</v>
      </c>
      <c r="K477" s="26">
        <v>320</v>
      </c>
      <c r="L477" s="26">
        <v>281</v>
      </c>
      <c r="M477" s="26">
        <v>1500</v>
      </c>
      <c r="N477" s="26">
        <v>237.6</v>
      </c>
      <c r="O477" s="26">
        <v>1490</v>
      </c>
      <c r="P477" s="26">
        <v>2415</v>
      </c>
      <c r="Q477" s="26">
        <v>112.2</v>
      </c>
      <c r="R477" s="26">
        <v>56.3</v>
      </c>
      <c r="S477" s="26">
        <v>63.6</v>
      </c>
      <c r="T477" s="26">
        <v>1070</v>
      </c>
      <c r="U477" s="26">
        <v>284</v>
      </c>
      <c r="V477" s="26">
        <v>239</v>
      </c>
      <c r="W477" s="26">
        <v>4514</v>
      </c>
      <c r="X477" s="26">
        <v>2850</v>
      </c>
      <c r="Y477" s="26">
        <v>240</v>
      </c>
      <c r="Z477" s="26">
        <v>934.5</v>
      </c>
      <c r="AA477" s="26">
        <v>3975</v>
      </c>
      <c r="AB477" s="26">
        <v>320.8</v>
      </c>
      <c r="AC477" s="26">
        <v>970</v>
      </c>
      <c r="AD477" s="26">
        <v>11830</v>
      </c>
      <c r="AE477" s="26">
        <v>1246.5</v>
      </c>
      <c r="AF477" s="26">
        <v>2366</v>
      </c>
      <c r="AG477" s="26">
        <v>127.64279999999999</v>
      </c>
    </row>
    <row r="478" spans="1:33" ht="15.75" customHeight="1">
      <c r="A478" s="101">
        <v>44516</v>
      </c>
      <c r="B478" s="102">
        <f>VLOOKUP(A478,'FTSE All-Share Historical '!A:B,2,FALSE)</f>
        <v>4203.45</v>
      </c>
      <c r="C478" s="26">
        <v>650</v>
      </c>
      <c r="D478" s="26">
        <v>190.7</v>
      </c>
      <c r="E478" s="26">
        <v>341</v>
      </c>
      <c r="F478" s="26">
        <v>265</v>
      </c>
      <c r="G478" s="26">
        <v>68</v>
      </c>
      <c r="H478" s="26">
        <v>420</v>
      </c>
      <c r="I478" s="26">
        <v>77.25</v>
      </c>
      <c r="J478" s="26">
        <v>353</v>
      </c>
      <c r="K478" s="26">
        <v>305</v>
      </c>
      <c r="L478" s="26">
        <v>257.5</v>
      </c>
      <c r="M478" s="26">
        <v>1464</v>
      </c>
      <c r="N478" s="26">
        <v>238.6</v>
      </c>
      <c r="O478" s="26">
        <v>1500</v>
      </c>
      <c r="P478" s="26">
        <v>2375</v>
      </c>
      <c r="Q478" s="26">
        <v>113</v>
      </c>
      <c r="R478" s="26">
        <v>55.9</v>
      </c>
      <c r="S478" s="26">
        <v>63</v>
      </c>
      <c r="T478" s="26">
        <v>1050</v>
      </c>
      <c r="U478" s="26">
        <v>283</v>
      </c>
      <c r="V478" s="26">
        <v>235</v>
      </c>
      <c r="W478" s="26">
        <v>4453.5</v>
      </c>
      <c r="X478" s="26">
        <v>2841.5</v>
      </c>
      <c r="Y478" s="26">
        <v>235</v>
      </c>
      <c r="Z478" s="26">
        <v>927.5</v>
      </c>
      <c r="AA478" s="26">
        <v>3885</v>
      </c>
      <c r="AB478" s="26">
        <v>315.10000000000002</v>
      </c>
      <c r="AC478" s="26">
        <v>965</v>
      </c>
      <c r="AD478" s="26">
        <v>11905</v>
      </c>
      <c r="AE478" s="26">
        <v>1203.5</v>
      </c>
      <c r="AF478" s="26">
        <v>2334</v>
      </c>
      <c r="AG478" s="26">
        <v>128.58189999999999</v>
      </c>
    </row>
    <row r="479" spans="1:33" ht="15.75" customHeight="1">
      <c r="A479" s="101">
        <v>44517</v>
      </c>
      <c r="B479" s="102">
        <f>VLOOKUP(A479,'FTSE All-Share Historical '!A:B,2,FALSE)</f>
        <v>4183.22</v>
      </c>
      <c r="C479" s="26">
        <v>642</v>
      </c>
      <c r="D479" s="26">
        <v>186.5</v>
      </c>
      <c r="E479" s="26">
        <v>340</v>
      </c>
      <c r="F479" s="26">
        <v>273</v>
      </c>
      <c r="G479" s="26">
        <v>67.8</v>
      </c>
      <c r="H479" s="26">
        <v>419</v>
      </c>
      <c r="I479" s="26">
        <v>76.95</v>
      </c>
      <c r="J479" s="26">
        <v>354</v>
      </c>
      <c r="K479" s="26">
        <v>311</v>
      </c>
      <c r="L479" s="26">
        <v>245</v>
      </c>
      <c r="M479" s="26">
        <v>1436</v>
      </c>
      <c r="N479" s="26">
        <v>240</v>
      </c>
      <c r="O479" s="26">
        <v>1485</v>
      </c>
      <c r="P479" s="26">
        <v>2390</v>
      </c>
      <c r="Q479" s="26">
        <v>112.8</v>
      </c>
      <c r="R479" s="26">
        <v>56</v>
      </c>
      <c r="S479" s="26">
        <v>63.4</v>
      </c>
      <c r="T479" s="26">
        <v>1080</v>
      </c>
      <c r="U479" s="26">
        <v>284</v>
      </c>
      <c r="V479" s="26">
        <v>240</v>
      </c>
      <c r="W479" s="26">
        <v>4453</v>
      </c>
      <c r="X479" s="26">
        <v>2877.5</v>
      </c>
      <c r="Y479" s="26">
        <v>234.5</v>
      </c>
      <c r="Z479" s="26">
        <v>925</v>
      </c>
      <c r="AA479" s="26">
        <v>3835</v>
      </c>
      <c r="AB479" s="26">
        <v>313.5</v>
      </c>
      <c r="AC479" s="26">
        <v>950</v>
      </c>
      <c r="AD479" s="26">
        <v>11945</v>
      </c>
      <c r="AE479" s="26">
        <v>1195</v>
      </c>
      <c r="AF479" s="26">
        <v>2342</v>
      </c>
      <c r="AG479" s="26">
        <v>126.4148</v>
      </c>
    </row>
    <row r="480" spans="1:33" ht="15.75" customHeight="1">
      <c r="A480" s="101">
        <v>44518</v>
      </c>
      <c r="B480" s="102">
        <f>VLOOKUP(A480,'FTSE All-Share Historical '!A:B,2,FALSE)</f>
        <v>4171.04</v>
      </c>
      <c r="C480" s="26">
        <v>686</v>
      </c>
      <c r="D480" s="26">
        <v>185.4</v>
      </c>
      <c r="E480" s="26">
        <v>345.4</v>
      </c>
      <c r="F480" s="26">
        <v>273</v>
      </c>
      <c r="G480" s="26">
        <v>67</v>
      </c>
      <c r="H480" s="26">
        <v>427</v>
      </c>
      <c r="I480" s="26">
        <v>77.25</v>
      </c>
      <c r="J480" s="26">
        <v>351</v>
      </c>
      <c r="K480" s="26">
        <v>310</v>
      </c>
      <c r="L480" s="26">
        <v>237.5</v>
      </c>
      <c r="M480" s="26">
        <v>1430</v>
      </c>
      <c r="N480" s="26">
        <v>240</v>
      </c>
      <c r="O480" s="26">
        <v>1510</v>
      </c>
      <c r="P480" s="26">
        <v>2415</v>
      </c>
      <c r="Q480" s="26">
        <v>117.4</v>
      </c>
      <c r="R480" s="26">
        <v>55.2</v>
      </c>
      <c r="S480" s="26">
        <v>64.2</v>
      </c>
      <c r="T480" s="26">
        <v>1070</v>
      </c>
      <c r="U480" s="26">
        <v>284</v>
      </c>
      <c r="V480" s="26">
        <v>244</v>
      </c>
      <c r="W480" s="26">
        <v>4375.5</v>
      </c>
      <c r="X480" s="26">
        <v>2798.5</v>
      </c>
      <c r="Y480" s="26">
        <v>231</v>
      </c>
      <c r="Z480" s="26">
        <v>934.5</v>
      </c>
      <c r="AA480" s="26">
        <v>3860</v>
      </c>
      <c r="AB480" s="26">
        <v>315</v>
      </c>
      <c r="AC480" s="26">
        <v>932.5</v>
      </c>
      <c r="AD480" s="26">
        <v>12115</v>
      </c>
      <c r="AE480" s="26">
        <v>1079</v>
      </c>
      <c r="AF480" s="26">
        <v>2287</v>
      </c>
      <c r="AG480" s="26">
        <v>123.95869999999999</v>
      </c>
    </row>
    <row r="481" spans="1:33" ht="15.75" customHeight="1">
      <c r="A481" s="101">
        <v>44519</v>
      </c>
      <c r="B481" s="102">
        <f>VLOOKUP(A481,'FTSE All-Share Historical '!A:B,2,FALSE)</f>
        <v>4153.16</v>
      </c>
      <c r="C481" s="26">
        <v>678</v>
      </c>
      <c r="D481" s="26">
        <v>184.6</v>
      </c>
      <c r="E481" s="26">
        <v>340</v>
      </c>
      <c r="F481" s="26">
        <v>270</v>
      </c>
      <c r="G481" s="26">
        <v>66</v>
      </c>
      <c r="H481" s="26">
        <v>418</v>
      </c>
      <c r="I481" s="26">
        <v>75.099999999999994</v>
      </c>
      <c r="J481" s="26">
        <v>349</v>
      </c>
      <c r="K481" s="26">
        <v>306</v>
      </c>
      <c r="L481" s="26">
        <v>238</v>
      </c>
      <c r="M481" s="26">
        <v>1416</v>
      </c>
      <c r="N481" s="26">
        <v>233</v>
      </c>
      <c r="O481" s="26">
        <v>1470</v>
      </c>
      <c r="P481" s="26">
        <v>2440</v>
      </c>
      <c r="Q481" s="26">
        <v>119.4</v>
      </c>
      <c r="R481" s="26">
        <v>55</v>
      </c>
      <c r="S481" s="26">
        <v>64.8</v>
      </c>
      <c r="T481" s="26">
        <v>1060</v>
      </c>
      <c r="U481" s="26">
        <v>283</v>
      </c>
      <c r="V481" s="26">
        <v>244</v>
      </c>
      <c r="W481" s="26">
        <v>4455</v>
      </c>
      <c r="X481" s="26">
        <v>2844</v>
      </c>
      <c r="Y481" s="26">
        <v>234.5</v>
      </c>
      <c r="Z481" s="26">
        <v>920</v>
      </c>
      <c r="AA481" s="26">
        <v>3825</v>
      </c>
      <c r="AB481" s="26">
        <v>309.2</v>
      </c>
      <c r="AC481" s="26">
        <v>927.5</v>
      </c>
      <c r="AD481" s="26">
        <v>12020</v>
      </c>
      <c r="AE481" s="26">
        <v>1067</v>
      </c>
      <c r="AF481" s="26">
        <v>2300</v>
      </c>
      <c r="AG481" s="26">
        <v>126.9204</v>
      </c>
    </row>
    <row r="482" spans="1:33" ht="15.75" customHeight="1">
      <c r="A482" s="101">
        <v>44522</v>
      </c>
      <c r="B482" s="102">
        <f>VLOOKUP(A482,'FTSE All-Share Historical '!A:B,2,FALSE)</f>
        <v>4166.21</v>
      </c>
      <c r="C482" s="26">
        <v>660</v>
      </c>
      <c r="D482" s="26">
        <v>181.9</v>
      </c>
      <c r="E482" s="26">
        <v>339.4</v>
      </c>
      <c r="F482" s="26">
        <v>267</v>
      </c>
      <c r="G482" s="26">
        <v>67.400000000000006</v>
      </c>
      <c r="H482" s="26">
        <v>420</v>
      </c>
      <c r="I482" s="26">
        <v>74.5</v>
      </c>
      <c r="J482" s="26">
        <v>347.5</v>
      </c>
      <c r="K482" s="26">
        <v>310</v>
      </c>
      <c r="L482" s="26">
        <v>242</v>
      </c>
      <c r="M482" s="26">
        <v>1410</v>
      </c>
      <c r="N482" s="26">
        <v>233.8</v>
      </c>
      <c r="O482" s="26">
        <v>1470</v>
      </c>
      <c r="P482" s="26">
        <v>2410</v>
      </c>
      <c r="Q482" s="26">
        <v>122.8</v>
      </c>
      <c r="R482" s="26">
        <v>55.5</v>
      </c>
      <c r="S482" s="26">
        <v>64.400000000000006</v>
      </c>
      <c r="T482" s="26">
        <v>1065</v>
      </c>
      <c r="U482" s="26">
        <v>280</v>
      </c>
      <c r="V482" s="26">
        <v>244</v>
      </c>
      <c r="W482" s="26">
        <v>4539.5</v>
      </c>
      <c r="X482" s="26">
        <v>2876</v>
      </c>
      <c r="Y482" s="26">
        <v>238</v>
      </c>
      <c r="Z482" s="26">
        <v>908</v>
      </c>
      <c r="AA482" s="26">
        <v>3825</v>
      </c>
      <c r="AB482" s="26">
        <v>315</v>
      </c>
      <c r="AC482" s="26">
        <v>895</v>
      </c>
      <c r="AD482" s="26">
        <v>12120</v>
      </c>
      <c r="AE482" s="26">
        <v>1130</v>
      </c>
      <c r="AF482" s="26">
        <v>2290</v>
      </c>
      <c r="AG482" s="26">
        <v>123.5253</v>
      </c>
    </row>
    <row r="483" spans="1:33" ht="15.75" customHeight="1">
      <c r="A483" s="101">
        <v>44523</v>
      </c>
      <c r="B483" s="102">
        <f>VLOOKUP(A483,'FTSE All-Share Historical '!A:B,2,FALSE)</f>
        <v>4164.92</v>
      </c>
      <c r="C483" s="26">
        <v>684</v>
      </c>
      <c r="D483" s="26">
        <v>180.5</v>
      </c>
      <c r="E483" s="26">
        <v>342.8</v>
      </c>
      <c r="F483" s="26">
        <v>270</v>
      </c>
      <c r="G483" s="26">
        <v>66.5</v>
      </c>
      <c r="H483" s="26">
        <v>420</v>
      </c>
      <c r="I483" s="26">
        <v>74.400000000000006</v>
      </c>
      <c r="J483" s="26">
        <v>335</v>
      </c>
      <c r="K483" s="26">
        <v>319</v>
      </c>
      <c r="L483" s="26">
        <v>235</v>
      </c>
      <c r="M483" s="26">
        <v>1366</v>
      </c>
      <c r="N483" s="26">
        <v>238.6</v>
      </c>
      <c r="O483" s="26">
        <v>1475</v>
      </c>
      <c r="P483" s="26">
        <v>2385</v>
      </c>
      <c r="Q483" s="26">
        <v>119.6</v>
      </c>
      <c r="R483" s="26">
        <v>54</v>
      </c>
      <c r="S483" s="26">
        <v>64</v>
      </c>
      <c r="T483" s="26">
        <v>1050</v>
      </c>
      <c r="U483" s="26">
        <v>284</v>
      </c>
      <c r="V483" s="26">
        <v>246</v>
      </c>
      <c r="W483" s="26">
        <v>4670.5</v>
      </c>
      <c r="X483" s="26">
        <v>2879</v>
      </c>
      <c r="Y483" s="26">
        <v>237</v>
      </c>
      <c r="Z483" s="26">
        <v>916.5</v>
      </c>
      <c r="AA483" s="26">
        <v>3740</v>
      </c>
      <c r="AB483" s="26">
        <v>322.39999999999998</v>
      </c>
      <c r="AC483" s="26">
        <v>885</v>
      </c>
      <c r="AD483" s="26">
        <v>11850</v>
      </c>
      <c r="AE483" s="26">
        <v>1113.5</v>
      </c>
      <c r="AF483" s="26">
        <v>2282</v>
      </c>
      <c r="AG483" s="26">
        <v>124.53660000000001</v>
      </c>
    </row>
    <row r="484" spans="1:33" ht="15.75" customHeight="1">
      <c r="A484" s="101">
        <v>44524</v>
      </c>
      <c r="B484" s="102">
        <f>VLOOKUP(A484,'FTSE All-Share Historical '!A:B,2,FALSE)</f>
        <v>4172.46</v>
      </c>
      <c r="C484" s="26">
        <v>684</v>
      </c>
      <c r="D484" s="26">
        <v>177</v>
      </c>
      <c r="E484" s="26">
        <v>343</v>
      </c>
      <c r="F484" s="26">
        <v>272</v>
      </c>
      <c r="G484" s="26">
        <v>65.5</v>
      </c>
      <c r="H484" s="26">
        <v>425</v>
      </c>
      <c r="I484" s="26">
        <v>74.099999999999994</v>
      </c>
      <c r="J484" s="26">
        <v>357</v>
      </c>
      <c r="K484" s="26">
        <v>309</v>
      </c>
      <c r="L484" s="26">
        <v>233</v>
      </c>
      <c r="M484" s="26">
        <v>1350</v>
      </c>
      <c r="N484" s="26">
        <v>236</v>
      </c>
      <c r="O484" s="26">
        <v>1485</v>
      </c>
      <c r="P484" s="26">
        <v>2410</v>
      </c>
      <c r="Q484" s="26">
        <v>120</v>
      </c>
      <c r="R484" s="26">
        <v>54.3</v>
      </c>
      <c r="S484" s="26">
        <v>60.2</v>
      </c>
      <c r="T484" s="26">
        <v>1072.5</v>
      </c>
      <c r="U484" s="26">
        <v>276</v>
      </c>
      <c r="V484" s="26">
        <v>250</v>
      </c>
      <c r="W484" s="26">
        <v>4718</v>
      </c>
      <c r="X484" s="26">
        <v>2866</v>
      </c>
      <c r="Y484" s="26">
        <v>240.5</v>
      </c>
      <c r="Z484" s="26">
        <v>913.5</v>
      </c>
      <c r="AA484" s="26">
        <v>3710</v>
      </c>
      <c r="AB484" s="26">
        <v>324.60000000000002</v>
      </c>
      <c r="AC484" s="26">
        <v>890</v>
      </c>
      <c r="AD484" s="26">
        <v>11855</v>
      </c>
      <c r="AE484" s="26">
        <v>1122.5</v>
      </c>
      <c r="AF484" s="26">
        <v>2288</v>
      </c>
      <c r="AG484" s="26">
        <v>124.8978</v>
      </c>
    </row>
    <row r="485" spans="1:33" ht="15.75" customHeight="1">
      <c r="A485" s="101">
        <v>44525</v>
      </c>
      <c r="B485" s="102">
        <f>VLOOKUP(A485,'FTSE All-Share Historical '!A:B,2,FALSE)</f>
        <v>4187.3900000000003</v>
      </c>
      <c r="C485" s="26">
        <v>684</v>
      </c>
      <c r="D485" s="26">
        <v>177</v>
      </c>
      <c r="E485" s="26">
        <v>338.2</v>
      </c>
      <c r="F485" s="26">
        <v>272</v>
      </c>
      <c r="G485" s="26">
        <v>68.5</v>
      </c>
      <c r="H485" s="26">
        <v>421</v>
      </c>
      <c r="I485" s="26">
        <v>76.150000000000006</v>
      </c>
      <c r="J485" s="26">
        <v>347.5</v>
      </c>
      <c r="K485" s="26">
        <v>307</v>
      </c>
      <c r="L485" s="26">
        <v>233.5</v>
      </c>
      <c r="M485" s="26">
        <v>1366</v>
      </c>
      <c r="N485" s="26">
        <v>244.4</v>
      </c>
      <c r="O485" s="26">
        <v>1500</v>
      </c>
      <c r="P485" s="26">
        <v>2425</v>
      </c>
      <c r="Q485" s="26">
        <v>119.6</v>
      </c>
      <c r="R485" s="26">
        <v>55</v>
      </c>
      <c r="S485" s="26">
        <v>61.8</v>
      </c>
      <c r="T485" s="26">
        <v>1085</v>
      </c>
      <c r="U485" s="26">
        <v>276</v>
      </c>
      <c r="V485" s="26">
        <v>249</v>
      </c>
      <c r="W485" s="26">
        <v>4668</v>
      </c>
      <c r="X485" s="26">
        <v>2845.5</v>
      </c>
      <c r="Y485" s="26">
        <v>242</v>
      </c>
      <c r="Z485" s="26">
        <v>927</v>
      </c>
      <c r="AA485" s="26">
        <v>3790</v>
      </c>
      <c r="AB485" s="26">
        <v>326.5</v>
      </c>
      <c r="AC485" s="26">
        <v>895</v>
      </c>
      <c r="AD485" s="26">
        <v>11820</v>
      </c>
      <c r="AE485" s="26">
        <v>1121.5</v>
      </c>
      <c r="AF485" s="26">
        <v>2312</v>
      </c>
      <c r="AG485" s="26">
        <v>124.24760000000001</v>
      </c>
    </row>
    <row r="486" spans="1:33" ht="15.75" customHeight="1">
      <c r="A486" s="101">
        <v>44526</v>
      </c>
      <c r="B486" s="102">
        <f>VLOOKUP(A486,'FTSE All-Share Historical '!A:B,2,FALSE)</f>
        <v>4038.19</v>
      </c>
      <c r="C486" s="26">
        <v>684</v>
      </c>
      <c r="D486" s="26">
        <v>167</v>
      </c>
      <c r="E486" s="26">
        <v>321</v>
      </c>
      <c r="F486" s="26">
        <v>272</v>
      </c>
      <c r="G486" s="26">
        <v>68</v>
      </c>
      <c r="H486" s="26">
        <v>421</v>
      </c>
      <c r="I486" s="26">
        <v>70</v>
      </c>
      <c r="J486" s="26">
        <v>345</v>
      </c>
      <c r="K486" s="26">
        <v>288</v>
      </c>
      <c r="L486" s="26">
        <v>208</v>
      </c>
      <c r="M486" s="26">
        <v>1356</v>
      </c>
      <c r="N486" s="26">
        <v>235.4</v>
      </c>
      <c r="O486" s="26">
        <v>1460</v>
      </c>
      <c r="P486" s="26">
        <v>2340</v>
      </c>
      <c r="Q486" s="26">
        <v>110</v>
      </c>
      <c r="R486" s="26">
        <v>51</v>
      </c>
      <c r="S486" s="26">
        <v>59</v>
      </c>
      <c r="T486" s="26">
        <v>1085</v>
      </c>
      <c r="U486" s="26">
        <v>275</v>
      </c>
      <c r="V486" s="26">
        <v>245</v>
      </c>
      <c r="W486" s="26">
        <v>4542.5</v>
      </c>
      <c r="X486" s="26">
        <v>2635</v>
      </c>
      <c r="Y486" s="26">
        <v>233.5</v>
      </c>
      <c r="Z486" s="26">
        <v>892</v>
      </c>
      <c r="AA486" s="26">
        <v>3720</v>
      </c>
      <c r="AB486" s="26">
        <v>307.39999999999998</v>
      </c>
      <c r="AC486" s="26">
        <v>890</v>
      </c>
      <c r="AD486" s="26">
        <v>11485</v>
      </c>
      <c r="AE486" s="26">
        <v>977.2</v>
      </c>
      <c r="AF486" s="26">
        <v>2278</v>
      </c>
      <c r="AG486" s="26">
        <v>132.19370000000001</v>
      </c>
    </row>
    <row r="487" spans="1:33" ht="15.75" customHeight="1">
      <c r="A487" s="101">
        <v>44529</v>
      </c>
      <c r="B487" s="102">
        <f>VLOOKUP(A487,'FTSE All-Share Historical '!A:B,2,FALSE)</f>
        <v>4076.21</v>
      </c>
      <c r="C487" s="26">
        <v>700</v>
      </c>
      <c r="D487" s="26">
        <v>167.8</v>
      </c>
      <c r="E487" s="26">
        <v>321.2</v>
      </c>
      <c r="F487" s="26">
        <v>270</v>
      </c>
      <c r="G487" s="26">
        <v>64.900000000000006</v>
      </c>
      <c r="H487" s="26">
        <v>418</v>
      </c>
      <c r="I487" s="26">
        <v>69.55</v>
      </c>
      <c r="J487" s="26">
        <v>345</v>
      </c>
      <c r="K487" s="26">
        <v>303</v>
      </c>
      <c r="L487" s="26">
        <v>209.5</v>
      </c>
      <c r="M487" s="26">
        <v>1356</v>
      </c>
      <c r="N487" s="26">
        <v>235</v>
      </c>
      <c r="O487" s="26">
        <v>1480</v>
      </c>
      <c r="P487" s="26">
        <v>2385</v>
      </c>
      <c r="Q487" s="26">
        <v>112.2</v>
      </c>
      <c r="R487" s="26">
        <v>51.9</v>
      </c>
      <c r="S487" s="26">
        <v>61.6</v>
      </c>
      <c r="T487" s="26">
        <v>1105</v>
      </c>
      <c r="U487" s="26">
        <v>278</v>
      </c>
      <c r="V487" s="26">
        <v>247</v>
      </c>
      <c r="W487" s="26">
        <v>4621.5</v>
      </c>
      <c r="X487" s="26">
        <v>2683.5</v>
      </c>
      <c r="Y487" s="26">
        <v>243</v>
      </c>
      <c r="Z487" s="26">
        <v>887</v>
      </c>
      <c r="AA487" s="26">
        <v>3770</v>
      </c>
      <c r="AB487" s="26">
        <v>306.10000000000002</v>
      </c>
      <c r="AC487" s="26">
        <v>900</v>
      </c>
      <c r="AD487" s="26">
        <v>11555</v>
      </c>
      <c r="AE487" s="26">
        <v>994.2</v>
      </c>
      <c r="AF487" s="26">
        <v>2230</v>
      </c>
      <c r="AG487" s="26">
        <v>143.67939999999999</v>
      </c>
    </row>
    <row r="488" spans="1:33" ht="15.75" customHeight="1">
      <c r="A488" s="101">
        <v>44530</v>
      </c>
      <c r="B488" s="102">
        <f>VLOOKUP(A488,'FTSE All-Share Historical '!A:B,2,FALSE)</f>
        <v>4044.89</v>
      </c>
      <c r="C488" s="26">
        <v>656</v>
      </c>
      <c r="D488" s="26">
        <v>168</v>
      </c>
      <c r="E488" s="26">
        <v>306.39999999999998</v>
      </c>
      <c r="F488" s="26">
        <v>275</v>
      </c>
      <c r="G488" s="26">
        <v>63.6</v>
      </c>
      <c r="H488" s="26">
        <v>420</v>
      </c>
      <c r="I488" s="26">
        <v>65</v>
      </c>
      <c r="J488" s="26">
        <v>335</v>
      </c>
      <c r="K488" s="26">
        <v>295</v>
      </c>
      <c r="L488" s="26">
        <v>203.5</v>
      </c>
      <c r="M488" s="26">
        <v>1318</v>
      </c>
      <c r="N488" s="26">
        <v>233.8</v>
      </c>
      <c r="O488" s="26">
        <v>1510</v>
      </c>
      <c r="P488" s="26">
        <v>2375</v>
      </c>
      <c r="Q488" s="26">
        <v>107.8</v>
      </c>
      <c r="R488" s="26">
        <v>53.5</v>
      </c>
      <c r="S488" s="26">
        <v>61</v>
      </c>
      <c r="T488" s="26">
        <v>1180</v>
      </c>
      <c r="U488" s="26">
        <v>276</v>
      </c>
      <c r="V488" s="26">
        <v>244</v>
      </c>
      <c r="W488" s="26">
        <v>4612</v>
      </c>
      <c r="X488" s="26">
        <v>2772</v>
      </c>
      <c r="Y488" s="26">
        <v>243</v>
      </c>
      <c r="Z488" s="26">
        <v>857.5</v>
      </c>
      <c r="AA488" s="26">
        <v>3615</v>
      </c>
      <c r="AB488" s="26">
        <v>296</v>
      </c>
      <c r="AC488" s="26">
        <v>910</v>
      </c>
      <c r="AD488" s="26">
        <v>11465</v>
      </c>
      <c r="AE488" s="26">
        <v>976.2</v>
      </c>
      <c r="AF488" s="26">
        <v>2215</v>
      </c>
      <c r="AG488" s="26">
        <v>147.36349999999999</v>
      </c>
    </row>
    <row r="489" spans="1:33" ht="15.75" customHeight="1">
      <c r="A489" s="101">
        <v>44531</v>
      </c>
      <c r="B489" s="102">
        <f>VLOOKUP(A489,'FTSE All-Share Historical '!A:B,2,FALSE)</f>
        <v>4108.8900000000003</v>
      </c>
      <c r="C489" s="26">
        <v>680</v>
      </c>
      <c r="D489" s="26">
        <v>168.6</v>
      </c>
      <c r="E489" s="26">
        <v>320.39999999999998</v>
      </c>
      <c r="F489" s="26">
        <v>277</v>
      </c>
      <c r="G489" s="26">
        <v>66</v>
      </c>
      <c r="H489" s="26">
        <v>424</v>
      </c>
      <c r="I489" s="26">
        <v>68.8</v>
      </c>
      <c r="J489" s="26">
        <v>348</v>
      </c>
      <c r="K489" s="26">
        <v>308</v>
      </c>
      <c r="L489" s="26">
        <v>217</v>
      </c>
      <c r="M489" s="26">
        <v>1320</v>
      </c>
      <c r="N489" s="26">
        <v>233.6</v>
      </c>
      <c r="O489" s="26">
        <v>1490</v>
      </c>
      <c r="P489" s="26">
        <v>2400</v>
      </c>
      <c r="Q489" s="26">
        <v>111</v>
      </c>
      <c r="R489" s="26">
        <v>53.5</v>
      </c>
      <c r="S489" s="26">
        <v>63.6</v>
      </c>
      <c r="T489" s="26">
        <v>1170</v>
      </c>
      <c r="U489" s="26">
        <v>275</v>
      </c>
      <c r="V489" s="26">
        <v>249.5</v>
      </c>
      <c r="W489" s="26">
        <v>4691.5</v>
      </c>
      <c r="X489" s="26">
        <v>2844</v>
      </c>
      <c r="Y489" s="26">
        <v>243.5</v>
      </c>
      <c r="Z489" s="26">
        <v>872.5</v>
      </c>
      <c r="AA489" s="26">
        <v>3660</v>
      </c>
      <c r="AB489" s="26">
        <v>303</v>
      </c>
      <c r="AC489" s="26">
        <v>915</v>
      </c>
      <c r="AD489" s="26">
        <v>11755</v>
      </c>
      <c r="AE489" s="26">
        <v>1040</v>
      </c>
      <c r="AF489" s="26">
        <v>2248</v>
      </c>
      <c r="AG489" s="26">
        <v>147.79689999999999</v>
      </c>
    </row>
    <row r="490" spans="1:33" ht="15.75" customHeight="1">
      <c r="A490" s="101">
        <v>44532</v>
      </c>
      <c r="B490" s="102">
        <f>VLOOKUP(A490,'FTSE All-Share Historical '!A:B,2,FALSE)</f>
        <v>4083.04</v>
      </c>
      <c r="C490" s="26">
        <v>680</v>
      </c>
      <c r="D490" s="26">
        <v>169.2</v>
      </c>
      <c r="E490" s="26">
        <v>341</v>
      </c>
      <c r="F490" s="26">
        <v>269</v>
      </c>
      <c r="G490" s="26">
        <v>69.2</v>
      </c>
      <c r="H490" s="26">
        <v>420</v>
      </c>
      <c r="I490" s="26">
        <v>68.400000000000006</v>
      </c>
      <c r="J490" s="26">
        <v>335</v>
      </c>
      <c r="K490" s="26">
        <v>310</v>
      </c>
      <c r="L490" s="26">
        <v>210</v>
      </c>
      <c r="M490" s="26">
        <v>1304</v>
      </c>
      <c r="N490" s="26">
        <v>224.8</v>
      </c>
      <c r="O490" s="26">
        <v>1500</v>
      </c>
      <c r="P490" s="26">
        <v>2405</v>
      </c>
      <c r="Q490" s="26">
        <v>112.4</v>
      </c>
      <c r="R490" s="26">
        <v>53.2</v>
      </c>
      <c r="S490" s="26">
        <v>64.400000000000006</v>
      </c>
      <c r="T490" s="26">
        <v>1210</v>
      </c>
      <c r="U490" s="26">
        <v>275</v>
      </c>
      <c r="V490" s="26">
        <v>250.5</v>
      </c>
      <c r="W490" s="26">
        <v>4721</v>
      </c>
      <c r="X490" s="26">
        <v>2800</v>
      </c>
      <c r="Y490" s="26">
        <v>243.5</v>
      </c>
      <c r="Z490" s="26">
        <v>852.5</v>
      </c>
      <c r="AA490" s="26">
        <v>3705</v>
      </c>
      <c r="AB490" s="26">
        <v>303.3</v>
      </c>
      <c r="AC490" s="26">
        <v>930</v>
      </c>
      <c r="AD490" s="26">
        <v>11655</v>
      </c>
      <c r="AE490" s="26">
        <v>1042</v>
      </c>
      <c r="AF490" s="26">
        <v>2203</v>
      </c>
      <c r="AG490" s="26">
        <v>147.0745</v>
      </c>
    </row>
    <row r="491" spans="1:33" ht="15.75" customHeight="1">
      <c r="A491" s="101">
        <v>44533</v>
      </c>
      <c r="B491" s="102">
        <f>VLOOKUP(A491,'FTSE All-Share Historical '!A:B,2,FALSE)</f>
        <v>4078.56</v>
      </c>
      <c r="C491" s="26">
        <v>678</v>
      </c>
      <c r="D491" s="26">
        <v>169.4</v>
      </c>
      <c r="E491" s="26">
        <v>344.6</v>
      </c>
      <c r="F491" s="26">
        <v>272</v>
      </c>
      <c r="G491" s="26">
        <v>68.599999999999994</v>
      </c>
      <c r="H491" s="26">
        <v>418</v>
      </c>
      <c r="I491" s="26">
        <v>67.05</v>
      </c>
      <c r="J491" s="26">
        <v>334</v>
      </c>
      <c r="K491" s="26">
        <v>303</v>
      </c>
      <c r="L491" s="26">
        <v>209</v>
      </c>
      <c r="M491" s="26">
        <v>1260</v>
      </c>
      <c r="N491" s="26">
        <v>223.6</v>
      </c>
      <c r="O491" s="26">
        <v>1500</v>
      </c>
      <c r="P491" s="26">
        <v>2435</v>
      </c>
      <c r="Q491" s="26">
        <v>113.8</v>
      </c>
      <c r="R491" s="26">
        <v>52</v>
      </c>
      <c r="S491" s="26">
        <v>65.2</v>
      </c>
      <c r="T491" s="26">
        <v>1200</v>
      </c>
      <c r="U491" s="26">
        <v>271</v>
      </c>
      <c r="V491" s="26">
        <v>247</v>
      </c>
      <c r="W491" s="26">
        <v>4578.5</v>
      </c>
      <c r="X491" s="26">
        <v>2717</v>
      </c>
      <c r="Y491" s="26">
        <v>242.5</v>
      </c>
      <c r="Z491" s="26">
        <v>847.5</v>
      </c>
      <c r="AA491" s="26">
        <v>3685</v>
      </c>
      <c r="AB491" s="26">
        <v>295.10000000000002</v>
      </c>
      <c r="AC491" s="26">
        <v>930</v>
      </c>
      <c r="AD491" s="26">
        <v>11615</v>
      </c>
      <c r="AE491" s="26">
        <v>1016.5</v>
      </c>
      <c r="AF491" s="26">
        <v>2197</v>
      </c>
      <c r="AG491" s="26">
        <v>139.99529999999999</v>
      </c>
    </row>
    <row r="492" spans="1:33" ht="15.75" customHeight="1">
      <c r="A492" s="101">
        <v>44536</v>
      </c>
      <c r="B492" s="102">
        <f>VLOOKUP(A492,'FTSE All-Share Historical '!A:B,2,FALSE)</f>
        <v>4137.8999999999996</v>
      </c>
      <c r="C492" s="26">
        <v>692</v>
      </c>
      <c r="D492" s="26">
        <v>173.1</v>
      </c>
      <c r="E492" s="26">
        <v>347.6</v>
      </c>
      <c r="F492" s="26">
        <v>274</v>
      </c>
      <c r="G492" s="26">
        <v>69.7</v>
      </c>
      <c r="H492" s="26">
        <v>421</v>
      </c>
      <c r="I492" s="26">
        <v>71.75</v>
      </c>
      <c r="J492" s="26">
        <v>348</v>
      </c>
      <c r="K492" s="26">
        <v>301</v>
      </c>
      <c r="L492" s="26">
        <v>228</v>
      </c>
      <c r="M492" s="26">
        <v>1222</v>
      </c>
      <c r="N492" s="26">
        <v>238.4</v>
      </c>
      <c r="O492" s="26">
        <v>1535</v>
      </c>
      <c r="P492" s="26">
        <v>2460</v>
      </c>
      <c r="Q492" s="26">
        <v>115.6</v>
      </c>
      <c r="R492" s="26">
        <v>53</v>
      </c>
      <c r="S492" s="26">
        <v>64.599999999999994</v>
      </c>
      <c r="T492" s="26">
        <v>1200</v>
      </c>
      <c r="U492" s="26">
        <v>273</v>
      </c>
      <c r="V492" s="26">
        <v>248.5</v>
      </c>
      <c r="W492" s="26">
        <v>4592.5</v>
      </c>
      <c r="X492" s="26">
        <v>2812.5</v>
      </c>
      <c r="Y492" s="26">
        <v>240</v>
      </c>
      <c r="Z492" s="26">
        <v>899.5</v>
      </c>
      <c r="AA492" s="26">
        <v>3860</v>
      </c>
      <c r="AB492" s="26">
        <v>306.8</v>
      </c>
      <c r="AC492" s="26">
        <v>930</v>
      </c>
      <c r="AD492" s="26">
        <v>11570</v>
      </c>
      <c r="AE492" s="26">
        <v>1074.5</v>
      </c>
      <c r="AF492" s="26">
        <v>2279</v>
      </c>
      <c r="AG492" s="26">
        <v>134.14410000000001</v>
      </c>
    </row>
    <row r="493" spans="1:33" ht="15.75" customHeight="1">
      <c r="A493" s="101">
        <v>44537</v>
      </c>
      <c r="B493" s="102">
        <f>VLOOKUP(A493,'FTSE All-Share Historical '!A:B,2,FALSE)</f>
        <v>4199.99</v>
      </c>
      <c r="C493" s="26">
        <v>684</v>
      </c>
      <c r="D493" s="26">
        <v>174.6</v>
      </c>
      <c r="E493" s="26">
        <v>370</v>
      </c>
      <c r="F493" s="26">
        <v>278</v>
      </c>
      <c r="G493" s="26">
        <v>70</v>
      </c>
      <c r="H493" s="26">
        <v>425</v>
      </c>
      <c r="I493" s="26">
        <v>70.05</v>
      </c>
      <c r="J493" s="26">
        <v>340</v>
      </c>
      <c r="K493" s="26">
        <v>301</v>
      </c>
      <c r="L493" s="26">
        <v>237.5</v>
      </c>
      <c r="M493" s="26">
        <v>1256</v>
      </c>
      <c r="N493" s="26">
        <v>237.2</v>
      </c>
      <c r="O493" s="26">
        <v>1540</v>
      </c>
      <c r="P493" s="26">
        <v>2500</v>
      </c>
      <c r="Q493" s="26">
        <v>115.6</v>
      </c>
      <c r="R493" s="26">
        <v>53</v>
      </c>
      <c r="S493" s="26">
        <v>67.400000000000006</v>
      </c>
      <c r="T493" s="26">
        <v>1170</v>
      </c>
      <c r="U493" s="26">
        <v>280</v>
      </c>
      <c r="V493" s="26">
        <v>252.5</v>
      </c>
      <c r="W493" s="26">
        <v>4813</v>
      </c>
      <c r="X493" s="26">
        <v>2995</v>
      </c>
      <c r="Y493" s="26">
        <v>246</v>
      </c>
      <c r="Z493" s="26">
        <v>906</v>
      </c>
      <c r="AA493" s="26">
        <v>3855</v>
      </c>
      <c r="AB493" s="26">
        <v>303.8</v>
      </c>
      <c r="AC493" s="26">
        <v>930</v>
      </c>
      <c r="AD493" s="26">
        <v>12255</v>
      </c>
      <c r="AE493" s="26">
        <v>1102.5</v>
      </c>
      <c r="AF493" s="26">
        <v>2266</v>
      </c>
      <c r="AG493" s="26">
        <v>132.19370000000001</v>
      </c>
    </row>
    <row r="494" spans="1:33" ht="15.75" customHeight="1">
      <c r="A494" s="101">
        <v>44538</v>
      </c>
      <c r="B494" s="102">
        <f>VLOOKUP(A494,'FTSE All-Share Historical '!A:B,2,FALSE)</f>
        <v>4198.53</v>
      </c>
      <c r="C494" s="26">
        <v>698</v>
      </c>
      <c r="D494" s="26">
        <v>182</v>
      </c>
      <c r="E494" s="26">
        <v>363.8</v>
      </c>
      <c r="F494" s="26">
        <v>278</v>
      </c>
      <c r="G494" s="26">
        <v>71</v>
      </c>
      <c r="H494" s="26">
        <v>422</v>
      </c>
      <c r="I494" s="26">
        <v>72.650000000000006</v>
      </c>
      <c r="J494" s="26">
        <v>335.5</v>
      </c>
      <c r="K494" s="26">
        <v>301</v>
      </c>
      <c r="L494" s="26">
        <v>243.5</v>
      </c>
      <c r="M494" s="26">
        <v>1250</v>
      </c>
      <c r="N494" s="26">
        <v>235.4</v>
      </c>
      <c r="O494" s="26">
        <v>1550</v>
      </c>
      <c r="P494" s="26">
        <v>2540</v>
      </c>
      <c r="Q494" s="26">
        <v>114.8</v>
      </c>
      <c r="R494" s="26">
        <v>52</v>
      </c>
      <c r="S494" s="26">
        <v>69</v>
      </c>
      <c r="T494" s="26">
        <v>1200</v>
      </c>
      <c r="U494" s="26">
        <v>280</v>
      </c>
      <c r="V494" s="26">
        <v>255.5</v>
      </c>
      <c r="W494" s="26">
        <v>4738.5</v>
      </c>
      <c r="X494" s="26">
        <v>2991</v>
      </c>
      <c r="Y494" s="26">
        <v>245.5</v>
      </c>
      <c r="Z494" s="26">
        <v>891</v>
      </c>
      <c r="AA494" s="26">
        <v>3855</v>
      </c>
      <c r="AB494" s="26">
        <v>309.7</v>
      </c>
      <c r="AC494" s="26">
        <v>930</v>
      </c>
      <c r="AD494" s="26">
        <v>12260</v>
      </c>
      <c r="AE494" s="26">
        <v>1083</v>
      </c>
      <c r="AF494" s="26">
        <v>2267</v>
      </c>
      <c r="AG494" s="26">
        <v>130.0266</v>
      </c>
    </row>
    <row r="495" spans="1:33" ht="15.75" customHeight="1">
      <c r="A495" s="101">
        <v>44539</v>
      </c>
      <c r="B495" s="102">
        <f>VLOOKUP(A495,'FTSE All-Share Historical '!A:B,2,FALSE)</f>
        <v>4188.34</v>
      </c>
      <c r="C495" s="26">
        <v>700</v>
      </c>
      <c r="D495" s="26">
        <v>185.1</v>
      </c>
      <c r="E495" s="26">
        <v>364</v>
      </c>
      <c r="F495" s="26">
        <v>278</v>
      </c>
      <c r="G495" s="26">
        <v>70.5</v>
      </c>
      <c r="H495" s="26">
        <v>423</v>
      </c>
      <c r="I495" s="26">
        <v>71.45</v>
      </c>
      <c r="J495" s="26">
        <v>330</v>
      </c>
      <c r="K495" s="26">
        <v>305</v>
      </c>
      <c r="L495" s="26">
        <v>228.5</v>
      </c>
      <c r="M495" s="26">
        <v>1236</v>
      </c>
      <c r="N495" s="26">
        <v>232.2</v>
      </c>
      <c r="O495" s="26">
        <v>1565</v>
      </c>
      <c r="P495" s="26">
        <v>2530</v>
      </c>
      <c r="Q495" s="26">
        <v>112.2</v>
      </c>
      <c r="R495" s="26">
        <v>52.5</v>
      </c>
      <c r="S495" s="26">
        <v>69</v>
      </c>
      <c r="T495" s="26">
        <v>1200</v>
      </c>
      <c r="U495" s="26">
        <v>276</v>
      </c>
      <c r="V495" s="26">
        <v>254</v>
      </c>
      <c r="W495" s="26">
        <v>4775</v>
      </c>
      <c r="X495" s="26">
        <v>2973</v>
      </c>
      <c r="Y495" s="26">
        <v>251.5</v>
      </c>
      <c r="Z495" s="26">
        <v>879.5</v>
      </c>
      <c r="AA495" s="26">
        <v>3835</v>
      </c>
      <c r="AB495" s="26">
        <v>308.60000000000002</v>
      </c>
      <c r="AC495" s="26">
        <v>935</v>
      </c>
      <c r="AD495" s="26">
        <v>12435</v>
      </c>
      <c r="AE495" s="26">
        <v>1035</v>
      </c>
      <c r="AF495" s="26">
        <v>2241</v>
      </c>
      <c r="AG495" s="26">
        <v>131.3991</v>
      </c>
    </row>
    <row r="496" spans="1:33" ht="15.75" customHeight="1">
      <c r="A496" s="101">
        <v>44540</v>
      </c>
      <c r="B496" s="102">
        <f>VLOOKUP(A496,'FTSE All-Share Historical '!A:B,2,FALSE)</f>
        <v>4167.45</v>
      </c>
      <c r="C496" s="26">
        <v>660</v>
      </c>
      <c r="D496" s="26">
        <v>190.9</v>
      </c>
      <c r="E496" s="26">
        <v>358</v>
      </c>
      <c r="F496" s="26">
        <v>276</v>
      </c>
      <c r="G496" s="26">
        <v>70.5</v>
      </c>
      <c r="H496" s="26">
        <v>416</v>
      </c>
      <c r="I496" s="26">
        <v>69.3</v>
      </c>
      <c r="J496" s="26">
        <v>338</v>
      </c>
      <c r="K496" s="26">
        <v>301</v>
      </c>
      <c r="L496" s="26">
        <v>226.5</v>
      </c>
      <c r="M496" s="26">
        <v>1204</v>
      </c>
      <c r="N496" s="26">
        <v>228.6</v>
      </c>
      <c r="O496" s="26">
        <v>1515</v>
      </c>
      <c r="P496" s="26">
        <v>2510</v>
      </c>
      <c r="Q496" s="26">
        <v>111.6</v>
      </c>
      <c r="R496" s="26">
        <v>51.7</v>
      </c>
      <c r="S496" s="26">
        <v>70.2</v>
      </c>
      <c r="T496" s="26">
        <v>1170</v>
      </c>
      <c r="U496" s="26">
        <v>285</v>
      </c>
      <c r="V496" s="26">
        <v>260</v>
      </c>
      <c r="W496" s="26">
        <v>4754</v>
      </c>
      <c r="X496" s="26">
        <v>2916</v>
      </c>
      <c r="Y496" s="26">
        <v>245</v>
      </c>
      <c r="Z496" s="26">
        <v>867</v>
      </c>
      <c r="AA496" s="26">
        <v>3780</v>
      </c>
      <c r="AB496" s="26">
        <v>312.8</v>
      </c>
      <c r="AC496" s="26">
        <v>935</v>
      </c>
      <c r="AD496" s="26">
        <v>12405</v>
      </c>
      <c r="AE496" s="26">
        <v>1015</v>
      </c>
      <c r="AF496" s="26">
        <v>2213</v>
      </c>
      <c r="AG496" s="26">
        <v>137.25030000000001</v>
      </c>
    </row>
    <row r="497" spans="1:33" ht="15.75" customHeight="1">
      <c r="A497" s="101">
        <v>44543</v>
      </c>
      <c r="B497" s="102">
        <f>VLOOKUP(A497,'FTSE All-Share Historical '!A:B,2,FALSE)</f>
        <v>4130.09</v>
      </c>
      <c r="C497" s="26">
        <v>640</v>
      </c>
      <c r="D497" s="26">
        <v>180.7</v>
      </c>
      <c r="E497" s="26">
        <v>345.8</v>
      </c>
      <c r="F497" s="26">
        <v>280</v>
      </c>
      <c r="G497" s="26">
        <v>69</v>
      </c>
      <c r="H497" s="26">
        <v>425</v>
      </c>
      <c r="I497" s="26">
        <v>66.55</v>
      </c>
      <c r="J497" s="26">
        <v>332</v>
      </c>
      <c r="K497" s="26">
        <v>303</v>
      </c>
      <c r="L497" s="26">
        <v>221</v>
      </c>
      <c r="M497" s="26">
        <v>1160</v>
      </c>
      <c r="N497" s="26">
        <v>224.2</v>
      </c>
      <c r="O497" s="26">
        <v>1515</v>
      </c>
      <c r="P497" s="26">
        <v>2400</v>
      </c>
      <c r="Q497" s="26">
        <v>104.8</v>
      </c>
      <c r="R497" s="26">
        <v>47.9</v>
      </c>
      <c r="S497" s="26">
        <v>70</v>
      </c>
      <c r="T497" s="26">
        <v>1140</v>
      </c>
      <c r="U497" s="26">
        <v>275</v>
      </c>
      <c r="V497" s="26">
        <v>250.5</v>
      </c>
      <c r="W497" s="26">
        <v>4748</v>
      </c>
      <c r="X497" s="26">
        <v>2868.5</v>
      </c>
      <c r="Y497" s="26">
        <v>247</v>
      </c>
      <c r="Z497" s="26">
        <v>820</v>
      </c>
      <c r="AA497" s="26">
        <v>3700</v>
      </c>
      <c r="AB497" s="26">
        <v>307.2</v>
      </c>
      <c r="AC497" s="26">
        <v>935</v>
      </c>
      <c r="AD497" s="26">
        <v>12525</v>
      </c>
      <c r="AE497" s="26">
        <v>955</v>
      </c>
      <c r="AF497" s="26">
        <v>2236</v>
      </c>
      <c r="AG497" s="26">
        <v>137.25030000000001</v>
      </c>
    </row>
    <row r="498" spans="1:33" ht="15.75" customHeight="1">
      <c r="A498" s="101">
        <v>44544</v>
      </c>
      <c r="B498" s="102">
        <f>VLOOKUP(A498,'FTSE All-Share Historical '!A:B,2,FALSE)</f>
        <v>4121</v>
      </c>
      <c r="C498" s="26">
        <v>646</v>
      </c>
      <c r="D498" s="26">
        <v>174.7</v>
      </c>
      <c r="E498" s="26">
        <v>343</v>
      </c>
      <c r="F498" s="26">
        <v>280</v>
      </c>
      <c r="G498" s="26">
        <v>70</v>
      </c>
      <c r="H498" s="26">
        <v>429</v>
      </c>
      <c r="I498" s="26">
        <v>67</v>
      </c>
      <c r="J498" s="26">
        <v>334</v>
      </c>
      <c r="K498" s="26">
        <v>302</v>
      </c>
      <c r="L498" s="26">
        <v>220.5</v>
      </c>
      <c r="M498" s="26">
        <v>1060</v>
      </c>
      <c r="N498" s="26">
        <v>224.8</v>
      </c>
      <c r="O498" s="26">
        <v>1510</v>
      </c>
      <c r="P498" s="26">
        <v>2425</v>
      </c>
      <c r="Q498" s="26">
        <v>104</v>
      </c>
      <c r="R498" s="26">
        <v>47</v>
      </c>
      <c r="S498" s="26">
        <v>66</v>
      </c>
      <c r="T498" s="26">
        <v>1170</v>
      </c>
      <c r="U498" s="26">
        <v>273</v>
      </c>
      <c r="V498" s="26">
        <v>254.5</v>
      </c>
      <c r="W498" s="26">
        <v>4854</v>
      </c>
      <c r="X498" s="26">
        <v>2898</v>
      </c>
      <c r="Y498" s="26">
        <v>240</v>
      </c>
      <c r="Z498" s="26">
        <v>822</v>
      </c>
      <c r="AA498" s="26">
        <v>3655</v>
      </c>
      <c r="AB498" s="26">
        <v>307.60000000000002</v>
      </c>
      <c r="AC498" s="26">
        <v>940</v>
      </c>
      <c r="AD498" s="26">
        <v>12415</v>
      </c>
      <c r="AE498" s="26">
        <v>960.4</v>
      </c>
      <c r="AF498" s="26">
        <v>2204</v>
      </c>
      <c r="AG498" s="26">
        <v>148.08590000000001</v>
      </c>
    </row>
    <row r="499" spans="1:33" ht="15.75" customHeight="1">
      <c r="A499" s="101">
        <v>44545</v>
      </c>
      <c r="B499" s="102">
        <f>VLOOKUP(A499,'FTSE All-Share Historical '!A:B,2,FALSE)</f>
        <v>4094.69</v>
      </c>
      <c r="C499" s="26">
        <v>660</v>
      </c>
      <c r="D499" s="26">
        <v>177.2</v>
      </c>
      <c r="E499" s="26">
        <v>331.2</v>
      </c>
      <c r="F499" s="26">
        <v>278</v>
      </c>
      <c r="G499" s="26">
        <v>69.599999999999994</v>
      </c>
      <c r="H499" s="26">
        <v>452</v>
      </c>
      <c r="I499" s="26">
        <v>65.650000000000006</v>
      </c>
      <c r="J499" s="26">
        <v>331</v>
      </c>
      <c r="K499" s="26">
        <v>305</v>
      </c>
      <c r="L499" s="26">
        <v>216.5</v>
      </c>
      <c r="M499" s="26">
        <v>1042</v>
      </c>
      <c r="N499" s="26">
        <v>215</v>
      </c>
      <c r="O499" s="26">
        <v>1460</v>
      </c>
      <c r="P499" s="26">
        <v>2395</v>
      </c>
      <c r="Q499" s="26">
        <v>102.8</v>
      </c>
      <c r="R499" s="26">
        <v>47.55</v>
      </c>
      <c r="S499" s="26">
        <v>64.599999999999994</v>
      </c>
      <c r="T499" s="26">
        <v>1190</v>
      </c>
      <c r="U499" s="26">
        <v>280</v>
      </c>
      <c r="V499" s="26">
        <v>257</v>
      </c>
      <c r="W499" s="26">
        <v>4745</v>
      </c>
      <c r="X499" s="26">
        <v>2847</v>
      </c>
      <c r="Y499" s="26">
        <v>235.5</v>
      </c>
      <c r="Z499" s="26">
        <v>811</v>
      </c>
      <c r="AA499" s="26">
        <v>3620</v>
      </c>
      <c r="AB499" s="26">
        <v>304</v>
      </c>
      <c r="AC499" s="26">
        <v>940</v>
      </c>
      <c r="AD499" s="26">
        <v>12720</v>
      </c>
      <c r="AE499" s="26">
        <v>950</v>
      </c>
      <c r="AF499" s="26">
        <v>2227</v>
      </c>
      <c r="AG499" s="26">
        <v>153.57589999999999</v>
      </c>
    </row>
    <row r="500" spans="1:33" ht="15.75" customHeight="1">
      <c r="A500" s="101">
        <v>44546</v>
      </c>
      <c r="B500" s="102">
        <f>VLOOKUP(A500,'FTSE All-Share Historical '!A:B,2,FALSE)</f>
        <v>4143.88</v>
      </c>
      <c r="C500" s="26">
        <v>640</v>
      </c>
      <c r="D500" s="26">
        <v>179.6</v>
      </c>
      <c r="E500" s="26">
        <v>330.2</v>
      </c>
      <c r="F500" s="26">
        <v>287</v>
      </c>
      <c r="G500" s="26">
        <v>68</v>
      </c>
      <c r="H500" s="26">
        <v>440</v>
      </c>
      <c r="I500" s="26">
        <v>66.55</v>
      </c>
      <c r="J500" s="26">
        <v>325</v>
      </c>
      <c r="K500" s="26">
        <v>307</v>
      </c>
      <c r="L500" s="26">
        <v>220</v>
      </c>
      <c r="M500" s="26">
        <v>1072</v>
      </c>
      <c r="N500" s="26">
        <v>221.6</v>
      </c>
      <c r="O500" s="26">
        <v>1490</v>
      </c>
      <c r="P500" s="26">
        <v>2420</v>
      </c>
      <c r="Q500" s="26">
        <v>103.2</v>
      </c>
      <c r="R500" s="26">
        <v>47.5</v>
      </c>
      <c r="S500" s="26">
        <v>65.400000000000006</v>
      </c>
      <c r="T500" s="26">
        <v>1175</v>
      </c>
      <c r="U500" s="26">
        <v>277</v>
      </c>
      <c r="V500" s="26">
        <v>255</v>
      </c>
      <c r="W500" s="26">
        <v>4883</v>
      </c>
      <c r="X500" s="26">
        <v>2896.5</v>
      </c>
      <c r="Y500" s="26">
        <v>240.5</v>
      </c>
      <c r="Z500" s="26">
        <v>818</v>
      </c>
      <c r="AA500" s="26">
        <v>3600</v>
      </c>
      <c r="AB500" s="26">
        <v>307.7</v>
      </c>
      <c r="AC500" s="26">
        <v>935</v>
      </c>
      <c r="AD500" s="26">
        <v>12795</v>
      </c>
      <c r="AE500" s="26">
        <v>938.6</v>
      </c>
      <c r="AF500" s="26">
        <v>2198</v>
      </c>
      <c r="AG500" s="26">
        <v>151.98660000000001</v>
      </c>
    </row>
    <row r="501" spans="1:33" ht="15.75" customHeight="1">
      <c r="A501" s="101">
        <v>44547</v>
      </c>
      <c r="B501" s="102">
        <f>VLOOKUP(A501,'FTSE All-Share Historical '!A:B,2,FALSE)</f>
        <v>4152.47</v>
      </c>
      <c r="C501" s="26">
        <v>640</v>
      </c>
      <c r="D501" s="26">
        <v>181</v>
      </c>
      <c r="E501" s="26">
        <v>330.4</v>
      </c>
      <c r="F501" s="26">
        <v>278</v>
      </c>
      <c r="G501" s="26">
        <v>66.3</v>
      </c>
      <c r="H501" s="26">
        <v>438</v>
      </c>
      <c r="I501" s="26">
        <v>69</v>
      </c>
      <c r="J501" s="26">
        <v>319</v>
      </c>
      <c r="K501" s="26">
        <v>311</v>
      </c>
      <c r="L501" s="26">
        <v>231.5</v>
      </c>
      <c r="M501" s="26">
        <v>1068</v>
      </c>
      <c r="N501" s="26">
        <v>228</v>
      </c>
      <c r="O501" s="26">
        <v>1500</v>
      </c>
      <c r="P501" s="26">
        <v>2400</v>
      </c>
      <c r="Q501" s="26">
        <v>103.4</v>
      </c>
      <c r="R501" s="26">
        <v>47.5</v>
      </c>
      <c r="S501" s="26">
        <v>65.2</v>
      </c>
      <c r="T501" s="26">
        <v>1210</v>
      </c>
      <c r="U501" s="26">
        <v>278</v>
      </c>
      <c r="V501" s="26">
        <v>253</v>
      </c>
      <c r="W501" s="26">
        <v>4876</v>
      </c>
      <c r="X501" s="26">
        <v>2943</v>
      </c>
      <c r="Y501" s="26">
        <v>243.5</v>
      </c>
      <c r="Z501" s="26">
        <v>851.5</v>
      </c>
      <c r="AA501" s="26">
        <v>3635</v>
      </c>
      <c r="AB501" s="26">
        <v>308</v>
      </c>
      <c r="AC501" s="26">
        <v>935</v>
      </c>
      <c r="AD501" s="26">
        <v>12805</v>
      </c>
      <c r="AE501" s="26">
        <v>959</v>
      </c>
      <c r="AF501" s="26">
        <v>2220</v>
      </c>
      <c r="AG501" s="26">
        <v>149.53059999999999</v>
      </c>
    </row>
    <row r="502" spans="1:33" ht="15.75" customHeight="1">
      <c r="A502" s="101">
        <v>44550</v>
      </c>
      <c r="B502" s="102">
        <f>VLOOKUP(A502,'FTSE All-Share Historical '!A:B,2,FALSE)</f>
        <v>4111.24</v>
      </c>
      <c r="C502" s="26">
        <v>650</v>
      </c>
      <c r="D502" s="26">
        <v>178.5</v>
      </c>
      <c r="E502" s="26">
        <v>330</v>
      </c>
      <c r="F502" s="26">
        <v>281</v>
      </c>
      <c r="G502" s="26">
        <v>65.5</v>
      </c>
      <c r="H502" s="26">
        <v>430</v>
      </c>
      <c r="I502" s="26">
        <v>68.650000000000006</v>
      </c>
      <c r="J502" s="26">
        <v>316.5</v>
      </c>
      <c r="K502" s="26">
        <v>314</v>
      </c>
      <c r="L502" s="26">
        <v>231.5</v>
      </c>
      <c r="M502" s="26">
        <v>1124</v>
      </c>
      <c r="N502" s="26">
        <v>224.4</v>
      </c>
      <c r="O502" s="26">
        <v>1480</v>
      </c>
      <c r="P502" s="26">
        <v>2380</v>
      </c>
      <c r="Q502" s="26">
        <v>102.4</v>
      </c>
      <c r="R502" s="26">
        <v>47.5</v>
      </c>
      <c r="S502" s="26">
        <v>65.599999999999994</v>
      </c>
      <c r="T502" s="26">
        <v>1210</v>
      </c>
      <c r="U502" s="26">
        <v>285</v>
      </c>
      <c r="V502" s="26">
        <v>245</v>
      </c>
      <c r="W502" s="26">
        <v>4759.5</v>
      </c>
      <c r="X502" s="26">
        <v>2909.5</v>
      </c>
      <c r="Y502" s="26">
        <v>238.5</v>
      </c>
      <c r="Z502" s="26">
        <v>845</v>
      </c>
      <c r="AA502" s="26">
        <v>3680</v>
      </c>
      <c r="AB502" s="26">
        <v>301.39999999999998</v>
      </c>
      <c r="AC502" s="26">
        <v>930</v>
      </c>
      <c r="AD502" s="26">
        <v>12715</v>
      </c>
      <c r="AE502" s="26">
        <v>961.4</v>
      </c>
      <c r="AF502" s="26">
        <v>2189</v>
      </c>
      <c r="AG502" s="26">
        <v>150.9753</v>
      </c>
    </row>
    <row r="503" spans="1:33" ht="15.75" customHeight="1">
      <c r="A503" s="101">
        <v>44551</v>
      </c>
      <c r="B503" s="102">
        <f>VLOOKUP(A503,'FTSE All-Share Historical '!A:B,2,FALSE)</f>
        <v>4166.72</v>
      </c>
      <c r="C503" s="26">
        <v>650</v>
      </c>
      <c r="D503" s="26">
        <v>178.8</v>
      </c>
      <c r="E503" s="26">
        <v>338</v>
      </c>
      <c r="F503" s="26">
        <v>283</v>
      </c>
      <c r="G503" s="26">
        <v>67.3</v>
      </c>
      <c r="H503" s="26">
        <v>445</v>
      </c>
      <c r="I503" s="26">
        <v>72</v>
      </c>
      <c r="J503" s="26">
        <v>325</v>
      </c>
      <c r="K503" s="26">
        <v>314</v>
      </c>
      <c r="L503" s="26">
        <v>245</v>
      </c>
      <c r="M503" s="26">
        <v>1164</v>
      </c>
      <c r="N503" s="26">
        <v>232.4</v>
      </c>
      <c r="O503" s="26">
        <v>1520</v>
      </c>
      <c r="P503" s="26">
        <v>2445</v>
      </c>
      <c r="Q503" s="26">
        <v>105.2</v>
      </c>
      <c r="R503" s="26">
        <v>49.7</v>
      </c>
      <c r="S503" s="26">
        <v>66.8</v>
      </c>
      <c r="T503" s="26">
        <v>1195</v>
      </c>
      <c r="U503" s="26">
        <v>280</v>
      </c>
      <c r="V503" s="26">
        <v>249</v>
      </c>
      <c r="W503" s="26">
        <v>4903</v>
      </c>
      <c r="X503" s="26">
        <v>2967</v>
      </c>
      <c r="Y503" s="26">
        <v>240</v>
      </c>
      <c r="Z503" s="26">
        <v>871.5</v>
      </c>
      <c r="AA503" s="26">
        <v>3690</v>
      </c>
      <c r="AB503" s="26">
        <v>307.89999999999998</v>
      </c>
      <c r="AC503" s="26">
        <v>930</v>
      </c>
      <c r="AD503" s="26">
        <v>12775</v>
      </c>
      <c r="AE503" s="26">
        <v>1003.5</v>
      </c>
      <c r="AF503" s="26">
        <v>2203</v>
      </c>
      <c r="AG503" s="26">
        <v>149.3861</v>
      </c>
    </row>
    <row r="504" spans="1:33" ht="15.75" customHeight="1">
      <c r="A504" s="101">
        <v>44552</v>
      </c>
      <c r="B504" s="102">
        <f>VLOOKUP(A504,'FTSE All-Share Historical '!A:B,2,FALSE)</f>
        <v>4195.82</v>
      </c>
      <c r="C504" s="26">
        <v>690</v>
      </c>
      <c r="D504" s="26">
        <v>182</v>
      </c>
      <c r="E504" s="26">
        <v>345.4</v>
      </c>
      <c r="F504" s="26">
        <v>275</v>
      </c>
      <c r="G504" s="26">
        <v>68.3</v>
      </c>
      <c r="H504" s="26">
        <v>450</v>
      </c>
      <c r="I504" s="26">
        <v>73.05</v>
      </c>
      <c r="J504" s="26">
        <v>325</v>
      </c>
      <c r="K504" s="26">
        <v>320</v>
      </c>
      <c r="L504" s="26">
        <v>255</v>
      </c>
      <c r="M504" s="26">
        <v>1182</v>
      </c>
      <c r="N504" s="26">
        <v>238.6</v>
      </c>
      <c r="O504" s="26">
        <v>1555</v>
      </c>
      <c r="P504" s="26">
        <v>2470</v>
      </c>
      <c r="Q504" s="26">
        <v>106.2</v>
      </c>
      <c r="R504" s="26">
        <v>50</v>
      </c>
      <c r="S504" s="26">
        <v>67.599999999999994</v>
      </c>
      <c r="T504" s="26">
        <v>1180</v>
      </c>
      <c r="U504" s="26">
        <v>277</v>
      </c>
      <c r="V504" s="26">
        <v>252.5</v>
      </c>
      <c r="W504" s="26">
        <v>4854.5</v>
      </c>
      <c r="X504" s="26">
        <v>2987.5</v>
      </c>
      <c r="Y504" s="26">
        <v>244</v>
      </c>
      <c r="Z504" s="26">
        <v>894.5</v>
      </c>
      <c r="AA504" s="26">
        <v>3700</v>
      </c>
      <c r="AB504" s="26">
        <v>316.60000000000002</v>
      </c>
      <c r="AC504" s="26">
        <v>930</v>
      </c>
      <c r="AD504" s="26">
        <v>13025</v>
      </c>
      <c r="AE504" s="26">
        <v>1030</v>
      </c>
      <c r="AF504" s="26">
        <v>2212</v>
      </c>
      <c r="AG504" s="26">
        <v>150.25299999999999</v>
      </c>
    </row>
    <row r="505" spans="1:33" ht="15.75" customHeight="1">
      <c r="A505" s="101">
        <v>44553</v>
      </c>
      <c r="B505" s="102">
        <f>VLOOKUP(A505,'FTSE All-Share Historical '!A:B,2,FALSE)</f>
        <v>4216.6499999999996</v>
      </c>
      <c r="C505" s="26">
        <v>710</v>
      </c>
      <c r="D505" s="26">
        <v>186.7</v>
      </c>
      <c r="E505" s="26">
        <v>344.4</v>
      </c>
      <c r="F505" s="26">
        <v>278</v>
      </c>
      <c r="G505" s="26">
        <v>68.599999999999994</v>
      </c>
      <c r="H505" s="26">
        <v>459</v>
      </c>
      <c r="I505" s="26">
        <v>74.349999999999994</v>
      </c>
      <c r="J505" s="26">
        <v>325</v>
      </c>
      <c r="K505" s="26">
        <v>318</v>
      </c>
      <c r="L505" s="26">
        <v>260</v>
      </c>
      <c r="M505" s="26">
        <v>1220</v>
      </c>
      <c r="N505" s="26">
        <v>246.6</v>
      </c>
      <c r="O505" s="26">
        <v>1545</v>
      </c>
      <c r="P505" s="26">
        <v>2475</v>
      </c>
      <c r="Q505" s="26">
        <v>108.4</v>
      </c>
      <c r="R505" s="26">
        <v>51.6</v>
      </c>
      <c r="S505" s="26">
        <v>69</v>
      </c>
      <c r="T505" s="26">
        <v>1200</v>
      </c>
      <c r="U505" s="26">
        <v>284</v>
      </c>
      <c r="V505" s="26">
        <v>256</v>
      </c>
      <c r="W505" s="26">
        <v>4864.5</v>
      </c>
      <c r="X505" s="26">
        <v>3010.5</v>
      </c>
      <c r="Y505" s="26">
        <v>246</v>
      </c>
      <c r="Z505" s="26">
        <v>918</v>
      </c>
      <c r="AA505" s="26">
        <v>3750</v>
      </c>
      <c r="AB505" s="26">
        <v>318.7</v>
      </c>
      <c r="AC505" s="26">
        <v>932.5</v>
      </c>
      <c r="AD505" s="26">
        <v>13050</v>
      </c>
      <c r="AE505" s="26">
        <v>1049.5</v>
      </c>
      <c r="AF505" s="26">
        <v>2186</v>
      </c>
      <c r="AG505" s="26">
        <v>151.6977</v>
      </c>
    </row>
    <row r="506" spans="1:33" ht="15.75" customHeight="1">
      <c r="A506" s="101">
        <v>44554</v>
      </c>
      <c r="B506" s="102">
        <f>VLOOKUP(A506,'FTSE All-Share Historical '!A:B,2,FALSE)</f>
        <v>4216.17</v>
      </c>
      <c r="C506" s="26">
        <v>714</v>
      </c>
      <c r="D506" s="26">
        <v>182.8</v>
      </c>
      <c r="E506" s="26">
        <v>341.8</v>
      </c>
      <c r="F506" s="26" t="e">
        <v>#N/A</v>
      </c>
      <c r="G506" s="26">
        <v>68.599999999999994</v>
      </c>
      <c r="H506" s="26">
        <v>448</v>
      </c>
      <c r="I506" s="26">
        <v>74.95</v>
      </c>
      <c r="J506" s="26">
        <v>322.5</v>
      </c>
      <c r="K506" s="26">
        <v>313</v>
      </c>
      <c r="L506" s="26">
        <v>270.5</v>
      </c>
      <c r="M506" s="26">
        <v>1200</v>
      </c>
      <c r="N506" s="26">
        <v>246.6</v>
      </c>
      <c r="O506" s="26">
        <v>1525</v>
      </c>
      <c r="P506" s="26">
        <v>2465</v>
      </c>
      <c r="Q506" s="26">
        <v>108.4</v>
      </c>
      <c r="R506" s="26">
        <v>52.6</v>
      </c>
      <c r="S506" s="26">
        <v>68.400000000000006</v>
      </c>
      <c r="T506" s="26">
        <v>1190</v>
      </c>
      <c r="U506" s="26">
        <v>278.5</v>
      </c>
      <c r="V506" s="26">
        <v>260.5</v>
      </c>
      <c r="W506" s="26">
        <v>4866.5</v>
      </c>
      <c r="X506" s="26">
        <v>3040.5</v>
      </c>
      <c r="Y506" s="26">
        <v>245</v>
      </c>
      <c r="Z506" s="26">
        <v>929.5</v>
      </c>
      <c r="AA506" s="26">
        <v>3750</v>
      </c>
      <c r="AB506" s="26">
        <v>318.39999999999998</v>
      </c>
      <c r="AC506" s="26">
        <v>932.5</v>
      </c>
      <c r="AD506" s="26">
        <v>13100</v>
      </c>
      <c r="AE506" s="26">
        <v>1042.5</v>
      </c>
      <c r="AF506" s="26">
        <v>2189</v>
      </c>
      <c r="AG506" s="26">
        <v>150.9753</v>
      </c>
    </row>
    <row r="507" spans="1:33" ht="15.75" customHeight="1">
      <c r="A507" s="101">
        <v>44559</v>
      </c>
      <c r="B507" s="102">
        <f>VLOOKUP(A507,'FTSE All-Share Historical '!A:B,2,FALSE)</f>
        <v>4246.8999999999996</v>
      </c>
      <c r="C507" s="26">
        <v>696</v>
      </c>
      <c r="D507" s="26">
        <v>183.9</v>
      </c>
      <c r="E507" s="26">
        <v>347.6</v>
      </c>
      <c r="F507" s="26">
        <v>280</v>
      </c>
      <c r="G507" s="26">
        <v>68.5</v>
      </c>
      <c r="H507" s="26">
        <v>459</v>
      </c>
      <c r="I507" s="26">
        <v>74.45</v>
      </c>
      <c r="J507" s="26">
        <v>327</v>
      </c>
      <c r="K507" s="26">
        <v>310</v>
      </c>
      <c r="L507" s="26">
        <v>274.5</v>
      </c>
      <c r="M507" s="26">
        <v>1202</v>
      </c>
      <c r="N507" s="26">
        <v>247.8</v>
      </c>
      <c r="O507" s="26">
        <v>1535</v>
      </c>
      <c r="P507" s="26">
        <v>2505</v>
      </c>
      <c r="Q507" s="26">
        <v>110.8</v>
      </c>
      <c r="R507" s="26">
        <v>51</v>
      </c>
      <c r="S507" s="26">
        <v>67.400000000000006</v>
      </c>
      <c r="T507" s="26">
        <v>1165</v>
      </c>
      <c r="U507" s="26">
        <v>285</v>
      </c>
      <c r="V507" s="26">
        <v>264</v>
      </c>
      <c r="W507" s="26">
        <v>4846</v>
      </c>
      <c r="X507" s="26">
        <v>3028</v>
      </c>
      <c r="Y507" s="26">
        <v>250</v>
      </c>
      <c r="Z507" s="26">
        <v>933</v>
      </c>
      <c r="AA507" s="26">
        <v>3840</v>
      </c>
      <c r="AB507" s="26">
        <v>324.5</v>
      </c>
      <c r="AC507" s="26">
        <v>932.5</v>
      </c>
      <c r="AD507" s="26">
        <v>13275</v>
      </c>
      <c r="AE507" s="26">
        <v>1071.5</v>
      </c>
      <c r="AF507" s="26">
        <v>2228</v>
      </c>
      <c r="AG507" s="26">
        <v>145.9187</v>
      </c>
    </row>
    <row r="508" spans="1:33" ht="15.75" customHeight="1">
      <c r="A508" s="101">
        <v>44560</v>
      </c>
      <c r="B508" s="102">
        <f>VLOOKUP(A508,'FTSE All-Share Historical '!A:B,2,FALSE)</f>
        <v>4239.25</v>
      </c>
      <c r="C508" s="26">
        <v>682</v>
      </c>
      <c r="D508" s="26">
        <v>187.2</v>
      </c>
      <c r="E508" s="26">
        <v>345</v>
      </c>
      <c r="F508" s="26">
        <v>284</v>
      </c>
      <c r="G508" s="26">
        <v>69.2</v>
      </c>
      <c r="H508" s="26">
        <v>453</v>
      </c>
      <c r="I508" s="26">
        <v>75.75</v>
      </c>
      <c r="J508" s="26">
        <v>337.5</v>
      </c>
      <c r="K508" s="26">
        <v>315</v>
      </c>
      <c r="L508" s="26">
        <v>275.5</v>
      </c>
      <c r="M508" s="26">
        <v>1198</v>
      </c>
      <c r="N508" s="26">
        <v>250.6</v>
      </c>
      <c r="O508" s="26">
        <v>1535</v>
      </c>
      <c r="P508" s="26">
        <v>2500</v>
      </c>
      <c r="Q508" s="26">
        <v>110</v>
      </c>
      <c r="R508" s="26">
        <v>53</v>
      </c>
      <c r="S508" s="26">
        <v>68</v>
      </c>
      <c r="T508" s="26">
        <v>1200</v>
      </c>
      <c r="U508" s="26">
        <v>288</v>
      </c>
      <c r="V508" s="26">
        <v>263.5</v>
      </c>
      <c r="W508" s="26">
        <v>4900.5</v>
      </c>
      <c r="X508" s="26">
        <v>3019.5</v>
      </c>
      <c r="Y508" s="26">
        <v>250.5</v>
      </c>
      <c r="Z508" s="26">
        <v>944</v>
      </c>
      <c r="AA508" s="26">
        <v>3855</v>
      </c>
      <c r="AB508" s="26">
        <v>319</v>
      </c>
      <c r="AC508" s="26">
        <v>932.5</v>
      </c>
      <c r="AD508" s="26">
        <v>13220</v>
      </c>
      <c r="AE508" s="26">
        <v>1061</v>
      </c>
      <c r="AF508" s="26">
        <v>2220</v>
      </c>
      <c r="AG508" s="26">
        <v>149.53059999999999</v>
      </c>
    </row>
    <row r="509" spans="1:33" ht="15.75" customHeight="1">
      <c r="A509" s="101">
        <v>44561</v>
      </c>
      <c r="B509" s="102">
        <f>VLOOKUP(A509,'FTSE All-Share Historical '!A:B,2,FALSE)</f>
        <v>4228.67</v>
      </c>
      <c r="C509" s="26">
        <v>714</v>
      </c>
      <c r="D509" s="26">
        <v>179.8</v>
      </c>
      <c r="E509" s="26">
        <v>345.4</v>
      </c>
      <c r="F509" s="26" t="e">
        <v>#N/A</v>
      </c>
      <c r="G509" s="26">
        <v>68.5</v>
      </c>
      <c r="H509" s="26">
        <v>464</v>
      </c>
      <c r="I509" s="26">
        <v>77</v>
      </c>
      <c r="J509" s="26">
        <v>350</v>
      </c>
      <c r="K509" s="26">
        <v>313</v>
      </c>
      <c r="L509" s="26">
        <v>285</v>
      </c>
      <c r="M509" s="26">
        <v>1230</v>
      </c>
      <c r="N509" s="26">
        <v>256</v>
      </c>
      <c r="O509" s="26">
        <v>1560</v>
      </c>
      <c r="P509" s="26">
        <v>2520</v>
      </c>
      <c r="Q509" s="26">
        <v>110</v>
      </c>
      <c r="R509" s="26">
        <v>53.4</v>
      </c>
      <c r="S509" s="26">
        <v>68.8</v>
      </c>
      <c r="T509" s="26">
        <v>1200</v>
      </c>
      <c r="U509" s="26">
        <v>287</v>
      </c>
      <c r="V509" s="26">
        <v>261.5</v>
      </c>
      <c r="W509" s="26">
        <v>4892</v>
      </c>
      <c r="X509" s="26">
        <v>3016</v>
      </c>
      <c r="Y509" s="26">
        <v>259</v>
      </c>
      <c r="Z509" s="26">
        <v>961</v>
      </c>
      <c r="AA509" s="26">
        <v>3880</v>
      </c>
      <c r="AB509" s="26">
        <v>318.60000000000002</v>
      </c>
      <c r="AC509" s="26">
        <v>932.5</v>
      </c>
      <c r="AD509" s="26">
        <v>13105</v>
      </c>
      <c r="AE509" s="26">
        <v>1115</v>
      </c>
      <c r="AF509" s="26">
        <v>2219</v>
      </c>
      <c r="AG509" s="26">
        <v>150.25299999999999</v>
      </c>
    </row>
    <row r="510" spans="1:33" ht="15.75" customHeight="1">
      <c r="A510" s="101">
        <v>44565</v>
      </c>
      <c r="B510" s="102">
        <f>VLOOKUP(A510,'FTSE All-Share Historical '!A:B,2,FALSE)</f>
        <v>4298.76</v>
      </c>
      <c r="C510" s="26">
        <v>754</v>
      </c>
      <c r="D510" s="26">
        <v>177.9</v>
      </c>
      <c r="E510" s="26">
        <v>358.6</v>
      </c>
      <c r="F510" s="26">
        <v>281</v>
      </c>
      <c r="G510" s="26">
        <v>71.7</v>
      </c>
      <c r="H510" s="26">
        <v>465</v>
      </c>
      <c r="I510" s="26">
        <v>78</v>
      </c>
      <c r="J510" s="26">
        <v>335</v>
      </c>
      <c r="K510" s="26">
        <v>321</v>
      </c>
      <c r="L510" s="26">
        <v>296.5</v>
      </c>
      <c r="M510" s="26">
        <v>1210</v>
      </c>
      <c r="N510" s="26">
        <v>263.60000000000002</v>
      </c>
      <c r="O510" s="26">
        <v>1660</v>
      </c>
      <c r="P510" s="26">
        <v>2530</v>
      </c>
      <c r="Q510" s="26">
        <v>109.8</v>
      </c>
      <c r="R510" s="26">
        <v>54</v>
      </c>
      <c r="S510" s="26">
        <v>73</v>
      </c>
      <c r="T510" s="26">
        <v>1200</v>
      </c>
      <c r="U510" s="26">
        <v>281</v>
      </c>
      <c r="V510" s="26">
        <v>267</v>
      </c>
      <c r="W510" s="26">
        <v>4938.5</v>
      </c>
      <c r="X510" s="26">
        <v>3096.5</v>
      </c>
      <c r="Y510" s="26">
        <v>255</v>
      </c>
      <c r="Z510" s="26">
        <v>964.5</v>
      </c>
      <c r="AA510" s="26">
        <v>3965</v>
      </c>
      <c r="AB510" s="26">
        <v>328.6</v>
      </c>
      <c r="AC510" s="26">
        <v>935</v>
      </c>
      <c r="AD510" s="26">
        <v>13305</v>
      </c>
      <c r="AE510" s="26">
        <v>1181</v>
      </c>
      <c r="AF510" s="26">
        <v>2189</v>
      </c>
      <c r="AG510" s="26">
        <v>144.47399999999999</v>
      </c>
    </row>
    <row r="511" spans="1:33" ht="15.75" customHeight="1">
      <c r="A511" s="101">
        <v>44566</v>
      </c>
      <c r="B511" s="102">
        <f>VLOOKUP(A511,'FTSE All-Share Historical '!A:B,2,FALSE)</f>
        <v>4300.3500000000004</v>
      </c>
      <c r="C511" s="26">
        <v>742</v>
      </c>
      <c r="D511" s="26">
        <v>181.2</v>
      </c>
      <c r="E511" s="26">
        <v>359</v>
      </c>
      <c r="F511" s="26">
        <v>279</v>
      </c>
      <c r="G511" s="26">
        <v>71.2</v>
      </c>
      <c r="H511" s="26">
        <v>488</v>
      </c>
      <c r="I511" s="26">
        <v>78.5</v>
      </c>
      <c r="J511" s="26">
        <v>324</v>
      </c>
      <c r="K511" s="26">
        <v>325</v>
      </c>
      <c r="L511" s="26">
        <v>300.5</v>
      </c>
      <c r="M511" s="26">
        <v>1202</v>
      </c>
      <c r="N511" s="26">
        <v>259.8</v>
      </c>
      <c r="O511" s="26">
        <v>1610</v>
      </c>
      <c r="P511" s="26">
        <v>2490</v>
      </c>
      <c r="Q511" s="26">
        <v>111</v>
      </c>
      <c r="R511" s="26">
        <v>54</v>
      </c>
      <c r="S511" s="26">
        <v>72</v>
      </c>
      <c r="T511" s="26">
        <v>1210</v>
      </c>
      <c r="U511" s="26">
        <v>282</v>
      </c>
      <c r="V511" s="26">
        <v>269.5</v>
      </c>
      <c r="W511" s="26">
        <v>5035</v>
      </c>
      <c r="X511" s="26">
        <v>3182</v>
      </c>
      <c r="Y511" s="26">
        <v>251</v>
      </c>
      <c r="Z511" s="26">
        <v>973</v>
      </c>
      <c r="AA511" s="26">
        <v>3870</v>
      </c>
      <c r="AB511" s="26">
        <v>327.10000000000002</v>
      </c>
      <c r="AC511" s="26">
        <v>935</v>
      </c>
      <c r="AD511" s="26">
        <v>13290</v>
      </c>
      <c r="AE511" s="26">
        <v>1185</v>
      </c>
      <c r="AF511" s="26">
        <v>2191</v>
      </c>
      <c r="AG511" s="26">
        <v>138.04490000000001</v>
      </c>
    </row>
    <row r="512" spans="1:33" ht="15.75" customHeight="1">
      <c r="A512" s="101">
        <v>44567</v>
      </c>
      <c r="B512" s="102">
        <f>VLOOKUP(A512,'FTSE All-Share Historical '!A:B,2,FALSE)</f>
        <v>4257.7700000000004</v>
      </c>
      <c r="C512" s="26">
        <v>722</v>
      </c>
      <c r="D512" s="26">
        <v>178.5</v>
      </c>
      <c r="E512" s="26">
        <v>357.4</v>
      </c>
      <c r="F512" s="26">
        <v>275</v>
      </c>
      <c r="G512" s="26">
        <v>70</v>
      </c>
      <c r="H512" s="26">
        <v>475</v>
      </c>
      <c r="I512" s="26">
        <v>78.849999999999994</v>
      </c>
      <c r="J512" s="26">
        <v>334</v>
      </c>
      <c r="K512" s="26">
        <v>322</v>
      </c>
      <c r="L512" s="26">
        <v>290</v>
      </c>
      <c r="M512" s="26">
        <v>1152</v>
      </c>
      <c r="N512" s="26">
        <v>258.60000000000002</v>
      </c>
      <c r="O512" s="26">
        <v>1590</v>
      </c>
      <c r="P512" s="26">
        <v>2470</v>
      </c>
      <c r="Q512" s="26">
        <v>110.4</v>
      </c>
      <c r="R512" s="26">
        <v>53.1</v>
      </c>
      <c r="S512" s="26">
        <v>69.2</v>
      </c>
      <c r="T512" s="26">
        <v>1190</v>
      </c>
      <c r="U512" s="26">
        <v>284</v>
      </c>
      <c r="V512" s="26">
        <v>269.5</v>
      </c>
      <c r="W512" s="26">
        <v>5078</v>
      </c>
      <c r="X512" s="26">
        <v>3164</v>
      </c>
      <c r="Y512" s="26">
        <v>232</v>
      </c>
      <c r="Z512" s="26">
        <v>970.5</v>
      </c>
      <c r="AA512" s="26">
        <v>3820</v>
      </c>
      <c r="AB512" s="26">
        <v>341.3</v>
      </c>
      <c r="AC512" s="26">
        <v>935</v>
      </c>
      <c r="AD512" s="26">
        <v>12965</v>
      </c>
      <c r="AE512" s="26">
        <v>1199.5</v>
      </c>
      <c r="AF512" s="26">
        <v>2125</v>
      </c>
      <c r="AG512" s="26">
        <v>145.19640000000001</v>
      </c>
    </row>
    <row r="513" spans="1:33" ht="15.75" customHeight="1">
      <c r="A513" s="101">
        <v>44568</v>
      </c>
      <c r="B513" s="102">
        <f>VLOOKUP(A513,'FTSE All-Share Historical '!A:B,2,FALSE)</f>
        <v>4272.2700000000004</v>
      </c>
      <c r="C513" s="26">
        <v>750</v>
      </c>
      <c r="D513" s="26">
        <v>176.7</v>
      </c>
      <c r="E513" s="26">
        <v>359.4</v>
      </c>
      <c r="F513" s="26">
        <v>278</v>
      </c>
      <c r="G513" s="26">
        <v>69</v>
      </c>
      <c r="H513" s="26">
        <v>470</v>
      </c>
      <c r="I513" s="26">
        <v>78.5</v>
      </c>
      <c r="J513" s="26">
        <v>331</v>
      </c>
      <c r="K513" s="26">
        <v>325</v>
      </c>
      <c r="L513" s="26">
        <v>293.5</v>
      </c>
      <c r="M513" s="26">
        <v>1136</v>
      </c>
      <c r="N513" s="26">
        <v>257.60000000000002</v>
      </c>
      <c r="O513" s="26">
        <v>1565</v>
      </c>
      <c r="P513" s="26">
        <v>2455</v>
      </c>
      <c r="Q513" s="26">
        <v>108.8</v>
      </c>
      <c r="R513" s="26">
        <v>53.2</v>
      </c>
      <c r="S513" s="26">
        <v>68.2</v>
      </c>
      <c r="T513" s="26">
        <v>1195</v>
      </c>
      <c r="U513" s="26">
        <v>280</v>
      </c>
      <c r="V513" s="26">
        <v>263.5</v>
      </c>
      <c r="W513" s="26">
        <v>5212</v>
      </c>
      <c r="X513" s="26">
        <v>3257</v>
      </c>
      <c r="Y513" s="26">
        <v>226.5</v>
      </c>
      <c r="Z513" s="26">
        <v>961</v>
      </c>
      <c r="AA513" s="26">
        <v>3975</v>
      </c>
      <c r="AB513" s="26">
        <v>341.3</v>
      </c>
      <c r="AC513" s="26">
        <v>935</v>
      </c>
      <c r="AD513" s="26">
        <v>12840</v>
      </c>
      <c r="AE513" s="26">
        <v>1237.5</v>
      </c>
      <c r="AF513" s="26">
        <v>2134</v>
      </c>
      <c r="AG513" s="26">
        <v>143.7516</v>
      </c>
    </row>
    <row r="514" spans="1:33" ht="15.75" customHeight="1">
      <c r="A514" s="101">
        <v>44571</v>
      </c>
      <c r="B514" s="102">
        <f>VLOOKUP(A514,'FTSE All-Share Historical '!A:B,2,FALSE)</f>
        <v>4242.3</v>
      </c>
      <c r="C514" s="26">
        <v>730</v>
      </c>
      <c r="D514" s="26">
        <v>173</v>
      </c>
      <c r="E514" s="26">
        <v>356.2</v>
      </c>
      <c r="F514" s="26">
        <v>275</v>
      </c>
      <c r="G514" s="26">
        <v>71.2</v>
      </c>
      <c r="H514" s="26">
        <v>480</v>
      </c>
      <c r="I514" s="26">
        <v>78</v>
      </c>
      <c r="J514" s="26">
        <v>334</v>
      </c>
      <c r="K514" s="26">
        <v>320</v>
      </c>
      <c r="L514" s="26">
        <v>297</v>
      </c>
      <c r="M514" s="26">
        <v>1100</v>
      </c>
      <c r="N514" s="26">
        <v>263</v>
      </c>
      <c r="O514" s="26">
        <v>1600</v>
      </c>
      <c r="P514" s="26">
        <v>2365</v>
      </c>
      <c r="Q514" s="26">
        <v>105.4</v>
      </c>
      <c r="R514" s="26">
        <v>56</v>
      </c>
      <c r="S514" s="26">
        <v>70.400000000000006</v>
      </c>
      <c r="T514" s="26">
        <v>1190</v>
      </c>
      <c r="U514" s="26">
        <v>275</v>
      </c>
      <c r="V514" s="26">
        <v>256</v>
      </c>
      <c r="W514" s="26">
        <v>5202</v>
      </c>
      <c r="X514" s="26">
        <v>3242</v>
      </c>
      <c r="Y514" s="26">
        <v>228</v>
      </c>
      <c r="Z514" s="26">
        <v>969</v>
      </c>
      <c r="AA514" s="26">
        <v>3830</v>
      </c>
      <c r="AB514" s="26">
        <v>346.4</v>
      </c>
      <c r="AC514" s="26">
        <v>935</v>
      </c>
      <c r="AD514" s="26">
        <v>12355</v>
      </c>
      <c r="AE514" s="26">
        <v>1264</v>
      </c>
      <c r="AF514" s="26">
        <v>2103</v>
      </c>
      <c r="AG514" s="26">
        <v>144.47399999999999</v>
      </c>
    </row>
    <row r="515" spans="1:33" ht="15.75" customHeight="1">
      <c r="A515" s="101">
        <v>44572</v>
      </c>
      <c r="B515" s="102">
        <f>VLOOKUP(A515,'FTSE All-Share Historical '!A:B,2,FALSE)</f>
        <v>4264.93</v>
      </c>
      <c r="C515" s="26">
        <v>740</v>
      </c>
      <c r="D515" s="26">
        <v>175</v>
      </c>
      <c r="E515" s="26">
        <v>360</v>
      </c>
      <c r="F515" s="26">
        <v>285</v>
      </c>
      <c r="G515" s="26">
        <v>69.2</v>
      </c>
      <c r="H515" s="26">
        <v>476</v>
      </c>
      <c r="I515" s="26">
        <v>79.599999999999994</v>
      </c>
      <c r="J515" s="26">
        <v>327.5</v>
      </c>
      <c r="K515" s="26">
        <v>314</v>
      </c>
      <c r="L515" s="26">
        <v>293</v>
      </c>
      <c r="M515" s="26">
        <v>1092</v>
      </c>
      <c r="N515" s="26">
        <v>263.39999999999998</v>
      </c>
      <c r="O515" s="26">
        <v>1565</v>
      </c>
      <c r="P515" s="26">
        <v>2325</v>
      </c>
      <c r="Q515" s="26">
        <v>105.4</v>
      </c>
      <c r="R515" s="26">
        <v>52.6</v>
      </c>
      <c r="S515" s="26">
        <v>70.8</v>
      </c>
      <c r="T515" s="26">
        <v>1175</v>
      </c>
      <c r="U515" s="26">
        <v>283</v>
      </c>
      <c r="V515" s="26">
        <v>259.5</v>
      </c>
      <c r="W515" s="26">
        <v>5301</v>
      </c>
      <c r="X515" s="26">
        <v>3239</v>
      </c>
      <c r="Y515" s="26">
        <v>223</v>
      </c>
      <c r="Z515" s="26">
        <v>958.5</v>
      </c>
      <c r="AA515" s="26">
        <v>3780</v>
      </c>
      <c r="AB515" s="26">
        <v>344.4</v>
      </c>
      <c r="AC515" s="26">
        <v>935</v>
      </c>
      <c r="AD515" s="26">
        <v>12450</v>
      </c>
      <c r="AE515" s="26">
        <v>1250.5</v>
      </c>
      <c r="AF515" s="26">
        <v>2098</v>
      </c>
      <c r="AG515" s="26">
        <v>138.98400000000001</v>
      </c>
    </row>
    <row r="516" spans="1:33" ht="15.75" customHeight="1">
      <c r="A516" s="101">
        <v>44573</v>
      </c>
      <c r="B516" s="102">
        <f>VLOOKUP(A516,'FTSE All-Share Historical '!A:B,2,FALSE)</f>
        <v>4294.04</v>
      </c>
      <c r="C516" s="26">
        <v>738</v>
      </c>
      <c r="D516" s="26">
        <v>175</v>
      </c>
      <c r="E516" s="26">
        <v>362</v>
      </c>
      <c r="F516" s="26">
        <v>285</v>
      </c>
      <c r="G516" s="26">
        <v>70</v>
      </c>
      <c r="H516" s="26">
        <v>470</v>
      </c>
      <c r="I516" s="26">
        <v>80</v>
      </c>
      <c r="J516" s="26">
        <v>318</v>
      </c>
      <c r="K516" s="26">
        <v>316</v>
      </c>
      <c r="L516" s="26">
        <v>293</v>
      </c>
      <c r="M516" s="26">
        <v>1062</v>
      </c>
      <c r="N516" s="26">
        <v>257.60000000000002</v>
      </c>
      <c r="O516" s="26">
        <v>1600</v>
      </c>
      <c r="P516" s="26">
        <v>2310</v>
      </c>
      <c r="Q516" s="26">
        <v>108</v>
      </c>
      <c r="R516" s="26">
        <v>53.6</v>
      </c>
      <c r="S516" s="26">
        <v>72.400000000000006</v>
      </c>
      <c r="T516" s="26">
        <v>1200</v>
      </c>
      <c r="U516" s="26">
        <v>290</v>
      </c>
      <c r="V516" s="26">
        <v>257.5</v>
      </c>
      <c r="W516" s="26">
        <v>5452</v>
      </c>
      <c r="X516" s="26">
        <v>3364.5</v>
      </c>
      <c r="Y516" s="26">
        <v>237.5</v>
      </c>
      <c r="Z516" s="26">
        <v>917.5</v>
      </c>
      <c r="AA516" s="26">
        <v>3810</v>
      </c>
      <c r="AB516" s="26">
        <v>331.7</v>
      </c>
      <c r="AC516" s="26">
        <v>935</v>
      </c>
      <c r="AD516" s="26">
        <v>12715</v>
      </c>
      <c r="AE516" s="26">
        <v>1249</v>
      </c>
      <c r="AF516" s="26">
        <v>2080</v>
      </c>
      <c r="AG516" s="26">
        <v>139.4896</v>
      </c>
    </row>
    <row r="517" spans="1:33" ht="15.75" customHeight="1">
      <c r="A517" s="101">
        <v>44574</v>
      </c>
      <c r="B517" s="102">
        <f>VLOOKUP(A517,'FTSE All-Share Historical '!A:B,2,FALSE)</f>
        <v>4296.99</v>
      </c>
      <c r="C517" s="26">
        <v>726</v>
      </c>
      <c r="D517" s="26">
        <v>175</v>
      </c>
      <c r="E517" s="26">
        <v>364</v>
      </c>
      <c r="F517" s="26">
        <v>283</v>
      </c>
      <c r="G517" s="26">
        <v>70</v>
      </c>
      <c r="H517" s="26">
        <v>453</v>
      </c>
      <c r="I517" s="26">
        <v>82.65</v>
      </c>
      <c r="J517" s="26">
        <v>322</v>
      </c>
      <c r="K517" s="26">
        <v>324</v>
      </c>
      <c r="L517" s="26">
        <v>295.5</v>
      </c>
      <c r="M517" s="26">
        <v>1026</v>
      </c>
      <c r="N517" s="26">
        <v>260</v>
      </c>
      <c r="O517" s="26">
        <v>1540</v>
      </c>
      <c r="P517" s="26">
        <v>2370</v>
      </c>
      <c r="Q517" s="26">
        <v>107.2</v>
      </c>
      <c r="R517" s="26">
        <v>53</v>
      </c>
      <c r="S517" s="26">
        <v>72</v>
      </c>
      <c r="T517" s="26">
        <v>1200</v>
      </c>
      <c r="U517" s="26">
        <v>289</v>
      </c>
      <c r="V517" s="26">
        <v>263</v>
      </c>
      <c r="W517" s="26">
        <v>5463</v>
      </c>
      <c r="X517" s="26">
        <v>3355</v>
      </c>
      <c r="Y517" s="26">
        <v>235</v>
      </c>
      <c r="Z517" s="26">
        <v>927</v>
      </c>
      <c r="AA517" s="26">
        <v>3860</v>
      </c>
      <c r="AB517" s="26">
        <v>339.2</v>
      </c>
      <c r="AC517" s="26">
        <v>935</v>
      </c>
      <c r="AD517" s="26">
        <v>12800</v>
      </c>
      <c r="AE517" s="26">
        <v>1273</v>
      </c>
      <c r="AF517" s="26">
        <v>2061</v>
      </c>
      <c r="AG517" s="26">
        <v>139.63409999999999</v>
      </c>
    </row>
    <row r="518" spans="1:33" ht="15.75" customHeight="1">
      <c r="A518" s="101">
        <v>44575</v>
      </c>
      <c r="B518" s="102">
        <f>VLOOKUP(A518,'FTSE All-Share Historical '!A:B,2,FALSE)</f>
        <v>4280.34</v>
      </c>
      <c r="C518" s="26">
        <v>718</v>
      </c>
      <c r="D518" s="26">
        <v>174.8</v>
      </c>
      <c r="E518" s="26">
        <v>357</v>
      </c>
      <c r="F518" s="26">
        <v>279.5</v>
      </c>
      <c r="G518" s="26">
        <v>75</v>
      </c>
      <c r="H518" s="26">
        <v>459</v>
      </c>
      <c r="I518" s="26">
        <v>83.25</v>
      </c>
      <c r="J518" s="26">
        <v>308</v>
      </c>
      <c r="K518" s="26">
        <v>322</v>
      </c>
      <c r="L518" s="26">
        <v>297</v>
      </c>
      <c r="M518" s="26">
        <v>1016</v>
      </c>
      <c r="N518" s="26">
        <v>262</v>
      </c>
      <c r="O518" s="26">
        <v>1565</v>
      </c>
      <c r="P518" s="26">
        <v>2340</v>
      </c>
      <c r="Q518" s="26">
        <v>106.4</v>
      </c>
      <c r="R518" s="26">
        <v>52.6</v>
      </c>
      <c r="S518" s="26">
        <v>74.8</v>
      </c>
      <c r="T518" s="26">
        <v>1200</v>
      </c>
      <c r="U518" s="26">
        <v>298</v>
      </c>
      <c r="V518" s="26">
        <v>263.5</v>
      </c>
      <c r="W518" s="26">
        <v>5392</v>
      </c>
      <c r="X518" s="26">
        <v>3306</v>
      </c>
      <c r="Y518" s="26">
        <v>227</v>
      </c>
      <c r="Z518" s="26">
        <v>925.5</v>
      </c>
      <c r="AA518" s="26">
        <v>3800</v>
      </c>
      <c r="AB518" s="26">
        <v>342.8</v>
      </c>
      <c r="AC518" s="26">
        <v>935</v>
      </c>
      <c r="AD518" s="26">
        <v>12455</v>
      </c>
      <c r="AE518" s="26">
        <v>1257.5</v>
      </c>
      <c r="AF518" s="26">
        <v>2056</v>
      </c>
      <c r="AG518" s="26">
        <v>137.68369999999999</v>
      </c>
    </row>
    <row r="519" spans="1:33" ht="15.75" customHeight="1">
      <c r="A519" s="101">
        <v>44578</v>
      </c>
      <c r="B519" s="102">
        <f>VLOOKUP(A519,'FTSE All-Share Historical '!A:B,2,FALSE)</f>
        <v>4316.6400000000003</v>
      </c>
      <c r="C519" s="26">
        <v>742</v>
      </c>
      <c r="D519" s="26">
        <v>176</v>
      </c>
      <c r="E519" s="26">
        <v>358</v>
      </c>
      <c r="F519" s="26">
        <v>293</v>
      </c>
      <c r="G519" s="26">
        <v>80.599999999999994</v>
      </c>
      <c r="H519" s="26">
        <v>458</v>
      </c>
      <c r="I519" s="26">
        <v>81.95</v>
      </c>
      <c r="J519" s="26">
        <v>317</v>
      </c>
      <c r="K519" s="26">
        <v>325</v>
      </c>
      <c r="L519" s="26">
        <v>292.5</v>
      </c>
      <c r="M519" s="26">
        <v>994</v>
      </c>
      <c r="N519" s="26">
        <v>264</v>
      </c>
      <c r="O519" s="26">
        <v>1540</v>
      </c>
      <c r="P519" s="26">
        <v>2330</v>
      </c>
      <c r="Q519" s="26">
        <v>106.6</v>
      </c>
      <c r="R519" s="26">
        <v>51</v>
      </c>
      <c r="S519" s="26">
        <v>75</v>
      </c>
      <c r="T519" s="26">
        <v>1175</v>
      </c>
      <c r="U519" s="26">
        <v>290</v>
      </c>
      <c r="V519" s="26">
        <v>264.5</v>
      </c>
      <c r="W519" s="26">
        <v>5393</v>
      </c>
      <c r="X519" s="26">
        <v>3371.5</v>
      </c>
      <c r="Y519" s="26">
        <v>230</v>
      </c>
      <c r="Z519" s="26">
        <v>921</v>
      </c>
      <c r="AA519" s="26">
        <v>3840</v>
      </c>
      <c r="AB519" s="26">
        <v>345.1</v>
      </c>
      <c r="AC519" s="26">
        <v>935</v>
      </c>
      <c r="AD519" s="26">
        <v>12530</v>
      </c>
      <c r="AE519" s="26">
        <v>1267</v>
      </c>
      <c r="AF519" s="26">
        <v>2069</v>
      </c>
      <c r="AG519" s="26">
        <v>140.8621</v>
      </c>
    </row>
    <row r="520" spans="1:33" ht="15.75" customHeight="1">
      <c r="A520" s="101">
        <v>44579</v>
      </c>
      <c r="B520" s="102">
        <f>VLOOKUP(A520,'FTSE All-Share Historical '!A:B,2,FALSE)</f>
        <v>4287.22</v>
      </c>
      <c r="C520" s="26">
        <v>740</v>
      </c>
      <c r="D520" s="26">
        <v>178.8</v>
      </c>
      <c r="E520" s="26">
        <v>346</v>
      </c>
      <c r="F520" s="26">
        <v>287</v>
      </c>
      <c r="G520" s="26">
        <v>77.400000000000006</v>
      </c>
      <c r="H520" s="26">
        <v>450</v>
      </c>
      <c r="I520" s="26">
        <v>82.5</v>
      </c>
      <c r="J520" s="26">
        <v>309</v>
      </c>
      <c r="K520" s="26">
        <v>321</v>
      </c>
      <c r="L520" s="26">
        <v>285.5</v>
      </c>
      <c r="M520" s="26">
        <v>975</v>
      </c>
      <c r="N520" s="26">
        <v>264.39999999999998</v>
      </c>
      <c r="O520" s="26">
        <v>1540</v>
      </c>
      <c r="P520" s="26">
        <v>2310</v>
      </c>
      <c r="Q520" s="26">
        <v>109.6</v>
      </c>
      <c r="R520" s="26">
        <v>50</v>
      </c>
      <c r="S520" s="26">
        <v>71.599999999999994</v>
      </c>
      <c r="T520" s="26">
        <v>1150</v>
      </c>
      <c r="U520" s="26">
        <v>290</v>
      </c>
      <c r="V520" s="26">
        <v>267</v>
      </c>
      <c r="W520" s="26">
        <v>5443</v>
      </c>
      <c r="X520" s="26">
        <v>3376</v>
      </c>
      <c r="Y520" s="26">
        <v>229.5</v>
      </c>
      <c r="Z520" s="26">
        <v>903.5</v>
      </c>
      <c r="AA520" s="26">
        <v>3825</v>
      </c>
      <c r="AB520" s="26">
        <v>343.6</v>
      </c>
      <c r="AC520" s="26">
        <v>935</v>
      </c>
      <c r="AD520" s="26">
        <v>12125</v>
      </c>
      <c r="AE520" s="26">
        <v>1247</v>
      </c>
      <c r="AF520" s="26">
        <v>2029</v>
      </c>
      <c r="AG520" s="26">
        <v>150.9753</v>
      </c>
    </row>
    <row r="521" spans="1:33" ht="15.75" customHeight="1">
      <c r="A521" s="101">
        <v>44580</v>
      </c>
      <c r="B521" s="102">
        <f>VLOOKUP(A521,'FTSE All-Share Historical '!A:B,2,FALSE)</f>
        <v>4299.63</v>
      </c>
      <c r="C521" s="26">
        <v>712</v>
      </c>
      <c r="D521" s="26">
        <v>176.7</v>
      </c>
      <c r="E521" s="26">
        <v>347</v>
      </c>
      <c r="F521" s="26">
        <v>295</v>
      </c>
      <c r="G521" s="26">
        <v>75.5</v>
      </c>
      <c r="H521" s="26">
        <v>450</v>
      </c>
      <c r="I521" s="26">
        <v>83.65</v>
      </c>
      <c r="J521" s="26">
        <v>309</v>
      </c>
      <c r="K521" s="26">
        <v>320</v>
      </c>
      <c r="L521" s="26">
        <v>288.5</v>
      </c>
      <c r="M521" s="26">
        <v>973</v>
      </c>
      <c r="N521" s="26">
        <v>261</v>
      </c>
      <c r="O521" s="26">
        <v>1575</v>
      </c>
      <c r="P521" s="26">
        <v>2310</v>
      </c>
      <c r="Q521" s="26">
        <v>108.6</v>
      </c>
      <c r="R521" s="26">
        <v>48.3</v>
      </c>
      <c r="S521" s="26">
        <v>68.599999999999994</v>
      </c>
      <c r="T521" s="26">
        <v>1075</v>
      </c>
      <c r="U521" s="26">
        <v>288.5</v>
      </c>
      <c r="V521" s="26">
        <v>270</v>
      </c>
      <c r="W521" s="26">
        <v>5654</v>
      </c>
      <c r="X521" s="26">
        <v>3517.5</v>
      </c>
      <c r="Y521" s="26">
        <v>237</v>
      </c>
      <c r="Z521" s="26">
        <v>919.5</v>
      </c>
      <c r="AA521" s="26">
        <v>3715</v>
      </c>
      <c r="AB521" s="26">
        <v>344.2</v>
      </c>
      <c r="AC521" s="26">
        <v>935</v>
      </c>
      <c r="AD521" s="26">
        <v>11905</v>
      </c>
      <c r="AE521" s="26">
        <v>1233</v>
      </c>
      <c r="AF521" s="26">
        <v>2020</v>
      </c>
      <c r="AG521" s="26">
        <v>148.2303</v>
      </c>
    </row>
    <row r="522" spans="1:33" ht="15.75" customHeight="1">
      <c r="A522" s="101">
        <v>44581</v>
      </c>
      <c r="B522" s="102">
        <f>VLOOKUP(A522,'FTSE All-Share Historical '!A:B,2,FALSE)</f>
        <v>4299.32</v>
      </c>
      <c r="C522" s="26">
        <v>736</v>
      </c>
      <c r="D522" s="26">
        <v>176.5</v>
      </c>
      <c r="E522" s="26">
        <v>345.4</v>
      </c>
      <c r="F522" s="26">
        <v>284</v>
      </c>
      <c r="G522" s="26">
        <v>77</v>
      </c>
      <c r="H522" s="26">
        <v>462</v>
      </c>
      <c r="I522" s="26">
        <v>84.75</v>
      </c>
      <c r="J522" s="26">
        <v>321</v>
      </c>
      <c r="K522" s="26">
        <v>327</v>
      </c>
      <c r="L522" s="26">
        <v>296</v>
      </c>
      <c r="M522" s="26">
        <v>956</v>
      </c>
      <c r="N522" s="26">
        <v>266.8</v>
      </c>
      <c r="O522" s="26">
        <v>1585</v>
      </c>
      <c r="P522" s="26">
        <v>2275</v>
      </c>
      <c r="Q522" s="26">
        <v>104</v>
      </c>
      <c r="R522" s="26">
        <v>49.3</v>
      </c>
      <c r="S522" s="26">
        <v>67.2</v>
      </c>
      <c r="T522" s="26">
        <v>1055</v>
      </c>
      <c r="U522" s="26">
        <v>314</v>
      </c>
      <c r="V522" s="26">
        <v>276.5</v>
      </c>
      <c r="W522" s="26">
        <v>5580</v>
      </c>
      <c r="X522" s="26">
        <v>3524.5</v>
      </c>
      <c r="Y522" s="26">
        <v>233</v>
      </c>
      <c r="Z522" s="26">
        <v>931.5</v>
      </c>
      <c r="AA522" s="26">
        <v>3710</v>
      </c>
      <c r="AB522" s="26">
        <v>339.9</v>
      </c>
      <c r="AC522" s="26">
        <v>935</v>
      </c>
      <c r="AD522" s="26">
        <v>11920</v>
      </c>
      <c r="AE522" s="26">
        <v>1277.5</v>
      </c>
      <c r="AF522" s="26">
        <v>2045</v>
      </c>
      <c r="AG522" s="26">
        <v>143.89609999999999</v>
      </c>
    </row>
    <row r="523" spans="1:33" ht="15.75" customHeight="1">
      <c r="A523" s="101">
        <v>44582</v>
      </c>
      <c r="B523" s="102">
        <f>VLOOKUP(A523,'FTSE All-Share Historical '!A:B,2,FALSE)</f>
        <v>4242.16</v>
      </c>
      <c r="C523" s="26">
        <v>690</v>
      </c>
      <c r="D523" s="26">
        <v>176.4</v>
      </c>
      <c r="E523" s="26">
        <v>340</v>
      </c>
      <c r="F523" s="26">
        <v>283</v>
      </c>
      <c r="G523" s="26">
        <v>77.5</v>
      </c>
      <c r="H523" s="26">
        <v>449</v>
      </c>
      <c r="I523" s="26">
        <v>83.45</v>
      </c>
      <c r="J523" s="26">
        <v>300</v>
      </c>
      <c r="K523" s="26">
        <v>316</v>
      </c>
      <c r="L523" s="26">
        <v>288.5</v>
      </c>
      <c r="M523" s="26">
        <v>909</v>
      </c>
      <c r="N523" s="26">
        <v>259.2</v>
      </c>
      <c r="O523" s="26">
        <v>1560</v>
      </c>
      <c r="P523" s="26">
        <v>2225</v>
      </c>
      <c r="Q523" s="26">
        <v>105</v>
      </c>
      <c r="R523" s="26">
        <v>48.7</v>
      </c>
      <c r="S523" s="26">
        <v>64.2</v>
      </c>
      <c r="T523" s="26">
        <v>1035</v>
      </c>
      <c r="U523" s="26">
        <v>310</v>
      </c>
      <c r="V523" s="26">
        <v>268</v>
      </c>
      <c r="W523" s="26">
        <v>5457</v>
      </c>
      <c r="X523" s="26">
        <v>3429.5</v>
      </c>
      <c r="Y523" s="26">
        <v>227.5</v>
      </c>
      <c r="Z523" s="26">
        <v>902.5</v>
      </c>
      <c r="AA523" s="26">
        <v>3665</v>
      </c>
      <c r="AB523" s="26">
        <v>327.8</v>
      </c>
      <c r="AC523" s="26">
        <v>935</v>
      </c>
      <c r="AD523" s="26">
        <v>11790</v>
      </c>
      <c r="AE523" s="26">
        <v>1259</v>
      </c>
      <c r="AF523" s="26">
        <v>2018</v>
      </c>
      <c r="AG523" s="26">
        <v>143.60720000000001</v>
      </c>
    </row>
    <row r="524" spans="1:33" ht="15.75" customHeight="1">
      <c r="A524" s="101">
        <v>44585</v>
      </c>
      <c r="B524" s="102">
        <f>VLOOKUP(A524,'FTSE All-Share Historical '!A:B,2,FALSE)</f>
        <v>4123.5600000000004</v>
      </c>
      <c r="C524" s="26">
        <v>700</v>
      </c>
      <c r="D524" s="26">
        <v>170.5</v>
      </c>
      <c r="E524" s="26">
        <v>329.2</v>
      </c>
      <c r="F524" s="26">
        <v>279</v>
      </c>
      <c r="G524" s="26">
        <v>79.5</v>
      </c>
      <c r="H524" s="26">
        <v>430</v>
      </c>
      <c r="I524" s="26">
        <v>78.099999999999994</v>
      </c>
      <c r="J524" s="26">
        <v>287</v>
      </c>
      <c r="K524" s="26">
        <v>315</v>
      </c>
      <c r="L524" s="26">
        <v>273</v>
      </c>
      <c r="M524" s="26">
        <v>851</v>
      </c>
      <c r="N524" s="26">
        <v>249.4</v>
      </c>
      <c r="O524" s="26">
        <v>1490</v>
      </c>
      <c r="P524" s="26">
        <v>2095</v>
      </c>
      <c r="Q524" s="26">
        <v>100</v>
      </c>
      <c r="R524" s="26">
        <v>46.85</v>
      </c>
      <c r="S524" s="26">
        <v>60.4</v>
      </c>
      <c r="T524" s="26">
        <v>940</v>
      </c>
      <c r="U524" s="26">
        <v>290</v>
      </c>
      <c r="V524" s="26">
        <v>258</v>
      </c>
      <c r="W524" s="26">
        <v>5264</v>
      </c>
      <c r="X524" s="26">
        <v>3221</v>
      </c>
      <c r="Y524" s="26">
        <v>212</v>
      </c>
      <c r="Z524" s="26">
        <v>871</v>
      </c>
      <c r="AA524" s="26">
        <v>3410</v>
      </c>
      <c r="AB524" s="26">
        <v>315.7</v>
      </c>
      <c r="AC524" s="26">
        <v>930</v>
      </c>
      <c r="AD524" s="26">
        <v>11355</v>
      </c>
      <c r="AE524" s="26">
        <v>1187</v>
      </c>
      <c r="AF524" s="26">
        <v>1982.5</v>
      </c>
      <c r="AG524" s="26">
        <v>131.47130000000001</v>
      </c>
    </row>
    <row r="525" spans="1:33" ht="15.75" customHeight="1">
      <c r="A525" s="101">
        <v>44586</v>
      </c>
      <c r="B525" s="102">
        <f>VLOOKUP(A525,'FTSE All-Share Historical '!A:B,2,FALSE)</f>
        <v>4164.76</v>
      </c>
      <c r="C525" s="26">
        <v>685</v>
      </c>
      <c r="D525" s="26">
        <v>172.8</v>
      </c>
      <c r="E525" s="26">
        <v>321</v>
      </c>
      <c r="F525" s="26">
        <v>285</v>
      </c>
      <c r="G525" s="26">
        <v>78.599999999999994</v>
      </c>
      <c r="H525" s="26">
        <v>440</v>
      </c>
      <c r="I525" s="26">
        <v>78.900000000000006</v>
      </c>
      <c r="J525" s="26">
        <v>295</v>
      </c>
      <c r="K525" s="26">
        <v>315</v>
      </c>
      <c r="L525" s="26">
        <v>283</v>
      </c>
      <c r="M525" s="26">
        <v>872</v>
      </c>
      <c r="N525" s="26">
        <v>255</v>
      </c>
      <c r="O525" s="26">
        <v>1515</v>
      </c>
      <c r="P525" s="26">
        <v>2150</v>
      </c>
      <c r="Q525" s="26">
        <v>100</v>
      </c>
      <c r="R525" s="26">
        <v>48.5</v>
      </c>
      <c r="S525" s="26">
        <v>63.6</v>
      </c>
      <c r="T525" s="26">
        <v>920</v>
      </c>
      <c r="U525" s="26">
        <v>292</v>
      </c>
      <c r="V525" s="26">
        <v>260</v>
      </c>
      <c r="W525" s="26">
        <v>5311</v>
      </c>
      <c r="X525" s="26">
        <v>3308.5</v>
      </c>
      <c r="Y525" s="26">
        <v>217</v>
      </c>
      <c r="Z525" s="26">
        <v>887.5</v>
      </c>
      <c r="AA525" s="26">
        <v>3390</v>
      </c>
      <c r="AB525" s="26">
        <v>324.5</v>
      </c>
      <c r="AC525" s="26">
        <v>920</v>
      </c>
      <c r="AD525" s="26">
        <v>11350</v>
      </c>
      <c r="AE525" s="26">
        <v>1213.5</v>
      </c>
      <c r="AF525" s="26">
        <v>2000</v>
      </c>
      <c r="AG525" s="26">
        <v>133.8552</v>
      </c>
    </row>
    <row r="526" spans="1:33" ht="15.75" customHeight="1">
      <c r="A526" s="101">
        <v>44587</v>
      </c>
      <c r="B526" s="102">
        <f>VLOOKUP(A526,'FTSE All-Share Historical '!A:B,2,FALSE)</f>
        <v>4218.37</v>
      </c>
      <c r="C526" s="26">
        <v>700</v>
      </c>
      <c r="D526" s="26">
        <v>175.5</v>
      </c>
      <c r="E526" s="26">
        <v>319</v>
      </c>
      <c r="F526" s="26">
        <v>287</v>
      </c>
      <c r="G526" s="26">
        <v>78.2</v>
      </c>
      <c r="H526" s="26">
        <v>442</v>
      </c>
      <c r="I526" s="26">
        <v>81.75</v>
      </c>
      <c r="J526" s="26">
        <v>297</v>
      </c>
      <c r="K526" s="26">
        <v>312</v>
      </c>
      <c r="L526" s="26">
        <v>305</v>
      </c>
      <c r="M526" s="26">
        <v>894</v>
      </c>
      <c r="N526" s="26">
        <v>258.2</v>
      </c>
      <c r="O526" s="26">
        <v>1520</v>
      </c>
      <c r="P526" s="26">
        <v>2110</v>
      </c>
      <c r="Q526" s="26">
        <v>103.2</v>
      </c>
      <c r="R526" s="26">
        <v>51</v>
      </c>
      <c r="S526" s="26">
        <v>66.2</v>
      </c>
      <c r="T526" s="26">
        <v>912</v>
      </c>
      <c r="U526" s="26">
        <v>284</v>
      </c>
      <c r="V526" s="26">
        <v>268.5</v>
      </c>
      <c r="W526" s="26">
        <v>5434</v>
      </c>
      <c r="X526" s="26">
        <v>3412.5</v>
      </c>
      <c r="Y526" s="26">
        <v>223</v>
      </c>
      <c r="Z526" s="26">
        <v>912.5</v>
      </c>
      <c r="AA526" s="26">
        <v>3385</v>
      </c>
      <c r="AB526" s="26">
        <v>325.60000000000002</v>
      </c>
      <c r="AC526" s="26">
        <v>920</v>
      </c>
      <c r="AD526" s="26">
        <v>11540</v>
      </c>
      <c r="AE526" s="26">
        <v>1305</v>
      </c>
      <c r="AF526" s="26">
        <v>2026</v>
      </c>
      <c r="AG526" s="26">
        <v>135.08320000000001</v>
      </c>
    </row>
    <row r="527" spans="1:33" ht="15.75" customHeight="1">
      <c r="A527" s="101">
        <v>44588</v>
      </c>
      <c r="B527" s="102">
        <f>VLOOKUP(A527,'FTSE All-Share Historical '!A:B,2,FALSE)</f>
        <v>4257.74</v>
      </c>
      <c r="C527" s="26">
        <v>680</v>
      </c>
      <c r="D527" s="26">
        <v>177.2</v>
      </c>
      <c r="E527" s="26">
        <v>326</v>
      </c>
      <c r="F527" s="26">
        <v>282</v>
      </c>
      <c r="G527" s="26">
        <v>78.2</v>
      </c>
      <c r="H527" s="26">
        <v>444</v>
      </c>
      <c r="I527" s="26">
        <v>81.5</v>
      </c>
      <c r="J527" s="26">
        <v>292</v>
      </c>
      <c r="K527" s="26">
        <v>308</v>
      </c>
      <c r="L527" s="26">
        <v>303.5</v>
      </c>
      <c r="M527" s="26">
        <v>900</v>
      </c>
      <c r="N527" s="26">
        <v>256.60000000000002</v>
      </c>
      <c r="O527" s="26">
        <v>1520</v>
      </c>
      <c r="P527" s="26">
        <v>2105</v>
      </c>
      <c r="Q527" s="26">
        <v>103.2</v>
      </c>
      <c r="R527" s="26">
        <v>51.2</v>
      </c>
      <c r="S527" s="26">
        <v>68.2</v>
      </c>
      <c r="T527" s="26">
        <v>926</v>
      </c>
      <c r="U527" s="26">
        <v>288</v>
      </c>
      <c r="V527" s="26">
        <v>262.5</v>
      </c>
      <c r="W527" s="26">
        <v>5569</v>
      </c>
      <c r="X527" s="26">
        <v>3451</v>
      </c>
      <c r="Y527" s="26">
        <v>227.5</v>
      </c>
      <c r="Z527" s="26">
        <v>904.5</v>
      </c>
      <c r="AA527" s="26">
        <v>3370</v>
      </c>
      <c r="AB527" s="26">
        <v>321</v>
      </c>
      <c r="AC527" s="26">
        <v>920</v>
      </c>
      <c r="AD527" s="26">
        <v>11525</v>
      </c>
      <c r="AE527" s="26">
        <v>1298</v>
      </c>
      <c r="AF527" s="26">
        <v>2076</v>
      </c>
      <c r="AG527" s="26">
        <v>137.25030000000001</v>
      </c>
    </row>
    <row r="528" spans="1:33" ht="15.75" customHeight="1">
      <c r="A528" s="101">
        <v>44589</v>
      </c>
      <c r="B528" s="102">
        <f>VLOOKUP(A528,'FTSE All-Share Historical '!A:B,2,FALSE)</f>
        <v>4209.3900000000003</v>
      </c>
      <c r="C528" s="26">
        <v>672</v>
      </c>
      <c r="D528" s="26">
        <v>175.4</v>
      </c>
      <c r="E528" s="26">
        <v>325.2</v>
      </c>
      <c r="F528" s="26">
        <v>282</v>
      </c>
      <c r="G528" s="26">
        <v>77.599999999999994</v>
      </c>
      <c r="H528" s="26">
        <v>428</v>
      </c>
      <c r="I528" s="26">
        <v>78.849999999999994</v>
      </c>
      <c r="J528" s="26">
        <v>288</v>
      </c>
      <c r="K528" s="26">
        <v>304</v>
      </c>
      <c r="L528" s="26">
        <v>289.5</v>
      </c>
      <c r="M528" s="26">
        <v>808</v>
      </c>
      <c r="N528" s="26">
        <v>249.2</v>
      </c>
      <c r="O528" s="26">
        <v>1520</v>
      </c>
      <c r="P528" s="26">
        <v>2075</v>
      </c>
      <c r="Q528" s="26">
        <v>102.4</v>
      </c>
      <c r="R528" s="26">
        <v>49.7</v>
      </c>
      <c r="S528" s="26">
        <v>66</v>
      </c>
      <c r="T528" s="26">
        <v>920</v>
      </c>
      <c r="U528" s="26">
        <v>292</v>
      </c>
      <c r="V528" s="26">
        <v>266</v>
      </c>
      <c r="W528" s="26">
        <v>5386</v>
      </c>
      <c r="X528" s="26">
        <v>3321.5</v>
      </c>
      <c r="Y528" s="26">
        <v>220</v>
      </c>
      <c r="Z528" s="26">
        <v>884</v>
      </c>
      <c r="AA528" s="26">
        <v>3205</v>
      </c>
      <c r="AB528" s="26">
        <v>308.5</v>
      </c>
      <c r="AC528" s="26">
        <v>875</v>
      </c>
      <c r="AD528" s="26">
        <v>11490</v>
      </c>
      <c r="AE528" s="26">
        <v>1275</v>
      </c>
      <c r="AF528" s="26">
        <v>2077</v>
      </c>
      <c r="AG528" s="26">
        <v>147.0745</v>
      </c>
    </row>
    <row r="529" spans="1:33" ht="15.75" customHeight="1">
      <c r="A529" s="101">
        <v>44592</v>
      </c>
      <c r="B529" s="102">
        <f>VLOOKUP(A529,'FTSE All-Share Historical '!A:B,2,FALSE)</f>
        <v>4217.67</v>
      </c>
      <c r="C529" s="26">
        <v>696</v>
      </c>
      <c r="D529" s="26">
        <v>175</v>
      </c>
      <c r="E529" s="26">
        <v>327</v>
      </c>
      <c r="F529" s="26">
        <v>285</v>
      </c>
      <c r="G529" s="26">
        <v>78.45</v>
      </c>
      <c r="H529" s="26">
        <v>432</v>
      </c>
      <c r="I529" s="26">
        <v>80.25</v>
      </c>
      <c r="J529" s="26">
        <v>300</v>
      </c>
      <c r="K529" s="26">
        <v>305</v>
      </c>
      <c r="L529" s="26">
        <v>289</v>
      </c>
      <c r="M529" s="26">
        <v>844</v>
      </c>
      <c r="N529" s="26">
        <v>250.4</v>
      </c>
      <c r="O529" s="26">
        <v>1505</v>
      </c>
      <c r="P529" s="26">
        <v>2120</v>
      </c>
      <c r="Q529" s="26">
        <v>98</v>
      </c>
      <c r="R529" s="26">
        <v>48.6</v>
      </c>
      <c r="S529" s="26">
        <v>66.2</v>
      </c>
      <c r="T529" s="26">
        <v>950</v>
      </c>
      <c r="U529" s="26">
        <v>287</v>
      </c>
      <c r="V529" s="26">
        <v>266</v>
      </c>
      <c r="W529" s="26">
        <v>5185</v>
      </c>
      <c r="X529" s="26">
        <v>3228</v>
      </c>
      <c r="Y529" s="26">
        <v>222</v>
      </c>
      <c r="Z529" s="26">
        <v>892</v>
      </c>
      <c r="AA529" s="26">
        <v>3295</v>
      </c>
      <c r="AB529" s="26">
        <v>301.89999999999998</v>
      </c>
      <c r="AC529" s="26">
        <v>905</v>
      </c>
      <c r="AD529" s="26">
        <v>11600</v>
      </c>
      <c r="AE529" s="26">
        <v>1318</v>
      </c>
      <c r="AF529" s="26">
        <v>2078</v>
      </c>
      <c r="AG529" s="26">
        <v>139.4896</v>
      </c>
    </row>
    <row r="530" spans="1:33" ht="15.75" customHeight="1">
      <c r="A530" s="101">
        <v>44593</v>
      </c>
      <c r="B530" s="102">
        <f>VLOOKUP(A530,'FTSE All-Share Historical '!A:B,2,FALSE)</f>
        <v>4259.03</v>
      </c>
      <c r="C530" s="26">
        <v>700</v>
      </c>
      <c r="D530" s="26">
        <v>178.8</v>
      </c>
      <c r="E530" s="26">
        <v>334.4</v>
      </c>
      <c r="F530" s="26">
        <v>285</v>
      </c>
      <c r="G530" s="26">
        <v>80.599999999999994</v>
      </c>
      <c r="H530" s="26">
        <v>425</v>
      </c>
      <c r="I530" s="26">
        <v>80.599999999999994</v>
      </c>
      <c r="J530" s="26">
        <v>296</v>
      </c>
      <c r="K530" s="26">
        <v>300</v>
      </c>
      <c r="L530" s="26">
        <v>300.5</v>
      </c>
      <c r="M530" s="26">
        <v>876</v>
      </c>
      <c r="N530" s="26">
        <v>254.6</v>
      </c>
      <c r="O530" s="26">
        <v>1510</v>
      </c>
      <c r="P530" s="26">
        <v>2180</v>
      </c>
      <c r="Q530" s="26">
        <v>97</v>
      </c>
      <c r="R530" s="26">
        <v>48.8</v>
      </c>
      <c r="S530" s="26">
        <v>68.599999999999994</v>
      </c>
      <c r="T530" s="26">
        <v>940</v>
      </c>
      <c r="U530" s="26">
        <v>280</v>
      </c>
      <c r="V530" s="26">
        <v>265</v>
      </c>
      <c r="W530" s="26">
        <v>5350</v>
      </c>
      <c r="X530" s="26">
        <v>3330.5</v>
      </c>
      <c r="Y530" s="26">
        <v>225.5</v>
      </c>
      <c r="Z530" s="26">
        <v>900</v>
      </c>
      <c r="AA530" s="26">
        <v>3260</v>
      </c>
      <c r="AB530" s="26">
        <v>306.89999999999998</v>
      </c>
      <c r="AC530" s="26">
        <v>905</v>
      </c>
      <c r="AD530" s="26">
        <v>11620</v>
      </c>
      <c r="AE530" s="26">
        <v>1355.5</v>
      </c>
      <c r="AF530" s="26">
        <v>2062</v>
      </c>
      <c r="AG530" s="26">
        <v>138.47829999999999</v>
      </c>
    </row>
    <row r="531" spans="1:33" ht="15.75" customHeight="1">
      <c r="A531" s="101">
        <v>44594</v>
      </c>
      <c r="B531" s="102">
        <f>VLOOKUP(A531,'FTSE All-Share Historical '!A:B,2,FALSE)</f>
        <v>4283.88</v>
      </c>
      <c r="C531" s="26">
        <v>695</v>
      </c>
      <c r="D531" s="26">
        <v>177.9</v>
      </c>
      <c r="E531" s="26">
        <v>322.8</v>
      </c>
      <c r="F531" s="26">
        <v>288</v>
      </c>
      <c r="G531" s="26">
        <v>80.3</v>
      </c>
      <c r="H531" s="26">
        <v>433</v>
      </c>
      <c r="I531" s="26">
        <v>81.5</v>
      </c>
      <c r="J531" s="26">
        <v>298</v>
      </c>
      <c r="K531" s="26">
        <v>303</v>
      </c>
      <c r="L531" s="26">
        <v>292</v>
      </c>
      <c r="M531" s="26">
        <v>868</v>
      </c>
      <c r="N531" s="26">
        <v>254.4</v>
      </c>
      <c r="O531" s="26">
        <v>1505</v>
      </c>
      <c r="P531" s="26">
        <v>2180</v>
      </c>
      <c r="Q531" s="26">
        <v>98.5</v>
      </c>
      <c r="R531" s="26">
        <v>48</v>
      </c>
      <c r="S531" s="26">
        <v>68.599999999999994</v>
      </c>
      <c r="T531" s="26">
        <v>984</v>
      </c>
      <c r="U531" s="26">
        <v>280</v>
      </c>
      <c r="V531" s="26">
        <v>265</v>
      </c>
      <c r="W531" s="26">
        <v>5355</v>
      </c>
      <c r="X531" s="26">
        <v>3321.5</v>
      </c>
      <c r="Y531" s="26">
        <v>224.5</v>
      </c>
      <c r="Z531" s="26">
        <v>889.5</v>
      </c>
      <c r="AA531" s="26">
        <v>3250</v>
      </c>
      <c r="AB531" s="26">
        <v>303</v>
      </c>
      <c r="AC531" s="26">
        <v>905</v>
      </c>
      <c r="AD531" s="26">
        <v>11760</v>
      </c>
      <c r="AE531" s="26">
        <v>1346</v>
      </c>
      <c r="AF531" s="26">
        <v>2043</v>
      </c>
      <c r="AG531" s="26">
        <v>136.8169</v>
      </c>
    </row>
    <row r="532" spans="1:33" ht="15.75" customHeight="1">
      <c r="A532" s="101">
        <v>44595</v>
      </c>
      <c r="B532" s="102">
        <f>VLOOKUP(A532,'FTSE All-Share Historical '!A:B,2,FALSE)</f>
        <v>4249.3500000000004</v>
      </c>
      <c r="C532" s="26">
        <v>648</v>
      </c>
      <c r="D532" s="26">
        <v>182.4</v>
      </c>
      <c r="E532" s="26">
        <v>315</v>
      </c>
      <c r="F532" s="26">
        <v>290</v>
      </c>
      <c r="G532" s="26">
        <v>79.5</v>
      </c>
      <c r="H532" s="26">
        <v>428</v>
      </c>
      <c r="I532" s="26">
        <v>82</v>
      </c>
      <c r="J532" s="26">
        <v>295</v>
      </c>
      <c r="K532" s="26">
        <v>300</v>
      </c>
      <c r="L532" s="26">
        <v>286.5</v>
      </c>
      <c r="M532" s="26">
        <v>809</v>
      </c>
      <c r="N532" s="26">
        <v>251.4</v>
      </c>
      <c r="O532" s="26">
        <v>1500</v>
      </c>
      <c r="P532" s="26">
        <v>2170</v>
      </c>
      <c r="Q532" s="26">
        <v>98.5</v>
      </c>
      <c r="R532" s="26">
        <v>48</v>
      </c>
      <c r="S532" s="26">
        <v>68.400000000000006</v>
      </c>
      <c r="T532" s="26">
        <v>1000</v>
      </c>
      <c r="U532" s="26">
        <v>272</v>
      </c>
      <c r="V532" s="26">
        <v>265</v>
      </c>
      <c r="W532" s="26">
        <v>5374</v>
      </c>
      <c r="X532" s="26">
        <v>3316</v>
      </c>
      <c r="Y532" s="26">
        <v>225</v>
      </c>
      <c r="Z532" s="26">
        <v>879.5</v>
      </c>
      <c r="AA532" s="26">
        <v>3225</v>
      </c>
      <c r="AB532" s="26">
        <v>303.8</v>
      </c>
      <c r="AC532" s="26">
        <v>910</v>
      </c>
      <c r="AD532" s="26">
        <v>11445</v>
      </c>
      <c r="AE532" s="26">
        <v>1336</v>
      </c>
      <c r="AF532" s="26">
        <v>2028</v>
      </c>
      <c r="AG532" s="26">
        <v>131.7603</v>
      </c>
    </row>
    <row r="533" spans="1:33" ht="15.75" customHeight="1">
      <c r="A533" s="101">
        <v>44596</v>
      </c>
      <c r="B533" s="102">
        <f>VLOOKUP(A533,'FTSE All-Share Historical '!A:B,2,FALSE)</f>
        <v>4235.3</v>
      </c>
      <c r="C533" s="26">
        <v>660</v>
      </c>
      <c r="D533" s="26">
        <v>177</v>
      </c>
      <c r="E533" s="26">
        <v>308.39999999999998</v>
      </c>
      <c r="F533" s="26">
        <v>286</v>
      </c>
      <c r="G533" s="26">
        <v>78.2</v>
      </c>
      <c r="H533" s="26">
        <v>439</v>
      </c>
      <c r="I533" s="26">
        <v>81.2</v>
      </c>
      <c r="J533" s="26">
        <v>296</v>
      </c>
      <c r="K533" s="26">
        <v>293</v>
      </c>
      <c r="L533" s="26">
        <v>285</v>
      </c>
      <c r="M533" s="26">
        <v>828</v>
      </c>
      <c r="N533" s="26">
        <v>251</v>
      </c>
      <c r="O533" s="26">
        <v>1505</v>
      </c>
      <c r="P533" s="26">
        <v>2205</v>
      </c>
      <c r="Q533" s="26">
        <v>95.8</v>
      </c>
      <c r="R533" s="26">
        <v>47.6</v>
      </c>
      <c r="S533" s="26">
        <v>65.2</v>
      </c>
      <c r="T533" s="26">
        <v>1000</v>
      </c>
      <c r="U533" s="26">
        <v>273</v>
      </c>
      <c r="V533" s="26">
        <v>259</v>
      </c>
      <c r="W533" s="26">
        <v>5367</v>
      </c>
      <c r="X533" s="26">
        <v>3322.5</v>
      </c>
      <c r="Y533" s="26">
        <v>224.5</v>
      </c>
      <c r="Z533" s="26">
        <v>875</v>
      </c>
      <c r="AA533" s="26">
        <v>3215</v>
      </c>
      <c r="AB533" s="26">
        <v>300.39999999999998</v>
      </c>
      <c r="AC533" s="26">
        <v>910</v>
      </c>
      <c r="AD533" s="26">
        <v>11260</v>
      </c>
      <c r="AE533" s="26">
        <v>1316</v>
      </c>
      <c r="AF533" s="26">
        <v>2005</v>
      </c>
      <c r="AG533" s="26">
        <v>130.0266</v>
      </c>
    </row>
    <row r="534" spans="1:33" ht="15.75" customHeight="1">
      <c r="A534" s="101">
        <v>44599</v>
      </c>
      <c r="B534" s="102">
        <f>VLOOKUP(A534,'FTSE All-Share Historical '!A:B,2,FALSE)</f>
        <v>4264.8999999999996</v>
      </c>
      <c r="C534" s="26">
        <v>662</v>
      </c>
      <c r="D534" s="26">
        <v>176.5</v>
      </c>
      <c r="E534" s="26">
        <v>310.60000000000002</v>
      </c>
      <c r="F534" s="26">
        <v>291</v>
      </c>
      <c r="G534" s="26">
        <v>78.7</v>
      </c>
      <c r="H534" s="26">
        <v>430</v>
      </c>
      <c r="I534" s="26">
        <v>80.8</v>
      </c>
      <c r="J534" s="26">
        <v>292</v>
      </c>
      <c r="K534" s="26">
        <v>299</v>
      </c>
      <c r="L534" s="26">
        <v>278.5</v>
      </c>
      <c r="M534" s="26">
        <v>830</v>
      </c>
      <c r="N534" s="26">
        <v>251.8</v>
      </c>
      <c r="O534" s="26">
        <v>1490</v>
      </c>
      <c r="P534" s="26">
        <v>2195</v>
      </c>
      <c r="Q534" s="26">
        <v>94.5</v>
      </c>
      <c r="R534" s="26">
        <v>49.3</v>
      </c>
      <c r="S534" s="26">
        <v>66.8</v>
      </c>
      <c r="T534" s="26">
        <v>998</v>
      </c>
      <c r="U534" s="26">
        <v>273</v>
      </c>
      <c r="V534" s="26">
        <v>255</v>
      </c>
      <c r="W534" s="26">
        <v>5516</v>
      </c>
      <c r="X534" s="26">
        <v>3383</v>
      </c>
      <c r="Y534" s="26">
        <v>228.5</v>
      </c>
      <c r="Z534" s="26">
        <v>878</v>
      </c>
      <c r="AA534" s="26">
        <v>3360</v>
      </c>
      <c r="AB534" s="26">
        <v>300</v>
      </c>
      <c r="AC534" s="26">
        <v>925</v>
      </c>
      <c r="AD534" s="26">
        <v>11190</v>
      </c>
      <c r="AE534" s="26">
        <v>1320</v>
      </c>
      <c r="AF534" s="26">
        <v>2016</v>
      </c>
      <c r="AG534" s="26">
        <v>135.87780000000001</v>
      </c>
    </row>
    <row r="535" spans="1:33" ht="15.75" customHeight="1">
      <c r="A535" s="101">
        <v>44600</v>
      </c>
      <c r="B535" s="102">
        <f>VLOOKUP(A535,'FTSE All-Share Historical '!A:B,2,FALSE)</f>
        <v>4261.57</v>
      </c>
      <c r="C535" s="26">
        <v>696</v>
      </c>
      <c r="D535" s="26">
        <v>180</v>
      </c>
      <c r="E535" s="26">
        <v>305.60000000000002</v>
      </c>
      <c r="F535" s="26">
        <v>290</v>
      </c>
      <c r="G535" s="26">
        <v>78.8</v>
      </c>
      <c r="H535" s="26">
        <v>420</v>
      </c>
      <c r="I535" s="26">
        <v>82.15</v>
      </c>
      <c r="J535" s="26">
        <v>277</v>
      </c>
      <c r="K535" s="26">
        <v>295</v>
      </c>
      <c r="L535" s="26">
        <v>282</v>
      </c>
      <c r="M535" s="26">
        <v>796</v>
      </c>
      <c r="N535" s="26">
        <v>254.4</v>
      </c>
      <c r="O535" s="26">
        <v>1520</v>
      </c>
      <c r="P535" s="26">
        <v>2195</v>
      </c>
      <c r="Q535" s="26">
        <v>97.8</v>
      </c>
      <c r="R535" s="26">
        <v>49.5</v>
      </c>
      <c r="S535" s="26">
        <v>65</v>
      </c>
      <c r="T535" s="26">
        <v>1000</v>
      </c>
      <c r="U535" s="26">
        <v>270</v>
      </c>
      <c r="V535" s="26">
        <v>252</v>
      </c>
      <c r="W535" s="26">
        <v>5617</v>
      </c>
      <c r="X535" s="26">
        <v>3489.5</v>
      </c>
      <c r="Y535" s="26">
        <v>231</v>
      </c>
      <c r="Z535" s="26">
        <v>885.5</v>
      </c>
      <c r="AA535" s="26">
        <v>3315</v>
      </c>
      <c r="AB535" s="26">
        <v>303</v>
      </c>
      <c r="AC535" s="26">
        <v>930</v>
      </c>
      <c r="AD535" s="26">
        <v>11185</v>
      </c>
      <c r="AE535" s="26">
        <v>1385</v>
      </c>
      <c r="AF535" s="26">
        <v>2000</v>
      </c>
      <c r="AG535" s="26">
        <v>133.06059999999999</v>
      </c>
    </row>
    <row r="536" spans="1:33" ht="15.75" customHeight="1">
      <c r="A536" s="101">
        <v>44601</v>
      </c>
      <c r="B536" s="102">
        <f>VLOOKUP(A536,'FTSE All-Share Historical '!A:B,2,FALSE)</f>
        <v>4310.2299999999996</v>
      </c>
      <c r="C536" s="26">
        <v>712</v>
      </c>
      <c r="D536" s="26">
        <v>188.7</v>
      </c>
      <c r="E536" s="26">
        <v>314.2</v>
      </c>
      <c r="F536" s="26">
        <v>295</v>
      </c>
      <c r="G536" s="26">
        <v>83</v>
      </c>
      <c r="H536" s="26">
        <v>429</v>
      </c>
      <c r="I536" s="26">
        <v>83.45</v>
      </c>
      <c r="J536" s="26">
        <v>293</v>
      </c>
      <c r="K536" s="26">
        <v>297</v>
      </c>
      <c r="L536" s="26">
        <v>304.5</v>
      </c>
      <c r="M536" s="26">
        <v>807</v>
      </c>
      <c r="N536" s="26">
        <v>261</v>
      </c>
      <c r="O536" s="26">
        <v>1530</v>
      </c>
      <c r="P536" s="26">
        <v>2265</v>
      </c>
      <c r="Q536" s="26">
        <v>97.5</v>
      </c>
      <c r="R536" s="26">
        <v>49.7</v>
      </c>
      <c r="S536" s="26">
        <v>67</v>
      </c>
      <c r="T536" s="26">
        <v>994</v>
      </c>
      <c r="U536" s="26">
        <v>262</v>
      </c>
      <c r="V536" s="26">
        <v>253.5</v>
      </c>
      <c r="W536" s="26">
        <v>5672</v>
      </c>
      <c r="X536" s="26">
        <v>3518</v>
      </c>
      <c r="Y536" s="26">
        <v>229</v>
      </c>
      <c r="Z536" s="26">
        <v>911.5</v>
      </c>
      <c r="AA536" s="26">
        <v>3440</v>
      </c>
      <c r="AB536" s="26">
        <v>304.10000000000002</v>
      </c>
      <c r="AC536" s="26">
        <v>935</v>
      </c>
      <c r="AD536" s="26">
        <v>11225</v>
      </c>
      <c r="AE536" s="26">
        <v>1398</v>
      </c>
      <c r="AF536" s="26">
        <v>2024</v>
      </c>
      <c r="AG536" s="26">
        <v>139.41739999999999</v>
      </c>
    </row>
    <row r="537" spans="1:33" ht="15.75" customHeight="1">
      <c r="A537" s="101">
        <v>44602</v>
      </c>
      <c r="B537" s="102">
        <f>VLOOKUP(A537,'FTSE All-Share Historical '!A:B,2,FALSE)</f>
        <v>4324.6400000000003</v>
      </c>
      <c r="C537" s="26">
        <v>708</v>
      </c>
      <c r="D537" s="26">
        <v>189.9</v>
      </c>
      <c r="E537" s="26">
        <v>315.2</v>
      </c>
      <c r="F537" s="26">
        <v>305</v>
      </c>
      <c r="G537" s="26">
        <v>83.9</v>
      </c>
      <c r="H537" s="26">
        <v>425</v>
      </c>
      <c r="I537" s="26">
        <v>83.75</v>
      </c>
      <c r="J537" s="26">
        <v>296</v>
      </c>
      <c r="K537" s="26">
        <v>293</v>
      </c>
      <c r="L537" s="26">
        <v>312</v>
      </c>
      <c r="M537" s="26">
        <v>808</v>
      </c>
      <c r="N537" s="26">
        <v>266.2</v>
      </c>
      <c r="O537" s="26">
        <v>1525</v>
      </c>
      <c r="P537" s="26">
        <v>2225</v>
      </c>
      <c r="Q537" s="26">
        <v>96.9</v>
      </c>
      <c r="R537" s="26">
        <v>48.85</v>
      </c>
      <c r="S537" s="26">
        <v>66.8</v>
      </c>
      <c r="T537" s="26">
        <v>960</v>
      </c>
      <c r="U537" s="26">
        <v>272</v>
      </c>
      <c r="V537" s="26">
        <v>252</v>
      </c>
      <c r="W537" s="26">
        <v>5807</v>
      </c>
      <c r="X537" s="26">
        <v>3599.5</v>
      </c>
      <c r="Y537" s="26">
        <v>234.5</v>
      </c>
      <c r="Z537" s="26">
        <v>925.5</v>
      </c>
      <c r="AA537" s="26">
        <v>3440</v>
      </c>
      <c r="AB537" s="26">
        <v>306.60000000000002</v>
      </c>
      <c r="AC537" s="26">
        <v>935</v>
      </c>
      <c r="AD537" s="26">
        <v>11225</v>
      </c>
      <c r="AE537" s="26">
        <v>1420.5</v>
      </c>
      <c r="AF537" s="26">
        <v>2005</v>
      </c>
      <c r="AG537" s="26">
        <v>137.61150000000001</v>
      </c>
    </row>
    <row r="538" spans="1:33" ht="15.75" customHeight="1">
      <c r="A538" s="101">
        <v>44603</v>
      </c>
      <c r="B538" s="102">
        <f>VLOOKUP(A538,'FTSE All-Share Historical '!A:B,2,FALSE)</f>
        <v>4314.1899999999996</v>
      </c>
      <c r="C538" s="26">
        <v>696</v>
      </c>
      <c r="D538" s="26">
        <v>183.6</v>
      </c>
      <c r="E538" s="26">
        <v>310</v>
      </c>
      <c r="F538" s="26">
        <v>296</v>
      </c>
      <c r="G538" s="26">
        <v>84</v>
      </c>
      <c r="H538" s="26">
        <v>426</v>
      </c>
      <c r="I538" s="26">
        <v>81.650000000000006</v>
      </c>
      <c r="J538" s="26">
        <v>295</v>
      </c>
      <c r="K538" s="26">
        <v>291</v>
      </c>
      <c r="L538" s="26">
        <v>299.5</v>
      </c>
      <c r="M538" s="26">
        <v>771</v>
      </c>
      <c r="N538" s="26">
        <v>266.2</v>
      </c>
      <c r="O538" s="26">
        <v>1540</v>
      </c>
      <c r="P538" s="26">
        <v>2235</v>
      </c>
      <c r="Q538" s="26">
        <v>96.8</v>
      </c>
      <c r="R538" s="26">
        <v>49.85</v>
      </c>
      <c r="S538" s="26">
        <v>66.2</v>
      </c>
      <c r="T538" s="26">
        <v>950</v>
      </c>
      <c r="U538" s="26">
        <v>269</v>
      </c>
      <c r="V538" s="26">
        <v>251</v>
      </c>
      <c r="W538" s="26">
        <v>5726</v>
      </c>
      <c r="X538" s="26">
        <v>3579.5</v>
      </c>
      <c r="Y538" s="26">
        <v>233</v>
      </c>
      <c r="Z538" s="26">
        <v>909.5</v>
      </c>
      <c r="AA538" s="26">
        <v>3415</v>
      </c>
      <c r="AB538" s="26">
        <v>308</v>
      </c>
      <c r="AC538" s="26">
        <v>935</v>
      </c>
      <c r="AD538" s="26">
        <v>11025</v>
      </c>
      <c r="AE538" s="26">
        <v>1408.5</v>
      </c>
      <c r="AF538" s="26">
        <v>1965.5</v>
      </c>
      <c r="AG538" s="26">
        <v>135.8056</v>
      </c>
    </row>
    <row r="539" spans="1:33" ht="15.75" customHeight="1">
      <c r="A539" s="101">
        <v>44606</v>
      </c>
      <c r="B539" s="102">
        <f>VLOOKUP(A539,'FTSE All-Share Historical '!A:B,2,FALSE)</f>
        <v>4239.43</v>
      </c>
      <c r="C539" s="26">
        <v>700</v>
      </c>
      <c r="D539" s="26">
        <v>180</v>
      </c>
      <c r="E539" s="26">
        <v>304</v>
      </c>
      <c r="F539" s="26">
        <v>300</v>
      </c>
      <c r="G539" s="26">
        <v>83</v>
      </c>
      <c r="H539" s="26">
        <v>429</v>
      </c>
      <c r="I539" s="26">
        <v>79.5</v>
      </c>
      <c r="J539" s="26">
        <v>290</v>
      </c>
      <c r="K539" s="26">
        <v>286</v>
      </c>
      <c r="L539" s="26">
        <v>288.5</v>
      </c>
      <c r="M539" s="26">
        <v>763</v>
      </c>
      <c r="N539" s="26">
        <v>257.2</v>
      </c>
      <c r="O539" s="26">
        <v>1510</v>
      </c>
      <c r="P539" s="26">
        <v>2160</v>
      </c>
      <c r="Q539" s="26">
        <v>96.2</v>
      </c>
      <c r="R539" s="26">
        <v>48.8</v>
      </c>
      <c r="S539" s="26">
        <v>64</v>
      </c>
      <c r="T539" s="26">
        <v>900</v>
      </c>
      <c r="U539" s="26">
        <v>267</v>
      </c>
      <c r="V539" s="26">
        <v>244.5</v>
      </c>
      <c r="W539" s="26">
        <v>5722</v>
      </c>
      <c r="X539" s="26">
        <v>3617.5</v>
      </c>
      <c r="Y539" s="26">
        <v>228.5</v>
      </c>
      <c r="Z539" s="26">
        <v>893</v>
      </c>
      <c r="AA539" s="26">
        <v>3340</v>
      </c>
      <c r="AB539" s="26">
        <v>301</v>
      </c>
      <c r="AC539" s="26">
        <v>935</v>
      </c>
      <c r="AD539" s="26">
        <v>10955</v>
      </c>
      <c r="AE539" s="26">
        <v>1382</v>
      </c>
      <c r="AF539" s="26">
        <v>1946</v>
      </c>
      <c r="AG539" s="26">
        <v>126.3425</v>
      </c>
    </row>
    <row r="540" spans="1:33" ht="15.75" customHeight="1">
      <c r="A540" s="101">
        <v>44607</v>
      </c>
      <c r="B540" s="102">
        <f>VLOOKUP(A540,'FTSE All-Share Historical '!A:B,2,FALSE)</f>
        <v>4283.3599999999997</v>
      </c>
      <c r="C540" s="26">
        <v>670</v>
      </c>
      <c r="D540" s="26">
        <v>178.1</v>
      </c>
      <c r="E540" s="26">
        <v>304.2</v>
      </c>
      <c r="F540" s="26">
        <v>310</v>
      </c>
      <c r="G540" s="26">
        <v>87.1</v>
      </c>
      <c r="H540" s="26">
        <v>435</v>
      </c>
      <c r="I540" s="26">
        <v>81.349999999999994</v>
      </c>
      <c r="J540" s="26">
        <v>290</v>
      </c>
      <c r="K540" s="26">
        <v>286</v>
      </c>
      <c r="L540" s="26">
        <v>297.5</v>
      </c>
      <c r="M540" s="26">
        <v>788</v>
      </c>
      <c r="N540" s="26">
        <v>255.6</v>
      </c>
      <c r="O540" s="26">
        <v>1525</v>
      </c>
      <c r="P540" s="26">
        <v>2195</v>
      </c>
      <c r="Q540" s="26">
        <v>97.2</v>
      </c>
      <c r="R540" s="26">
        <v>49</v>
      </c>
      <c r="S540" s="26">
        <v>63.2</v>
      </c>
      <c r="T540" s="26">
        <v>900</v>
      </c>
      <c r="U540" s="26">
        <v>256</v>
      </c>
      <c r="V540" s="26">
        <v>246.5</v>
      </c>
      <c r="W540" s="26">
        <v>5646</v>
      </c>
      <c r="X540" s="26">
        <v>3516</v>
      </c>
      <c r="Y540" s="26">
        <v>232</v>
      </c>
      <c r="Z540" s="26">
        <v>911</v>
      </c>
      <c r="AA540" s="26">
        <v>3375</v>
      </c>
      <c r="AB540" s="26">
        <v>308.39999999999998</v>
      </c>
      <c r="AC540" s="26">
        <v>935</v>
      </c>
      <c r="AD540" s="26">
        <v>11115</v>
      </c>
      <c r="AE540" s="26">
        <v>1423</v>
      </c>
      <c r="AF540" s="26">
        <v>1975.5</v>
      </c>
      <c r="AG540" s="26">
        <v>125.69240000000001</v>
      </c>
    </row>
    <row r="541" spans="1:33" ht="15.75" customHeight="1">
      <c r="A541" s="101">
        <v>44608</v>
      </c>
      <c r="B541" s="102">
        <f>VLOOKUP(A541,'FTSE All-Share Historical '!A:B,2,FALSE)</f>
        <v>4280.1899999999996</v>
      </c>
      <c r="C541" s="26">
        <v>704</v>
      </c>
      <c r="D541" s="26">
        <v>180</v>
      </c>
      <c r="E541" s="26">
        <v>302.8</v>
      </c>
      <c r="F541" s="26">
        <v>304</v>
      </c>
      <c r="G541" s="26">
        <v>89.7</v>
      </c>
      <c r="H541" s="26">
        <v>422</v>
      </c>
      <c r="I541" s="26">
        <v>80.25</v>
      </c>
      <c r="J541" s="26">
        <v>299</v>
      </c>
      <c r="K541" s="26">
        <v>290</v>
      </c>
      <c r="L541" s="26">
        <v>299</v>
      </c>
      <c r="M541" s="26">
        <v>777</v>
      </c>
      <c r="N541" s="26">
        <v>253.2</v>
      </c>
      <c r="O541" s="26">
        <v>1510</v>
      </c>
      <c r="P541" s="26">
        <v>2190</v>
      </c>
      <c r="Q541" s="26">
        <v>97.5</v>
      </c>
      <c r="R541" s="26">
        <v>49.1</v>
      </c>
      <c r="S541" s="26">
        <v>67</v>
      </c>
      <c r="T541" s="26">
        <v>860</v>
      </c>
      <c r="U541" s="26">
        <v>268</v>
      </c>
      <c r="V541" s="26">
        <v>246</v>
      </c>
      <c r="W541" s="26">
        <v>5708</v>
      </c>
      <c r="X541" s="26">
        <v>3582</v>
      </c>
      <c r="Y541" s="26">
        <v>235</v>
      </c>
      <c r="Z541" s="26">
        <v>908.5</v>
      </c>
      <c r="AA541" s="26">
        <v>3340</v>
      </c>
      <c r="AB541" s="26">
        <v>309.89999999999998</v>
      </c>
      <c r="AC541" s="26">
        <v>935</v>
      </c>
      <c r="AD541" s="26">
        <v>11055</v>
      </c>
      <c r="AE541" s="26">
        <v>1418.5</v>
      </c>
      <c r="AF541" s="26">
        <v>1984</v>
      </c>
      <c r="AG541" s="26">
        <v>128.58189999999999</v>
      </c>
    </row>
    <row r="542" spans="1:33" ht="15.75" customHeight="1">
      <c r="A542" s="101">
        <v>44609</v>
      </c>
      <c r="B542" s="102">
        <f>VLOOKUP(A542,'FTSE All-Share Historical '!A:B,2,FALSE)</f>
        <v>4240.22</v>
      </c>
      <c r="C542" s="26">
        <v>699</v>
      </c>
      <c r="D542" s="26">
        <v>182.7</v>
      </c>
      <c r="E542" s="26">
        <v>295.8</v>
      </c>
      <c r="F542" s="26">
        <v>305</v>
      </c>
      <c r="G542" s="26">
        <v>89.4</v>
      </c>
      <c r="H542" s="26">
        <v>426</v>
      </c>
      <c r="I542" s="26">
        <v>78.95</v>
      </c>
      <c r="J542" s="26">
        <v>300</v>
      </c>
      <c r="K542" s="26">
        <v>292</v>
      </c>
      <c r="L542" s="26">
        <v>286</v>
      </c>
      <c r="M542" s="26">
        <v>758</v>
      </c>
      <c r="N542" s="26">
        <v>245.8</v>
      </c>
      <c r="O542" s="26">
        <v>1505</v>
      </c>
      <c r="P542" s="26">
        <v>2170</v>
      </c>
      <c r="Q542" s="26">
        <v>95.9</v>
      </c>
      <c r="R542" s="26">
        <v>49.45</v>
      </c>
      <c r="S542" s="26">
        <v>65.400000000000006</v>
      </c>
      <c r="T542" s="26">
        <v>848</v>
      </c>
      <c r="U542" s="26">
        <v>262</v>
      </c>
      <c r="V542" s="26">
        <v>245</v>
      </c>
      <c r="W542" s="26">
        <v>5588</v>
      </c>
      <c r="X542" s="26">
        <v>3523</v>
      </c>
      <c r="Y542" s="26">
        <v>232</v>
      </c>
      <c r="Z542" s="26">
        <v>889.5</v>
      </c>
      <c r="AA542" s="26">
        <v>3405</v>
      </c>
      <c r="AB542" s="26">
        <v>307.60000000000002</v>
      </c>
      <c r="AC542" s="26">
        <v>935</v>
      </c>
      <c r="AD542" s="26">
        <v>11105</v>
      </c>
      <c r="AE542" s="26">
        <v>1342</v>
      </c>
      <c r="AF542" s="26">
        <v>1989.5</v>
      </c>
      <c r="AG542" s="26">
        <v>128.94300000000001</v>
      </c>
    </row>
    <row r="543" spans="1:33" ht="15.75" customHeight="1">
      <c r="A543" s="101">
        <v>44610</v>
      </c>
      <c r="B543" s="102">
        <f>VLOOKUP(A543,'FTSE All-Share Historical '!A:B,2,FALSE)</f>
        <v>4222.78</v>
      </c>
      <c r="C543" s="26">
        <v>726</v>
      </c>
      <c r="D543" s="26">
        <v>180</v>
      </c>
      <c r="E543" s="26">
        <v>293</v>
      </c>
      <c r="F543" s="26">
        <v>305</v>
      </c>
      <c r="G543" s="26">
        <v>87.4</v>
      </c>
      <c r="H543" s="26">
        <v>432</v>
      </c>
      <c r="I543" s="26">
        <v>80</v>
      </c>
      <c r="J543" s="26">
        <v>314</v>
      </c>
      <c r="K543" s="26">
        <v>282</v>
      </c>
      <c r="L543" s="26">
        <v>279</v>
      </c>
      <c r="M543" s="26">
        <v>739</v>
      </c>
      <c r="N543" s="26">
        <v>240</v>
      </c>
      <c r="O543" s="26">
        <v>1515</v>
      </c>
      <c r="P543" s="26">
        <v>2125</v>
      </c>
      <c r="Q543" s="26">
        <v>97</v>
      </c>
      <c r="R543" s="26">
        <v>48.55</v>
      </c>
      <c r="S543" s="26">
        <v>64.599999999999994</v>
      </c>
      <c r="T543" s="26">
        <v>780</v>
      </c>
      <c r="U543" s="26">
        <v>261</v>
      </c>
      <c r="V543" s="26">
        <v>242</v>
      </c>
      <c r="W543" s="26">
        <v>5657</v>
      </c>
      <c r="X543" s="26">
        <v>3526</v>
      </c>
      <c r="Y543" s="26">
        <v>233.5</v>
      </c>
      <c r="Z543" s="26">
        <v>876</v>
      </c>
      <c r="AA543" s="26">
        <v>3295</v>
      </c>
      <c r="AB543" s="26">
        <v>304.7</v>
      </c>
      <c r="AC543" s="26">
        <v>935</v>
      </c>
      <c r="AD543" s="26">
        <v>11175</v>
      </c>
      <c r="AE543" s="26">
        <v>1320</v>
      </c>
      <c r="AF543" s="26">
        <v>1968.5</v>
      </c>
      <c r="AG543" s="26">
        <v>123.5253</v>
      </c>
    </row>
    <row r="544" spans="1:33" ht="15.75" customHeight="1">
      <c r="A544" s="101">
        <v>44613</v>
      </c>
      <c r="B544" s="102">
        <f>VLOOKUP(A544,'FTSE All-Share Historical '!A:B,2,FALSE)</f>
        <v>4200.4799999999996</v>
      </c>
      <c r="C544" s="26">
        <v>698</v>
      </c>
      <c r="D544" s="26">
        <v>175</v>
      </c>
      <c r="E544" s="26">
        <v>290</v>
      </c>
      <c r="F544" s="26">
        <v>303</v>
      </c>
      <c r="G544" s="26">
        <v>88</v>
      </c>
      <c r="H544" s="26">
        <v>431</v>
      </c>
      <c r="I544" s="26">
        <v>79</v>
      </c>
      <c r="J544" s="26">
        <v>308</v>
      </c>
      <c r="K544" s="26">
        <v>289</v>
      </c>
      <c r="L544" s="26">
        <v>272.5</v>
      </c>
      <c r="M544" s="26">
        <v>699</v>
      </c>
      <c r="N544" s="26">
        <v>237</v>
      </c>
      <c r="O544" s="26">
        <v>1500</v>
      </c>
      <c r="P544" s="26">
        <v>2100</v>
      </c>
      <c r="Q544" s="26">
        <v>95.2</v>
      </c>
      <c r="R544" s="26">
        <v>48</v>
      </c>
      <c r="S544" s="26">
        <v>63</v>
      </c>
      <c r="T544" s="26">
        <v>740</v>
      </c>
      <c r="U544" s="26">
        <v>260</v>
      </c>
      <c r="V544" s="26">
        <v>236.5</v>
      </c>
      <c r="W544" s="26">
        <v>5694</v>
      </c>
      <c r="X544" s="26">
        <v>3574</v>
      </c>
      <c r="Y544" s="26">
        <v>225.5</v>
      </c>
      <c r="Z544" s="26">
        <v>870</v>
      </c>
      <c r="AA544" s="26">
        <v>3270</v>
      </c>
      <c r="AB544" s="26">
        <v>305.60000000000002</v>
      </c>
      <c r="AC544" s="26">
        <v>925</v>
      </c>
      <c r="AD544" s="26">
        <v>11050</v>
      </c>
      <c r="AE544" s="26">
        <v>1294</v>
      </c>
      <c r="AF544" s="26">
        <v>1938.5</v>
      </c>
      <c r="AG544" s="26">
        <v>19.634</v>
      </c>
    </row>
    <row r="545" spans="1:33" ht="15.75" customHeight="1">
      <c r="A545" s="101">
        <v>44614</v>
      </c>
      <c r="B545" s="102">
        <f>VLOOKUP(A545,'FTSE All-Share Historical '!A:B,2,FALSE)</f>
        <v>4201.8</v>
      </c>
      <c r="C545" s="26">
        <v>700</v>
      </c>
      <c r="D545" s="26">
        <v>175</v>
      </c>
      <c r="E545" s="26">
        <v>284.39999999999998</v>
      </c>
      <c r="F545" s="26">
        <v>310</v>
      </c>
      <c r="G545" s="26">
        <v>86.5</v>
      </c>
      <c r="H545" s="26">
        <v>431</v>
      </c>
      <c r="I545" s="26">
        <v>78.5</v>
      </c>
      <c r="J545" s="26">
        <v>304</v>
      </c>
      <c r="K545" s="26">
        <v>284</v>
      </c>
      <c r="L545" s="26">
        <v>274</v>
      </c>
      <c r="M545" s="26">
        <v>731</v>
      </c>
      <c r="N545" s="26">
        <v>238.4</v>
      </c>
      <c r="O545" s="26">
        <v>1480</v>
      </c>
      <c r="P545" s="26">
        <v>2120</v>
      </c>
      <c r="Q545" s="26">
        <v>94.8</v>
      </c>
      <c r="R545" s="26">
        <v>46.375</v>
      </c>
      <c r="S545" s="26">
        <v>62.2</v>
      </c>
      <c r="T545" s="26">
        <v>710</v>
      </c>
      <c r="U545" s="26">
        <v>250</v>
      </c>
      <c r="V545" s="26">
        <v>235</v>
      </c>
      <c r="W545" s="26">
        <v>5691</v>
      </c>
      <c r="X545" s="26">
        <v>3576.5</v>
      </c>
      <c r="Y545" s="26">
        <v>229</v>
      </c>
      <c r="Z545" s="26">
        <v>867</v>
      </c>
      <c r="AA545" s="26">
        <v>3250</v>
      </c>
      <c r="AB545" s="26">
        <v>303.5</v>
      </c>
      <c r="AC545" s="26">
        <v>925</v>
      </c>
      <c r="AD545" s="26">
        <v>11160</v>
      </c>
      <c r="AE545" s="26">
        <v>1305</v>
      </c>
      <c r="AF545" s="26">
        <v>1946.5</v>
      </c>
      <c r="AG545" s="26">
        <v>18.319299999999998</v>
      </c>
    </row>
    <row r="546" spans="1:33" ht="15.75" customHeight="1">
      <c r="A546" s="101">
        <v>44615</v>
      </c>
      <c r="B546" s="102">
        <f>VLOOKUP(A546,'FTSE All-Share Historical '!A:B,2,FALSE)</f>
        <v>4198.8100000000004</v>
      </c>
      <c r="C546" s="26">
        <v>656</v>
      </c>
      <c r="D546" s="26">
        <v>175.1</v>
      </c>
      <c r="E546" s="26">
        <v>278</v>
      </c>
      <c r="F546" s="26">
        <v>296</v>
      </c>
      <c r="G546" s="26">
        <v>84.8</v>
      </c>
      <c r="H546" s="26">
        <v>428</v>
      </c>
      <c r="I546" s="26">
        <v>78</v>
      </c>
      <c r="J546" s="26">
        <v>295</v>
      </c>
      <c r="K546" s="26">
        <v>276</v>
      </c>
      <c r="L546" s="26">
        <v>270.5</v>
      </c>
      <c r="M546" s="26">
        <v>699</v>
      </c>
      <c r="N546" s="26">
        <v>238.4</v>
      </c>
      <c r="O546" s="26">
        <v>1475</v>
      </c>
      <c r="P546" s="26">
        <v>2150</v>
      </c>
      <c r="Q546" s="26">
        <v>94.3</v>
      </c>
      <c r="R546" s="26">
        <v>45</v>
      </c>
      <c r="S546" s="26">
        <v>61.2</v>
      </c>
      <c r="T546" s="26">
        <v>770</v>
      </c>
      <c r="U546" s="26">
        <v>246</v>
      </c>
      <c r="V546" s="26">
        <v>236.5</v>
      </c>
      <c r="W546" s="26">
        <v>5568</v>
      </c>
      <c r="X546" s="26">
        <v>3532.5</v>
      </c>
      <c r="Y546" s="26">
        <v>228.5</v>
      </c>
      <c r="Z546" s="26">
        <v>845</v>
      </c>
      <c r="AA546" s="26">
        <v>3220</v>
      </c>
      <c r="AB546" s="26">
        <v>305.8</v>
      </c>
      <c r="AC546" s="26">
        <v>925</v>
      </c>
      <c r="AD546" s="26">
        <v>11275</v>
      </c>
      <c r="AE546" s="26">
        <v>1285.5</v>
      </c>
      <c r="AF546" s="26">
        <v>2013</v>
      </c>
      <c r="AG546" s="26">
        <v>22.7547</v>
      </c>
    </row>
    <row r="547" spans="1:33" ht="15.75" customHeight="1">
      <c r="A547" s="101">
        <v>44616</v>
      </c>
      <c r="B547" s="102">
        <f>VLOOKUP(A547,'FTSE All-Share Historical '!A:B,2,FALSE)</f>
        <v>4042.88</v>
      </c>
      <c r="C547" s="26">
        <v>679</v>
      </c>
      <c r="D547" s="26">
        <v>175</v>
      </c>
      <c r="E547" s="26">
        <v>269.39999999999998</v>
      </c>
      <c r="F547" s="26">
        <v>306</v>
      </c>
      <c r="G547" s="26">
        <v>78.400000000000006</v>
      </c>
      <c r="H547" s="26">
        <v>429</v>
      </c>
      <c r="I547" s="26">
        <v>76.05</v>
      </c>
      <c r="J547" s="26">
        <v>295</v>
      </c>
      <c r="K547" s="26">
        <v>283</v>
      </c>
      <c r="L547" s="26">
        <v>255</v>
      </c>
      <c r="M547" s="26">
        <v>692</v>
      </c>
      <c r="N547" s="26">
        <v>228.6</v>
      </c>
      <c r="O547" s="26">
        <v>1450</v>
      </c>
      <c r="P547" s="26">
        <v>2175</v>
      </c>
      <c r="Q547" s="26">
        <v>87.5</v>
      </c>
      <c r="R547" s="26">
        <v>41.6</v>
      </c>
      <c r="S547" s="26">
        <v>57.2</v>
      </c>
      <c r="T547" s="26">
        <v>730</v>
      </c>
      <c r="U547" s="26">
        <v>253</v>
      </c>
      <c r="V547" s="26">
        <v>230</v>
      </c>
      <c r="W547" s="26">
        <v>5467</v>
      </c>
      <c r="X547" s="26">
        <v>3595</v>
      </c>
      <c r="Y547" s="26">
        <v>213</v>
      </c>
      <c r="Z547" s="26">
        <v>833.5</v>
      </c>
      <c r="AA547" s="26">
        <v>3140</v>
      </c>
      <c r="AB547" s="26">
        <v>301</v>
      </c>
      <c r="AC547" s="26">
        <v>920</v>
      </c>
      <c r="AD547" s="26">
        <v>11095</v>
      </c>
      <c r="AE547" s="26">
        <v>1259</v>
      </c>
      <c r="AF547" s="26">
        <v>1833.5</v>
      </c>
      <c r="AG547" s="26">
        <v>21.2666</v>
      </c>
    </row>
    <row r="548" spans="1:33" ht="15.75" customHeight="1">
      <c r="A548" s="101">
        <v>44617</v>
      </c>
      <c r="B548" s="102">
        <f>VLOOKUP(A548,'FTSE All-Share Historical '!A:B,2,FALSE)</f>
        <v>4196.79</v>
      </c>
      <c r="C548" s="26">
        <v>734</v>
      </c>
      <c r="D548" s="26">
        <v>177.3</v>
      </c>
      <c r="E548" s="26">
        <v>277.2</v>
      </c>
      <c r="F548" s="26">
        <v>297</v>
      </c>
      <c r="G548" s="26">
        <v>79.599999999999994</v>
      </c>
      <c r="H548" s="26">
        <v>434</v>
      </c>
      <c r="I548" s="26">
        <v>78.400000000000006</v>
      </c>
      <c r="J548" s="26">
        <v>296</v>
      </c>
      <c r="K548" s="26">
        <v>278</v>
      </c>
      <c r="L548" s="26">
        <v>275.5</v>
      </c>
      <c r="M548" s="26">
        <v>705</v>
      </c>
      <c r="N548" s="26">
        <v>237</v>
      </c>
      <c r="O548" s="26">
        <v>1465</v>
      </c>
      <c r="P548" s="26">
        <v>2250</v>
      </c>
      <c r="Q548" s="26">
        <v>92.6</v>
      </c>
      <c r="R548" s="26">
        <v>43.2</v>
      </c>
      <c r="S548" s="26">
        <v>61</v>
      </c>
      <c r="T548" s="26">
        <v>726</v>
      </c>
      <c r="U548" s="26">
        <v>251</v>
      </c>
      <c r="V548" s="26">
        <v>236.5</v>
      </c>
      <c r="W548" s="26">
        <v>5667</v>
      </c>
      <c r="X548" s="26">
        <v>3735</v>
      </c>
      <c r="Y548" s="26">
        <v>220.5</v>
      </c>
      <c r="Z548" s="26">
        <v>868</v>
      </c>
      <c r="AA548" s="26">
        <v>3225</v>
      </c>
      <c r="AB548" s="26">
        <v>306.7</v>
      </c>
      <c r="AC548" s="26">
        <v>920</v>
      </c>
      <c r="AD548" s="26">
        <v>11415</v>
      </c>
      <c r="AE548" s="26">
        <v>1311.5</v>
      </c>
      <c r="AF548" s="26">
        <v>1947</v>
      </c>
      <c r="AG548" s="26">
        <v>20.746500000000001</v>
      </c>
    </row>
    <row r="549" spans="1:33" ht="15.75" customHeight="1">
      <c r="A549" s="101">
        <v>44620</v>
      </c>
      <c r="B549" s="102">
        <f>VLOOKUP(A549,'FTSE All-Share Historical '!A:B,2,FALSE)</f>
        <v>4187.6899999999996</v>
      </c>
      <c r="C549" s="26">
        <v>710</v>
      </c>
      <c r="D549" s="26">
        <v>175.3</v>
      </c>
      <c r="E549" s="26">
        <v>278</v>
      </c>
      <c r="F549" s="26">
        <v>296</v>
      </c>
      <c r="G549" s="26">
        <v>75</v>
      </c>
      <c r="H549" s="26">
        <v>424</v>
      </c>
      <c r="I549" s="26">
        <v>77.95</v>
      </c>
      <c r="J549" s="26">
        <v>290</v>
      </c>
      <c r="K549" s="26">
        <v>269</v>
      </c>
      <c r="L549" s="26">
        <v>285</v>
      </c>
      <c r="M549" s="26">
        <v>748</v>
      </c>
      <c r="N549" s="26">
        <v>237.8</v>
      </c>
      <c r="O549" s="26">
        <v>1465</v>
      </c>
      <c r="P549" s="26">
        <v>2320</v>
      </c>
      <c r="Q549" s="26">
        <v>93</v>
      </c>
      <c r="R549" s="26">
        <v>43.8</v>
      </c>
      <c r="S549" s="26">
        <v>60</v>
      </c>
      <c r="T549" s="26">
        <v>722</v>
      </c>
      <c r="U549" s="26">
        <v>257</v>
      </c>
      <c r="V549" s="26">
        <v>240</v>
      </c>
      <c r="W549" s="26">
        <v>5791</v>
      </c>
      <c r="X549" s="26">
        <v>3823</v>
      </c>
      <c r="Y549" s="26">
        <v>209</v>
      </c>
      <c r="Z549" s="26">
        <v>876</v>
      </c>
      <c r="AA549" s="26">
        <v>3310</v>
      </c>
      <c r="AB549" s="26">
        <v>331</v>
      </c>
      <c r="AC549" s="26">
        <v>920</v>
      </c>
      <c r="AD549" s="26">
        <v>11415</v>
      </c>
      <c r="AE549" s="26">
        <v>1283.5</v>
      </c>
      <c r="AF549" s="26">
        <v>2083</v>
      </c>
      <c r="AG549" s="26">
        <v>18.9694</v>
      </c>
    </row>
    <row r="550" spans="1:33" ht="15.75" customHeight="1">
      <c r="A550" s="101">
        <v>44621</v>
      </c>
      <c r="B550" s="102">
        <f>VLOOKUP(A550,'FTSE All-Share Historical '!A:B,2,FALSE)</f>
        <v>4108.78</v>
      </c>
      <c r="C550" s="26">
        <v>700</v>
      </c>
      <c r="D550" s="26">
        <v>170</v>
      </c>
      <c r="E550" s="26">
        <v>261.39999999999998</v>
      </c>
      <c r="F550" s="26">
        <v>302</v>
      </c>
      <c r="G550" s="26">
        <v>72.400000000000006</v>
      </c>
      <c r="H550" s="26">
        <v>427</v>
      </c>
      <c r="I550" s="26">
        <v>73.7</v>
      </c>
      <c r="J550" s="26">
        <v>290.5</v>
      </c>
      <c r="K550" s="26">
        <v>277</v>
      </c>
      <c r="L550" s="26">
        <v>268</v>
      </c>
      <c r="M550" s="26">
        <v>727</v>
      </c>
      <c r="N550" s="26">
        <v>224.8</v>
      </c>
      <c r="O550" s="26">
        <v>1425</v>
      </c>
      <c r="P550" s="26">
        <v>2315</v>
      </c>
      <c r="Q550" s="26">
        <v>91.1</v>
      </c>
      <c r="R550" s="26">
        <v>42.4</v>
      </c>
      <c r="S550" s="26">
        <v>57.6</v>
      </c>
      <c r="T550" s="26">
        <v>720</v>
      </c>
      <c r="U550" s="26">
        <v>255</v>
      </c>
      <c r="V550" s="26">
        <v>235</v>
      </c>
      <c r="W550" s="26">
        <v>5919</v>
      </c>
      <c r="X550" s="26">
        <v>3955.5</v>
      </c>
      <c r="Y550" s="26">
        <v>217.5</v>
      </c>
      <c r="Z550" s="26">
        <v>835</v>
      </c>
      <c r="AA550" s="26">
        <v>3265</v>
      </c>
      <c r="AB550" s="26">
        <v>330.5</v>
      </c>
      <c r="AC550" s="26">
        <v>920</v>
      </c>
      <c r="AD550" s="26">
        <v>11365</v>
      </c>
      <c r="AE550" s="26">
        <v>1195</v>
      </c>
      <c r="AF550" s="26">
        <v>2001</v>
      </c>
      <c r="AG550" s="26">
        <v>18.0593</v>
      </c>
    </row>
    <row r="551" spans="1:33" ht="15.75" customHeight="1">
      <c r="A551" s="101">
        <v>44622</v>
      </c>
      <c r="B551" s="102">
        <f>VLOOKUP(A551,'FTSE All-Share Historical '!A:B,2,FALSE)</f>
        <v>4164.3900000000003</v>
      </c>
      <c r="C551" s="26">
        <v>710</v>
      </c>
      <c r="D551" s="26">
        <v>184.4</v>
      </c>
      <c r="E551" s="26">
        <v>261.39999999999998</v>
      </c>
      <c r="F551" s="26">
        <v>289</v>
      </c>
      <c r="G551" s="26">
        <v>74.099999999999994</v>
      </c>
      <c r="H551" s="26">
        <v>430</v>
      </c>
      <c r="I551" s="26">
        <v>73.650000000000006</v>
      </c>
      <c r="J551" s="26">
        <v>296</v>
      </c>
      <c r="K551" s="26">
        <v>272</v>
      </c>
      <c r="L551" s="26">
        <v>260</v>
      </c>
      <c r="M551" s="26">
        <v>724</v>
      </c>
      <c r="N551" s="26">
        <v>229</v>
      </c>
      <c r="O551" s="26">
        <v>1445</v>
      </c>
      <c r="P551" s="26">
        <v>2355</v>
      </c>
      <c r="Q551" s="26">
        <v>92.5</v>
      </c>
      <c r="R551" s="26">
        <v>41.5</v>
      </c>
      <c r="S551" s="26">
        <v>62.2</v>
      </c>
      <c r="T551" s="26">
        <v>730</v>
      </c>
      <c r="U551" s="26">
        <v>255</v>
      </c>
      <c r="V551" s="26">
        <v>237</v>
      </c>
      <c r="W551" s="26">
        <v>6128</v>
      </c>
      <c r="X551" s="26">
        <v>3929</v>
      </c>
      <c r="Y551" s="26">
        <v>222</v>
      </c>
      <c r="Z551" s="26">
        <v>838.5</v>
      </c>
      <c r="AA551" s="26">
        <v>3255</v>
      </c>
      <c r="AB551" s="26">
        <v>337.9</v>
      </c>
      <c r="AC551" s="26">
        <v>920</v>
      </c>
      <c r="AD551" s="26">
        <v>11355</v>
      </c>
      <c r="AE551" s="26">
        <v>1217.5</v>
      </c>
      <c r="AF551" s="26">
        <v>2003</v>
      </c>
      <c r="AG551" s="26">
        <v>13.335000000000001</v>
      </c>
    </row>
    <row r="552" spans="1:33" ht="15.75" customHeight="1">
      <c r="A552" s="101">
        <v>44623</v>
      </c>
      <c r="B552" s="102">
        <f>VLOOKUP(A552,'FTSE All-Share Historical '!A:B,2,FALSE)</f>
        <v>4052.28</v>
      </c>
      <c r="C552" s="26">
        <v>670</v>
      </c>
      <c r="D552" s="26">
        <v>183.8</v>
      </c>
      <c r="E552" s="26">
        <v>249</v>
      </c>
      <c r="F552" s="26">
        <v>290</v>
      </c>
      <c r="G552" s="26">
        <v>71</v>
      </c>
      <c r="H552" s="26">
        <v>411</v>
      </c>
      <c r="I552" s="26">
        <v>71.8</v>
      </c>
      <c r="J552" s="26">
        <v>298</v>
      </c>
      <c r="K552" s="26">
        <v>260</v>
      </c>
      <c r="L552" s="26">
        <v>228.5</v>
      </c>
      <c r="M552" s="26">
        <v>652</v>
      </c>
      <c r="N552" s="26">
        <v>219.6</v>
      </c>
      <c r="O552" s="26">
        <v>1400</v>
      </c>
      <c r="P552" s="26">
        <v>2295</v>
      </c>
      <c r="Q552" s="26">
        <v>90.7</v>
      </c>
      <c r="R552" s="26">
        <v>39.725000000000001</v>
      </c>
      <c r="S552" s="26">
        <v>62.6</v>
      </c>
      <c r="T552" s="26">
        <v>740</v>
      </c>
      <c r="U552" s="26">
        <v>255.5</v>
      </c>
      <c r="V552" s="26">
        <v>235</v>
      </c>
      <c r="W552" s="26">
        <v>6129</v>
      </c>
      <c r="X552" s="26">
        <v>3968</v>
      </c>
      <c r="Y552" s="26">
        <v>230</v>
      </c>
      <c r="Z552" s="26">
        <v>816</v>
      </c>
      <c r="AA552" s="26">
        <v>3135</v>
      </c>
      <c r="AB552" s="26">
        <v>329.5</v>
      </c>
      <c r="AC552" s="26">
        <v>920</v>
      </c>
      <c r="AD552" s="26">
        <v>11295</v>
      </c>
      <c r="AE552" s="26">
        <v>1140</v>
      </c>
      <c r="AF552" s="26">
        <v>1912</v>
      </c>
      <c r="AG552" s="26">
        <v>18.319299999999998</v>
      </c>
    </row>
    <row r="553" spans="1:33" ht="15.75" customHeight="1">
      <c r="A553" s="101">
        <v>44624</v>
      </c>
      <c r="B553" s="102">
        <f>VLOOKUP(A553,'FTSE All-Share Historical '!A:B,2,FALSE)</f>
        <v>3911.57</v>
      </c>
      <c r="C553" s="26">
        <v>642</v>
      </c>
      <c r="D553" s="26">
        <v>177.8</v>
      </c>
      <c r="E553" s="26">
        <v>233.8</v>
      </c>
      <c r="F553" s="26">
        <v>283</v>
      </c>
      <c r="G553" s="26">
        <v>62.5</v>
      </c>
      <c r="H553" s="26">
        <v>421</v>
      </c>
      <c r="I553" s="26">
        <v>68.95</v>
      </c>
      <c r="J553" s="26">
        <v>296</v>
      </c>
      <c r="K553" s="26">
        <v>250</v>
      </c>
      <c r="L553" s="26">
        <v>220</v>
      </c>
      <c r="M553" s="26">
        <v>638</v>
      </c>
      <c r="N553" s="26">
        <v>211.4</v>
      </c>
      <c r="O553" s="26">
        <v>1360</v>
      </c>
      <c r="P553" s="26">
        <v>2185</v>
      </c>
      <c r="Q553" s="26">
        <v>85.2</v>
      </c>
      <c r="R553" s="26">
        <v>37.65</v>
      </c>
      <c r="S553" s="26">
        <v>58</v>
      </c>
      <c r="T553" s="26">
        <v>740</v>
      </c>
      <c r="U553" s="26">
        <v>251</v>
      </c>
      <c r="V553" s="26">
        <v>223.5</v>
      </c>
      <c r="W553" s="26">
        <v>6028</v>
      </c>
      <c r="X553" s="26">
        <v>3828</v>
      </c>
      <c r="Y553" s="26">
        <v>216.5</v>
      </c>
      <c r="Z553" s="26">
        <v>776</v>
      </c>
      <c r="AA553" s="26">
        <v>3115</v>
      </c>
      <c r="AB553" s="26">
        <v>306.7</v>
      </c>
      <c r="AC553" s="26">
        <v>910</v>
      </c>
      <c r="AD553" s="26">
        <v>11045</v>
      </c>
      <c r="AE553" s="26">
        <v>1047.5</v>
      </c>
      <c r="AF553" s="26">
        <v>1861</v>
      </c>
      <c r="AG553" s="26">
        <v>16.629000000000001</v>
      </c>
    </row>
    <row r="554" spans="1:33" ht="15.75" customHeight="1">
      <c r="A554" s="101">
        <v>44627</v>
      </c>
      <c r="B554" s="102">
        <f>VLOOKUP(A554,'FTSE All-Share Historical '!A:B,2,FALSE)</f>
        <v>3891.56</v>
      </c>
      <c r="C554" s="26">
        <v>574</v>
      </c>
      <c r="D554" s="26">
        <v>174.4</v>
      </c>
      <c r="E554" s="26">
        <v>227</v>
      </c>
      <c r="F554" s="26">
        <v>298</v>
      </c>
      <c r="G554" s="26">
        <v>61.2</v>
      </c>
      <c r="H554" s="26">
        <v>423</v>
      </c>
      <c r="I554" s="26">
        <v>67.75</v>
      </c>
      <c r="J554" s="26">
        <v>277</v>
      </c>
      <c r="K554" s="26">
        <v>247</v>
      </c>
      <c r="L554" s="26">
        <v>208.5</v>
      </c>
      <c r="M554" s="26">
        <v>602</v>
      </c>
      <c r="N554" s="26">
        <v>211</v>
      </c>
      <c r="O554" s="26">
        <v>1330</v>
      </c>
      <c r="P554" s="26">
        <v>2045</v>
      </c>
      <c r="Q554" s="26">
        <v>83</v>
      </c>
      <c r="R554" s="26">
        <v>33.5</v>
      </c>
      <c r="S554" s="26">
        <v>59.6</v>
      </c>
      <c r="T554" s="26">
        <v>730</v>
      </c>
      <c r="U554" s="26">
        <v>253</v>
      </c>
      <c r="V554" s="26">
        <v>214.5</v>
      </c>
      <c r="W554" s="26">
        <v>6019</v>
      </c>
      <c r="X554" s="26">
        <v>3855.5</v>
      </c>
      <c r="Y554" s="26">
        <v>200.5</v>
      </c>
      <c r="Z554" s="26">
        <v>758.5</v>
      </c>
      <c r="AA554" s="26">
        <v>3350</v>
      </c>
      <c r="AB554" s="26">
        <v>314.5</v>
      </c>
      <c r="AC554" s="26">
        <v>910</v>
      </c>
      <c r="AD554" s="26">
        <v>10840</v>
      </c>
      <c r="AE554" s="26">
        <v>985.8</v>
      </c>
      <c r="AF554" s="26">
        <v>1825</v>
      </c>
      <c r="AG554" s="26">
        <v>18.752700000000001</v>
      </c>
    </row>
    <row r="555" spans="1:33" ht="15.75" customHeight="1">
      <c r="A555" s="101">
        <v>44628</v>
      </c>
      <c r="B555" s="102">
        <f>VLOOKUP(A555,'FTSE All-Share Historical '!A:B,2,FALSE)</f>
        <v>3895.27</v>
      </c>
      <c r="C555" s="26">
        <v>584</v>
      </c>
      <c r="D555" s="26">
        <v>175</v>
      </c>
      <c r="E555" s="26">
        <v>229.4</v>
      </c>
      <c r="F555" s="26">
        <v>303</v>
      </c>
      <c r="G555" s="26">
        <v>61.5</v>
      </c>
      <c r="H555" s="26">
        <v>440</v>
      </c>
      <c r="I555" s="26">
        <v>71</v>
      </c>
      <c r="J555" s="26">
        <v>280</v>
      </c>
      <c r="K555" s="26">
        <v>242</v>
      </c>
      <c r="L555" s="26">
        <v>217.5</v>
      </c>
      <c r="M555" s="26">
        <v>624</v>
      </c>
      <c r="N555" s="26">
        <v>213.8</v>
      </c>
      <c r="O555" s="26">
        <v>1325</v>
      </c>
      <c r="P555" s="26">
        <v>2200</v>
      </c>
      <c r="Q555" s="26">
        <v>86.6</v>
      </c>
      <c r="R555" s="26">
        <v>36</v>
      </c>
      <c r="S555" s="26">
        <v>61</v>
      </c>
      <c r="T555" s="26">
        <v>680</v>
      </c>
      <c r="U555" s="26">
        <v>246</v>
      </c>
      <c r="V555" s="26">
        <v>215</v>
      </c>
      <c r="W555" s="26">
        <v>5887</v>
      </c>
      <c r="X555" s="26">
        <v>3832.5</v>
      </c>
      <c r="Y555" s="26">
        <v>210</v>
      </c>
      <c r="Z555" s="26">
        <v>733</v>
      </c>
      <c r="AA555" s="26">
        <v>3200</v>
      </c>
      <c r="AB555" s="26">
        <v>329.9</v>
      </c>
      <c r="AC555" s="26">
        <v>910</v>
      </c>
      <c r="AD555" s="26">
        <v>10515</v>
      </c>
      <c r="AE555" s="26">
        <v>1036</v>
      </c>
      <c r="AF555" s="26">
        <v>1825</v>
      </c>
      <c r="AG555" s="26">
        <v>16.759</v>
      </c>
    </row>
    <row r="556" spans="1:33" ht="15.75" customHeight="1">
      <c r="A556" s="101">
        <v>44629</v>
      </c>
      <c r="B556" s="102">
        <f>VLOOKUP(A556,'FTSE All-Share Historical '!A:B,2,FALSE)</f>
        <v>4029.28</v>
      </c>
      <c r="C556" s="26">
        <v>590</v>
      </c>
      <c r="D556" s="26">
        <v>178.1</v>
      </c>
      <c r="E556" s="26">
        <v>242.8</v>
      </c>
      <c r="F556" s="26">
        <v>315</v>
      </c>
      <c r="G556" s="26">
        <v>62</v>
      </c>
      <c r="H556" s="26">
        <v>450</v>
      </c>
      <c r="I556" s="26">
        <v>75.75</v>
      </c>
      <c r="J556" s="26">
        <v>277</v>
      </c>
      <c r="K556" s="26">
        <v>255</v>
      </c>
      <c r="L556" s="26">
        <v>231</v>
      </c>
      <c r="M556" s="26">
        <v>682</v>
      </c>
      <c r="N556" s="26">
        <v>228.2</v>
      </c>
      <c r="O556" s="26">
        <v>1385</v>
      </c>
      <c r="P556" s="26">
        <v>2200</v>
      </c>
      <c r="Q556" s="26">
        <v>83.9</v>
      </c>
      <c r="R556" s="26">
        <v>38.049999999999997</v>
      </c>
      <c r="S556" s="26">
        <v>59.2</v>
      </c>
      <c r="T556" s="26">
        <v>650</v>
      </c>
      <c r="U556" s="26">
        <v>248</v>
      </c>
      <c r="V556" s="26">
        <v>223.5</v>
      </c>
      <c r="W556" s="26">
        <v>5817</v>
      </c>
      <c r="X556" s="26">
        <v>3753.5</v>
      </c>
      <c r="Y556" s="26">
        <v>205</v>
      </c>
      <c r="Z556" s="26">
        <v>778</v>
      </c>
      <c r="AA556" s="26">
        <v>3470</v>
      </c>
      <c r="AB556" s="26">
        <v>316.60000000000002</v>
      </c>
      <c r="AC556" s="26">
        <v>912.5</v>
      </c>
      <c r="AD556" s="26">
        <v>11075</v>
      </c>
      <c r="AE556" s="26">
        <v>1144.5</v>
      </c>
      <c r="AF556" s="26">
        <v>1958</v>
      </c>
      <c r="AG556" s="26">
        <v>16.6145</v>
      </c>
    </row>
    <row r="557" spans="1:33" ht="15.75" customHeight="1">
      <c r="A557" s="101">
        <v>44630</v>
      </c>
      <c r="B557" s="102">
        <f>VLOOKUP(A557,'FTSE All-Share Historical '!A:B,2,FALSE)</f>
        <v>3982.48</v>
      </c>
      <c r="C557" s="26">
        <v>583</v>
      </c>
      <c r="D557" s="26">
        <v>177.3</v>
      </c>
      <c r="E557" s="26">
        <v>241.8</v>
      </c>
      <c r="F557" s="26">
        <v>317</v>
      </c>
      <c r="G557" s="26">
        <v>64</v>
      </c>
      <c r="H557" s="26">
        <v>459</v>
      </c>
      <c r="I557" s="26">
        <v>74.3</v>
      </c>
      <c r="J557" s="26">
        <v>281</v>
      </c>
      <c r="K557" s="26">
        <v>257</v>
      </c>
      <c r="L557" s="26">
        <v>226</v>
      </c>
      <c r="M557" s="26">
        <v>649</v>
      </c>
      <c r="N557" s="26">
        <v>217.8</v>
      </c>
      <c r="O557" s="26">
        <v>1360</v>
      </c>
      <c r="P557" s="26">
        <v>2220</v>
      </c>
      <c r="Q557" s="26">
        <v>86</v>
      </c>
      <c r="R557" s="26">
        <v>37.1</v>
      </c>
      <c r="S557" s="26">
        <v>59.2</v>
      </c>
      <c r="T557" s="26">
        <v>650</v>
      </c>
      <c r="U557" s="26">
        <v>249</v>
      </c>
      <c r="V557" s="26">
        <v>232</v>
      </c>
      <c r="W557" s="26">
        <v>5499</v>
      </c>
      <c r="X557" s="26">
        <v>3818.5</v>
      </c>
      <c r="Y557" s="26">
        <v>208</v>
      </c>
      <c r="Z557" s="26">
        <v>760</v>
      </c>
      <c r="AA557" s="26">
        <v>3385</v>
      </c>
      <c r="AB557" s="26">
        <v>316.89999999999998</v>
      </c>
      <c r="AC557" s="26">
        <v>910</v>
      </c>
      <c r="AD557" s="26">
        <v>10695</v>
      </c>
      <c r="AE557" s="26">
        <v>1106.5</v>
      </c>
      <c r="AF557" s="26">
        <v>1978.5</v>
      </c>
      <c r="AG557" s="26">
        <v>17.6692</v>
      </c>
    </row>
    <row r="558" spans="1:33" ht="15.75" customHeight="1">
      <c r="A558" s="101">
        <v>44631</v>
      </c>
      <c r="B558" s="102">
        <f>VLOOKUP(A558,'FTSE All-Share Historical '!A:B,2,FALSE)</f>
        <v>4017.16</v>
      </c>
      <c r="C558" s="26">
        <v>598</v>
      </c>
      <c r="D558" s="26">
        <v>185.1</v>
      </c>
      <c r="E558" s="26">
        <v>243.4</v>
      </c>
      <c r="F558" s="26">
        <v>317</v>
      </c>
      <c r="G558" s="26">
        <v>64</v>
      </c>
      <c r="H558" s="26">
        <v>462</v>
      </c>
      <c r="I558" s="26">
        <v>75.400000000000006</v>
      </c>
      <c r="J558" s="26">
        <v>282</v>
      </c>
      <c r="K558" s="26">
        <v>253</v>
      </c>
      <c r="L558" s="26">
        <v>233.5</v>
      </c>
      <c r="M558" s="26">
        <v>670</v>
      </c>
      <c r="N558" s="26">
        <v>222</v>
      </c>
      <c r="O558" s="26">
        <v>1385</v>
      </c>
      <c r="P558" s="26">
        <v>2205</v>
      </c>
      <c r="Q558" s="26">
        <v>85.8</v>
      </c>
      <c r="R558" s="26">
        <v>39.5</v>
      </c>
      <c r="S558" s="26">
        <v>57.2</v>
      </c>
      <c r="T558" s="26">
        <v>650</v>
      </c>
      <c r="U558" s="26">
        <v>252</v>
      </c>
      <c r="V558" s="26">
        <v>236.5</v>
      </c>
      <c r="W558" s="26">
        <v>5564</v>
      </c>
      <c r="X558" s="26">
        <v>3900</v>
      </c>
      <c r="Y558" s="26">
        <v>217.5</v>
      </c>
      <c r="Z558" s="26">
        <v>769.5</v>
      </c>
      <c r="AA558" s="26">
        <v>3395</v>
      </c>
      <c r="AB558" s="26">
        <v>330</v>
      </c>
      <c r="AC558" s="26">
        <v>910</v>
      </c>
      <c r="AD558" s="26">
        <v>11025</v>
      </c>
      <c r="AE558" s="26">
        <v>1151</v>
      </c>
      <c r="AF558" s="26">
        <v>1984</v>
      </c>
      <c r="AG558" s="26">
        <v>19.865200000000002</v>
      </c>
    </row>
    <row r="559" spans="1:33" ht="15.75" customHeight="1">
      <c r="A559" s="101">
        <v>44634</v>
      </c>
      <c r="B559" s="102">
        <f>VLOOKUP(A559,'FTSE All-Share Historical '!A:B,2,FALSE)</f>
        <v>4043.45</v>
      </c>
      <c r="C559" s="26">
        <v>600</v>
      </c>
      <c r="D559" s="26">
        <v>185</v>
      </c>
      <c r="E559" s="26">
        <v>258.8</v>
      </c>
      <c r="F559" s="26">
        <v>319</v>
      </c>
      <c r="G559" s="26">
        <v>63.5</v>
      </c>
      <c r="H559" s="26">
        <v>451</v>
      </c>
      <c r="I559" s="26">
        <v>76.3</v>
      </c>
      <c r="J559" s="26">
        <v>283</v>
      </c>
      <c r="K559" s="26">
        <v>265</v>
      </c>
      <c r="L559" s="26">
        <v>239.5</v>
      </c>
      <c r="M559" s="26">
        <v>675</v>
      </c>
      <c r="N559" s="26">
        <v>219.8</v>
      </c>
      <c r="O559" s="26">
        <v>1410</v>
      </c>
      <c r="P559" s="26">
        <v>2265</v>
      </c>
      <c r="Q559" s="26">
        <v>87.6</v>
      </c>
      <c r="R559" s="26">
        <v>43.75</v>
      </c>
      <c r="S559" s="26">
        <v>58</v>
      </c>
      <c r="T559" s="26">
        <v>660</v>
      </c>
      <c r="U559" s="26">
        <v>253</v>
      </c>
      <c r="V559" s="26">
        <v>242</v>
      </c>
      <c r="W559" s="26">
        <v>5299</v>
      </c>
      <c r="X559" s="26">
        <v>3698.5</v>
      </c>
      <c r="Y559" s="26">
        <v>212</v>
      </c>
      <c r="Z559" s="26">
        <v>768</v>
      </c>
      <c r="AA559" s="26">
        <v>3365</v>
      </c>
      <c r="AB559" s="26">
        <v>339.2</v>
      </c>
      <c r="AC559" s="26">
        <v>910</v>
      </c>
      <c r="AD559" s="26">
        <v>11670</v>
      </c>
      <c r="AE559" s="26">
        <v>1177</v>
      </c>
      <c r="AF559" s="26">
        <v>2036</v>
      </c>
      <c r="AG559" s="26">
        <v>19.4895</v>
      </c>
    </row>
    <row r="560" spans="1:33" ht="15.75" customHeight="1">
      <c r="A560" s="101">
        <v>44635</v>
      </c>
      <c r="B560" s="102">
        <f>VLOOKUP(A560,'FTSE All-Share Historical '!A:B,2,FALSE)</f>
        <v>4028.24</v>
      </c>
      <c r="C560" s="26">
        <v>594</v>
      </c>
      <c r="D560" s="26">
        <v>186.8</v>
      </c>
      <c r="E560" s="26">
        <v>254</v>
      </c>
      <c r="F560" s="26">
        <v>317</v>
      </c>
      <c r="G560" s="26">
        <v>62.3</v>
      </c>
      <c r="H560" s="26">
        <v>442</v>
      </c>
      <c r="I560" s="26">
        <v>78.2</v>
      </c>
      <c r="J560" s="26">
        <v>280</v>
      </c>
      <c r="K560" s="26">
        <v>250</v>
      </c>
      <c r="L560" s="26">
        <v>240</v>
      </c>
      <c r="M560" s="26">
        <v>640</v>
      </c>
      <c r="N560" s="26">
        <v>222</v>
      </c>
      <c r="O560" s="26">
        <v>1370</v>
      </c>
      <c r="P560" s="26">
        <v>2285</v>
      </c>
      <c r="Q560" s="26">
        <v>86</v>
      </c>
      <c r="R560" s="26">
        <v>43.65</v>
      </c>
      <c r="S560" s="26">
        <v>56.8</v>
      </c>
      <c r="T560" s="26">
        <v>668</v>
      </c>
      <c r="U560" s="26">
        <v>248</v>
      </c>
      <c r="V560" s="26">
        <v>237</v>
      </c>
      <c r="W560" s="26">
        <v>5210</v>
      </c>
      <c r="X560" s="26">
        <v>3674.5</v>
      </c>
      <c r="Y560" s="26">
        <v>206.5</v>
      </c>
      <c r="Z560" s="26">
        <v>772</v>
      </c>
      <c r="AA560" s="26">
        <v>3370</v>
      </c>
      <c r="AB560" s="26">
        <v>341.6</v>
      </c>
      <c r="AC560" s="26">
        <v>905</v>
      </c>
      <c r="AD560" s="26">
        <v>10950</v>
      </c>
      <c r="AE560" s="26">
        <v>1187</v>
      </c>
      <c r="AF560" s="26">
        <v>2035</v>
      </c>
      <c r="AG560" s="26">
        <v>17.6981</v>
      </c>
    </row>
    <row r="561" spans="1:33" ht="15.75" customHeight="1">
      <c r="A561" s="101">
        <v>44636</v>
      </c>
      <c r="B561" s="102">
        <f>VLOOKUP(A561,'FTSE All-Share Historical '!A:B,2,FALSE)</f>
        <v>4103.62</v>
      </c>
      <c r="C561" s="26">
        <v>604</v>
      </c>
      <c r="D561" s="26">
        <v>185.1</v>
      </c>
      <c r="E561" s="26">
        <v>264.39999999999998</v>
      </c>
      <c r="F561" s="26">
        <v>320</v>
      </c>
      <c r="G561" s="26">
        <v>63.2</v>
      </c>
      <c r="H561" s="26">
        <v>437</v>
      </c>
      <c r="I561" s="26">
        <v>81.05</v>
      </c>
      <c r="J561" s="26">
        <v>308</v>
      </c>
      <c r="K561" s="26">
        <v>252</v>
      </c>
      <c r="L561" s="26">
        <v>249</v>
      </c>
      <c r="M561" s="26">
        <v>680</v>
      </c>
      <c r="N561" s="26">
        <v>231.4</v>
      </c>
      <c r="O561" s="26">
        <v>1420</v>
      </c>
      <c r="P561" s="26">
        <v>2315</v>
      </c>
      <c r="Q561" s="26">
        <v>87.5</v>
      </c>
      <c r="R561" s="26">
        <v>42</v>
      </c>
      <c r="S561" s="26">
        <v>61.8</v>
      </c>
      <c r="T561" s="26">
        <v>722</v>
      </c>
      <c r="U561" s="26">
        <v>256</v>
      </c>
      <c r="V561" s="26">
        <v>239.5</v>
      </c>
      <c r="W561" s="26">
        <v>5418</v>
      </c>
      <c r="X561" s="26">
        <v>3705.5</v>
      </c>
      <c r="Y561" s="26">
        <v>216.5</v>
      </c>
      <c r="Z561" s="26">
        <v>812</v>
      </c>
      <c r="AA561" s="26">
        <v>3465</v>
      </c>
      <c r="AB561" s="26">
        <v>330</v>
      </c>
      <c r="AC561" s="26">
        <v>915</v>
      </c>
      <c r="AD561" s="26">
        <v>11040</v>
      </c>
      <c r="AE561" s="26">
        <v>1209</v>
      </c>
      <c r="AF561" s="26">
        <v>2062</v>
      </c>
      <c r="AG561" s="26">
        <v>18.781600000000001</v>
      </c>
    </row>
    <row r="562" spans="1:33" ht="15.75" customHeight="1">
      <c r="A562" s="101">
        <v>44637</v>
      </c>
      <c r="B562" s="102">
        <f>VLOOKUP(A562,'FTSE All-Share Historical '!A:B,2,FALSE)</f>
        <v>4149.97</v>
      </c>
      <c r="C562" s="26">
        <v>594</v>
      </c>
      <c r="D562" s="26">
        <v>187.3</v>
      </c>
      <c r="E562" s="26">
        <v>265.39999999999998</v>
      </c>
      <c r="F562" s="26">
        <v>320</v>
      </c>
      <c r="G562" s="26">
        <v>64.2</v>
      </c>
      <c r="H562" s="26">
        <v>444</v>
      </c>
      <c r="I562" s="26">
        <v>83.6</v>
      </c>
      <c r="J562" s="26">
        <v>305</v>
      </c>
      <c r="K562" s="26">
        <v>260</v>
      </c>
      <c r="L562" s="26">
        <v>250</v>
      </c>
      <c r="M562" s="26">
        <v>699</v>
      </c>
      <c r="N562" s="26">
        <v>239.8</v>
      </c>
      <c r="O562" s="26">
        <v>1410</v>
      </c>
      <c r="P562" s="26">
        <v>2330</v>
      </c>
      <c r="Q562" s="26">
        <v>88.3</v>
      </c>
      <c r="R562" s="26">
        <v>44.65</v>
      </c>
      <c r="S562" s="26">
        <v>61.6</v>
      </c>
      <c r="T562" s="26">
        <v>734</v>
      </c>
      <c r="U562" s="26">
        <v>258</v>
      </c>
      <c r="V562" s="26">
        <v>242</v>
      </c>
      <c r="W562" s="26">
        <v>5595</v>
      </c>
      <c r="X562" s="26">
        <v>3654</v>
      </c>
      <c r="Y562" s="26">
        <v>220.5</v>
      </c>
      <c r="Z562" s="26">
        <v>826.5</v>
      </c>
      <c r="AA562" s="26">
        <v>3520</v>
      </c>
      <c r="AB562" s="26">
        <v>331.1</v>
      </c>
      <c r="AC562" s="26">
        <v>915</v>
      </c>
      <c r="AD562" s="26">
        <v>10955</v>
      </c>
      <c r="AE562" s="26">
        <v>1180</v>
      </c>
      <c r="AF562" s="26">
        <v>2055</v>
      </c>
      <c r="AG562" s="26">
        <v>15.603199999999999</v>
      </c>
    </row>
    <row r="563" spans="1:33" ht="15.75" customHeight="1">
      <c r="A563" s="101">
        <v>44638</v>
      </c>
      <c r="B563" s="102">
        <f>VLOOKUP(A563,'FTSE All-Share Historical '!A:B,2,FALSE)</f>
        <v>4164.8999999999996</v>
      </c>
      <c r="C563" s="26">
        <v>616</v>
      </c>
      <c r="D563" s="26">
        <v>185.2</v>
      </c>
      <c r="E563" s="26">
        <v>267.2</v>
      </c>
      <c r="F563" s="26">
        <v>318</v>
      </c>
      <c r="G563" s="26">
        <v>63.5</v>
      </c>
      <c r="H563" s="26">
        <v>448</v>
      </c>
      <c r="I563" s="26">
        <v>82.85</v>
      </c>
      <c r="J563" s="26">
        <v>300</v>
      </c>
      <c r="K563" s="26">
        <v>261</v>
      </c>
      <c r="L563" s="26">
        <v>246</v>
      </c>
      <c r="M563" s="26">
        <v>697</v>
      </c>
      <c r="N563" s="26">
        <v>238.8</v>
      </c>
      <c r="O563" s="26">
        <v>1420</v>
      </c>
      <c r="P563" s="26">
        <v>2345</v>
      </c>
      <c r="Q563" s="26">
        <v>88</v>
      </c>
      <c r="R563" s="26">
        <v>42.05</v>
      </c>
      <c r="S563" s="26">
        <v>61.6</v>
      </c>
      <c r="T563" s="26">
        <v>798</v>
      </c>
      <c r="U563" s="26">
        <v>257</v>
      </c>
      <c r="V563" s="26">
        <v>243.5</v>
      </c>
      <c r="W563" s="26">
        <v>5621</v>
      </c>
      <c r="X563" s="26">
        <v>3684.5</v>
      </c>
      <c r="Y563" s="26">
        <v>220.5</v>
      </c>
      <c r="Z563" s="26">
        <v>842</v>
      </c>
      <c r="AA563" s="26">
        <v>3580</v>
      </c>
      <c r="AB563" s="26">
        <v>327.39999999999998</v>
      </c>
      <c r="AC563" s="26">
        <v>930</v>
      </c>
      <c r="AD563" s="26">
        <v>11080</v>
      </c>
      <c r="AE563" s="26">
        <v>1189.5</v>
      </c>
      <c r="AF563" s="26">
        <v>2060</v>
      </c>
      <c r="AG563" s="26">
        <v>17.7559</v>
      </c>
    </row>
    <row r="564" spans="1:33" ht="15.75" customHeight="1">
      <c r="A564" s="101">
        <v>44641</v>
      </c>
      <c r="B564" s="102">
        <f>VLOOKUP(A564,'FTSE All-Share Historical '!A:B,2,FALSE)</f>
        <v>4177.8999999999996</v>
      </c>
      <c r="C564" s="26">
        <v>616</v>
      </c>
      <c r="D564" s="26">
        <v>185.1</v>
      </c>
      <c r="E564" s="26">
        <v>260</v>
      </c>
      <c r="F564" s="26">
        <v>325</v>
      </c>
      <c r="G564" s="26">
        <v>63.5</v>
      </c>
      <c r="H564" s="26">
        <v>450</v>
      </c>
      <c r="I564" s="26">
        <v>82.55</v>
      </c>
      <c r="J564" s="26">
        <v>296</v>
      </c>
      <c r="K564" s="26">
        <v>261</v>
      </c>
      <c r="L564" s="26">
        <v>241.5</v>
      </c>
      <c r="M564" s="26">
        <v>678</v>
      </c>
      <c r="N564" s="26">
        <v>233</v>
      </c>
      <c r="O564" s="26">
        <v>1410</v>
      </c>
      <c r="P564" s="26">
        <v>2380</v>
      </c>
      <c r="Q564" s="26">
        <v>87.8</v>
      </c>
      <c r="R564" s="26">
        <v>42.55</v>
      </c>
      <c r="S564" s="26">
        <v>64.599999999999994</v>
      </c>
      <c r="T564" s="26">
        <v>892</v>
      </c>
      <c r="U564" s="26">
        <v>258</v>
      </c>
      <c r="V564" s="26">
        <v>245</v>
      </c>
      <c r="W564" s="26">
        <v>5804</v>
      </c>
      <c r="X564" s="26">
        <v>3910</v>
      </c>
      <c r="Y564" s="26">
        <v>229</v>
      </c>
      <c r="Z564" s="26">
        <v>818.5</v>
      </c>
      <c r="AA564" s="26">
        <v>3635</v>
      </c>
      <c r="AB564" s="26">
        <v>329.2</v>
      </c>
      <c r="AC564" s="26">
        <v>985</v>
      </c>
      <c r="AD564" s="26">
        <v>11100</v>
      </c>
      <c r="AE564" s="26">
        <v>1152</v>
      </c>
      <c r="AF564" s="26">
        <v>2075</v>
      </c>
      <c r="AG564" s="26">
        <v>16.9468</v>
      </c>
    </row>
    <row r="565" spans="1:33" ht="15.75" customHeight="1">
      <c r="A565" s="101">
        <v>44642</v>
      </c>
      <c r="B565" s="102">
        <f>VLOOKUP(A565,'FTSE All-Share Historical '!A:B,2,FALSE)</f>
        <v>4197.47</v>
      </c>
      <c r="C565" s="26">
        <v>620</v>
      </c>
      <c r="D565" s="26">
        <v>187.8</v>
      </c>
      <c r="E565" s="26">
        <v>259.39999999999998</v>
      </c>
      <c r="F565" s="26">
        <v>320</v>
      </c>
      <c r="G565" s="26">
        <v>63.8</v>
      </c>
      <c r="H565" s="26">
        <v>453</v>
      </c>
      <c r="I565" s="26">
        <v>83.55</v>
      </c>
      <c r="J565" s="26">
        <v>295</v>
      </c>
      <c r="K565" s="26">
        <v>265</v>
      </c>
      <c r="L565" s="26">
        <v>250</v>
      </c>
      <c r="M565" s="26">
        <v>670</v>
      </c>
      <c r="N565" s="26">
        <v>238</v>
      </c>
      <c r="O565" s="26">
        <v>1420</v>
      </c>
      <c r="P565" s="26">
        <v>2450</v>
      </c>
      <c r="Q565" s="26">
        <v>88</v>
      </c>
      <c r="R565" s="26">
        <v>42</v>
      </c>
      <c r="S565" s="26">
        <v>66.400000000000006</v>
      </c>
      <c r="T565" s="26">
        <v>890</v>
      </c>
      <c r="U565" s="26">
        <v>252</v>
      </c>
      <c r="V565" s="26">
        <v>249</v>
      </c>
      <c r="W565" s="26">
        <v>5709</v>
      </c>
      <c r="X565" s="26">
        <v>3908.5</v>
      </c>
      <c r="Y565" s="26">
        <v>234</v>
      </c>
      <c r="Z565" s="26">
        <v>828.5</v>
      </c>
      <c r="AA565" s="26">
        <v>3650</v>
      </c>
      <c r="AB565" s="26">
        <v>336</v>
      </c>
      <c r="AC565" s="26">
        <v>1000</v>
      </c>
      <c r="AD565" s="26">
        <v>11160</v>
      </c>
      <c r="AE565" s="26">
        <v>1165.5</v>
      </c>
      <c r="AF565" s="26">
        <v>2097</v>
      </c>
      <c r="AG565" s="26">
        <v>17.784700000000001</v>
      </c>
    </row>
    <row r="566" spans="1:33" ht="15.75" customHeight="1">
      <c r="A566" s="101">
        <v>44643</v>
      </c>
      <c r="B566" s="102">
        <f>VLOOKUP(A566,'FTSE All-Share Historical '!A:B,2,FALSE)</f>
        <v>4186.3599999999997</v>
      </c>
      <c r="C566" s="26">
        <v>602</v>
      </c>
      <c r="D566" s="26">
        <v>183.8</v>
      </c>
      <c r="E566" s="26">
        <v>254.2</v>
      </c>
      <c r="F566" s="26">
        <v>318</v>
      </c>
      <c r="G566" s="26">
        <v>66.5</v>
      </c>
      <c r="H566" s="26">
        <v>454</v>
      </c>
      <c r="I566" s="26">
        <v>82.1</v>
      </c>
      <c r="J566" s="26">
        <v>287.5</v>
      </c>
      <c r="K566" s="26">
        <v>260</v>
      </c>
      <c r="L566" s="26">
        <v>239</v>
      </c>
      <c r="M566" s="26">
        <v>688</v>
      </c>
      <c r="N566" s="26">
        <v>232.8</v>
      </c>
      <c r="O566" s="26">
        <v>1420</v>
      </c>
      <c r="P566" s="26">
        <v>2445</v>
      </c>
      <c r="Q566" s="26">
        <v>88.3</v>
      </c>
      <c r="R566" s="26">
        <v>40</v>
      </c>
      <c r="S566" s="26">
        <v>64.599999999999994</v>
      </c>
      <c r="T566" s="26">
        <v>898</v>
      </c>
      <c r="U566" s="26">
        <v>251</v>
      </c>
      <c r="V566" s="26">
        <v>250</v>
      </c>
      <c r="W566" s="26">
        <v>5800</v>
      </c>
      <c r="X566" s="26">
        <v>3926</v>
      </c>
      <c r="Y566" s="26">
        <v>236</v>
      </c>
      <c r="Z566" s="26">
        <v>808</v>
      </c>
      <c r="AA566" s="26">
        <v>3760</v>
      </c>
      <c r="AB566" s="26">
        <v>334</v>
      </c>
      <c r="AC566" s="26">
        <v>1000</v>
      </c>
      <c r="AD566" s="26">
        <v>11225</v>
      </c>
      <c r="AE566" s="26">
        <v>1121.5</v>
      </c>
      <c r="AF566" s="26">
        <v>2079</v>
      </c>
      <c r="AG566" s="26">
        <v>16.759</v>
      </c>
    </row>
    <row r="567" spans="1:33" ht="15.75" customHeight="1">
      <c r="A567" s="101">
        <v>44644</v>
      </c>
      <c r="B567" s="102">
        <f>VLOOKUP(A567,'FTSE All-Share Historical '!A:B,2,FALSE)</f>
        <v>4186.1000000000004</v>
      </c>
      <c r="C567" s="26">
        <v>624</v>
      </c>
      <c r="D567" s="26">
        <v>182.1</v>
      </c>
      <c r="E567" s="26">
        <v>254.4</v>
      </c>
      <c r="F567" s="26">
        <v>315</v>
      </c>
      <c r="G567" s="26">
        <v>69</v>
      </c>
      <c r="H567" s="26">
        <v>446</v>
      </c>
      <c r="I567" s="26">
        <v>81</v>
      </c>
      <c r="J567" s="26">
        <v>285.5</v>
      </c>
      <c r="K567" s="26">
        <v>267</v>
      </c>
      <c r="L567" s="26">
        <v>243.5</v>
      </c>
      <c r="M567" s="26">
        <v>681</v>
      </c>
      <c r="N567" s="26">
        <v>228</v>
      </c>
      <c r="O567" s="26">
        <v>1450</v>
      </c>
      <c r="P567" s="26">
        <v>2455</v>
      </c>
      <c r="Q567" s="26">
        <v>88</v>
      </c>
      <c r="R567" s="26">
        <v>39.200000000000003</v>
      </c>
      <c r="S567" s="26">
        <v>64.2</v>
      </c>
      <c r="T567" s="26">
        <v>902</v>
      </c>
      <c r="U567" s="26">
        <v>251</v>
      </c>
      <c r="V567" s="26">
        <v>251</v>
      </c>
      <c r="W567" s="26">
        <v>5857</v>
      </c>
      <c r="X567" s="26">
        <v>3941</v>
      </c>
      <c r="Y567" s="26">
        <v>239</v>
      </c>
      <c r="Z567" s="26">
        <v>791</v>
      </c>
      <c r="AA567" s="26">
        <v>3695</v>
      </c>
      <c r="AB567" s="26">
        <v>339.2</v>
      </c>
      <c r="AC567" s="26">
        <v>995</v>
      </c>
      <c r="AD567" s="26">
        <v>10860</v>
      </c>
      <c r="AE567" s="26">
        <v>1107</v>
      </c>
      <c r="AF567" s="26">
        <v>2122</v>
      </c>
      <c r="AG567" s="26">
        <v>17.264600000000002</v>
      </c>
    </row>
    <row r="568" spans="1:33" ht="15.75" customHeight="1">
      <c r="A568" s="101">
        <v>44645</v>
      </c>
      <c r="B568" s="102">
        <f>VLOOKUP(A568,'FTSE All-Share Historical '!A:B,2,FALSE)</f>
        <v>4195.63</v>
      </c>
      <c r="C568" s="26">
        <v>620</v>
      </c>
      <c r="D568" s="26">
        <v>184</v>
      </c>
      <c r="E568" s="26">
        <v>258.2</v>
      </c>
      <c r="F568" s="26">
        <v>311</v>
      </c>
      <c r="G568" s="26">
        <v>67.2</v>
      </c>
      <c r="H568" s="26">
        <v>450</v>
      </c>
      <c r="I568" s="26">
        <v>81.05</v>
      </c>
      <c r="J568" s="26">
        <v>288.5</v>
      </c>
      <c r="K568" s="26">
        <v>268</v>
      </c>
      <c r="L568" s="26">
        <v>240</v>
      </c>
      <c r="M568" s="26">
        <v>657</v>
      </c>
      <c r="N568" s="26">
        <v>228.2</v>
      </c>
      <c r="O568" s="26">
        <v>1435</v>
      </c>
      <c r="P568" s="26">
        <v>2460</v>
      </c>
      <c r="Q568" s="26">
        <v>89</v>
      </c>
      <c r="R568" s="26">
        <v>39.35</v>
      </c>
      <c r="S568" s="26">
        <v>64</v>
      </c>
      <c r="T568" s="26">
        <v>904</v>
      </c>
      <c r="U568" s="26">
        <v>250</v>
      </c>
      <c r="V568" s="26">
        <v>254.5</v>
      </c>
      <c r="W568" s="26">
        <v>5925</v>
      </c>
      <c r="X568" s="26">
        <v>3979</v>
      </c>
      <c r="Y568" s="26">
        <v>236.5</v>
      </c>
      <c r="Z568" s="26">
        <v>793.5</v>
      </c>
      <c r="AA568" s="26">
        <v>3745</v>
      </c>
      <c r="AB568" s="26">
        <v>345.2</v>
      </c>
      <c r="AC568" s="26">
        <v>940</v>
      </c>
      <c r="AD568" s="26">
        <v>10475</v>
      </c>
      <c r="AE568" s="26">
        <v>1102</v>
      </c>
      <c r="AF568" s="26">
        <v>2051</v>
      </c>
      <c r="AG568" s="26">
        <v>17.3369</v>
      </c>
    </row>
    <row r="569" spans="1:33" ht="15.75" customHeight="1">
      <c r="A569" s="101">
        <v>44648</v>
      </c>
      <c r="B569" s="102">
        <f>VLOOKUP(A569,'FTSE All-Share Historical '!A:B,2,FALSE)</f>
        <v>4194.43</v>
      </c>
      <c r="C569" s="26">
        <v>598</v>
      </c>
      <c r="D569" s="26">
        <v>179.3</v>
      </c>
      <c r="E569" s="26">
        <v>261.2</v>
      </c>
      <c r="F569" s="26">
        <v>316</v>
      </c>
      <c r="G569" s="26">
        <v>67.7</v>
      </c>
      <c r="H569" s="26">
        <v>454</v>
      </c>
      <c r="I569" s="26">
        <v>81.3</v>
      </c>
      <c r="J569" s="26">
        <v>289.5</v>
      </c>
      <c r="K569" s="26">
        <v>268</v>
      </c>
      <c r="L569" s="26">
        <v>237</v>
      </c>
      <c r="M569" s="26">
        <v>660</v>
      </c>
      <c r="N569" s="26">
        <v>230.4</v>
      </c>
      <c r="O569" s="26">
        <v>1440</v>
      </c>
      <c r="P569" s="26">
        <v>2455</v>
      </c>
      <c r="Q569" s="26">
        <v>87.8</v>
      </c>
      <c r="R569" s="26">
        <v>39</v>
      </c>
      <c r="S569" s="26">
        <v>66</v>
      </c>
      <c r="T569" s="26">
        <v>926</v>
      </c>
      <c r="U569" s="26">
        <v>245</v>
      </c>
      <c r="V569" s="26">
        <v>255.5</v>
      </c>
      <c r="W569" s="26">
        <v>5863</v>
      </c>
      <c r="X569" s="26">
        <v>3896</v>
      </c>
      <c r="Y569" s="26">
        <v>240</v>
      </c>
      <c r="Z569" s="26">
        <v>799</v>
      </c>
      <c r="AA569" s="26">
        <v>3890</v>
      </c>
      <c r="AB569" s="26">
        <v>345</v>
      </c>
      <c r="AC569" s="26">
        <v>990</v>
      </c>
      <c r="AD569" s="26">
        <v>10395</v>
      </c>
      <c r="AE569" s="26">
        <v>1121</v>
      </c>
      <c r="AF569" s="26">
        <v>2043</v>
      </c>
      <c r="AG569" s="26">
        <v>17.047899999999998</v>
      </c>
    </row>
    <row r="570" spans="1:33" ht="15.75" customHeight="1">
      <c r="A570" s="101">
        <v>44649</v>
      </c>
      <c r="B570" s="102">
        <f>VLOOKUP(A570,'FTSE All-Share Historical '!A:B,2,FALSE)</f>
        <v>4238.07</v>
      </c>
      <c r="C570" s="26">
        <v>610</v>
      </c>
      <c r="D570" s="26">
        <v>183.2</v>
      </c>
      <c r="E570" s="26">
        <v>271.8</v>
      </c>
      <c r="F570" s="26">
        <v>314</v>
      </c>
      <c r="G570" s="26">
        <v>69.3</v>
      </c>
      <c r="H570" s="26">
        <v>454</v>
      </c>
      <c r="I570" s="26">
        <v>83.4</v>
      </c>
      <c r="J570" s="26">
        <v>285</v>
      </c>
      <c r="K570" s="26">
        <v>270</v>
      </c>
      <c r="L570" s="26">
        <v>247.5</v>
      </c>
      <c r="M570" s="26">
        <v>697</v>
      </c>
      <c r="N570" s="26">
        <v>242.2</v>
      </c>
      <c r="O570" s="26">
        <v>1460</v>
      </c>
      <c r="P570" s="26">
        <v>2480</v>
      </c>
      <c r="Q570" s="26">
        <v>86.4</v>
      </c>
      <c r="R570" s="26">
        <v>40</v>
      </c>
      <c r="S570" s="26">
        <v>67</v>
      </c>
      <c r="T570" s="26">
        <v>908</v>
      </c>
      <c r="U570" s="26">
        <v>247</v>
      </c>
      <c r="V570" s="26">
        <v>259</v>
      </c>
      <c r="W570" s="26">
        <v>5845</v>
      </c>
      <c r="X570" s="26">
        <v>3801</v>
      </c>
      <c r="Y570" s="26">
        <v>237</v>
      </c>
      <c r="Z570" s="26">
        <v>819.5</v>
      </c>
      <c r="AA570" s="26">
        <v>3765</v>
      </c>
      <c r="AB570" s="26">
        <v>328</v>
      </c>
      <c r="AC570" s="26">
        <v>995</v>
      </c>
      <c r="AD570" s="26">
        <v>10400</v>
      </c>
      <c r="AE570" s="26">
        <v>1173</v>
      </c>
      <c r="AF570" s="26">
        <v>2070</v>
      </c>
      <c r="AG570" s="26">
        <v>17.510200000000001</v>
      </c>
    </row>
    <row r="571" spans="1:33" ht="15.75" customHeight="1">
      <c r="A571" s="101">
        <v>44650</v>
      </c>
      <c r="B571" s="102">
        <f>VLOOKUP(A571,'FTSE All-Share Historical '!A:B,2,FALSE)</f>
        <v>4250.68</v>
      </c>
      <c r="C571" s="26">
        <v>614</v>
      </c>
      <c r="D571" s="26">
        <v>174</v>
      </c>
      <c r="E571" s="26">
        <v>259.39999999999998</v>
      </c>
      <c r="F571" s="26">
        <v>316</v>
      </c>
      <c r="G571" s="26">
        <v>73.2</v>
      </c>
      <c r="H571" s="26">
        <v>473</v>
      </c>
      <c r="I571" s="26">
        <v>82</v>
      </c>
      <c r="J571" s="26">
        <v>285</v>
      </c>
      <c r="K571" s="26">
        <v>266</v>
      </c>
      <c r="L571" s="26">
        <v>239</v>
      </c>
      <c r="M571" s="26">
        <v>689</v>
      </c>
      <c r="N571" s="26">
        <v>234.6</v>
      </c>
      <c r="O571" s="26">
        <v>1420</v>
      </c>
      <c r="P571" s="26">
        <v>2410</v>
      </c>
      <c r="Q571" s="26">
        <v>85.7</v>
      </c>
      <c r="R571" s="26">
        <v>39.25</v>
      </c>
      <c r="S571" s="26">
        <v>66.599999999999994</v>
      </c>
      <c r="T571" s="26">
        <v>906</v>
      </c>
      <c r="U571" s="26">
        <v>235</v>
      </c>
      <c r="V571" s="26">
        <v>256.5</v>
      </c>
      <c r="W571" s="26">
        <v>6076</v>
      </c>
      <c r="X571" s="26">
        <v>3976</v>
      </c>
      <c r="Y571" s="26">
        <v>237</v>
      </c>
      <c r="Z571" s="26">
        <v>791</v>
      </c>
      <c r="AA571" s="26">
        <v>3750</v>
      </c>
      <c r="AB571" s="26">
        <v>324.89999999999998</v>
      </c>
      <c r="AC571" s="26">
        <v>997.5</v>
      </c>
      <c r="AD571" s="26">
        <v>10395</v>
      </c>
      <c r="AE571" s="26">
        <v>1125</v>
      </c>
      <c r="AF571" s="26">
        <v>2068</v>
      </c>
      <c r="AG571" s="26">
        <v>16.6145</v>
      </c>
    </row>
    <row r="572" spans="1:33" ht="15.75" customHeight="1">
      <c r="A572" s="101">
        <v>44651</v>
      </c>
      <c r="B572" s="102">
        <f>VLOOKUP(A572,'FTSE All-Share Historical '!A:B,2,FALSE)</f>
        <v>4217.3500000000004</v>
      </c>
      <c r="C572" s="26">
        <v>612</v>
      </c>
      <c r="D572" s="26">
        <v>177.8</v>
      </c>
      <c r="E572" s="26">
        <v>246</v>
      </c>
      <c r="F572" s="26">
        <v>317</v>
      </c>
      <c r="G572" s="26">
        <v>77</v>
      </c>
      <c r="H572" s="26">
        <v>462</v>
      </c>
      <c r="I572" s="26">
        <v>81.3</v>
      </c>
      <c r="J572" s="26">
        <v>280</v>
      </c>
      <c r="K572" s="26">
        <v>258</v>
      </c>
      <c r="L572" s="26">
        <v>234.5</v>
      </c>
      <c r="M572" s="26">
        <v>674</v>
      </c>
      <c r="N572" s="26">
        <v>233.8</v>
      </c>
      <c r="O572" s="26">
        <v>1415</v>
      </c>
      <c r="P572" s="26">
        <v>2415</v>
      </c>
      <c r="Q572" s="26">
        <v>85.3</v>
      </c>
      <c r="R572" s="26">
        <v>39.75</v>
      </c>
      <c r="S572" s="26">
        <v>64.8</v>
      </c>
      <c r="T572" s="26">
        <v>906</v>
      </c>
      <c r="U572" s="26">
        <v>231</v>
      </c>
      <c r="V572" s="26">
        <v>256</v>
      </c>
      <c r="W572" s="26">
        <v>6081</v>
      </c>
      <c r="X572" s="26">
        <v>3972.5</v>
      </c>
      <c r="Y572" s="26">
        <v>238</v>
      </c>
      <c r="Z572" s="26">
        <v>781.5</v>
      </c>
      <c r="AA572" s="26">
        <v>3700</v>
      </c>
      <c r="AB572" s="26">
        <v>324.5</v>
      </c>
      <c r="AC572" s="26">
        <v>1010</v>
      </c>
      <c r="AD572" s="26">
        <v>10380</v>
      </c>
      <c r="AE572" s="26">
        <v>1145</v>
      </c>
      <c r="AF572" s="26">
        <v>2061</v>
      </c>
      <c r="AG572" s="26">
        <v>15.892099999999999</v>
      </c>
    </row>
    <row r="573" spans="1:33" ht="15.75" customHeight="1">
      <c r="A573" s="101">
        <v>44652</v>
      </c>
      <c r="B573" s="102">
        <f>VLOOKUP(A573,'FTSE All-Share Historical '!A:B,2,FALSE)</f>
        <v>4229.67</v>
      </c>
      <c r="C573" s="26">
        <v>600</v>
      </c>
      <c r="D573" s="26">
        <v>174</v>
      </c>
      <c r="E573" s="26">
        <v>259.2</v>
      </c>
      <c r="F573" s="26">
        <v>322</v>
      </c>
      <c r="G573" s="26">
        <v>80</v>
      </c>
      <c r="H573" s="26">
        <v>467.5</v>
      </c>
      <c r="I573" s="26">
        <v>81.75</v>
      </c>
      <c r="J573" s="26">
        <v>285</v>
      </c>
      <c r="K573" s="26">
        <v>255</v>
      </c>
      <c r="L573" s="26">
        <v>230</v>
      </c>
      <c r="M573" s="26">
        <v>644</v>
      </c>
      <c r="N573" s="26">
        <v>239.6</v>
      </c>
      <c r="O573" s="26">
        <v>1466</v>
      </c>
      <c r="P573" s="26">
        <v>2390</v>
      </c>
      <c r="Q573" s="26">
        <v>85.5</v>
      </c>
      <c r="R573" s="26">
        <v>39.65</v>
      </c>
      <c r="S573" s="26">
        <v>64.900000000000006</v>
      </c>
      <c r="T573" s="26">
        <v>878</v>
      </c>
      <c r="U573" s="26">
        <v>234</v>
      </c>
      <c r="V573" s="26">
        <v>259</v>
      </c>
      <c r="W573" s="26">
        <v>6225</v>
      </c>
      <c r="X573" s="26">
        <v>4069.5</v>
      </c>
      <c r="Y573" s="26">
        <v>240</v>
      </c>
      <c r="Z573" s="26">
        <v>780</v>
      </c>
      <c r="AA573" s="26">
        <v>3700</v>
      </c>
      <c r="AB573" s="26">
        <v>323.39999999999998</v>
      </c>
      <c r="AC573" s="26">
        <v>990</v>
      </c>
      <c r="AD573" s="26">
        <v>10180</v>
      </c>
      <c r="AE573" s="26">
        <v>1135.5</v>
      </c>
      <c r="AF573" s="26">
        <v>2039</v>
      </c>
      <c r="AG573" s="26">
        <v>15.892099999999999</v>
      </c>
    </row>
    <row r="574" spans="1:33" ht="15.75" customHeight="1">
      <c r="A574" s="101">
        <v>44655</v>
      </c>
      <c r="B574" s="102">
        <f>VLOOKUP(A574,'FTSE All-Share Historical '!A:B,2,FALSE)</f>
        <v>4243.1400000000003</v>
      </c>
      <c r="C574" s="26">
        <v>616</v>
      </c>
      <c r="D574" s="26">
        <v>171</v>
      </c>
      <c r="E574" s="26">
        <v>261.39999999999998</v>
      </c>
      <c r="F574" s="26">
        <v>325</v>
      </c>
      <c r="G574" s="26">
        <v>79.3</v>
      </c>
      <c r="H574" s="26">
        <v>472</v>
      </c>
      <c r="I574" s="26">
        <v>80.900000000000006</v>
      </c>
      <c r="J574" s="26">
        <v>275</v>
      </c>
      <c r="K574" s="26">
        <v>254</v>
      </c>
      <c r="L574" s="26">
        <v>231</v>
      </c>
      <c r="M574" s="26">
        <v>647</v>
      </c>
      <c r="N574" s="26">
        <v>240.6</v>
      </c>
      <c r="O574" s="26">
        <v>1422</v>
      </c>
      <c r="P574" s="26">
        <v>2365</v>
      </c>
      <c r="Q574" s="26">
        <v>84</v>
      </c>
      <c r="R574" s="26">
        <v>40</v>
      </c>
      <c r="S574" s="26">
        <v>66</v>
      </c>
      <c r="T574" s="26">
        <v>880</v>
      </c>
      <c r="U574" s="26">
        <v>229</v>
      </c>
      <c r="V574" s="26">
        <v>260</v>
      </c>
      <c r="W574" s="26">
        <v>6132</v>
      </c>
      <c r="X574" s="26">
        <v>4060</v>
      </c>
      <c r="Y574" s="26">
        <v>244</v>
      </c>
      <c r="Z574" s="26">
        <v>778.5</v>
      </c>
      <c r="AA574" s="26">
        <v>3585</v>
      </c>
      <c r="AB574" s="26">
        <v>325.39999999999998</v>
      </c>
      <c r="AC574" s="26">
        <v>1010</v>
      </c>
      <c r="AD574" s="26">
        <v>10180</v>
      </c>
      <c r="AE574" s="26">
        <v>1163</v>
      </c>
      <c r="AF574" s="26">
        <v>2079</v>
      </c>
      <c r="AG574" s="26">
        <v>16.108899999999998</v>
      </c>
    </row>
    <row r="575" spans="1:33" ht="15.75" customHeight="1">
      <c r="A575" s="101">
        <v>44656</v>
      </c>
      <c r="B575" s="102">
        <f>VLOOKUP(A575,'FTSE All-Share Historical '!A:B,2,FALSE)</f>
        <v>4269.8599999999997</v>
      </c>
      <c r="C575" s="26">
        <v>600</v>
      </c>
      <c r="D575" s="26">
        <v>168.8</v>
      </c>
      <c r="E575" s="26">
        <v>250</v>
      </c>
      <c r="F575" s="26">
        <v>333</v>
      </c>
      <c r="G575" s="26">
        <v>79.8</v>
      </c>
      <c r="H575" s="26">
        <v>472</v>
      </c>
      <c r="I575" s="26">
        <v>79.650000000000006</v>
      </c>
      <c r="J575" s="26">
        <v>270</v>
      </c>
      <c r="K575" s="26">
        <v>257</v>
      </c>
      <c r="L575" s="26">
        <v>227</v>
      </c>
      <c r="M575" s="26">
        <v>645</v>
      </c>
      <c r="N575" s="26">
        <v>242.2</v>
      </c>
      <c r="O575" s="26">
        <v>1452</v>
      </c>
      <c r="P575" s="26">
        <v>2365</v>
      </c>
      <c r="Q575" s="26">
        <v>82.6</v>
      </c>
      <c r="R575" s="26">
        <v>39.700000000000003</v>
      </c>
      <c r="S575" s="26">
        <v>67.3</v>
      </c>
      <c r="T575" s="26">
        <v>872</v>
      </c>
      <c r="U575" s="26">
        <v>233</v>
      </c>
      <c r="V575" s="26">
        <v>260</v>
      </c>
      <c r="W575" s="26">
        <v>6120</v>
      </c>
      <c r="X575" s="26">
        <v>4132.5</v>
      </c>
      <c r="Y575" s="26">
        <v>245</v>
      </c>
      <c r="Z575" s="26">
        <v>777.5</v>
      </c>
      <c r="AA575" s="26">
        <v>3590</v>
      </c>
      <c r="AB575" s="26">
        <v>323.39999999999998</v>
      </c>
      <c r="AC575" s="26">
        <v>990</v>
      </c>
      <c r="AD575" s="26">
        <v>10000</v>
      </c>
      <c r="AE575" s="26">
        <v>1162.5</v>
      </c>
      <c r="AF575" s="26">
        <v>2065</v>
      </c>
      <c r="AG575" s="26">
        <v>15.1698</v>
      </c>
    </row>
    <row r="576" spans="1:33" ht="15.75" customHeight="1">
      <c r="A576" s="101">
        <v>44657</v>
      </c>
      <c r="B576" s="102">
        <f>VLOOKUP(A576,'FTSE All-Share Historical '!A:B,2,FALSE)</f>
        <v>4249.45</v>
      </c>
      <c r="C576" s="26">
        <v>600</v>
      </c>
      <c r="D576" s="26">
        <v>170.2</v>
      </c>
      <c r="E576" s="26">
        <v>247.2</v>
      </c>
      <c r="F576" s="26">
        <v>336</v>
      </c>
      <c r="G576" s="26">
        <v>78.400000000000006</v>
      </c>
      <c r="H576" s="26">
        <v>476</v>
      </c>
      <c r="I576" s="26">
        <v>78.2</v>
      </c>
      <c r="J576" s="26">
        <v>275</v>
      </c>
      <c r="K576" s="26">
        <v>254</v>
      </c>
      <c r="L576" s="26">
        <v>220</v>
      </c>
      <c r="M576" s="26">
        <v>626</v>
      </c>
      <c r="N576" s="26">
        <v>240</v>
      </c>
      <c r="O576" s="26">
        <v>1446</v>
      </c>
      <c r="P576" s="26">
        <v>2360</v>
      </c>
      <c r="Q576" s="26">
        <v>82.6</v>
      </c>
      <c r="R576" s="26">
        <v>39</v>
      </c>
      <c r="S576" s="26">
        <v>61.2</v>
      </c>
      <c r="T576" s="26">
        <v>820</v>
      </c>
      <c r="U576" s="26">
        <v>235</v>
      </c>
      <c r="V576" s="26">
        <v>255.5</v>
      </c>
      <c r="W576" s="26">
        <v>6109</v>
      </c>
      <c r="X576" s="26">
        <v>4050</v>
      </c>
      <c r="Y576" s="26">
        <v>247.5</v>
      </c>
      <c r="Z576" s="26">
        <v>770</v>
      </c>
      <c r="AA576" s="26">
        <v>3500</v>
      </c>
      <c r="AB576" s="26">
        <v>323</v>
      </c>
      <c r="AC576" s="26">
        <v>1010</v>
      </c>
      <c r="AD576" s="26">
        <v>9678</v>
      </c>
      <c r="AE576" s="26">
        <v>1154</v>
      </c>
      <c r="AF576" s="26">
        <v>2031</v>
      </c>
      <c r="AG576" s="26">
        <v>16.773399999999999</v>
      </c>
    </row>
    <row r="577" spans="1:33" ht="15.75" customHeight="1">
      <c r="A577" s="101">
        <v>44658</v>
      </c>
      <c r="B577" s="102">
        <f>VLOOKUP(A577,'FTSE All-Share Historical '!A:B,2,FALSE)</f>
        <v>4230.5200000000004</v>
      </c>
      <c r="C577" s="26">
        <v>598</v>
      </c>
      <c r="D577" s="26">
        <v>170</v>
      </c>
      <c r="E577" s="26">
        <v>244</v>
      </c>
      <c r="F577" s="26">
        <v>340</v>
      </c>
      <c r="G577" s="26">
        <v>78.099999999999994</v>
      </c>
      <c r="H577" s="26">
        <v>482</v>
      </c>
      <c r="I577" s="26">
        <v>77.849999999999994</v>
      </c>
      <c r="J577" s="26">
        <v>265</v>
      </c>
      <c r="K577" s="26">
        <v>245</v>
      </c>
      <c r="L577" s="26">
        <v>219</v>
      </c>
      <c r="M577" s="26">
        <v>644</v>
      </c>
      <c r="N577" s="26">
        <v>242.2</v>
      </c>
      <c r="O577" s="26">
        <v>1440</v>
      </c>
      <c r="P577" s="26">
        <v>2375</v>
      </c>
      <c r="Q577" s="26">
        <v>81.400000000000006</v>
      </c>
      <c r="R577" s="26">
        <v>41</v>
      </c>
      <c r="S577" s="26">
        <v>58.8</v>
      </c>
      <c r="T577" s="26">
        <v>814</v>
      </c>
      <c r="U577" s="26">
        <v>237</v>
      </c>
      <c r="V577" s="26">
        <v>253.5</v>
      </c>
      <c r="W577" s="26">
        <v>6088</v>
      </c>
      <c r="X577" s="26">
        <v>3978</v>
      </c>
      <c r="Y577" s="26">
        <v>261</v>
      </c>
      <c r="Z577" s="26">
        <v>780</v>
      </c>
      <c r="AA577" s="26">
        <v>3475</v>
      </c>
      <c r="AB577" s="26">
        <v>321.60000000000002</v>
      </c>
      <c r="AC577" s="26">
        <v>1010</v>
      </c>
      <c r="AD577" s="26">
        <v>9826</v>
      </c>
      <c r="AE577" s="26">
        <v>1158</v>
      </c>
      <c r="AF577" s="26">
        <v>2036</v>
      </c>
      <c r="AG577" s="26">
        <v>16.325600000000001</v>
      </c>
    </row>
    <row r="578" spans="1:33" ht="15.75" customHeight="1">
      <c r="A578" s="101">
        <v>44659</v>
      </c>
      <c r="B578" s="102">
        <f>VLOOKUP(A578,'FTSE All-Share Historical '!A:B,2,FALSE)</f>
        <v>4290.3999999999996</v>
      </c>
      <c r="C578" s="26">
        <v>598</v>
      </c>
      <c r="D578" s="26">
        <v>172.6</v>
      </c>
      <c r="E578" s="26">
        <v>244.6</v>
      </c>
      <c r="F578" s="26">
        <v>335</v>
      </c>
      <c r="G578" s="26">
        <v>78.400000000000006</v>
      </c>
      <c r="H578" s="26">
        <v>483</v>
      </c>
      <c r="I578" s="26">
        <v>79.5</v>
      </c>
      <c r="J578" s="26">
        <v>265</v>
      </c>
      <c r="K578" s="26">
        <v>242</v>
      </c>
      <c r="L578" s="26">
        <v>227.5</v>
      </c>
      <c r="M578" s="26">
        <v>658</v>
      </c>
      <c r="N578" s="26">
        <v>241.4</v>
      </c>
      <c r="O578" s="26">
        <v>1430</v>
      </c>
      <c r="P578" s="26">
        <v>2385</v>
      </c>
      <c r="Q578" s="26">
        <v>80.2</v>
      </c>
      <c r="R578" s="26">
        <v>42.55</v>
      </c>
      <c r="S578" s="26">
        <v>58.3</v>
      </c>
      <c r="T578" s="26">
        <v>816</v>
      </c>
      <c r="U578" s="26">
        <v>240</v>
      </c>
      <c r="V578" s="26">
        <v>252</v>
      </c>
      <c r="W578" s="26">
        <v>6138</v>
      </c>
      <c r="X578" s="26">
        <v>4170.5</v>
      </c>
      <c r="Y578" s="26">
        <v>271</v>
      </c>
      <c r="Z578" s="26">
        <v>775.5</v>
      </c>
      <c r="AA578" s="26">
        <v>3495</v>
      </c>
      <c r="AB578" s="26">
        <v>326</v>
      </c>
      <c r="AC578" s="26">
        <v>980</v>
      </c>
      <c r="AD578" s="26">
        <v>9936</v>
      </c>
      <c r="AE578" s="26">
        <v>1231.5</v>
      </c>
      <c r="AF578" s="26">
        <v>2064</v>
      </c>
      <c r="AG578" s="26">
        <v>16.542300000000001</v>
      </c>
    </row>
    <row r="579" spans="1:33" ht="15.75" customHeight="1">
      <c r="A579" s="101">
        <v>44662</v>
      </c>
      <c r="B579" s="102">
        <f>VLOOKUP(A579,'FTSE All-Share Historical '!A:B,2,FALSE)</f>
        <v>4264.34</v>
      </c>
      <c r="C579" s="26">
        <v>600</v>
      </c>
      <c r="D579" s="26">
        <v>172.6</v>
      </c>
      <c r="E579" s="26">
        <v>243.2</v>
      </c>
      <c r="F579" s="26">
        <v>335</v>
      </c>
      <c r="G579" s="26">
        <v>78.8</v>
      </c>
      <c r="H579" s="26">
        <v>480</v>
      </c>
      <c r="I579" s="26">
        <v>79</v>
      </c>
      <c r="J579" s="26">
        <v>275</v>
      </c>
      <c r="K579" s="26">
        <v>250</v>
      </c>
      <c r="L579" s="26">
        <v>225</v>
      </c>
      <c r="M579" s="26">
        <v>656</v>
      </c>
      <c r="N579" s="26">
        <v>243.4</v>
      </c>
      <c r="O579" s="26">
        <v>1464</v>
      </c>
      <c r="P579" s="26">
        <v>2390</v>
      </c>
      <c r="Q579" s="26">
        <v>79.5</v>
      </c>
      <c r="R579" s="26">
        <v>43.6</v>
      </c>
      <c r="S579" s="26">
        <v>57.9</v>
      </c>
      <c r="T579" s="26">
        <v>768</v>
      </c>
      <c r="U579" s="26">
        <v>245</v>
      </c>
      <c r="V579" s="26">
        <v>256</v>
      </c>
      <c r="W579" s="26">
        <v>6070</v>
      </c>
      <c r="X579" s="26">
        <v>4070.5</v>
      </c>
      <c r="Y579" s="26">
        <v>272</v>
      </c>
      <c r="Z579" s="26">
        <v>767</v>
      </c>
      <c r="AA579" s="26">
        <v>3500</v>
      </c>
      <c r="AB579" s="26">
        <v>328.8</v>
      </c>
      <c r="AC579" s="26">
        <v>1020</v>
      </c>
      <c r="AD579" s="26">
        <v>9778</v>
      </c>
      <c r="AE579" s="26">
        <v>1259.5</v>
      </c>
      <c r="AF579" s="26">
        <v>2067</v>
      </c>
      <c r="AG579" s="26">
        <v>17.3369</v>
      </c>
    </row>
    <row r="580" spans="1:33" ht="15.75" customHeight="1">
      <c r="A580" s="101">
        <v>44663</v>
      </c>
      <c r="B580" s="102">
        <f>VLOOKUP(A580,'FTSE All-Share Historical '!A:B,2,FALSE)</f>
        <v>4241.3500000000004</v>
      </c>
      <c r="C580" s="26">
        <v>610</v>
      </c>
      <c r="D580" s="26">
        <v>173</v>
      </c>
      <c r="E580" s="26">
        <v>251.2</v>
      </c>
      <c r="F580" s="26">
        <v>327</v>
      </c>
      <c r="G580" s="26">
        <v>79</v>
      </c>
      <c r="H580" s="26">
        <v>494.5</v>
      </c>
      <c r="I580" s="26">
        <v>78.05</v>
      </c>
      <c r="J580" s="26">
        <v>262</v>
      </c>
      <c r="K580" s="26">
        <v>241</v>
      </c>
      <c r="L580" s="26">
        <v>223.5</v>
      </c>
      <c r="M580" s="26">
        <v>652</v>
      </c>
      <c r="N580" s="26">
        <v>242.8</v>
      </c>
      <c r="O580" s="26">
        <v>1442</v>
      </c>
      <c r="P580" s="26">
        <v>2330</v>
      </c>
      <c r="Q580" s="26">
        <v>79</v>
      </c>
      <c r="R580" s="26">
        <v>42.924999999999997</v>
      </c>
      <c r="S580" s="26">
        <v>58.1</v>
      </c>
      <c r="T580" s="26">
        <v>764</v>
      </c>
      <c r="U580" s="26">
        <v>244</v>
      </c>
      <c r="V580" s="26">
        <v>253.5</v>
      </c>
      <c r="W580" s="26">
        <v>6154</v>
      </c>
      <c r="X580" s="26">
        <v>4100.5</v>
      </c>
      <c r="Y580" s="26">
        <v>270</v>
      </c>
      <c r="Z580" s="26">
        <v>749</v>
      </c>
      <c r="AA580" s="26">
        <v>3485</v>
      </c>
      <c r="AB580" s="26">
        <v>329.6</v>
      </c>
      <c r="AC580" s="26">
        <v>1010</v>
      </c>
      <c r="AD580" s="26">
        <v>9770</v>
      </c>
      <c r="AE580" s="26">
        <v>1269</v>
      </c>
      <c r="AF580" s="26">
        <v>2066</v>
      </c>
      <c r="AG580" s="26">
        <v>16.715599999999998</v>
      </c>
    </row>
    <row r="581" spans="1:33" ht="15.75" customHeight="1">
      <c r="A581" s="101">
        <v>44664</v>
      </c>
      <c r="B581" s="102">
        <f>VLOOKUP(A581,'FTSE All-Share Historical '!A:B,2,FALSE)</f>
        <v>4242.5</v>
      </c>
      <c r="C581" s="26">
        <v>612</v>
      </c>
      <c r="D581" s="26">
        <v>174</v>
      </c>
      <c r="E581" s="26">
        <v>253</v>
      </c>
      <c r="F581" s="26">
        <v>332</v>
      </c>
      <c r="G581" s="26">
        <v>77.400000000000006</v>
      </c>
      <c r="H581" s="26">
        <v>513</v>
      </c>
      <c r="I581" s="26">
        <v>76.900000000000006</v>
      </c>
      <c r="J581" s="26">
        <v>271</v>
      </c>
      <c r="K581" s="26">
        <v>240</v>
      </c>
      <c r="L581" s="26">
        <v>223</v>
      </c>
      <c r="M581" s="26">
        <v>652</v>
      </c>
      <c r="N581" s="26">
        <v>232.6</v>
      </c>
      <c r="O581" s="26">
        <v>1456</v>
      </c>
      <c r="P581" s="26">
        <v>2350</v>
      </c>
      <c r="Q581" s="26">
        <v>79.099999999999994</v>
      </c>
      <c r="R581" s="26">
        <v>43.9</v>
      </c>
      <c r="S581" s="26">
        <v>57.6</v>
      </c>
      <c r="T581" s="26">
        <v>734</v>
      </c>
      <c r="U581" s="26">
        <v>247</v>
      </c>
      <c r="V581" s="26">
        <v>258.5</v>
      </c>
      <c r="W581" s="26">
        <v>6181</v>
      </c>
      <c r="X581" s="26">
        <v>4148</v>
      </c>
      <c r="Y581" s="26">
        <v>273</v>
      </c>
      <c r="Z581" s="26">
        <v>728.5</v>
      </c>
      <c r="AA581" s="26">
        <v>3520</v>
      </c>
      <c r="AB581" s="26">
        <v>322.60000000000002</v>
      </c>
      <c r="AC581" s="26">
        <v>1000</v>
      </c>
      <c r="AD581" s="26">
        <v>9910</v>
      </c>
      <c r="AE581" s="26">
        <v>1270</v>
      </c>
      <c r="AF581" s="26">
        <v>2066</v>
      </c>
      <c r="AG581" s="26">
        <v>17.134599999999999</v>
      </c>
    </row>
    <row r="582" spans="1:33" ht="15.75" customHeight="1">
      <c r="A582" s="101">
        <v>44665</v>
      </c>
      <c r="B582" s="102">
        <f>VLOOKUP(A582,'FTSE All-Share Historical '!A:B,2,FALSE)</f>
        <v>4263.6400000000003</v>
      </c>
      <c r="C582" s="26">
        <v>598</v>
      </c>
      <c r="D582" s="26">
        <v>173</v>
      </c>
      <c r="E582" s="26">
        <v>251.8</v>
      </c>
      <c r="F582" s="26">
        <v>329</v>
      </c>
      <c r="G582" s="26">
        <v>81.099999999999994</v>
      </c>
      <c r="H582" s="26">
        <v>510</v>
      </c>
      <c r="I582" s="26">
        <v>78.099999999999994</v>
      </c>
      <c r="J582" s="26">
        <v>250</v>
      </c>
      <c r="K582" s="26">
        <v>260</v>
      </c>
      <c r="L582" s="26">
        <v>234.5</v>
      </c>
      <c r="M582" s="26">
        <v>650</v>
      </c>
      <c r="N582" s="26">
        <v>237.8</v>
      </c>
      <c r="O582" s="26">
        <v>1444</v>
      </c>
      <c r="P582" s="26">
        <v>2355</v>
      </c>
      <c r="Q582" s="26">
        <v>80.5</v>
      </c>
      <c r="R582" s="26">
        <v>42.4</v>
      </c>
      <c r="S582" s="26">
        <v>58</v>
      </c>
      <c r="T582" s="26">
        <v>734</v>
      </c>
      <c r="U582" s="26">
        <v>250</v>
      </c>
      <c r="V582" s="26">
        <v>257.5</v>
      </c>
      <c r="W582" s="26">
        <v>6212</v>
      </c>
      <c r="X582" s="26">
        <v>4168.5</v>
      </c>
      <c r="Y582" s="26">
        <v>277</v>
      </c>
      <c r="Z582" s="26">
        <v>737</v>
      </c>
      <c r="AA582" s="26">
        <v>3500</v>
      </c>
      <c r="AB582" s="26">
        <v>325.39999999999998</v>
      </c>
      <c r="AC582" s="26">
        <v>1005</v>
      </c>
      <c r="AD582" s="26">
        <v>10020</v>
      </c>
      <c r="AE582" s="26">
        <v>1300</v>
      </c>
      <c r="AF582" s="26">
        <v>2070</v>
      </c>
      <c r="AG582" s="26">
        <v>17.293500000000002</v>
      </c>
    </row>
    <row r="583" spans="1:33" ht="15.75" customHeight="1">
      <c r="A583" s="101">
        <v>44670</v>
      </c>
      <c r="B583" s="102">
        <f>VLOOKUP(A583,'FTSE All-Share Historical '!A:B,2,FALSE)</f>
        <v>4251.45</v>
      </c>
      <c r="C583" s="26">
        <v>616</v>
      </c>
      <c r="D583" s="26">
        <v>169.6</v>
      </c>
      <c r="E583" s="26">
        <v>249.6</v>
      </c>
      <c r="F583" s="26">
        <v>324</v>
      </c>
      <c r="G583" s="26">
        <v>81.7</v>
      </c>
      <c r="H583" s="26">
        <v>526</v>
      </c>
      <c r="I583" s="26">
        <v>74.349999999999994</v>
      </c>
      <c r="J583" s="26">
        <v>251</v>
      </c>
      <c r="K583" s="26">
        <v>261</v>
      </c>
      <c r="L583" s="26">
        <v>229.5</v>
      </c>
      <c r="M583" s="26">
        <v>639</v>
      </c>
      <c r="N583" s="26">
        <v>232</v>
      </c>
      <c r="O583" s="26">
        <v>1470</v>
      </c>
      <c r="P583" s="26">
        <v>2335</v>
      </c>
      <c r="Q583" s="26">
        <v>82.9</v>
      </c>
      <c r="R583" s="26">
        <v>42</v>
      </c>
      <c r="S583" s="26">
        <v>58.5</v>
      </c>
      <c r="T583" s="26">
        <v>726</v>
      </c>
      <c r="U583" s="26">
        <v>246</v>
      </c>
      <c r="V583" s="26">
        <v>259</v>
      </c>
      <c r="W583" s="26">
        <v>6142</v>
      </c>
      <c r="X583" s="26">
        <v>4155</v>
      </c>
      <c r="Y583" s="26">
        <v>284</v>
      </c>
      <c r="Z583" s="26">
        <v>733.5</v>
      </c>
      <c r="AA583" s="26">
        <v>3445</v>
      </c>
      <c r="AB583" s="26">
        <v>326.60000000000002</v>
      </c>
      <c r="AC583" s="26">
        <v>990</v>
      </c>
      <c r="AD583" s="26">
        <v>10250</v>
      </c>
      <c r="AE583" s="26">
        <v>1283</v>
      </c>
      <c r="AF583" s="26">
        <v>2081</v>
      </c>
      <c r="AG583" s="26">
        <v>16.9757</v>
      </c>
    </row>
    <row r="584" spans="1:33" ht="15.75" customHeight="1">
      <c r="A584" s="101">
        <v>44671</v>
      </c>
      <c r="B584" s="102">
        <f>VLOOKUP(A584,'FTSE All-Share Historical '!A:B,2,FALSE)</f>
        <v>4268.5</v>
      </c>
      <c r="C584" s="26">
        <v>584</v>
      </c>
      <c r="D584" s="26">
        <v>170.2</v>
      </c>
      <c r="E584" s="26">
        <v>246.6</v>
      </c>
      <c r="F584" s="26">
        <v>324</v>
      </c>
      <c r="G584" s="26">
        <v>84.2</v>
      </c>
      <c r="H584" s="26">
        <v>525</v>
      </c>
      <c r="I584" s="26">
        <v>75</v>
      </c>
      <c r="J584" s="26">
        <v>262.5</v>
      </c>
      <c r="K584" s="26">
        <v>260</v>
      </c>
      <c r="L584" s="26">
        <v>230.5</v>
      </c>
      <c r="M584" s="26">
        <v>545</v>
      </c>
      <c r="N584" s="26">
        <v>227.8</v>
      </c>
      <c r="O584" s="26">
        <v>1450</v>
      </c>
      <c r="P584" s="26">
        <v>2360</v>
      </c>
      <c r="Q584" s="26">
        <v>80.8</v>
      </c>
      <c r="R584" s="26">
        <v>41.45</v>
      </c>
      <c r="S584" s="26">
        <v>55.6</v>
      </c>
      <c r="T584" s="26">
        <v>706</v>
      </c>
      <c r="U584" s="26">
        <v>247</v>
      </c>
      <c r="V584" s="26">
        <v>250</v>
      </c>
      <c r="W584" s="26">
        <v>5850</v>
      </c>
      <c r="X584" s="26">
        <v>4035.5</v>
      </c>
      <c r="Y584" s="26">
        <v>273.5</v>
      </c>
      <c r="Z584" s="26">
        <v>738.5</v>
      </c>
      <c r="AA584" s="26">
        <v>3545</v>
      </c>
      <c r="AB584" s="26">
        <v>321.8</v>
      </c>
      <c r="AC584" s="26">
        <v>1010</v>
      </c>
      <c r="AD584" s="26">
        <v>10610</v>
      </c>
      <c r="AE584" s="26">
        <v>1275.5</v>
      </c>
      <c r="AF584" s="26">
        <v>2042</v>
      </c>
      <c r="AG584" s="26">
        <v>16.6145</v>
      </c>
    </row>
    <row r="585" spans="1:33" ht="15.75" customHeight="1">
      <c r="A585" s="101">
        <v>44672</v>
      </c>
      <c r="B585" s="102">
        <f>VLOOKUP(A585,'FTSE All-Share Historical '!A:B,2,FALSE)</f>
        <v>4270.3100000000004</v>
      </c>
      <c r="C585" s="26">
        <v>598</v>
      </c>
      <c r="D585" s="26">
        <v>172</v>
      </c>
      <c r="E585" s="26">
        <v>246.8</v>
      </c>
      <c r="F585" s="26">
        <v>325</v>
      </c>
      <c r="G585" s="26">
        <v>84.3</v>
      </c>
      <c r="H585" s="26">
        <v>522</v>
      </c>
      <c r="I585" s="26">
        <v>76.25</v>
      </c>
      <c r="J585" s="26">
        <v>257</v>
      </c>
      <c r="K585" s="26">
        <v>250</v>
      </c>
      <c r="L585" s="26">
        <v>236.5</v>
      </c>
      <c r="M585" s="26">
        <v>560</v>
      </c>
      <c r="N585" s="26">
        <v>229</v>
      </c>
      <c r="O585" s="26">
        <v>1430</v>
      </c>
      <c r="P585" s="26">
        <v>2400</v>
      </c>
      <c r="Q585" s="26">
        <v>80.5</v>
      </c>
      <c r="R585" s="26">
        <v>41.95</v>
      </c>
      <c r="S585" s="26">
        <v>54.7</v>
      </c>
      <c r="T585" s="26">
        <v>716</v>
      </c>
      <c r="U585" s="26">
        <v>244</v>
      </c>
      <c r="V585" s="26">
        <v>250</v>
      </c>
      <c r="W585" s="26">
        <v>5745</v>
      </c>
      <c r="X585" s="26">
        <v>3679</v>
      </c>
      <c r="Y585" s="26">
        <v>279.5</v>
      </c>
      <c r="Z585" s="26">
        <v>747</v>
      </c>
      <c r="AA585" s="26">
        <v>3570</v>
      </c>
      <c r="AB585" s="26">
        <v>321.39999999999998</v>
      </c>
      <c r="AC585" s="26">
        <v>1000</v>
      </c>
      <c r="AD585" s="26">
        <v>10790</v>
      </c>
      <c r="AE585" s="26">
        <v>1331</v>
      </c>
      <c r="AF585" s="26">
        <v>2050</v>
      </c>
      <c r="AG585" s="26">
        <v>16.715599999999998</v>
      </c>
    </row>
    <row r="586" spans="1:33" ht="15.75" customHeight="1">
      <c r="A586" s="101">
        <v>44673</v>
      </c>
      <c r="B586" s="102">
        <f>VLOOKUP(A586,'FTSE All-Share Historical '!A:B,2,FALSE)</f>
        <v>4211.3500000000004</v>
      </c>
      <c r="C586" s="26">
        <v>596</v>
      </c>
      <c r="D586" s="26">
        <v>171.6</v>
      </c>
      <c r="E586" s="26">
        <v>242.8</v>
      </c>
      <c r="F586" s="26">
        <v>324</v>
      </c>
      <c r="G586" s="26">
        <v>86.5</v>
      </c>
      <c r="H586" s="26">
        <v>515</v>
      </c>
      <c r="I586" s="26">
        <v>74.349999999999994</v>
      </c>
      <c r="J586" s="26">
        <v>260</v>
      </c>
      <c r="K586" s="26">
        <v>263</v>
      </c>
      <c r="L586" s="26">
        <v>230</v>
      </c>
      <c r="M586" s="26">
        <v>575</v>
      </c>
      <c r="N586" s="26">
        <v>228.4</v>
      </c>
      <c r="O586" s="26">
        <v>1416</v>
      </c>
      <c r="P586" s="26">
        <v>2360</v>
      </c>
      <c r="Q586" s="26">
        <v>77.599999999999994</v>
      </c>
      <c r="R586" s="26">
        <v>45.15</v>
      </c>
      <c r="S586" s="26">
        <v>53.9</v>
      </c>
      <c r="T586" s="26">
        <v>702</v>
      </c>
      <c r="U586" s="26">
        <v>242</v>
      </c>
      <c r="V586" s="26">
        <v>248.5</v>
      </c>
      <c r="W586" s="26">
        <v>5664</v>
      </c>
      <c r="X586" s="26">
        <v>3460.5</v>
      </c>
      <c r="Y586" s="26">
        <v>271.5</v>
      </c>
      <c r="Z586" s="26">
        <v>735</v>
      </c>
      <c r="AA586" s="26">
        <v>3560</v>
      </c>
      <c r="AB586" s="26">
        <v>315</v>
      </c>
      <c r="AC586" s="26">
        <v>1000</v>
      </c>
      <c r="AD586" s="26">
        <v>10540</v>
      </c>
      <c r="AE586" s="26">
        <v>1280</v>
      </c>
      <c r="AF586" s="26">
        <v>2012</v>
      </c>
      <c r="AG586" s="26">
        <v>16.831199999999999</v>
      </c>
    </row>
    <row r="587" spans="1:33" ht="15.75" customHeight="1">
      <c r="A587" s="101">
        <v>44676</v>
      </c>
      <c r="B587" s="102">
        <f>VLOOKUP(A587,'FTSE All-Share Historical '!A:B,2,FALSE)</f>
        <v>4135.79</v>
      </c>
      <c r="C587" s="26">
        <v>608</v>
      </c>
      <c r="D587" s="26">
        <v>173</v>
      </c>
      <c r="E587" s="26">
        <v>241.2</v>
      </c>
      <c r="F587" s="26">
        <v>324</v>
      </c>
      <c r="G587" s="26">
        <v>83.2</v>
      </c>
      <c r="H587" s="26">
        <v>511</v>
      </c>
      <c r="I587" s="26">
        <v>73.7</v>
      </c>
      <c r="J587" s="26">
        <v>253</v>
      </c>
      <c r="K587" s="26">
        <v>248</v>
      </c>
      <c r="L587" s="26">
        <v>226.5</v>
      </c>
      <c r="M587" s="26">
        <v>559</v>
      </c>
      <c r="N587" s="26">
        <v>227.6</v>
      </c>
      <c r="O587" s="26">
        <v>1416</v>
      </c>
      <c r="P587" s="26">
        <v>2305</v>
      </c>
      <c r="Q587" s="26">
        <v>79.3</v>
      </c>
      <c r="R587" s="26">
        <v>42</v>
      </c>
      <c r="S587" s="26">
        <v>51.6</v>
      </c>
      <c r="T587" s="26">
        <v>670</v>
      </c>
      <c r="U587" s="26">
        <v>240</v>
      </c>
      <c r="V587" s="26">
        <v>248</v>
      </c>
      <c r="W587" s="26">
        <v>5372</v>
      </c>
      <c r="X587" s="26">
        <v>3223.5</v>
      </c>
      <c r="Y587" s="26">
        <v>266</v>
      </c>
      <c r="Z587" s="26">
        <v>718.5</v>
      </c>
      <c r="AA587" s="26">
        <v>3560</v>
      </c>
      <c r="AB587" s="26">
        <v>308</v>
      </c>
      <c r="AC587" s="26">
        <v>1000</v>
      </c>
      <c r="AD587" s="26">
        <v>10205</v>
      </c>
      <c r="AE587" s="26">
        <v>1284.5</v>
      </c>
      <c r="AF587" s="26">
        <v>2039</v>
      </c>
      <c r="AG587" s="26">
        <v>17.120200000000001</v>
      </c>
    </row>
    <row r="588" spans="1:33" ht="15.75" customHeight="1">
      <c r="A588" s="101">
        <v>44677</v>
      </c>
      <c r="B588" s="102">
        <f>VLOOKUP(A588,'FTSE All-Share Historical '!A:B,2,FALSE)</f>
        <v>4135.0600000000004</v>
      </c>
      <c r="C588" s="26">
        <v>600</v>
      </c>
      <c r="D588" s="26">
        <v>175</v>
      </c>
      <c r="E588" s="26">
        <v>229.2</v>
      </c>
      <c r="F588" s="26">
        <v>325</v>
      </c>
      <c r="G588" s="26">
        <v>82.6</v>
      </c>
      <c r="H588" s="26">
        <v>502</v>
      </c>
      <c r="I588" s="26">
        <v>74.8</v>
      </c>
      <c r="J588" s="26">
        <v>249</v>
      </c>
      <c r="K588" s="26">
        <v>245</v>
      </c>
      <c r="L588" s="26">
        <v>225.5</v>
      </c>
      <c r="M588" s="26">
        <v>534</v>
      </c>
      <c r="N588" s="26">
        <v>226.6</v>
      </c>
      <c r="O588" s="26">
        <v>1428</v>
      </c>
      <c r="P588" s="26">
        <v>2290</v>
      </c>
      <c r="Q588" s="26">
        <v>79.2</v>
      </c>
      <c r="R588" s="26">
        <v>40</v>
      </c>
      <c r="S588" s="26">
        <v>51.8</v>
      </c>
      <c r="T588" s="26">
        <v>640</v>
      </c>
      <c r="U588" s="26">
        <v>239</v>
      </c>
      <c r="V588" s="26">
        <v>245.5</v>
      </c>
      <c r="W588" s="26">
        <v>5453</v>
      </c>
      <c r="X588" s="26">
        <v>3311.5</v>
      </c>
      <c r="Y588" s="26">
        <v>271.5</v>
      </c>
      <c r="Z588" s="26">
        <v>722</v>
      </c>
      <c r="AA588" s="26">
        <v>3540</v>
      </c>
      <c r="AB588" s="26">
        <v>311.2</v>
      </c>
      <c r="AC588" s="26">
        <v>980</v>
      </c>
      <c r="AD588" s="26">
        <v>10090</v>
      </c>
      <c r="AE588" s="26">
        <v>1267</v>
      </c>
      <c r="AF588" s="26">
        <v>2005</v>
      </c>
      <c r="AG588" s="26">
        <v>17.3369</v>
      </c>
    </row>
    <row r="589" spans="1:33" ht="15.75" customHeight="1">
      <c r="A589" s="101">
        <v>44678</v>
      </c>
      <c r="B589" s="102">
        <f>VLOOKUP(A589,'FTSE All-Share Historical '!A:B,2,FALSE)</f>
        <v>4151.93</v>
      </c>
      <c r="C589" s="26">
        <v>598</v>
      </c>
      <c r="D589" s="26">
        <v>174.2</v>
      </c>
      <c r="E589" s="26">
        <v>221.4</v>
      </c>
      <c r="F589" s="26">
        <v>324</v>
      </c>
      <c r="G589" s="26">
        <v>83.8</v>
      </c>
      <c r="H589" s="26">
        <v>498.5</v>
      </c>
      <c r="I589" s="26">
        <v>75.8</v>
      </c>
      <c r="J589" s="26">
        <v>250</v>
      </c>
      <c r="K589" s="26">
        <v>248</v>
      </c>
      <c r="L589" s="26">
        <v>218.5</v>
      </c>
      <c r="M589" s="26">
        <v>538</v>
      </c>
      <c r="N589" s="26">
        <v>224.6</v>
      </c>
      <c r="O589" s="26">
        <v>1418</v>
      </c>
      <c r="P589" s="26">
        <v>2265</v>
      </c>
      <c r="Q589" s="26">
        <v>78</v>
      </c>
      <c r="R589" s="26">
        <v>41.2</v>
      </c>
      <c r="S589" s="26">
        <v>51.2</v>
      </c>
      <c r="T589" s="26">
        <v>640</v>
      </c>
      <c r="U589" s="26">
        <v>243</v>
      </c>
      <c r="V589" s="26">
        <v>244</v>
      </c>
      <c r="W589" s="26">
        <v>5675</v>
      </c>
      <c r="X589" s="26">
        <v>3506.5</v>
      </c>
      <c r="Y589" s="26">
        <v>277</v>
      </c>
      <c r="Z589" s="26">
        <v>722</v>
      </c>
      <c r="AA589" s="26">
        <v>3625</v>
      </c>
      <c r="AB589" s="26">
        <v>310.39999999999998</v>
      </c>
      <c r="AC589" s="26">
        <v>980</v>
      </c>
      <c r="AD589" s="26">
        <v>10075</v>
      </c>
      <c r="AE589" s="26">
        <v>1231</v>
      </c>
      <c r="AF589" s="26">
        <v>1987</v>
      </c>
      <c r="AG589" s="26">
        <v>17.120200000000001</v>
      </c>
    </row>
    <row r="590" spans="1:33" ht="15.75" customHeight="1">
      <c r="A590" s="101">
        <v>44679</v>
      </c>
      <c r="B590" s="102">
        <f>VLOOKUP(A590,'FTSE All-Share Historical '!A:B,2,FALSE)</f>
        <v>4197.13</v>
      </c>
      <c r="C590" s="26">
        <v>596</v>
      </c>
      <c r="D590" s="26">
        <v>175</v>
      </c>
      <c r="E590" s="26">
        <v>224.8</v>
      </c>
      <c r="F590" s="26">
        <v>324</v>
      </c>
      <c r="G590" s="26">
        <v>84</v>
      </c>
      <c r="H590" s="26">
        <v>491</v>
      </c>
      <c r="I590" s="26">
        <v>76.05</v>
      </c>
      <c r="J590" s="26">
        <v>248</v>
      </c>
      <c r="K590" s="26">
        <v>243</v>
      </c>
      <c r="L590" s="26">
        <v>222</v>
      </c>
      <c r="M590" s="26">
        <v>545</v>
      </c>
      <c r="N590" s="26">
        <v>225.8</v>
      </c>
      <c r="O590" s="26">
        <v>1440</v>
      </c>
      <c r="P590" s="26">
        <v>2190</v>
      </c>
      <c r="Q590" s="26">
        <v>77.2</v>
      </c>
      <c r="R590" s="26">
        <v>40</v>
      </c>
      <c r="S590" s="26">
        <v>50.8</v>
      </c>
      <c r="T590" s="26">
        <v>610</v>
      </c>
      <c r="U590" s="26">
        <v>240</v>
      </c>
      <c r="V590" s="26">
        <v>248</v>
      </c>
      <c r="W590" s="26">
        <v>5628</v>
      </c>
      <c r="X590" s="26">
        <v>3453.5</v>
      </c>
      <c r="Y590" s="26">
        <v>270</v>
      </c>
      <c r="Z590" s="26">
        <v>730</v>
      </c>
      <c r="AA590" s="26">
        <v>3700</v>
      </c>
      <c r="AB590" s="26">
        <v>304.60000000000002</v>
      </c>
      <c r="AC590" s="26">
        <v>975</v>
      </c>
      <c r="AD590" s="26">
        <v>10080</v>
      </c>
      <c r="AE590" s="26">
        <v>1237.5</v>
      </c>
      <c r="AF590" s="26">
        <v>2029</v>
      </c>
      <c r="AG590" s="26">
        <v>17.149100000000001</v>
      </c>
    </row>
    <row r="591" spans="1:33" ht="15.75" customHeight="1">
      <c r="A591" s="101">
        <v>44680</v>
      </c>
      <c r="B591" s="102">
        <f>VLOOKUP(A591,'FTSE All-Share Historical '!A:B,2,FALSE)</f>
        <v>4216.6400000000003</v>
      </c>
      <c r="C591" s="26">
        <v>596</v>
      </c>
      <c r="D591" s="26">
        <v>175</v>
      </c>
      <c r="E591" s="26">
        <v>226.4</v>
      </c>
      <c r="F591" s="26" t="e">
        <v>#N/A</v>
      </c>
      <c r="G591" s="26">
        <v>84.6</v>
      </c>
      <c r="H591" s="26">
        <v>472.5</v>
      </c>
      <c r="I591" s="26">
        <v>75.05</v>
      </c>
      <c r="J591" s="26">
        <v>242</v>
      </c>
      <c r="K591" s="26">
        <v>240</v>
      </c>
      <c r="L591" s="26">
        <v>230</v>
      </c>
      <c r="M591" s="26">
        <v>570</v>
      </c>
      <c r="N591" s="26">
        <v>228</v>
      </c>
      <c r="O591" s="26">
        <v>1386</v>
      </c>
      <c r="P591" s="26">
        <v>2175</v>
      </c>
      <c r="Q591" s="26">
        <v>79.3</v>
      </c>
      <c r="R591" s="26">
        <v>40</v>
      </c>
      <c r="S591" s="26">
        <v>51.8</v>
      </c>
      <c r="T591" s="26">
        <v>640</v>
      </c>
      <c r="U591" s="26">
        <v>248</v>
      </c>
      <c r="V591" s="26">
        <v>247.5</v>
      </c>
      <c r="W591" s="26">
        <v>5706</v>
      </c>
      <c r="X591" s="26">
        <v>3586</v>
      </c>
      <c r="Y591" s="26">
        <v>268</v>
      </c>
      <c r="Z591" s="26">
        <v>735.5</v>
      </c>
      <c r="AA591" s="26">
        <v>3690</v>
      </c>
      <c r="AB591" s="26">
        <v>306.39999999999998</v>
      </c>
      <c r="AC591" s="26">
        <v>965</v>
      </c>
      <c r="AD591" s="26">
        <v>10140</v>
      </c>
      <c r="AE591" s="26">
        <v>1240.5</v>
      </c>
      <c r="AF591" s="26">
        <v>1883.5</v>
      </c>
      <c r="AG591" s="26">
        <v>19.229500000000002</v>
      </c>
    </row>
    <row r="592" spans="1:33" ht="15.75" customHeight="1">
      <c r="A592" s="101">
        <v>44684</v>
      </c>
      <c r="B592" s="102">
        <f>VLOOKUP(A592,'FTSE All-Share Historical '!A:B,2,FALSE)</f>
        <v>4218.6000000000004</v>
      </c>
      <c r="C592" s="26">
        <v>602</v>
      </c>
      <c r="D592" s="26">
        <v>175.6</v>
      </c>
      <c r="E592" s="26">
        <v>226</v>
      </c>
      <c r="F592" s="26">
        <v>323</v>
      </c>
      <c r="G592" s="26">
        <v>84.4</v>
      </c>
      <c r="H592" s="26">
        <v>487</v>
      </c>
      <c r="I592" s="26">
        <v>73.099999999999994</v>
      </c>
      <c r="J592" s="26">
        <v>244</v>
      </c>
      <c r="K592" s="26">
        <v>232</v>
      </c>
      <c r="L592" s="26">
        <v>218</v>
      </c>
      <c r="M592" s="26">
        <v>525</v>
      </c>
      <c r="N592" s="26">
        <v>227.8</v>
      </c>
      <c r="O592" s="26">
        <v>1416</v>
      </c>
      <c r="P592" s="26">
        <v>2125</v>
      </c>
      <c r="Q592" s="26">
        <v>78.5</v>
      </c>
      <c r="R592" s="26">
        <v>42.35</v>
      </c>
      <c r="S592" s="26">
        <v>52.7</v>
      </c>
      <c r="T592" s="26">
        <v>660</v>
      </c>
      <c r="U592" s="26">
        <v>240</v>
      </c>
      <c r="V592" s="26">
        <v>245.5</v>
      </c>
      <c r="W592" s="26">
        <v>5645</v>
      </c>
      <c r="X592" s="26">
        <v>3580</v>
      </c>
      <c r="Y592" s="26">
        <v>278</v>
      </c>
      <c r="Z592" s="26">
        <v>741</v>
      </c>
      <c r="AA592" s="26">
        <v>3660</v>
      </c>
      <c r="AB592" s="26">
        <v>313.2</v>
      </c>
      <c r="AC592" s="26">
        <v>995</v>
      </c>
      <c r="AD592" s="26">
        <v>9938</v>
      </c>
      <c r="AE592" s="26">
        <v>1236</v>
      </c>
      <c r="AF592" s="26">
        <v>1890</v>
      </c>
      <c r="AG592" s="26">
        <v>17.625800000000002</v>
      </c>
    </row>
    <row r="593" spans="1:33" ht="15.75" customHeight="1">
      <c r="A593" s="101">
        <v>44685</v>
      </c>
      <c r="B593" s="102">
        <f>VLOOKUP(A593,'FTSE All-Share Historical '!A:B,2,FALSE)</f>
        <v>4177.0200000000004</v>
      </c>
      <c r="C593" s="26">
        <v>608</v>
      </c>
      <c r="D593" s="26">
        <v>171</v>
      </c>
      <c r="E593" s="26">
        <v>222.8</v>
      </c>
      <c r="F593" s="26">
        <v>321</v>
      </c>
      <c r="G593" s="26">
        <v>83.6</v>
      </c>
      <c r="H593" s="26">
        <v>493</v>
      </c>
      <c r="I593" s="26">
        <v>71.45</v>
      </c>
      <c r="J593" s="26">
        <v>254</v>
      </c>
      <c r="K593" s="26">
        <v>226</v>
      </c>
      <c r="L593" s="26">
        <v>221</v>
      </c>
      <c r="M593" s="26">
        <v>521</v>
      </c>
      <c r="N593" s="26">
        <v>228.2</v>
      </c>
      <c r="O593" s="26">
        <v>1394</v>
      </c>
      <c r="P593" s="26">
        <v>2080</v>
      </c>
      <c r="Q593" s="26">
        <v>77.599999999999994</v>
      </c>
      <c r="R593" s="26">
        <v>42</v>
      </c>
      <c r="S593" s="26">
        <v>51</v>
      </c>
      <c r="T593" s="26">
        <v>690</v>
      </c>
      <c r="U593" s="26">
        <v>240</v>
      </c>
      <c r="V593" s="26">
        <v>242</v>
      </c>
      <c r="W593" s="26">
        <v>5492</v>
      </c>
      <c r="X593" s="26">
        <v>3507.5</v>
      </c>
      <c r="Y593" s="26">
        <v>269</v>
      </c>
      <c r="Z593" s="26">
        <v>730</v>
      </c>
      <c r="AA593" s="26">
        <v>3650</v>
      </c>
      <c r="AB593" s="26">
        <v>312.39999999999998</v>
      </c>
      <c r="AC593" s="26">
        <v>990</v>
      </c>
      <c r="AD593" s="26">
        <v>9758</v>
      </c>
      <c r="AE593" s="26">
        <v>1183</v>
      </c>
      <c r="AF593" s="26">
        <v>1852.5</v>
      </c>
      <c r="AG593" s="26">
        <v>17.885899999999999</v>
      </c>
    </row>
    <row r="594" spans="1:33" ht="15.75" customHeight="1">
      <c r="A594" s="101">
        <v>44686</v>
      </c>
      <c r="B594" s="102">
        <f>VLOOKUP(A594,'FTSE All-Share Historical '!A:B,2,FALSE)</f>
        <v>4177.55</v>
      </c>
      <c r="C594" s="26">
        <v>608</v>
      </c>
      <c r="D594" s="26">
        <v>170</v>
      </c>
      <c r="E594" s="26">
        <v>221.2</v>
      </c>
      <c r="F594" s="26">
        <v>316</v>
      </c>
      <c r="G594" s="26">
        <v>84.7</v>
      </c>
      <c r="H594" s="26">
        <v>479.5</v>
      </c>
      <c r="I594" s="26">
        <v>69.099999999999994</v>
      </c>
      <c r="J594" s="26">
        <v>244</v>
      </c>
      <c r="K594" s="26">
        <v>228</v>
      </c>
      <c r="L594" s="26">
        <v>224.5</v>
      </c>
      <c r="M594" s="26">
        <v>515</v>
      </c>
      <c r="N594" s="26">
        <v>214.2</v>
      </c>
      <c r="O594" s="26">
        <v>1394</v>
      </c>
      <c r="P594" s="26">
        <v>2030</v>
      </c>
      <c r="Q594" s="26">
        <v>78</v>
      </c>
      <c r="R594" s="26">
        <v>42</v>
      </c>
      <c r="S594" s="26">
        <v>50.1</v>
      </c>
      <c r="T594" s="26">
        <v>600</v>
      </c>
      <c r="U594" s="26">
        <v>236</v>
      </c>
      <c r="V594" s="26">
        <v>242.5</v>
      </c>
      <c r="W594" s="26">
        <v>5481</v>
      </c>
      <c r="X594" s="26">
        <v>3521</v>
      </c>
      <c r="Y594" s="26">
        <v>255</v>
      </c>
      <c r="Z594" s="26">
        <v>718</v>
      </c>
      <c r="AA594" s="26">
        <v>3555</v>
      </c>
      <c r="AB594" s="26">
        <v>304.8</v>
      </c>
      <c r="AC594" s="26">
        <v>1000</v>
      </c>
      <c r="AD594" s="26">
        <v>9764</v>
      </c>
      <c r="AE594" s="26">
        <v>1169.5</v>
      </c>
      <c r="AF594" s="26">
        <v>1685.5</v>
      </c>
      <c r="AG594" s="26">
        <v>18.463799999999999</v>
      </c>
    </row>
    <row r="595" spans="1:33" ht="15.75" customHeight="1">
      <c r="A595" s="101">
        <v>44687</v>
      </c>
      <c r="B595" s="102">
        <f>VLOOKUP(A595,'FTSE All-Share Historical '!A:B,2,FALSE)</f>
        <v>4114.5600000000004</v>
      </c>
      <c r="C595" s="26">
        <v>584</v>
      </c>
      <c r="D595" s="26">
        <v>169</v>
      </c>
      <c r="E595" s="26">
        <v>221.4</v>
      </c>
      <c r="F595" s="26">
        <v>315</v>
      </c>
      <c r="G595" s="26">
        <v>82.7</v>
      </c>
      <c r="H595" s="26">
        <v>476</v>
      </c>
      <c r="I595" s="26">
        <v>67.650000000000006</v>
      </c>
      <c r="J595" s="26">
        <v>245</v>
      </c>
      <c r="K595" s="26">
        <v>226</v>
      </c>
      <c r="L595" s="26">
        <v>219</v>
      </c>
      <c r="M595" s="26">
        <v>497.5</v>
      </c>
      <c r="N595" s="26">
        <v>210</v>
      </c>
      <c r="O595" s="26">
        <v>1400</v>
      </c>
      <c r="P595" s="26">
        <v>2030</v>
      </c>
      <c r="Q595" s="26">
        <v>76.5</v>
      </c>
      <c r="R595" s="26">
        <v>42.4</v>
      </c>
      <c r="S595" s="26">
        <v>49</v>
      </c>
      <c r="T595" s="26">
        <v>552</v>
      </c>
      <c r="U595" s="26">
        <v>222</v>
      </c>
      <c r="V595" s="26">
        <v>234.5</v>
      </c>
      <c r="W595" s="26">
        <v>5440</v>
      </c>
      <c r="X595" s="26">
        <v>3488.5</v>
      </c>
      <c r="Y595" s="26">
        <v>255</v>
      </c>
      <c r="Z595" s="26">
        <v>718.5</v>
      </c>
      <c r="AA595" s="26">
        <v>3545</v>
      </c>
      <c r="AB595" s="26">
        <v>306</v>
      </c>
      <c r="AC595" s="26">
        <v>990</v>
      </c>
      <c r="AD595" s="26">
        <v>9332</v>
      </c>
      <c r="AE595" s="26">
        <v>1123</v>
      </c>
      <c r="AF595" s="26">
        <v>1735</v>
      </c>
      <c r="AG595" s="26">
        <v>19.142800000000001</v>
      </c>
    </row>
    <row r="596" spans="1:33" ht="15.75" customHeight="1">
      <c r="A596" s="101">
        <v>44690</v>
      </c>
      <c r="B596" s="102">
        <f>VLOOKUP(A596,'FTSE All-Share Historical '!A:B,2,FALSE)</f>
        <v>4017.43</v>
      </c>
      <c r="C596" s="26">
        <v>601</v>
      </c>
      <c r="D596" s="26">
        <v>167</v>
      </c>
      <c r="E596" s="26">
        <v>223.8</v>
      </c>
      <c r="F596" s="26">
        <v>315</v>
      </c>
      <c r="G596" s="26">
        <v>82.8</v>
      </c>
      <c r="H596" s="26">
        <v>463.5</v>
      </c>
      <c r="I596" s="26">
        <v>64.650000000000006</v>
      </c>
      <c r="J596" s="26">
        <v>238</v>
      </c>
      <c r="K596" s="26">
        <v>218</v>
      </c>
      <c r="L596" s="26">
        <v>208</v>
      </c>
      <c r="M596" s="26">
        <v>485</v>
      </c>
      <c r="N596" s="26">
        <v>209.4</v>
      </c>
      <c r="O596" s="26">
        <v>1352</v>
      </c>
      <c r="P596" s="26">
        <v>1960</v>
      </c>
      <c r="Q596" s="26">
        <v>74.5</v>
      </c>
      <c r="R596" s="26">
        <v>40</v>
      </c>
      <c r="S596" s="26">
        <v>47</v>
      </c>
      <c r="T596" s="26">
        <v>588</v>
      </c>
      <c r="U596" s="26">
        <v>216</v>
      </c>
      <c r="V596" s="26">
        <v>232.5</v>
      </c>
      <c r="W596" s="26">
        <v>5188</v>
      </c>
      <c r="X596" s="26">
        <v>3300</v>
      </c>
      <c r="Y596" s="26">
        <v>233</v>
      </c>
      <c r="Z596" s="26">
        <v>705</v>
      </c>
      <c r="AA596" s="26">
        <v>3400</v>
      </c>
      <c r="AB596" s="26">
        <v>304.8</v>
      </c>
      <c r="AC596" s="26">
        <v>985</v>
      </c>
      <c r="AD596" s="26">
        <v>9110</v>
      </c>
      <c r="AE596" s="26">
        <v>1071.5</v>
      </c>
      <c r="AF596" s="26">
        <v>1697</v>
      </c>
      <c r="AG596" s="26">
        <v>17.727</v>
      </c>
    </row>
    <row r="597" spans="1:33" ht="15.75" customHeight="1">
      <c r="A597" s="101">
        <v>44691</v>
      </c>
      <c r="B597" s="102">
        <f>VLOOKUP(A597,'FTSE All-Share Historical '!A:B,2,FALSE)</f>
        <v>4032.49</v>
      </c>
      <c r="C597" s="26">
        <v>584</v>
      </c>
      <c r="D597" s="26">
        <v>167</v>
      </c>
      <c r="E597" s="26">
        <v>223.8</v>
      </c>
      <c r="F597" s="26">
        <v>332</v>
      </c>
      <c r="G597" s="26">
        <v>81</v>
      </c>
      <c r="H597" s="26">
        <v>457</v>
      </c>
      <c r="I597" s="26">
        <v>63.45</v>
      </c>
      <c r="J597" s="26">
        <v>240</v>
      </c>
      <c r="K597" s="26">
        <v>222</v>
      </c>
      <c r="L597" s="26">
        <v>210.5</v>
      </c>
      <c r="M597" s="26">
        <v>485</v>
      </c>
      <c r="N597" s="26">
        <v>208</v>
      </c>
      <c r="O597" s="26">
        <v>1360</v>
      </c>
      <c r="P597" s="26">
        <v>1958</v>
      </c>
      <c r="Q597" s="26">
        <v>74.5</v>
      </c>
      <c r="R597" s="26">
        <v>39.549999999999997</v>
      </c>
      <c r="S597" s="26">
        <v>48</v>
      </c>
      <c r="T597" s="26">
        <v>600</v>
      </c>
      <c r="U597" s="26">
        <v>222</v>
      </c>
      <c r="V597" s="26">
        <v>225</v>
      </c>
      <c r="W597" s="26">
        <v>5163</v>
      </c>
      <c r="X597" s="26">
        <v>3286</v>
      </c>
      <c r="Y597" s="26">
        <v>228</v>
      </c>
      <c r="Z597" s="26">
        <v>700</v>
      </c>
      <c r="AA597" s="26">
        <v>3385</v>
      </c>
      <c r="AB597" s="26">
        <v>301.39999999999998</v>
      </c>
      <c r="AC597" s="26">
        <v>1020</v>
      </c>
      <c r="AD597" s="26">
        <v>9174</v>
      </c>
      <c r="AE597" s="26">
        <v>1074</v>
      </c>
      <c r="AF597" s="26">
        <v>1741</v>
      </c>
      <c r="AG597" s="26">
        <v>17.6981</v>
      </c>
    </row>
    <row r="598" spans="1:33" ht="15.75" customHeight="1">
      <c r="A598" s="101">
        <v>44692</v>
      </c>
      <c r="B598" s="102">
        <f>VLOOKUP(A598,'FTSE All-Share Historical '!A:B,2,FALSE)</f>
        <v>4090.08</v>
      </c>
      <c r="C598" s="26">
        <v>590</v>
      </c>
      <c r="D598" s="26">
        <v>170</v>
      </c>
      <c r="E598" s="26">
        <v>226</v>
      </c>
      <c r="F598" s="26">
        <v>320</v>
      </c>
      <c r="G598" s="26">
        <v>84.9</v>
      </c>
      <c r="H598" s="26">
        <v>457</v>
      </c>
      <c r="I598" s="26">
        <v>61.85</v>
      </c>
      <c r="J598" s="26">
        <v>241</v>
      </c>
      <c r="K598" s="26">
        <v>230</v>
      </c>
      <c r="L598" s="26">
        <v>218.5</v>
      </c>
      <c r="M598" s="26">
        <v>486</v>
      </c>
      <c r="N598" s="26">
        <v>205.8</v>
      </c>
      <c r="O598" s="26">
        <v>1350</v>
      </c>
      <c r="P598" s="26">
        <v>1974</v>
      </c>
      <c r="Q598" s="26">
        <v>76.099999999999994</v>
      </c>
      <c r="R598" s="26">
        <v>39.5</v>
      </c>
      <c r="S598" s="26">
        <v>52.2</v>
      </c>
      <c r="T598" s="26">
        <v>552</v>
      </c>
      <c r="U598" s="26">
        <v>222</v>
      </c>
      <c r="V598" s="26">
        <v>225.5</v>
      </c>
      <c r="W598" s="26">
        <v>5357</v>
      </c>
      <c r="X598" s="26">
        <v>3397.5</v>
      </c>
      <c r="Y598" s="26">
        <v>235.5</v>
      </c>
      <c r="Z598" s="26">
        <v>721</v>
      </c>
      <c r="AA598" s="26">
        <v>3370</v>
      </c>
      <c r="AB598" s="26">
        <v>307.60000000000002</v>
      </c>
      <c r="AC598" s="26">
        <v>1020</v>
      </c>
      <c r="AD598" s="26">
        <v>9402</v>
      </c>
      <c r="AE598" s="26">
        <v>1112.5</v>
      </c>
      <c r="AF598" s="26">
        <v>1729.5</v>
      </c>
      <c r="AG598" s="26">
        <v>17.871400000000001</v>
      </c>
    </row>
    <row r="599" spans="1:33" ht="15.75" customHeight="1">
      <c r="A599" s="101">
        <v>44693</v>
      </c>
      <c r="B599" s="102">
        <f>VLOOKUP(A599,'FTSE All-Share Historical '!A:B,2,FALSE)</f>
        <v>4030.88</v>
      </c>
      <c r="C599" s="26">
        <v>582</v>
      </c>
      <c r="D599" s="26">
        <v>170.8</v>
      </c>
      <c r="E599" s="26">
        <v>227.8</v>
      </c>
      <c r="F599" s="26">
        <v>325</v>
      </c>
      <c r="G599" s="26">
        <v>83.8</v>
      </c>
      <c r="H599" s="26">
        <v>445</v>
      </c>
      <c r="I599" s="26">
        <v>60.35</v>
      </c>
      <c r="J599" s="26">
        <v>237</v>
      </c>
      <c r="K599" s="26">
        <v>220</v>
      </c>
      <c r="L599" s="26">
        <v>214.5</v>
      </c>
      <c r="M599" s="26">
        <v>473.5</v>
      </c>
      <c r="N599" s="26">
        <v>204.6</v>
      </c>
      <c r="O599" s="26">
        <v>1330</v>
      </c>
      <c r="P599" s="26">
        <v>1936</v>
      </c>
      <c r="Q599" s="26">
        <v>75.3</v>
      </c>
      <c r="R599" s="26">
        <v>39.5</v>
      </c>
      <c r="S599" s="26">
        <v>48.6</v>
      </c>
      <c r="T599" s="26">
        <v>554</v>
      </c>
      <c r="U599" s="26">
        <v>220</v>
      </c>
      <c r="V599" s="26">
        <v>224</v>
      </c>
      <c r="W599" s="26">
        <v>5203</v>
      </c>
      <c r="X599" s="26">
        <v>3242.5</v>
      </c>
      <c r="Y599" s="26">
        <v>228.5</v>
      </c>
      <c r="Z599" s="26">
        <v>705</v>
      </c>
      <c r="AA599" s="26">
        <v>3225</v>
      </c>
      <c r="AB599" s="26">
        <v>304.8</v>
      </c>
      <c r="AC599" s="26">
        <v>975</v>
      </c>
      <c r="AD599" s="26">
        <v>9634</v>
      </c>
      <c r="AE599" s="26">
        <v>1112.5</v>
      </c>
      <c r="AF599" s="26">
        <v>1697</v>
      </c>
      <c r="AG599" s="26">
        <v>16.860099999999999</v>
      </c>
    </row>
    <row r="600" spans="1:33" ht="15.75" customHeight="1">
      <c r="A600" s="101">
        <v>44694</v>
      </c>
      <c r="B600" s="102">
        <f>VLOOKUP(A600,'FTSE All-Share Historical '!A:B,2,FALSE)</f>
        <v>4132.07</v>
      </c>
      <c r="C600" s="26">
        <v>588</v>
      </c>
      <c r="D600" s="26">
        <v>172.4</v>
      </c>
      <c r="E600" s="26">
        <v>227.8</v>
      </c>
      <c r="F600" s="26">
        <v>325</v>
      </c>
      <c r="G600" s="26">
        <v>87.9</v>
      </c>
      <c r="H600" s="26">
        <v>441</v>
      </c>
      <c r="I600" s="26">
        <v>63</v>
      </c>
      <c r="J600" s="26">
        <v>238.5</v>
      </c>
      <c r="K600" s="26">
        <v>240</v>
      </c>
      <c r="L600" s="26">
        <v>217.5</v>
      </c>
      <c r="M600" s="26">
        <v>500</v>
      </c>
      <c r="N600" s="26">
        <v>215.8</v>
      </c>
      <c r="O600" s="26">
        <v>1340</v>
      </c>
      <c r="P600" s="26">
        <v>2005</v>
      </c>
      <c r="Q600" s="26">
        <v>76.7</v>
      </c>
      <c r="R600" s="26">
        <v>39</v>
      </c>
      <c r="S600" s="26">
        <v>51.8</v>
      </c>
      <c r="T600" s="26">
        <v>570</v>
      </c>
      <c r="U600" s="26">
        <v>226</v>
      </c>
      <c r="V600" s="26">
        <v>230.5</v>
      </c>
      <c r="W600" s="26">
        <v>5320</v>
      </c>
      <c r="X600" s="26">
        <v>3304.5</v>
      </c>
      <c r="Y600" s="26">
        <v>234.5</v>
      </c>
      <c r="Z600" s="26">
        <v>730.5</v>
      </c>
      <c r="AA600" s="26">
        <v>3300</v>
      </c>
      <c r="AB600" s="26">
        <v>310.39999999999998</v>
      </c>
      <c r="AC600" s="26">
        <v>1010</v>
      </c>
      <c r="AD600" s="26">
        <v>9874</v>
      </c>
      <c r="AE600" s="26">
        <v>1138</v>
      </c>
      <c r="AF600" s="26">
        <v>1724</v>
      </c>
      <c r="AG600" s="26">
        <v>19.287299999999998</v>
      </c>
    </row>
    <row r="601" spans="1:33" ht="15.75" customHeight="1">
      <c r="A601" s="101">
        <v>44697</v>
      </c>
      <c r="B601" s="102">
        <f>VLOOKUP(A601,'FTSE All-Share Historical '!A:B,2,FALSE)</f>
        <v>4154.12</v>
      </c>
      <c r="C601" s="26">
        <v>574</v>
      </c>
      <c r="D601" s="26">
        <v>175.2</v>
      </c>
      <c r="E601" s="26">
        <v>223</v>
      </c>
      <c r="F601" s="26">
        <v>316</v>
      </c>
      <c r="G601" s="26">
        <v>86.6</v>
      </c>
      <c r="H601" s="26">
        <v>447.5</v>
      </c>
      <c r="I601" s="26">
        <v>62.5</v>
      </c>
      <c r="J601" s="26">
        <v>239</v>
      </c>
      <c r="K601" s="26">
        <v>244</v>
      </c>
      <c r="L601" s="26">
        <v>219</v>
      </c>
      <c r="M601" s="26">
        <v>503</v>
      </c>
      <c r="N601" s="26">
        <v>212</v>
      </c>
      <c r="O601" s="26">
        <v>1338</v>
      </c>
      <c r="P601" s="26">
        <v>1956</v>
      </c>
      <c r="Q601" s="26">
        <v>75.599999999999994</v>
      </c>
      <c r="R601" s="26">
        <v>39</v>
      </c>
      <c r="S601" s="26">
        <v>54.3</v>
      </c>
      <c r="T601" s="26">
        <v>596</v>
      </c>
      <c r="U601" s="26">
        <v>226</v>
      </c>
      <c r="V601" s="26">
        <v>231</v>
      </c>
      <c r="W601" s="26">
        <v>5339</v>
      </c>
      <c r="X601" s="26">
        <v>3348.5</v>
      </c>
      <c r="Y601" s="26">
        <v>236</v>
      </c>
      <c r="Z601" s="26">
        <v>730</v>
      </c>
      <c r="AA601" s="26">
        <v>3250</v>
      </c>
      <c r="AB601" s="26">
        <v>311</v>
      </c>
      <c r="AC601" s="26">
        <v>1010</v>
      </c>
      <c r="AD601" s="26">
        <v>9696</v>
      </c>
      <c r="AE601" s="26">
        <v>1131.5</v>
      </c>
      <c r="AF601" s="26">
        <v>1711</v>
      </c>
      <c r="AG601" s="26">
        <v>25.283000000000001</v>
      </c>
    </row>
    <row r="602" spans="1:33" ht="15.75" customHeight="1">
      <c r="A602" s="101">
        <v>44698</v>
      </c>
      <c r="B602" s="102">
        <f>VLOOKUP(A602,'FTSE All-Share Historical '!A:B,2,FALSE)</f>
        <v>4183.88</v>
      </c>
      <c r="C602" s="26">
        <v>574</v>
      </c>
      <c r="D602" s="26">
        <v>175</v>
      </c>
      <c r="E602" s="26">
        <v>220.4</v>
      </c>
      <c r="F602" s="26">
        <v>326</v>
      </c>
      <c r="G602" s="26">
        <v>87.1</v>
      </c>
      <c r="H602" s="26">
        <v>460</v>
      </c>
      <c r="I602" s="26">
        <v>62.5</v>
      </c>
      <c r="J602" s="26">
        <v>238</v>
      </c>
      <c r="K602" s="26">
        <v>242</v>
      </c>
      <c r="L602" s="26">
        <v>220</v>
      </c>
      <c r="M602" s="26">
        <v>507</v>
      </c>
      <c r="N602" s="26">
        <v>214</v>
      </c>
      <c r="O602" s="26">
        <v>1338</v>
      </c>
      <c r="P602" s="26">
        <v>1968</v>
      </c>
      <c r="Q602" s="26">
        <v>75.400000000000006</v>
      </c>
      <c r="R602" s="26">
        <v>39.65</v>
      </c>
      <c r="S602" s="26">
        <v>54.6</v>
      </c>
      <c r="T602" s="26">
        <v>600</v>
      </c>
      <c r="U602" s="26">
        <v>230</v>
      </c>
      <c r="V602" s="26">
        <v>237</v>
      </c>
      <c r="W602" s="26">
        <v>5470</v>
      </c>
      <c r="X602" s="26">
        <v>3498.5</v>
      </c>
      <c r="Y602" s="26">
        <v>233</v>
      </c>
      <c r="Z602" s="26">
        <v>736.5</v>
      </c>
      <c r="AA602" s="26">
        <v>3280</v>
      </c>
      <c r="AB602" s="26">
        <v>311</v>
      </c>
      <c r="AC602" s="26">
        <v>995</v>
      </c>
      <c r="AD602" s="26">
        <v>9936</v>
      </c>
      <c r="AE602" s="26">
        <v>1139</v>
      </c>
      <c r="AF602" s="26">
        <v>1726.5</v>
      </c>
      <c r="AG602" s="26">
        <v>22.407900000000001</v>
      </c>
    </row>
    <row r="603" spans="1:33" ht="15.75" customHeight="1">
      <c r="A603" s="101">
        <v>44699</v>
      </c>
      <c r="B603" s="102">
        <f>VLOOKUP(A603,'FTSE All-Share Historical '!A:B,2,FALSE)</f>
        <v>4142.34</v>
      </c>
      <c r="C603" s="26">
        <v>586</v>
      </c>
      <c r="D603" s="26">
        <v>175</v>
      </c>
      <c r="E603" s="26">
        <v>217.6</v>
      </c>
      <c r="F603" s="26">
        <v>324</v>
      </c>
      <c r="G603" s="26">
        <v>89</v>
      </c>
      <c r="H603" s="26">
        <v>459</v>
      </c>
      <c r="I603" s="26">
        <v>58</v>
      </c>
      <c r="J603" s="26">
        <v>238</v>
      </c>
      <c r="K603" s="26">
        <v>250</v>
      </c>
      <c r="L603" s="26">
        <v>228.5</v>
      </c>
      <c r="M603" s="26">
        <v>487.5</v>
      </c>
      <c r="N603" s="26">
        <v>211</v>
      </c>
      <c r="O603" s="26">
        <v>1332</v>
      </c>
      <c r="P603" s="26">
        <v>1940</v>
      </c>
      <c r="Q603" s="26">
        <v>76</v>
      </c>
      <c r="R603" s="26">
        <v>40.85</v>
      </c>
      <c r="S603" s="26">
        <v>54.8</v>
      </c>
      <c r="T603" s="26">
        <v>660</v>
      </c>
      <c r="U603" s="26">
        <v>223</v>
      </c>
      <c r="V603" s="26">
        <v>228</v>
      </c>
      <c r="W603" s="26">
        <v>5372</v>
      </c>
      <c r="X603" s="26">
        <v>3413</v>
      </c>
      <c r="Y603" s="26">
        <v>232.5</v>
      </c>
      <c r="Z603" s="26">
        <v>706.5</v>
      </c>
      <c r="AA603" s="26">
        <v>3200</v>
      </c>
      <c r="AB603" s="26">
        <v>316.8</v>
      </c>
      <c r="AC603" s="26">
        <v>985</v>
      </c>
      <c r="AD603" s="26">
        <v>9604</v>
      </c>
      <c r="AE603" s="26">
        <v>1141</v>
      </c>
      <c r="AF603" s="26">
        <v>1678.5</v>
      </c>
      <c r="AG603" s="26">
        <v>22.104500000000002</v>
      </c>
    </row>
    <row r="604" spans="1:33" ht="15.75" customHeight="1">
      <c r="A604" s="101">
        <v>44700</v>
      </c>
      <c r="B604" s="102">
        <f>VLOOKUP(A604,'FTSE All-Share Historical '!A:B,2,FALSE)</f>
        <v>4070.24</v>
      </c>
      <c r="C604" s="26">
        <v>560</v>
      </c>
      <c r="D604" s="26">
        <v>172.4</v>
      </c>
      <c r="E604" s="26">
        <v>212</v>
      </c>
      <c r="F604" s="26">
        <v>312</v>
      </c>
      <c r="G604" s="26">
        <v>87</v>
      </c>
      <c r="H604" s="26">
        <v>455</v>
      </c>
      <c r="I604" s="26">
        <v>57.6</v>
      </c>
      <c r="J604" s="26">
        <v>230</v>
      </c>
      <c r="K604" s="26">
        <v>255</v>
      </c>
      <c r="L604" s="26">
        <v>225</v>
      </c>
      <c r="M604" s="26">
        <v>503</v>
      </c>
      <c r="N604" s="26">
        <v>203.2</v>
      </c>
      <c r="O604" s="26">
        <v>1326</v>
      </c>
      <c r="P604" s="26">
        <v>1888</v>
      </c>
      <c r="Q604" s="26">
        <v>75.8</v>
      </c>
      <c r="R604" s="26">
        <v>39</v>
      </c>
      <c r="S604" s="26">
        <v>54</v>
      </c>
      <c r="T604" s="26">
        <v>632</v>
      </c>
      <c r="U604" s="26">
        <v>223</v>
      </c>
      <c r="V604" s="26">
        <v>222.5</v>
      </c>
      <c r="W604" s="26">
        <v>5347</v>
      </c>
      <c r="X604" s="26">
        <v>3467</v>
      </c>
      <c r="Y604" s="26">
        <v>234.5</v>
      </c>
      <c r="Z604" s="26">
        <v>694</v>
      </c>
      <c r="AA604" s="26">
        <v>3150</v>
      </c>
      <c r="AB604" s="26">
        <v>311.60000000000002</v>
      </c>
      <c r="AC604" s="26">
        <v>960</v>
      </c>
      <c r="AD604" s="26">
        <v>9488</v>
      </c>
      <c r="AE604" s="26">
        <v>1116</v>
      </c>
      <c r="AF604" s="26">
        <v>1703.5</v>
      </c>
      <c r="AG604" s="26">
        <v>20.659800000000001</v>
      </c>
    </row>
    <row r="605" spans="1:33" ht="15.75" customHeight="1">
      <c r="A605" s="101">
        <v>44701</v>
      </c>
      <c r="B605" s="102">
        <f>VLOOKUP(A605,'FTSE All-Share Historical '!A:B,2,FALSE)</f>
        <v>4116.05</v>
      </c>
      <c r="C605" s="26">
        <v>568</v>
      </c>
      <c r="D605" s="26">
        <v>175</v>
      </c>
      <c r="E605" s="26">
        <v>215</v>
      </c>
      <c r="F605" s="26">
        <v>330</v>
      </c>
      <c r="G605" s="26">
        <v>89</v>
      </c>
      <c r="H605" s="26">
        <v>452</v>
      </c>
      <c r="I605" s="26">
        <v>58.55</v>
      </c>
      <c r="J605" s="26">
        <v>227</v>
      </c>
      <c r="K605" s="26">
        <v>240</v>
      </c>
      <c r="L605" s="26">
        <v>233.5</v>
      </c>
      <c r="M605" s="26">
        <v>492.5</v>
      </c>
      <c r="N605" s="26">
        <v>200</v>
      </c>
      <c r="O605" s="26">
        <v>1328</v>
      </c>
      <c r="P605" s="26">
        <v>1892</v>
      </c>
      <c r="Q605" s="26">
        <v>76</v>
      </c>
      <c r="R605" s="26">
        <v>39.299999999999997</v>
      </c>
      <c r="S605" s="26">
        <v>54.3</v>
      </c>
      <c r="T605" s="26">
        <v>630</v>
      </c>
      <c r="U605" s="26">
        <v>228</v>
      </c>
      <c r="V605" s="26">
        <v>227</v>
      </c>
      <c r="W605" s="26">
        <v>5449</v>
      </c>
      <c r="X605" s="26">
        <v>3523.5</v>
      </c>
      <c r="Y605" s="26">
        <v>238.5</v>
      </c>
      <c r="Z605" s="26">
        <v>708.5</v>
      </c>
      <c r="AA605" s="26">
        <v>3130</v>
      </c>
      <c r="AB605" s="26">
        <v>312.39999999999998</v>
      </c>
      <c r="AC605" s="26">
        <v>950</v>
      </c>
      <c r="AD605" s="26">
        <v>9332</v>
      </c>
      <c r="AE605" s="26">
        <v>1128</v>
      </c>
      <c r="AF605" s="26">
        <v>1738</v>
      </c>
      <c r="AG605" s="26">
        <v>20.2986</v>
      </c>
    </row>
    <row r="606" spans="1:33" ht="15.75" customHeight="1">
      <c r="A606" s="101">
        <v>44704</v>
      </c>
      <c r="B606" s="102">
        <f>VLOOKUP(A606,'FTSE All-Share Historical '!A:B,2,FALSE)</f>
        <v>4184.1400000000003</v>
      </c>
      <c r="C606" s="26">
        <v>562</v>
      </c>
      <c r="D606" s="26">
        <v>175</v>
      </c>
      <c r="E606" s="26">
        <v>213.8</v>
      </c>
      <c r="F606" s="26">
        <v>323</v>
      </c>
      <c r="G606" s="26">
        <v>94.5</v>
      </c>
      <c r="H606" s="26">
        <v>455.5</v>
      </c>
      <c r="I606" s="26">
        <v>59.9</v>
      </c>
      <c r="J606" s="26">
        <v>232</v>
      </c>
      <c r="K606" s="26">
        <v>240</v>
      </c>
      <c r="L606" s="26">
        <v>240.5</v>
      </c>
      <c r="M606" s="26">
        <v>495</v>
      </c>
      <c r="N606" s="26">
        <v>200.8</v>
      </c>
      <c r="O606" s="26">
        <v>1338</v>
      </c>
      <c r="P606" s="26">
        <v>1914</v>
      </c>
      <c r="Q606" s="26">
        <v>76.400000000000006</v>
      </c>
      <c r="R606" s="26">
        <v>39.85</v>
      </c>
      <c r="S606" s="26">
        <v>55.6</v>
      </c>
      <c r="T606" s="26">
        <v>594</v>
      </c>
      <c r="U606" s="26">
        <v>228</v>
      </c>
      <c r="V606" s="26">
        <v>226.5</v>
      </c>
      <c r="W606" s="26">
        <v>5562</v>
      </c>
      <c r="X606" s="26">
        <v>3654</v>
      </c>
      <c r="Y606" s="26">
        <v>239</v>
      </c>
      <c r="Z606" s="26">
        <v>713.5</v>
      </c>
      <c r="AA606" s="26">
        <v>3200</v>
      </c>
      <c r="AB606" s="26">
        <v>320.8</v>
      </c>
      <c r="AC606" s="26">
        <v>930</v>
      </c>
      <c r="AD606" s="26">
        <v>9484</v>
      </c>
      <c r="AE606" s="26">
        <v>1150</v>
      </c>
      <c r="AF606" s="26">
        <v>1758.5</v>
      </c>
      <c r="AG606" s="26">
        <v>21.988900000000001</v>
      </c>
    </row>
    <row r="607" spans="1:33" ht="15.75" customHeight="1">
      <c r="A607" s="101">
        <v>44705</v>
      </c>
      <c r="B607" s="102">
        <f>VLOOKUP(A607,'FTSE All-Share Historical '!A:B,2,FALSE)</f>
        <v>4160.97</v>
      </c>
      <c r="C607" s="26">
        <v>564</v>
      </c>
      <c r="D607" s="26">
        <v>175</v>
      </c>
      <c r="E607" s="26">
        <v>213</v>
      </c>
      <c r="F607" s="26">
        <v>327</v>
      </c>
      <c r="G607" s="26">
        <v>92</v>
      </c>
      <c r="H607" s="26">
        <v>457</v>
      </c>
      <c r="I607" s="26">
        <v>58</v>
      </c>
      <c r="J607" s="26">
        <v>223</v>
      </c>
      <c r="K607" s="26">
        <v>234</v>
      </c>
      <c r="L607" s="26">
        <v>208.5</v>
      </c>
      <c r="M607" s="26">
        <v>482</v>
      </c>
      <c r="N607" s="26">
        <v>197.2</v>
      </c>
      <c r="O607" s="26">
        <v>1282</v>
      </c>
      <c r="P607" s="26">
        <v>1930</v>
      </c>
      <c r="Q607" s="26">
        <v>75.900000000000006</v>
      </c>
      <c r="R607" s="26">
        <v>38</v>
      </c>
      <c r="S607" s="26">
        <v>54.9</v>
      </c>
      <c r="T607" s="26">
        <v>566</v>
      </c>
      <c r="U607" s="26">
        <v>226</v>
      </c>
      <c r="V607" s="26">
        <v>224.5</v>
      </c>
      <c r="W607" s="26">
        <v>5541</v>
      </c>
      <c r="X607" s="26">
        <v>3624.5</v>
      </c>
      <c r="Y607" s="26">
        <v>242.5</v>
      </c>
      <c r="Z607" s="26">
        <v>707.5</v>
      </c>
      <c r="AA607" s="26">
        <v>3100</v>
      </c>
      <c r="AB607" s="26">
        <v>316.60000000000002</v>
      </c>
      <c r="AC607" s="26">
        <v>940</v>
      </c>
      <c r="AD607" s="26">
        <v>9260</v>
      </c>
      <c r="AE607" s="26">
        <v>1094</v>
      </c>
      <c r="AF607" s="26">
        <v>1690</v>
      </c>
      <c r="AG607" s="26">
        <v>25.152899999999999</v>
      </c>
    </row>
    <row r="608" spans="1:33" ht="15.75" customHeight="1">
      <c r="A608" s="101">
        <v>44706</v>
      </c>
      <c r="B608" s="102">
        <f>VLOOKUP(A608,'FTSE All-Share Historical '!A:B,2,FALSE)</f>
        <v>4181.75</v>
      </c>
      <c r="C608" s="26">
        <v>540</v>
      </c>
      <c r="D608" s="26">
        <v>175</v>
      </c>
      <c r="E608" s="26">
        <v>216.8</v>
      </c>
      <c r="F608" s="26">
        <v>331</v>
      </c>
      <c r="G608" s="26">
        <v>94.3</v>
      </c>
      <c r="H608" s="26">
        <v>466.5</v>
      </c>
      <c r="I608" s="26">
        <v>57.55</v>
      </c>
      <c r="J608" s="26">
        <v>229</v>
      </c>
      <c r="K608" s="26">
        <v>235</v>
      </c>
      <c r="L608" s="26">
        <v>205</v>
      </c>
      <c r="M608" s="26">
        <v>488.5</v>
      </c>
      <c r="N608" s="26">
        <v>197.7</v>
      </c>
      <c r="O608" s="26">
        <v>1320</v>
      </c>
      <c r="P608" s="26">
        <v>2000</v>
      </c>
      <c r="Q608" s="26">
        <v>75</v>
      </c>
      <c r="R608" s="26">
        <v>39.6</v>
      </c>
      <c r="S608" s="26">
        <v>56.2</v>
      </c>
      <c r="T608" s="26">
        <v>499</v>
      </c>
      <c r="U608" s="26">
        <v>222</v>
      </c>
      <c r="V608" s="26">
        <v>223.5</v>
      </c>
      <c r="W608" s="26">
        <v>5646</v>
      </c>
      <c r="X608" s="26">
        <v>3704.5</v>
      </c>
      <c r="Y608" s="26">
        <v>240</v>
      </c>
      <c r="Z608" s="26">
        <v>706</v>
      </c>
      <c r="AA608" s="26">
        <v>3110</v>
      </c>
      <c r="AB608" s="26">
        <v>322.2</v>
      </c>
      <c r="AC608" s="26">
        <v>935</v>
      </c>
      <c r="AD608" s="26">
        <v>9408</v>
      </c>
      <c r="AE608" s="26">
        <v>1120</v>
      </c>
      <c r="AF608" s="26">
        <v>1676.5</v>
      </c>
      <c r="AG608" s="26">
        <v>18.9983</v>
      </c>
    </row>
    <row r="609" spans="1:33" ht="15.75" customHeight="1">
      <c r="A609" s="101">
        <v>44707</v>
      </c>
      <c r="B609" s="102">
        <f>VLOOKUP(A609,'FTSE All-Share Historical '!A:B,2,FALSE)</f>
        <v>4211.67</v>
      </c>
      <c r="C609" s="26">
        <v>560</v>
      </c>
      <c r="D609" s="26">
        <v>176</v>
      </c>
      <c r="E609" s="26">
        <v>217.8</v>
      </c>
      <c r="F609" s="26">
        <v>330</v>
      </c>
      <c r="G609" s="26">
        <v>93.5</v>
      </c>
      <c r="H609" s="26">
        <v>465.5</v>
      </c>
      <c r="I609" s="26">
        <v>61.15</v>
      </c>
      <c r="J609" s="26">
        <v>235</v>
      </c>
      <c r="K609" s="26">
        <v>237</v>
      </c>
      <c r="L609" s="26">
        <v>215.5</v>
      </c>
      <c r="M609" s="26">
        <v>505</v>
      </c>
      <c r="N609" s="26">
        <v>207.6</v>
      </c>
      <c r="O609" s="26">
        <v>1304</v>
      </c>
      <c r="P609" s="26">
        <v>2065</v>
      </c>
      <c r="Q609" s="26">
        <v>79</v>
      </c>
      <c r="R609" s="26">
        <v>40</v>
      </c>
      <c r="S609" s="26">
        <v>57.6</v>
      </c>
      <c r="T609" s="26">
        <v>502</v>
      </c>
      <c r="U609" s="26">
        <v>222</v>
      </c>
      <c r="V609" s="26">
        <v>224.5</v>
      </c>
      <c r="W609" s="26">
        <v>5631</v>
      </c>
      <c r="X609" s="26">
        <v>3757</v>
      </c>
      <c r="Y609" s="26">
        <v>247</v>
      </c>
      <c r="Z609" s="26">
        <v>740.5</v>
      </c>
      <c r="AA609" s="26">
        <v>3115</v>
      </c>
      <c r="AB609" s="26">
        <v>330</v>
      </c>
      <c r="AC609" s="26">
        <v>920</v>
      </c>
      <c r="AD609" s="26">
        <v>9490</v>
      </c>
      <c r="AE609" s="26">
        <v>1169.5</v>
      </c>
      <c r="AF609" s="26">
        <v>1704</v>
      </c>
      <c r="AG609" s="26">
        <v>18.853899999999999</v>
      </c>
    </row>
    <row r="610" spans="1:33" ht="15.75" customHeight="1">
      <c r="A610" s="101">
        <v>44708</v>
      </c>
      <c r="B610" s="102">
        <f>VLOOKUP(A610,'FTSE All-Share Historical '!A:B,2,FALSE)</f>
        <v>4225.3</v>
      </c>
      <c r="C610" s="26">
        <v>559</v>
      </c>
      <c r="D610" s="26">
        <v>175</v>
      </c>
      <c r="E610" s="26">
        <v>223.4</v>
      </c>
      <c r="F610" s="26">
        <v>330</v>
      </c>
      <c r="G610" s="26">
        <v>100</v>
      </c>
      <c r="H610" s="26">
        <v>473</v>
      </c>
      <c r="I610" s="26">
        <v>61.3</v>
      </c>
      <c r="J610" s="26">
        <v>231</v>
      </c>
      <c r="K610" s="26">
        <v>239</v>
      </c>
      <c r="L610" s="26">
        <v>218</v>
      </c>
      <c r="M610" s="26">
        <v>514</v>
      </c>
      <c r="N610" s="26">
        <v>211.8</v>
      </c>
      <c r="O610" s="26">
        <v>1308</v>
      </c>
      <c r="P610" s="26">
        <v>2080</v>
      </c>
      <c r="Q610" s="26">
        <v>79.3</v>
      </c>
      <c r="R610" s="26">
        <v>39</v>
      </c>
      <c r="S610" s="26">
        <v>58.4</v>
      </c>
      <c r="T610" s="26">
        <v>530</v>
      </c>
      <c r="U610" s="26">
        <v>228</v>
      </c>
      <c r="V610" s="26">
        <v>231</v>
      </c>
      <c r="W610" s="26">
        <v>5702</v>
      </c>
      <c r="X610" s="26">
        <v>3803</v>
      </c>
      <c r="Y610" s="26">
        <v>245.5</v>
      </c>
      <c r="Z610" s="26">
        <v>746.5</v>
      </c>
      <c r="AA610" s="26">
        <v>3140</v>
      </c>
      <c r="AB610" s="26">
        <v>332.2</v>
      </c>
      <c r="AC610" s="26">
        <v>935</v>
      </c>
      <c r="AD610" s="26">
        <v>9544</v>
      </c>
      <c r="AE610" s="26">
        <v>1197</v>
      </c>
      <c r="AF610" s="26">
        <v>1688.5</v>
      </c>
      <c r="AG610" s="26">
        <v>18.723800000000001</v>
      </c>
    </row>
    <row r="611" spans="1:33" ht="15.75" customHeight="1">
      <c r="A611" s="101">
        <v>44711</v>
      </c>
      <c r="B611" s="102">
        <f>VLOOKUP(A611,'FTSE All-Share Historical '!A:B,2,FALSE)</f>
        <v>4237.75</v>
      </c>
      <c r="C611" s="26">
        <v>560</v>
      </c>
      <c r="D611" s="26">
        <v>175</v>
      </c>
      <c r="E611" s="26">
        <v>229.4</v>
      </c>
      <c r="F611" s="26">
        <v>324</v>
      </c>
      <c r="G611" s="26">
        <v>101.8</v>
      </c>
      <c r="H611" s="26">
        <v>479</v>
      </c>
      <c r="I611" s="26">
        <v>58.65</v>
      </c>
      <c r="J611" s="26">
        <v>230</v>
      </c>
      <c r="K611" s="26">
        <v>237</v>
      </c>
      <c r="L611" s="26">
        <v>208</v>
      </c>
      <c r="M611" s="26">
        <v>514</v>
      </c>
      <c r="N611" s="26">
        <v>214</v>
      </c>
      <c r="O611" s="26">
        <v>1254</v>
      </c>
      <c r="P611" s="26">
        <v>2120</v>
      </c>
      <c r="Q611" s="26">
        <v>78.7</v>
      </c>
      <c r="R611" s="26">
        <v>39.4</v>
      </c>
      <c r="S611" s="26">
        <v>58.8</v>
      </c>
      <c r="T611" s="26">
        <v>526</v>
      </c>
      <c r="U611" s="26">
        <v>222</v>
      </c>
      <c r="V611" s="26">
        <v>232</v>
      </c>
      <c r="W611" s="26">
        <v>5735</v>
      </c>
      <c r="X611" s="26">
        <v>3850</v>
      </c>
      <c r="Y611" s="26">
        <v>254</v>
      </c>
      <c r="Z611" s="26">
        <v>756</v>
      </c>
      <c r="AA611" s="26">
        <v>3125</v>
      </c>
      <c r="AB611" s="26">
        <v>337</v>
      </c>
      <c r="AC611" s="26">
        <v>970</v>
      </c>
      <c r="AD611" s="26">
        <v>9666</v>
      </c>
      <c r="AE611" s="26">
        <v>1201.5</v>
      </c>
      <c r="AF611" s="26">
        <v>1707</v>
      </c>
      <c r="AG611" s="26">
        <v>19.142800000000001</v>
      </c>
    </row>
    <row r="612" spans="1:33" ht="15.75" customHeight="1">
      <c r="A612" s="101">
        <v>44712</v>
      </c>
      <c r="B612" s="102">
        <f>VLOOKUP(A612,'FTSE All-Share Historical '!A:B,2,FALSE)</f>
        <v>4237.22</v>
      </c>
      <c r="C612" s="26">
        <v>552</v>
      </c>
      <c r="D612" s="26">
        <v>175</v>
      </c>
      <c r="E612" s="26">
        <v>224.2</v>
      </c>
      <c r="F612" s="26">
        <v>345</v>
      </c>
      <c r="G612" s="26">
        <v>100</v>
      </c>
      <c r="H612" s="26">
        <v>495</v>
      </c>
      <c r="I612" s="26">
        <v>54.55</v>
      </c>
      <c r="J612" s="26">
        <v>230</v>
      </c>
      <c r="K612" s="26">
        <v>237</v>
      </c>
      <c r="L612" s="26">
        <v>202.5</v>
      </c>
      <c r="M612" s="26">
        <v>511</v>
      </c>
      <c r="N612" s="26">
        <v>207.6</v>
      </c>
      <c r="O612" s="26">
        <v>1300</v>
      </c>
      <c r="P612" s="26">
        <v>2080</v>
      </c>
      <c r="Q612" s="26">
        <v>78.5</v>
      </c>
      <c r="R612" s="26">
        <v>39</v>
      </c>
      <c r="S612" s="26">
        <v>58.6</v>
      </c>
      <c r="T612" s="26">
        <v>514</v>
      </c>
      <c r="U612" s="26">
        <v>229</v>
      </c>
      <c r="V612" s="26">
        <v>232</v>
      </c>
      <c r="W612" s="26">
        <v>5750</v>
      </c>
      <c r="X612" s="26">
        <v>3887</v>
      </c>
      <c r="Y612" s="26">
        <v>258</v>
      </c>
      <c r="Z612" s="26">
        <v>746.5</v>
      </c>
      <c r="AA612" s="26">
        <v>3100</v>
      </c>
      <c r="AB612" s="26">
        <v>337.6</v>
      </c>
      <c r="AC612" s="26">
        <v>965</v>
      </c>
      <c r="AD612" s="26">
        <v>9532</v>
      </c>
      <c r="AE612" s="26">
        <v>1168</v>
      </c>
      <c r="AF612" s="26">
        <v>1698.5</v>
      </c>
      <c r="AG612" s="26">
        <v>18.781600000000001</v>
      </c>
    </row>
    <row r="613" spans="1:33" ht="15.75" customHeight="1">
      <c r="A613" s="101">
        <v>44713</v>
      </c>
      <c r="B613" s="102">
        <f>VLOOKUP(A613,'FTSE All-Share Historical '!A:B,2,FALSE)</f>
        <v>4197.38</v>
      </c>
      <c r="C613" s="26">
        <v>564</v>
      </c>
      <c r="D613" s="26">
        <v>175</v>
      </c>
      <c r="E613" s="26">
        <v>223.6</v>
      </c>
      <c r="F613" s="26" t="e">
        <v>#N/A</v>
      </c>
      <c r="G613" s="26">
        <v>104.4</v>
      </c>
      <c r="H613" s="26">
        <v>484.5</v>
      </c>
      <c r="I613" s="26">
        <v>54.95</v>
      </c>
      <c r="J613" s="26">
        <v>232</v>
      </c>
      <c r="K613" s="26">
        <v>238</v>
      </c>
      <c r="L613" s="26">
        <v>196.8</v>
      </c>
      <c r="M613" s="26">
        <v>490.5</v>
      </c>
      <c r="N613" s="26">
        <v>208</v>
      </c>
      <c r="O613" s="26">
        <v>1290</v>
      </c>
      <c r="P613" s="26">
        <v>2080</v>
      </c>
      <c r="Q613" s="26">
        <v>76.8</v>
      </c>
      <c r="R613" s="26">
        <v>39.4</v>
      </c>
      <c r="S613" s="26">
        <v>59.1</v>
      </c>
      <c r="T613" s="26">
        <v>556</v>
      </c>
      <c r="U613" s="26">
        <v>232</v>
      </c>
      <c r="V613" s="26">
        <v>232</v>
      </c>
      <c r="W613" s="26">
        <v>5758</v>
      </c>
      <c r="X613" s="26">
        <v>3850</v>
      </c>
      <c r="Y613" s="26">
        <v>257.5</v>
      </c>
      <c r="Z613" s="26">
        <v>739</v>
      </c>
      <c r="AA613" s="26">
        <v>3140</v>
      </c>
      <c r="AB613" s="26">
        <v>350</v>
      </c>
      <c r="AC613" s="26">
        <v>967.5</v>
      </c>
      <c r="AD613" s="26">
        <v>9312</v>
      </c>
      <c r="AE613" s="26">
        <v>1130</v>
      </c>
      <c r="AF613" s="26">
        <v>1673</v>
      </c>
      <c r="AG613" s="26">
        <v>19.056100000000001</v>
      </c>
    </row>
    <row r="614" spans="1:33" ht="15.75" customHeight="1">
      <c r="A614" s="101">
        <v>44718</v>
      </c>
      <c r="B614" s="102">
        <f>VLOOKUP(A614,'FTSE All-Share Historical '!A:B,2,FALSE)</f>
        <v>4240.32</v>
      </c>
      <c r="C614" s="26">
        <v>568</v>
      </c>
      <c r="D614" s="26">
        <v>175</v>
      </c>
      <c r="E614" s="26">
        <v>224.6</v>
      </c>
      <c r="F614" s="26">
        <v>336</v>
      </c>
      <c r="G614" s="26">
        <v>103</v>
      </c>
      <c r="H614" s="26">
        <v>486</v>
      </c>
      <c r="I614" s="26">
        <v>55.2</v>
      </c>
      <c r="J614" s="26">
        <v>234</v>
      </c>
      <c r="K614" s="26">
        <v>245</v>
      </c>
      <c r="L614" s="26">
        <v>200.5</v>
      </c>
      <c r="M614" s="26">
        <v>499</v>
      </c>
      <c r="N614" s="26">
        <v>206</v>
      </c>
      <c r="O614" s="26">
        <v>1300</v>
      </c>
      <c r="P614" s="26">
        <v>2100</v>
      </c>
      <c r="Q614" s="26">
        <v>78.5</v>
      </c>
      <c r="R614" s="26">
        <v>39.975000000000001</v>
      </c>
      <c r="S614" s="26">
        <v>56.4</v>
      </c>
      <c r="T614" s="26">
        <v>548</v>
      </c>
      <c r="U614" s="26">
        <v>231</v>
      </c>
      <c r="V614" s="26">
        <v>228.5</v>
      </c>
      <c r="W614" s="26">
        <v>5956</v>
      </c>
      <c r="X614" s="26">
        <v>3966.5</v>
      </c>
      <c r="Y614" s="26">
        <v>264</v>
      </c>
      <c r="Z614" s="26">
        <v>743</v>
      </c>
      <c r="AA614" s="26">
        <v>3205</v>
      </c>
      <c r="AB614" s="26">
        <v>358.8</v>
      </c>
      <c r="AC614" s="26">
        <v>980</v>
      </c>
      <c r="AD614" s="26">
        <v>9580</v>
      </c>
      <c r="AE614" s="26">
        <v>1130.5</v>
      </c>
      <c r="AF614" s="26">
        <v>1675</v>
      </c>
      <c r="AG614" s="26">
        <v>18.810500000000001</v>
      </c>
    </row>
    <row r="615" spans="1:33" ht="15.75" customHeight="1">
      <c r="A615" s="101">
        <v>44719</v>
      </c>
      <c r="B615" s="102">
        <f>VLOOKUP(A615,'FTSE All-Share Historical '!A:B,2,FALSE)</f>
        <v>4232.51</v>
      </c>
      <c r="C615" s="26">
        <v>564</v>
      </c>
      <c r="D615" s="26">
        <v>176</v>
      </c>
      <c r="E615" s="26">
        <v>219</v>
      </c>
      <c r="F615" s="26">
        <v>329</v>
      </c>
      <c r="G615" s="26">
        <v>104</v>
      </c>
      <c r="H615" s="26">
        <v>486</v>
      </c>
      <c r="I615" s="26">
        <v>56.2</v>
      </c>
      <c r="J615" s="26">
        <v>232</v>
      </c>
      <c r="K615" s="26">
        <v>245</v>
      </c>
      <c r="L615" s="26">
        <v>198.2</v>
      </c>
      <c r="M615" s="26">
        <v>502</v>
      </c>
      <c r="N615" s="26">
        <v>203.8</v>
      </c>
      <c r="O615" s="26">
        <v>1284</v>
      </c>
      <c r="P615" s="26">
        <v>2100</v>
      </c>
      <c r="Q615" s="26">
        <v>78.099999999999994</v>
      </c>
      <c r="R615" s="26">
        <v>39.25</v>
      </c>
      <c r="S615" s="26">
        <v>57.6</v>
      </c>
      <c r="T615" s="26">
        <v>550</v>
      </c>
      <c r="U615" s="26">
        <v>230</v>
      </c>
      <c r="V615" s="26">
        <v>231.5</v>
      </c>
      <c r="W615" s="26">
        <v>6091</v>
      </c>
      <c r="X615" s="26">
        <v>4017.5</v>
      </c>
      <c r="Y615" s="26">
        <v>263</v>
      </c>
      <c r="Z615" s="26">
        <v>750</v>
      </c>
      <c r="AA615" s="26">
        <v>3145</v>
      </c>
      <c r="AB615" s="26">
        <v>362.4</v>
      </c>
      <c r="AC615" s="26">
        <v>962.5</v>
      </c>
      <c r="AD615" s="26">
        <v>9494</v>
      </c>
      <c r="AE615" s="26">
        <v>1102.5</v>
      </c>
      <c r="AF615" s="26">
        <v>1661.5</v>
      </c>
      <c r="AG615" s="26">
        <v>19.388400000000001</v>
      </c>
    </row>
    <row r="616" spans="1:33" ht="15.75" customHeight="1">
      <c r="A616" s="101">
        <v>44720</v>
      </c>
      <c r="B616" s="102">
        <f>VLOOKUP(A616,'FTSE All-Share Historical '!A:B,2,FALSE)</f>
        <v>4226.8900000000003</v>
      </c>
      <c r="C616" s="26">
        <v>570</v>
      </c>
      <c r="D616" s="26">
        <v>180.4</v>
      </c>
      <c r="E616" s="26">
        <v>220</v>
      </c>
      <c r="F616" s="26">
        <v>330</v>
      </c>
      <c r="G616" s="26">
        <v>106.4</v>
      </c>
      <c r="H616" s="26">
        <v>487.5</v>
      </c>
      <c r="I616" s="26">
        <v>58</v>
      </c>
      <c r="J616" s="26">
        <v>219</v>
      </c>
      <c r="K616" s="26">
        <v>240</v>
      </c>
      <c r="L616" s="26">
        <v>197.6</v>
      </c>
      <c r="M616" s="26">
        <v>514</v>
      </c>
      <c r="N616" s="26">
        <v>208.4</v>
      </c>
      <c r="O616" s="26">
        <v>1270</v>
      </c>
      <c r="P616" s="26">
        <v>2095</v>
      </c>
      <c r="Q616" s="26">
        <v>77.400000000000006</v>
      </c>
      <c r="R616" s="26">
        <v>39.200000000000003</v>
      </c>
      <c r="S616" s="26">
        <v>58.2</v>
      </c>
      <c r="T616" s="26">
        <v>530</v>
      </c>
      <c r="U616" s="26">
        <v>225</v>
      </c>
      <c r="V616" s="26">
        <v>230</v>
      </c>
      <c r="W616" s="26">
        <v>6065</v>
      </c>
      <c r="X616" s="26">
        <v>4007</v>
      </c>
      <c r="Y616" s="26">
        <v>263</v>
      </c>
      <c r="Z616" s="26">
        <v>759</v>
      </c>
      <c r="AA616" s="26">
        <v>3200</v>
      </c>
      <c r="AB616" s="26">
        <v>363</v>
      </c>
      <c r="AC616" s="26">
        <v>960</v>
      </c>
      <c r="AD616" s="26">
        <v>9500</v>
      </c>
      <c r="AE616" s="26">
        <v>1078.5</v>
      </c>
      <c r="AF616" s="26">
        <v>1646.5</v>
      </c>
      <c r="AG616" s="26">
        <v>19.504000000000001</v>
      </c>
    </row>
    <row r="617" spans="1:33" ht="15.75" customHeight="1">
      <c r="A617" s="101">
        <v>44721</v>
      </c>
      <c r="B617" s="102">
        <f>VLOOKUP(A617,'FTSE All-Share Historical '!A:B,2,FALSE)</f>
        <v>4164.2700000000004</v>
      </c>
      <c r="C617" s="26">
        <v>570</v>
      </c>
      <c r="D617" s="26">
        <v>185.2</v>
      </c>
      <c r="E617" s="26">
        <v>214</v>
      </c>
      <c r="F617" s="26">
        <v>324</v>
      </c>
      <c r="G617" s="26">
        <v>103</v>
      </c>
      <c r="H617" s="26">
        <v>488</v>
      </c>
      <c r="I617" s="26">
        <v>58.8</v>
      </c>
      <c r="J617" s="26">
        <v>226.5</v>
      </c>
      <c r="K617" s="26">
        <v>249</v>
      </c>
      <c r="L617" s="26">
        <v>199</v>
      </c>
      <c r="M617" s="26">
        <v>509</v>
      </c>
      <c r="N617" s="26">
        <v>207.6</v>
      </c>
      <c r="O617" s="26">
        <v>1264</v>
      </c>
      <c r="P617" s="26">
        <v>2065</v>
      </c>
      <c r="Q617" s="26">
        <v>75.900000000000006</v>
      </c>
      <c r="R617" s="26">
        <v>41</v>
      </c>
      <c r="S617" s="26">
        <v>58</v>
      </c>
      <c r="T617" s="26">
        <v>489</v>
      </c>
      <c r="U617" s="26">
        <v>234</v>
      </c>
      <c r="V617" s="26">
        <v>228</v>
      </c>
      <c r="W617" s="26">
        <v>5900</v>
      </c>
      <c r="X617" s="26">
        <v>3904.5</v>
      </c>
      <c r="Y617" s="26">
        <v>263</v>
      </c>
      <c r="Z617" s="26">
        <v>763.5</v>
      </c>
      <c r="AA617" s="26">
        <v>3200</v>
      </c>
      <c r="AB617" s="26">
        <v>367.6</v>
      </c>
      <c r="AC617" s="26">
        <v>970</v>
      </c>
      <c r="AD617" s="26">
        <v>9310</v>
      </c>
      <c r="AE617" s="26">
        <v>1047.5</v>
      </c>
      <c r="AF617" s="26">
        <v>1611</v>
      </c>
      <c r="AG617" s="26">
        <v>19.388400000000001</v>
      </c>
    </row>
    <row r="618" spans="1:33" ht="15.75" customHeight="1">
      <c r="A618" s="101">
        <v>44722</v>
      </c>
      <c r="B618" s="102">
        <f>VLOOKUP(A618,'FTSE All-Share Historical '!A:B,2,FALSE)</f>
        <v>4076.7</v>
      </c>
      <c r="C618" s="26">
        <v>576</v>
      </c>
      <c r="D618" s="26">
        <v>183</v>
      </c>
      <c r="E618" s="26">
        <v>208.6</v>
      </c>
      <c r="F618" s="26">
        <v>323</v>
      </c>
      <c r="G618" s="26">
        <v>101</v>
      </c>
      <c r="H618" s="26">
        <v>485</v>
      </c>
      <c r="I618" s="26">
        <v>58</v>
      </c>
      <c r="J618" s="26">
        <v>226.5</v>
      </c>
      <c r="K618" s="26">
        <v>240</v>
      </c>
      <c r="L618" s="26">
        <v>187.8</v>
      </c>
      <c r="M618" s="26">
        <v>486</v>
      </c>
      <c r="N618" s="26">
        <v>203.4</v>
      </c>
      <c r="O618" s="26">
        <v>1230</v>
      </c>
      <c r="P618" s="26">
        <v>2040</v>
      </c>
      <c r="Q618" s="26">
        <v>72.8</v>
      </c>
      <c r="R618" s="26">
        <v>39.6</v>
      </c>
      <c r="S618" s="26">
        <v>56.5</v>
      </c>
      <c r="T618" s="26">
        <v>466</v>
      </c>
      <c r="U618" s="26">
        <v>230</v>
      </c>
      <c r="V618" s="26">
        <v>224</v>
      </c>
      <c r="W618" s="26">
        <v>5690</v>
      </c>
      <c r="X618" s="26">
        <v>3613</v>
      </c>
      <c r="Y618" s="26">
        <v>257</v>
      </c>
      <c r="Z618" s="26">
        <v>741</v>
      </c>
      <c r="AA618" s="26">
        <v>3200</v>
      </c>
      <c r="AB618" s="26">
        <v>366.2</v>
      </c>
      <c r="AC618" s="26">
        <v>962.5</v>
      </c>
      <c r="AD618" s="26">
        <v>9146</v>
      </c>
      <c r="AE618" s="26">
        <v>1003</v>
      </c>
      <c r="AF618" s="26">
        <v>1583.5</v>
      </c>
      <c r="AG618" s="26">
        <v>18.781600000000001</v>
      </c>
    </row>
    <row r="619" spans="1:33" ht="15.75" customHeight="1">
      <c r="A619" s="101">
        <v>44725</v>
      </c>
      <c r="B619" s="102">
        <f>VLOOKUP(A619,'FTSE All-Share Historical '!A:B,2,FALSE)</f>
        <v>4007.68</v>
      </c>
      <c r="C619" s="26">
        <v>576</v>
      </c>
      <c r="D619" s="26">
        <v>182.6</v>
      </c>
      <c r="E619" s="26">
        <v>204.4</v>
      </c>
      <c r="F619" s="26">
        <v>319</v>
      </c>
      <c r="G619" s="26">
        <v>99.5</v>
      </c>
      <c r="H619" s="26">
        <v>465</v>
      </c>
      <c r="I619" s="26">
        <v>56.15</v>
      </c>
      <c r="J619" s="26">
        <v>228</v>
      </c>
      <c r="K619" s="26">
        <v>240</v>
      </c>
      <c r="L619" s="26">
        <v>173.2</v>
      </c>
      <c r="M619" s="26">
        <v>451</v>
      </c>
      <c r="N619" s="26">
        <v>201</v>
      </c>
      <c r="O619" s="26">
        <v>1224</v>
      </c>
      <c r="P619" s="26">
        <v>1976</v>
      </c>
      <c r="Q619" s="26">
        <v>70.2</v>
      </c>
      <c r="R619" s="26">
        <v>39</v>
      </c>
      <c r="S619" s="26">
        <v>54.8</v>
      </c>
      <c r="T619" s="26">
        <v>426</v>
      </c>
      <c r="U619" s="26">
        <v>229</v>
      </c>
      <c r="V619" s="26">
        <v>214.5</v>
      </c>
      <c r="W619" s="26">
        <v>5580</v>
      </c>
      <c r="X619" s="26">
        <v>3518.5</v>
      </c>
      <c r="Y619" s="26">
        <v>250</v>
      </c>
      <c r="Z619" s="26">
        <v>730</v>
      </c>
      <c r="AA619" s="26">
        <v>3175</v>
      </c>
      <c r="AB619" s="26">
        <v>359.8</v>
      </c>
      <c r="AC619" s="26">
        <v>962.5</v>
      </c>
      <c r="AD619" s="26">
        <v>8952</v>
      </c>
      <c r="AE619" s="26">
        <v>960.2</v>
      </c>
      <c r="AF619" s="26">
        <v>1537.5</v>
      </c>
      <c r="AG619" s="26">
        <v>19.504000000000001</v>
      </c>
    </row>
    <row r="620" spans="1:33" ht="15.75" customHeight="1">
      <c r="A620" s="101">
        <v>44726</v>
      </c>
      <c r="B620" s="102">
        <f>VLOOKUP(A620,'FTSE All-Share Historical '!A:B,2,FALSE)</f>
        <v>3995.35</v>
      </c>
      <c r="C620" s="26">
        <v>580</v>
      </c>
      <c r="D620" s="26">
        <v>181.8</v>
      </c>
      <c r="E620" s="26">
        <v>201.2</v>
      </c>
      <c r="F620" s="26">
        <v>320</v>
      </c>
      <c r="G620" s="26">
        <v>102.6</v>
      </c>
      <c r="H620" s="26">
        <v>466</v>
      </c>
      <c r="I620" s="26">
        <v>56.15</v>
      </c>
      <c r="J620" s="26">
        <v>225.5</v>
      </c>
      <c r="K620" s="26">
        <v>235</v>
      </c>
      <c r="L620" s="26">
        <v>170.4</v>
      </c>
      <c r="M620" s="26">
        <v>429.5</v>
      </c>
      <c r="N620" s="26">
        <v>200.2</v>
      </c>
      <c r="O620" s="26">
        <v>1226</v>
      </c>
      <c r="P620" s="26">
        <v>1912</v>
      </c>
      <c r="Q620" s="26">
        <v>70.5</v>
      </c>
      <c r="R620" s="26">
        <v>39.475000000000001</v>
      </c>
      <c r="S620" s="26">
        <v>55.3</v>
      </c>
      <c r="T620" s="26">
        <v>455</v>
      </c>
      <c r="U620" s="26">
        <v>220</v>
      </c>
      <c r="V620" s="26">
        <v>217</v>
      </c>
      <c r="W620" s="26">
        <v>5555</v>
      </c>
      <c r="X620" s="26">
        <v>3455</v>
      </c>
      <c r="Y620" s="26">
        <v>248</v>
      </c>
      <c r="Z620" s="26">
        <v>719.5</v>
      </c>
      <c r="AA620" s="26">
        <v>3160</v>
      </c>
      <c r="AB620" s="26">
        <v>360</v>
      </c>
      <c r="AC620" s="26">
        <v>947.5</v>
      </c>
      <c r="AD620" s="26">
        <v>9186</v>
      </c>
      <c r="AE620" s="26">
        <v>950.8</v>
      </c>
      <c r="AF620" s="26">
        <v>1509.5</v>
      </c>
      <c r="AG620" s="26">
        <v>19.504000000000001</v>
      </c>
    </row>
    <row r="621" spans="1:33" ht="15.75" customHeight="1">
      <c r="A621" s="101">
        <v>44727</v>
      </c>
      <c r="B621" s="102">
        <f>VLOOKUP(A621,'FTSE All-Share Historical '!A:B,2,FALSE)</f>
        <v>4044.51</v>
      </c>
      <c r="C621" s="26">
        <v>606</v>
      </c>
      <c r="D621" s="26">
        <v>176</v>
      </c>
      <c r="E621" s="26">
        <v>197.5</v>
      </c>
      <c r="F621" s="26">
        <v>320</v>
      </c>
      <c r="G621" s="26">
        <v>102.4</v>
      </c>
      <c r="H621" s="26">
        <v>470</v>
      </c>
      <c r="I621" s="26">
        <v>57.1</v>
      </c>
      <c r="J621" s="26">
        <v>213</v>
      </c>
      <c r="K621" s="26">
        <v>233</v>
      </c>
      <c r="L621" s="26">
        <v>170</v>
      </c>
      <c r="M621" s="26">
        <v>439.5</v>
      </c>
      <c r="N621" s="26">
        <v>207.2</v>
      </c>
      <c r="O621" s="26">
        <v>1200</v>
      </c>
      <c r="P621" s="26">
        <v>1918</v>
      </c>
      <c r="Q621" s="26">
        <v>69.900000000000006</v>
      </c>
      <c r="R621" s="26">
        <v>39</v>
      </c>
      <c r="S621" s="26">
        <v>53.5</v>
      </c>
      <c r="T621" s="26">
        <v>476</v>
      </c>
      <c r="U621" s="26">
        <v>224</v>
      </c>
      <c r="V621" s="26">
        <v>210.5</v>
      </c>
      <c r="W621" s="26">
        <v>5635</v>
      </c>
      <c r="X621" s="26">
        <v>3551</v>
      </c>
      <c r="Y621" s="26">
        <v>251.5</v>
      </c>
      <c r="Z621" s="26">
        <v>723</v>
      </c>
      <c r="AA621" s="26">
        <v>3110</v>
      </c>
      <c r="AB621" s="26">
        <v>349.8</v>
      </c>
      <c r="AC621" s="26">
        <v>960</v>
      </c>
      <c r="AD621" s="26">
        <v>9130</v>
      </c>
      <c r="AE621" s="26">
        <v>993</v>
      </c>
      <c r="AF621" s="26">
        <v>1518</v>
      </c>
      <c r="AG621" s="26">
        <v>19.504000000000001</v>
      </c>
    </row>
    <row r="622" spans="1:33" ht="15.75" customHeight="1">
      <c r="A622" s="101">
        <v>44728</v>
      </c>
      <c r="B622" s="102">
        <f>VLOOKUP(A622,'FTSE All-Share Historical '!A:B,2,FALSE)</f>
        <v>3918.07</v>
      </c>
      <c r="C622" s="26">
        <v>630</v>
      </c>
      <c r="D622" s="26">
        <v>175</v>
      </c>
      <c r="E622" s="26">
        <v>142.80000000000001</v>
      </c>
      <c r="F622" s="26">
        <v>320</v>
      </c>
      <c r="G622" s="26">
        <v>106.8</v>
      </c>
      <c r="H622" s="26">
        <v>435.5</v>
      </c>
      <c r="I622" s="26">
        <v>54.9</v>
      </c>
      <c r="J622" s="26">
        <v>203</v>
      </c>
      <c r="K622" s="26">
        <v>235</v>
      </c>
      <c r="L622" s="26">
        <v>162.80000000000001</v>
      </c>
      <c r="M622" s="26">
        <v>419.5</v>
      </c>
      <c r="N622" s="26">
        <v>196.9</v>
      </c>
      <c r="O622" s="26">
        <v>1212</v>
      </c>
      <c r="P622" s="26">
        <v>1822</v>
      </c>
      <c r="Q622" s="26">
        <v>68</v>
      </c>
      <c r="R622" s="26">
        <v>38</v>
      </c>
      <c r="S622" s="26">
        <v>53</v>
      </c>
      <c r="T622" s="26">
        <v>438</v>
      </c>
      <c r="U622" s="26">
        <v>215</v>
      </c>
      <c r="V622" s="26">
        <v>206</v>
      </c>
      <c r="W622" s="26">
        <v>5444</v>
      </c>
      <c r="X622" s="26">
        <v>3447</v>
      </c>
      <c r="Y622" s="26">
        <v>241</v>
      </c>
      <c r="Z622" s="26">
        <v>690.5</v>
      </c>
      <c r="AA622" s="26">
        <v>2975</v>
      </c>
      <c r="AB622" s="26">
        <v>328</v>
      </c>
      <c r="AC622" s="26">
        <v>975</v>
      </c>
      <c r="AD622" s="26">
        <v>8680</v>
      </c>
      <c r="AE622" s="26">
        <v>939.8</v>
      </c>
      <c r="AF622" s="26">
        <v>1485</v>
      </c>
      <c r="AG622" s="26">
        <v>19.5762</v>
      </c>
    </row>
    <row r="623" spans="1:33" ht="15.75" customHeight="1">
      <c r="A623" s="101">
        <v>44729</v>
      </c>
      <c r="B623" s="102">
        <f>VLOOKUP(A623,'FTSE All-Share Historical '!A:B,2,FALSE)</f>
        <v>3910.86</v>
      </c>
      <c r="C623" s="26">
        <v>624</v>
      </c>
      <c r="D623" s="26">
        <v>174</v>
      </c>
      <c r="E623" s="26">
        <v>156.80000000000001</v>
      </c>
      <c r="F623" s="26">
        <v>312</v>
      </c>
      <c r="G623" s="26">
        <v>106.4</v>
      </c>
      <c r="H623" s="26">
        <v>439.5</v>
      </c>
      <c r="I623" s="26">
        <v>54.2</v>
      </c>
      <c r="J623" s="26">
        <v>210</v>
      </c>
      <c r="K623" s="26">
        <v>240</v>
      </c>
      <c r="L623" s="26">
        <v>163</v>
      </c>
      <c r="M623" s="26">
        <v>415</v>
      </c>
      <c r="N623" s="26">
        <v>199.8</v>
      </c>
      <c r="O623" s="26">
        <v>1206</v>
      </c>
      <c r="P623" s="26">
        <v>1858</v>
      </c>
      <c r="Q623" s="26">
        <v>67.900000000000006</v>
      </c>
      <c r="R623" s="26">
        <v>36</v>
      </c>
      <c r="S623" s="26">
        <v>52</v>
      </c>
      <c r="T623" s="26">
        <v>440</v>
      </c>
      <c r="U623" s="26">
        <v>216</v>
      </c>
      <c r="V623" s="26">
        <v>206</v>
      </c>
      <c r="W623" s="26">
        <v>5177</v>
      </c>
      <c r="X623" s="26">
        <v>3344.5</v>
      </c>
      <c r="Y623" s="26">
        <v>234</v>
      </c>
      <c r="Z623" s="26">
        <v>700.5</v>
      </c>
      <c r="AA623" s="26">
        <v>2915</v>
      </c>
      <c r="AB623" s="26">
        <v>329.6</v>
      </c>
      <c r="AC623" s="26">
        <v>1050</v>
      </c>
      <c r="AD623" s="26">
        <v>8950</v>
      </c>
      <c r="AE623" s="26">
        <v>985.6</v>
      </c>
      <c r="AF623" s="26">
        <v>1496.5</v>
      </c>
      <c r="AG623" s="26">
        <v>21.5411</v>
      </c>
    </row>
    <row r="624" spans="1:33" ht="15.75" customHeight="1">
      <c r="A624" s="101">
        <v>44732</v>
      </c>
      <c r="B624" s="102">
        <f>VLOOKUP(A624,'FTSE All-Share Historical '!A:B,2,FALSE)</f>
        <v>3963.31</v>
      </c>
      <c r="C624" s="26">
        <v>618</v>
      </c>
      <c r="D624" s="26">
        <v>173.6</v>
      </c>
      <c r="E624" s="26">
        <v>153.4</v>
      </c>
      <c r="F624" s="26">
        <v>312</v>
      </c>
      <c r="G624" s="26">
        <v>101.6</v>
      </c>
      <c r="H624" s="26">
        <v>439</v>
      </c>
      <c r="I624" s="26">
        <v>55.15</v>
      </c>
      <c r="J624" s="26">
        <v>215</v>
      </c>
      <c r="K624" s="26">
        <v>235</v>
      </c>
      <c r="L624" s="26">
        <v>169.2</v>
      </c>
      <c r="M624" s="26">
        <v>454</v>
      </c>
      <c r="N624" s="26">
        <v>206.4</v>
      </c>
      <c r="O624" s="26">
        <v>1218</v>
      </c>
      <c r="P624" s="26">
        <v>1798</v>
      </c>
      <c r="Q624" s="26">
        <v>69.8</v>
      </c>
      <c r="R624" s="26">
        <v>35.5</v>
      </c>
      <c r="S624" s="26">
        <v>52.4</v>
      </c>
      <c r="T624" s="26">
        <v>462</v>
      </c>
      <c r="U624" s="26">
        <v>211</v>
      </c>
      <c r="V624" s="26">
        <v>205.5</v>
      </c>
      <c r="W624" s="26">
        <v>5125</v>
      </c>
      <c r="X624" s="26">
        <v>3353.5</v>
      </c>
      <c r="Y624" s="26">
        <v>233.5</v>
      </c>
      <c r="Z624" s="26">
        <v>700</v>
      </c>
      <c r="AA624" s="26">
        <v>2945</v>
      </c>
      <c r="AB624" s="26">
        <v>331</v>
      </c>
      <c r="AC624" s="26">
        <v>990</v>
      </c>
      <c r="AD624" s="26">
        <v>8962</v>
      </c>
      <c r="AE624" s="26">
        <v>1029.5</v>
      </c>
      <c r="AF624" s="26">
        <v>1500</v>
      </c>
      <c r="AG624" s="26">
        <v>25.283000000000001</v>
      </c>
    </row>
    <row r="625" spans="1:33" ht="15.75" customHeight="1">
      <c r="A625" s="101">
        <v>44733</v>
      </c>
      <c r="B625" s="102">
        <f>VLOOKUP(A625,'FTSE All-Share Historical '!A:B,2,FALSE)</f>
        <v>3975.58</v>
      </c>
      <c r="C625" s="26">
        <v>610</v>
      </c>
      <c r="D625" s="26">
        <v>176</v>
      </c>
      <c r="E625" s="26">
        <v>148.80000000000001</v>
      </c>
      <c r="F625" s="26">
        <v>314</v>
      </c>
      <c r="G625" s="26">
        <v>100</v>
      </c>
      <c r="H625" s="26">
        <v>436</v>
      </c>
      <c r="I625" s="26">
        <v>54.25</v>
      </c>
      <c r="J625" s="26">
        <v>210</v>
      </c>
      <c r="K625" s="26">
        <v>237</v>
      </c>
      <c r="L625" s="26">
        <v>161</v>
      </c>
      <c r="M625" s="26">
        <v>459</v>
      </c>
      <c r="N625" s="26">
        <v>201.8</v>
      </c>
      <c r="O625" s="26">
        <v>1190</v>
      </c>
      <c r="P625" s="26">
        <v>1776</v>
      </c>
      <c r="Q625" s="26">
        <v>70.599999999999994</v>
      </c>
      <c r="R625" s="26">
        <v>35</v>
      </c>
      <c r="S625" s="26">
        <v>53.1</v>
      </c>
      <c r="T625" s="26">
        <v>475</v>
      </c>
      <c r="U625" s="26">
        <v>210</v>
      </c>
      <c r="V625" s="26">
        <v>208</v>
      </c>
      <c r="W625" s="26">
        <v>5250</v>
      </c>
      <c r="X625" s="26">
        <v>3374</v>
      </c>
      <c r="Y625" s="26">
        <v>237.5</v>
      </c>
      <c r="Z625" s="26">
        <v>688</v>
      </c>
      <c r="AA625" s="26">
        <v>2950</v>
      </c>
      <c r="AB625" s="26">
        <v>329.6</v>
      </c>
      <c r="AC625" s="26">
        <v>970</v>
      </c>
      <c r="AD625" s="26">
        <v>9018</v>
      </c>
      <c r="AE625" s="26">
        <v>987.6</v>
      </c>
      <c r="AF625" s="26">
        <v>1482</v>
      </c>
      <c r="AG625" s="26">
        <v>23.563700000000001</v>
      </c>
    </row>
    <row r="626" spans="1:33" ht="15.75" customHeight="1">
      <c r="A626" s="101">
        <v>44734</v>
      </c>
      <c r="B626" s="102">
        <f>VLOOKUP(A626,'FTSE All-Share Historical '!A:B,2,FALSE)</f>
        <v>3944.13</v>
      </c>
      <c r="C626" s="26">
        <v>610</v>
      </c>
      <c r="D626" s="26">
        <v>175.2</v>
      </c>
      <c r="E626" s="26">
        <v>145.19999999999999</v>
      </c>
      <c r="F626" s="26">
        <v>309</v>
      </c>
      <c r="G626" s="26">
        <v>99.9</v>
      </c>
      <c r="H626" s="26">
        <v>424</v>
      </c>
      <c r="I626" s="26">
        <v>52.9</v>
      </c>
      <c r="J626" s="26">
        <v>198</v>
      </c>
      <c r="K626" s="26">
        <v>243</v>
      </c>
      <c r="L626" s="26">
        <v>159.6</v>
      </c>
      <c r="M626" s="26">
        <v>470.5</v>
      </c>
      <c r="N626" s="26">
        <v>199.5</v>
      </c>
      <c r="O626" s="26">
        <v>1168</v>
      </c>
      <c r="P626" s="26">
        <v>1808</v>
      </c>
      <c r="Q626" s="26">
        <v>72.400000000000006</v>
      </c>
      <c r="R626" s="26">
        <v>36</v>
      </c>
      <c r="S626" s="26">
        <v>55.3</v>
      </c>
      <c r="T626" s="26">
        <v>448</v>
      </c>
      <c r="U626" s="26">
        <v>211</v>
      </c>
      <c r="V626" s="26">
        <v>210.5</v>
      </c>
      <c r="W626" s="26">
        <v>5019</v>
      </c>
      <c r="X626" s="26">
        <v>3207</v>
      </c>
      <c r="Y626" s="26">
        <v>229.5</v>
      </c>
      <c r="Z626" s="26">
        <v>681.5</v>
      </c>
      <c r="AA626" s="26">
        <v>2940</v>
      </c>
      <c r="AB626" s="26">
        <v>318.39999999999998</v>
      </c>
      <c r="AC626" s="26">
        <v>970</v>
      </c>
      <c r="AD626" s="26">
        <v>8792</v>
      </c>
      <c r="AE626" s="26">
        <v>970.4</v>
      </c>
      <c r="AF626" s="26">
        <v>1502.5</v>
      </c>
      <c r="AG626" s="26">
        <v>21.671099999999999</v>
      </c>
    </row>
    <row r="627" spans="1:33" ht="15.75" customHeight="1">
      <c r="A627" s="101">
        <v>44735</v>
      </c>
      <c r="B627" s="102">
        <f>VLOOKUP(A627,'FTSE All-Share Historical '!A:B,2,FALSE)</f>
        <v>3905.39</v>
      </c>
      <c r="C627" s="26">
        <v>626</v>
      </c>
      <c r="D627" s="26">
        <v>174</v>
      </c>
      <c r="E627" s="26">
        <v>144.1</v>
      </c>
      <c r="F627" s="26">
        <v>298</v>
      </c>
      <c r="G627" s="26">
        <v>93.5</v>
      </c>
      <c r="H627" s="26">
        <v>422</v>
      </c>
      <c r="I627" s="26">
        <v>51.4</v>
      </c>
      <c r="J627" s="26">
        <v>191.5</v>
      </c>
      <c r="K627" s="26">
        <v>233</v>
      </c>
      <c r="L627" s="26">
        <v>161</v>
      </c>
      <c r="M627" s="26">
        <v>483</v>
      </c>
      <c r="N627" s="26">
        <v>195.1</v>
      </c>
      <c r="O627" s="26">
        <v>1160</v>
      </c>
      <c r="P627" s="26">
        <v>1800</v>
      </c>
      <c r="Q627" s="26">
        <v>70.599999999999994</v>
      </c>
      <c r="R627" s="26">
        <v>38</v>
      </c>
      <c r="S627" s="26">
        <v>55.8</v>
      </c>
      <c r="T627" s="26">
        <v>455</v>
      </c>
      <c r="U627" s="26">
        <v>200</v>
      </c>
      <c r="V627" s="26">
        <v>209</v>
      </c>
      <c r="W627" s="26">
        <v>4910</v>
      </c>
      <c r="X627" s="26">
        <v>3061</v>
      </c>
      <c r="Y627" s="26">
        <v>221.5</v>
      </c>
      <c r="Z627" s="26">
        <v>662</v>
      </c>
      <c r="AA627" s="26">
        <v>2930</v>
      </c>
      <c r="AB627" s="26">
        <v>310</v>
      </c>
      <c r="AC627" s="26">
        <v>975</v>
      </c>
      <c r="AD627" s="26">
        <v>8726</v>
      </c>
      <c r="AE627" s="26">
        <v>955.4</v>
      </c>
      <c r="AF627" s="26">
        <v>1546.5</v>
      </c>
      <c r="AG627" s="26">
        <v>23.838200000000001</v>
      </c>
    </row>
    <row r="628" spans="1:33" ht="15.75" customHeight="1">
      <c r="A628" s="101">
        <v>44736</v>
      </c>
      <c r="B628" s="102">
        <f>VLOOKUP(A628,'FTSE All-Share Historical '!A:B,2,FALSE)</f>
        <v>4007.91</v>
      </c>
      <c r="C628" s="26">
        <v>600</v>
      </c>
      <c r="D628" s="26">
        <v>173</v>
      </c>
      <c r="E628" s="26">
        <v>144.19999999999999</v>
      </c>
      <c r="F628" s="26">
        <v>296</v>
      </c>
      <c r="G628" s="26">
        <v>93.9</v>
      </c>
      <c r="H628" s="26">
        <v>420</v>
      </c>
      <c r="I628" s="26">
        <v>52.2</v>
      </c>
      <c r="J628" s="26">
        <v>195</v>
      </c>
      <c r="K628" s="26">
        <v>233</v>
      </c>
      <c r="L628" s="26">
        <v>168.2</v>
      </c>
      <c r="M628" s="26">
        <v>481</v>
      </c>
      <c r="N628" s="26">
        <v>198</v>
      </c>
      <c r="O628" s="26">
        <v>1166</v>
      </c>
      <c r="P628" s="26">
        <v>1860</v>
      </c>
      <c r="Q628" s="26">
        <v>70.8</v>
      </c>
      <c r="R628" s="26">
        <v>35</v>
      </c>
      <c r="S628" s="26">
        <v>55.8</v>
      </c>
      <c r="T628" s="26">
        <v>460</v>
      </c>
      <c r="U628" s="26">
        <v>205</v>
      </c>
      <c r="V628" s="26">
        <v>214</v>
      </c>
      <c r="W628" s="26">
        <v>4979</v>
      </c>
      <c r="X628" s="26">
        <v>3066</v>
      </c>
      <c r="Y628" s="26">
        <v>222</v>
      </c>
      <c r="Z628" s="26">
        <v>682</v>
      </c>
      <c r="AA628" s="26">
        <v>2930</v>
      </c>
      <c r="AB628" s="26">
        <v>310</v>
      </c>
      <c r="AC628" s="26">
        <v>990</v>
      </c>
      <c r="AD628" s="26">
        <v>9200</v>
      </c>
      <c r="AE628" s="26">
        <v>954.6</v>
      </c>
      <c r="AF628" s="26">
        <v>1637</v>
      </c>
      <c r="AG628" s="26">
        <v>25.283000000000001</v>
      </c>
    </row>
    <row r="629" spans="1:33" ht="15.75" customHeight="1">
      <c r="A629" s="101">
        <v>44739</v>
      </c>
      <c r="B629" s="102">
        <f>VLOOKUP(A629,'FTSE All-Share Historical '!A:B,2,FALSE)</f>
        <v>4037.48</v>
      </c>
      <c r="C629" s="26">
        <v>606</v>
      </c>
      <c r="D629" s="26">
        <v>171</v>
      </c>
      <c r="E629" s="26">
        <v>152</v>
      </c>
      <c r="F629" s="26">
        <v>300</v>
      </c>
      <c r="G629" s="26">
        <v>93</v>
      </c>
      <c r="H629" s="26">
        <v>448.5</v>
      </c>
      <c r="I629" s="26">
        <v>52.95</v>
      </c>
      <c r="J629" s="26">
        <v>195</v>
      </c>
      <c r="K629" s="26">
        <v>236</v>
      </c>
      <c r="L629" s="26">
        <v>162.6</v>
      </c>
      <c r="M629" s="26">
        <v>476</v>
      </c>
      <c r="N629" s="26">
        <v>202</v>
      </c>
      <c r="O629" s="26">
        <v>1178</v>
      </c>
      <c r="P629" s="26">
        <v>1888</v>
      </c>
      <c r="Q629" s="26">
        <v>69.3</v>
      </c>
      <c r="R629" s="26">
        <v>35</v>
      </c>
      <c r="S629" s="26">
        <v>56.7</v>
      </c>
      <c r="T629" s="26">
        <v>462</v>
      </c>
      <c r="U629" s="26">
        <v>202</v>
      </c>
      <c r="V629" s="26">
        <v>217</v>
      </c>
      <c r="W629" s="26">
        <v>5051</v>
      </c>
      <c r="X629" s="26">
        <v>3133.5</v>
      </c>
      <c r="Y629" s="26">
        <v>229</v>
      </c>
      <c r="Z629" s="26">
        <v>686</v>
      </c>
      <c r="AA629" s="26">
        <v>3005</v>
      </c>
      <c r="AB629" s="26">
        <v>301.2</v>
      </c>
      <c r="AC629" s="26">
        <v>967.5</v>
      </c>
      <c r="AD629" s="26">
        <v>9322</v>
      </c>
      <c r="AE629" s="26">
        <v>974</v>
      </c>
      <c r="AF629" s="26">
        <v>1666</v>
      </c>
      <c r="AG629" s="26">
        <v>23.1158</v>
      </c>
    </row>
    <row r="630" spans="1:33" ht="15.75" customHeight="1">
      <c r="A630" s="101">
        <v>44740</v>
      </c>
      <c r="B630" s="102">
        <f>VLOOKUP(A630,'FTSE All-Share Historical '!A:B,2,FALSE)</f>
        <v>4069.18</v>
      </c>
      <c r="C630" s="26">
        <v>610</v>
      </c>
      <c r="D630" s="26">
        <v>172</v>
      </c>
      <c r="E630" s="26">
        <v>154.69999999999999</v>
      </c>
      <c r="F630" s="26">
        <v>296</v>
      </c>
      <c r="G630" s="26">
        <v>93</v>
      </c>
      <c r="H630" s="26">
        <v>443</v>
      </c>
      <c r="I630" s="26">
        <v>54.25</v>
      </c>
      <c r="J630" s="26">
        <v>194</v>
      </c>
      <c r="K630" s="26">
        <v>233</v>
      </c>
      <c r="L630" s="26">
        <v>157.80000000000001</v>
      </c>
      <c r="M630" s="26">
        <v>481.5</v>
      </c>
      <c r="N630" s="26">
        <v>203.8</v>
      </c>
      <c r="O630" s="26">
        <v>1172</v>
      </c>
      <c r="P630" s="26">
        <v>1876</v>
      </c>
      <c r="Q630" s="26">
        <v>69.7</v>
      </c>
      <c r="R630" s="26">
        <v>34.549999999999997</v>
      </c>
      <c r="S630" s="26">
        <v>56.5</v>
      </c>
      <c r="T630" s="26">
        <v>462</v>
      </c>
      <c r="U630" s="26">
        <v>204</v>
      </c>
      <c r="V630" s="26">
        <v>225</v>
      </c>
      <c r="W630" s="26">
        <v>5150</v>
      </c>
      <c r="X630" s="26">
        <v>3156.5</v>
      </c>
      <c r="Y630" s="26">
        <v>233.5</v>
      </c>
      <c r="Z630" s="26">
        <v>683.5</v>
      </c>
      <c r="AA630" s="26">
        <v>3005</v>
      </c>
      <c r="AB630" s="26">
        <v>320</v>
      </c>
      <c r="AC630" s="26">
        <v>970</v>
      </c>
      <c r="AD630" s="26">
        <v>9376</v>
      </c>
      <c r="AE630" s="26">
        <v>994.2</v>
      </c>
      <c r="AF630" s="26">
        <v>1677.5</v>
      </c>
      <c r="AG630" s="26">
        <v>23.332599999999999</v>
      </c>
    </row>
    <row r="631" spans="1:33" ht="15.75" customHeight="1">
      <c r="A631" s="101">
        <v>44741</v>
      </c>
      <c r="B631" s="102">
        <f>VLOOKUP(A631,'FTSE All-Share Historical '!A:B,2,FALSE)</f>
        <v>4053.98</v>
      </c>
      <c r="C631" s="26">
        <v>615</v>
      </c>
      <c r="D631" s="26">
        <v>172.8</v>
      </c>
      <c r="E631" s="26">
        <v>147.19999999999999</v>
      </c>
      <c r="F631" s="26">
        <v>290</v>
      </c>
      <c r="G631" s="26">
        <v>92.6</v>
      </c>
      <c r="H631" s="26">
        <v>439.5</v>
      </c>
      <c r="I631" s="26">
        <v>53.1</v>
      </c>
      <c r="J631" s="26">
        <v>195</v>
      </c>
      <c r="K631" s="26">
        <v>245</v>
      </c>
      <c r="L631" s="26">
        <v>149.80000000000001</v>
      </c>
      <c r="M631" s="26">
        <v>460</v>
      </c>
      <c r="N631" s="26">
        <v>191.4</v>
      </c>
      <c r="O631" s="26">
        <v>1140</v>
      </c>
      <c r="P631" s="26">
        <v>1858</v>
      </c>
      <c r="Q631" s="26">
        <v>69.599999999999994</v>
      </c>
      <c r="R631" s="26">
        <v>35.274999999999999</v>
      </c>
      <c r="S631" s="26">
        <v>56.5</v>
      </c>
      <c r="T631" s="26">
        <v>460</v>
      </c>
      <c r="U631" s="26">
        <v>202</v>
      </c>
      <c r="V631" s="26">
        <v>224.5</v>
      </c>
      <c r="W631" s="26">
        <v>5098</v>
      </c>
      <c r="X631" s="26">
        <v>3102</v>
      </c>
      <c r="Y631" s="26">
        <v>228.5</v>
      </c>
      <c r="Z631" s="26">
        <v>637</v>
      </c>
      <c r="AA631" s="26">
        <v>3055</v>
      </c>
      <c r="AB631" s="26">
        <v>318</v>
      </c>
      <c r="AC631" s="26">
        <v>950</v>
      </c>
      <c r="AD631" s="26">
        <v>9358</v>
      </c>
      <c r="AE631" s="26">
        <v>938.4</v>
      </c>
      <c r="AF631" s="26">
        <v>1645.5</v>
      </c>
      <c r="AG631" s="26">
        <v>21.526599999999998</v>
      </c>
    </row>
    <row r="632" spans="1:33" ht="15.75" customHeight="1">
      <c r="A632" s="101">
        <v>44742</v>
      </c>
      <c r="B632" s="102">
        <f>VLOOKUP(A632,'FTSE All-Share Historical '!A:B,2,FALSE)</f>
        <v>3974.68</v>
      </c>
      <c r="C632" s="26">
        <v>602</v>
      </c>
      <c r="D632" s="26">
        <v>170</v>
      </c>
      <c r="E632" s="26">
        <v>142.9</v>
      </c>
      <c r="F632" s="26">
        <v>288</v>
      </c>
      <c r="G632" s="26">
        <v>93</v>
      </c>
      <c r="H632" s="26">
        <v>432</v>
      </c>
      <c r="I632" s="26">
        <v>51.5</v>
      </c>
      <c r="J632" s="26">
        <v>194.5</v>
      </c>
      <c r="K632" s="26">
        <v>232</v>
      </c>
      <c r="L632" s="26">
        <v>142.4</v>
      </c>
      <c r="M632" s="26">
        <v>454</v>
      </c>
      <c r="N632" s="26">
        <v>184.2</v>
      </c>
      <c r="O632" s="26">
        <v>1136</v>
      </c>
      <c r="P632" s="26">
        <v>1822</v>
      </c>
      <c r="Q632" s="26">
        <v>67.900000000000006</v>
      </c>
      <c r="R632" s="26">
        <v>34.200000000000003</v>
      </c>
      <c r="S632" s="26">
        <v>54</v>
      </c>
      <c r="T632" s="26">
        <v>453</v>
      </c>
      <c r="U632" s="26">
        <v>203</v>
      </c>
      <c r="V632" s="26">
        <v>220</v>
      </c>
      <c r="W632" s="26">
        <v>4916.5</v>
      </c>
      <c r="X632" s="26">
        <v>2937</v>
      </c>
      <c r="Y632" s="26">
        <v>221.5</v>
      </c>
      <c r="Z632" s="26">
        <v>624</v>
      </c>
      <c r="AA632" s="26">
        <v>3010</v>
      </c>
      <c r="AB632" s="26">
        <v>308.8</v>
      </c>
      <c r="AC632" s="26">
        <v>940</v>
      </c>
      <c r="AD632" s="26">
        <v>9188</v>
      </c>
      <c r="AE632" s="26">
        <v>905.8</v>
      </c>
      <c r="AF632" s="26">
        <v>1617.5</v>
      </c>
      <c r="AG632" s="26">
        <v>21.671099999999999</v>
      </c>
    </row>
    <row r="633" spans="1:33" ht="15.75" customHeight="1">
      <c r="A633" s="101">
        <v>44743</v>
      </c>
      <c r="B633" s="102">
        <f>VLOOKUP(A633,'FTSE All-Share Historical '!A:B,2,FALSE)</f>
        <v>3973.44</v>
      </c>
      <c r="C633" s="26">
        <v>566</v>
      </c>
      <c r="D633" s="26">
        <v>168.2</v>
      </c>
      <c r="E633" s="26">
        <v>146</v>
      </c>
      <c r="F633" s="26">
        <v>295</v>
      </c>
      <c r="G633" s="26">
        <v>93</v>
      </c>
      <c r="H633" s="26">
        <v>420.5</v>
      </c>
      <c r="I633" s="26">
        <v>50.45</v>
      </c>
      <c r="J633" s="26">
        <v>194.5</v>
      </c>
      <c r="K633" s="26">
        <v>230</v>
      </c>
      <c r="L633" s="26">
        <v>140</v>
      </c>
      <c r="M633" s="26">
        <v>466</v>
      </c>
      <c r="N633" s="26">
        <v>187.5</v>
      </c>
      <c r="O633" s="26">
        <v>1128</v>
      </c>
      <c r="P633" s="26">
        <v>1830</v>
      </c>
      <c r="Q633" s="26">
        <v>68.900000000000006</v>
      </c>
      <c r="R633" s="26">
        <v>36</v>
      </c>
      <c r="S633" s="26">
        <v>54.6</v>
      </c>
      <c r="T633" s="26">
        <v>448</v>
      </c>
      <c r="U633" s="26">
        <v>200.75</v>
      </c>
      <c r="V633" s="26">
        <v>214.5</v>
      </c>
      <c r="W633" s="26">
        <v>4834.5</v>
      </c>
      <c r="X633" s="26">
        <v>2821.5</v>
      </c>
      <c r="Y633" s="26">
        <v>216</v>
      </c>
      <c r="Z633" s="26">
        <v>635</v>
      </c>
      <c r="AA633" s="26">
        <v>2995</v>
      </c>
      <c r="AB633" s="26">
        <v>318</v>
      </c>
      <c r="AC633" s="26">
        <v>945</v>
      </c>
      <c r="AD633" s="26">
        <v>9030</v>
      </c>
      <c r="AE633" s="26">
        <v>918</v>
      </c>
      <c r="AF633" s="26">
        <v>1621.5</v>
      </c>
      <c r="AG633" s="26">
        <v>21.5989</v>
      </c>
    </row>
    <row r="634" spans="1:33" ht="15.75" customHeight="1">
      <c r="A634" s="101">
        <v>44746</v>
      </c>
      <c r="B634" s="102">
        <f>VLOOKUP(A634,'FTSE All-Share Historical '!A:B,2,FALSE)</f>
        <v>4002.19</v>
      </c>
      <c r="C634" s="26">
        <v>600</v>
      </c>
      <c r="D634" s="26">
        <v>167</v>
      </c>
      <c r="E634" s="26">
        <v>151.1</v>
      </c>
      <c r="F634" s="26">
        <v>288</v>
      </c>
      <c r="G634" s="26">
        <v>93.9</v>
      </c>
      <c r="H634" s="26">
        <v>432</v>
      </c>
      <c r="I634" s="26">
        <v>48.94</v>
      </c>
      <c r="J634" s="26">
        <v>197</v>
      </c>
      <c r="K634" s="26">
        <v>240</v>
      </c>
      <c r="L634" s="26">
        <v>135.6</v>
      </c>
      <c r="M634" s="26">
        <v>450</v>
      </c>
      <c r="N634" s="26">
        <v>186.6</v>
      </c>
      <c r="O634" s="26">
        <v>1120</v>
      </c>
      <c r="P634" s="26">
        <v>1838</v>
      </c>
      <c r="Q634" s="26">
        <v>70</v>
      </c>
      <c r="R634" s="26">
        <v>34.299999999999997</v>
      </c>
      <c r="S634" s="26">
        <v>54</v>
      </c>
      <c r="T634" s="26">
        <v>455</v>
      </c>
      <c r="U634" s="26">
        <v>198.5</v>
      </c>
      <c r="V634" s="26">
        <v>214.5</v>
      </c>
      <c r="W634" s="26">
        <v>4835</v>
      </c>
      <c r="X634" s="26">
        <v>2840</v>
      </c>
      <c r="Y634" s="26">
        <v>218.5</v>
      </c>
      <c r="Z634" s="26">
        <v>620</v>
      </c>
      <c r="AA634" s="26">
        <v>2905</v>
      </c>
      <c r="AB634" s="26">
        <v>317.8</v>
      </c>
      <c r="AC634" s="26">
        <v>965</v>
      </c>
      <c r="AD634" s="26">
        <v>9012</v>
      </c>
      <c r="AE634" s="26">
        <v>902.2</v>
      </c>
      <c r="AF634" s="26">
        <v>1654</v>
      </c>
      <c r="AG634" s="26">
        <v>21.396599999999999</v>
      </c>
    </row>
    <row r="635" spans="1:33" ht="15.75" customHeight="1">
      <c r="A635" s="101">
        <v>44747</v>
      </c>
      <c r="B635" s="102">
        <f>VLOOKUP(A635,'FTSE All-Share Historical '!A:B,2,FALSE)</f>
        <v>3895.69</v>
      </c>
      <c r="C635" s="26">
        <v>630</v>
      </c>
      <c r="D635" s="26">
        <v>167</v>
      </c>
      <c r="E635" s="26">
        <v>147</v>
      </c>
      <c r="F635" s="26">
        <v>285</v>
      </c>
      <c r="G635" s="26">
        <v>93</v>
      </c>
      <c r="H635" s="26">
        <v>418.5</v>
      </c>
      <c r="I635" s="26">
        <v>47</v>
      </c>
      <c r="J635" s="26">
        <v>190</v>
      </c>
      <c r="K635" s="26">
        <v>229</v>
      </c>
      <c r="L635" s="26">
        <v>128.80000000000001</v>
      </c>
      <c r="M635" s="26">
        <v>454</v>
      </c>
      <c r="N635" s="26">
        <v>183.9</v>
      </c>
      <c r="O635" s="26">
        <v>1130</v>
      </c>
      <c r="P635" s="26">
        <v>1794</v>
      </c>
      <c r="Q635" s="26">
        <v>69.2</v>
      </c>
      <c r="R635" s="26">
        <v>34.299999999999997</v>
      </c>
      <c r="S635" s="26">
        <v>51.7</v>
      </c>
      <c r="T635" s="26">
        <v>461</v>
      </c>
      <c r="U635" s="26">
        <v>196</v>
      </c>
      <c r="V635" s="26">
        <v>213.5</v>
      </c>
      <c r="W635" s="26">
        <v>4641</v>
      </c>
      <c r="X635" s="26">
        <v>2605</v>
      </c>
      <c r="Y635" s="26">
        <v>207</v>
      </c>
      <c r="Z635" s="26">
        <v>605.5</v>
      </c>
      <c r="AA635" s="26">
        <v>2835</v>
      </c>
      <c r="AB635" s="26">
        <v>305.2</v>
      </c>
      <c r="AC635" s="26">
        <v>942.5</v>
      </c>
      <c r="AD635" s="26">
        <v>8986</v>
      </c>
      <c r="AE635" s="26">
        <v>857.4</v>
      </c>
      <c r="AF635" s="26">
        <v>1638</v>
      </c>
      <c r="AG635" s="26">
        <v>20.948699999999999</v>
      </c>
    </row>
    <row r="636" spans="1:33" ht="15.75" customHeight="1">
      <c r="A636" s="101">
        <v>44748</v>
      </c>
      <c r="B636" s="102">
        <f>VLOOKUP(A636,'FTSE All-Share Historical '!A:B,2,FALSE)</f>
        <v>3943.39</v>
      </c>
      <c r="C636" s="26">
        <v>636</v>
      </c>
      <c r="D636" s="26">
        <v>165.8</v>
      </c>
      <c r="E636" s="26">
        <v>149.1</v>
      </c>
      <c r="F636" s="26">
        <v>286</v>
      </c>
      <c r="G636" s="26">
        <v>92.8</v>
      </c>
      <c r="H636" s="26">
        <v>412</v>
      </c>
      <c r="I636" s="26">
        <v>46.14</v>
      </c>
      <c r="J636" s="26">
        <v>193.5</v>
      </c>
      <c r="K636" s="26">
        <v>230</v>
      </c>
      <c r="L636" s="26">
        <v>128</v>
      </c>
      <c r="M636" s="26">
        <v>481</v>
      </c>
      <c r="N636" s="26">
        <v>184</v>
      </c>
      <c r="O636" s="26">
        <v>1154</v>
      </c>
      <c r="P636" s="26">
        <v>1806</v>
      </c>
      <c r="Q636" s="26">
        <v>70</v>
      </c>
      <c r="R636" s="26">
        <v>34.299999999999997</v>
      </c>
      <c r="S636" s="26">
        <v>54</v>
      </c>
      <c r="T636" s="26">
        <v>453</v>
      </c>
      <c r="U636" s="26">
        <v>196</v>
      </c>
      <c r="V636" s="26">
        <v>215.5</v>
      </c>
      <c r="W636" s="26">
        <v>4687.5</v>
      </c>
      <c r="X636" s="26">
        <v>2629</v>
      </c>
      <c r="Y636" s="26">
        <v>208</v>
      </c>
      <c r="Z636" s="26">
        <v>616</v>
      </c>
      <c r="AA636" s="26">
        <v>2890</v>
      </c>
      <c r="AB636" s="26">
        <v>308.60000000000002</v>
      </c>
      <c r="AC636" s="26">
        <v>920</v>
      </c>
      <c r="AD636" s="26">
        <v>9080</v>
      </c>
      <c r="AE636" s="26">
        <v>889.8</v>
      </c>
      <c r="AF636" s="26">
        <v>1682.5</v>
      </c>
      <c r="AG636" s="26">
        <v>19.778500000000001</v>
      </c>
    </row>
    <row r="637" spans="1:33" ht="15.75" customHeight="1">
      <c r="A637" s="101">
        <v>44749</v>
      </c>
      <c r="B637" s="102">
        <f>VLOOKUP(A637,'FTSE All-Share Historical '!A:B,2,FALSE)</f>
        <v>3990.68</v>
      </c>
      <c r="C637" s="26">
        <v>620</v>
      </c>
      <c r="D637" s="26">
        <v>162.80000000000001</v>
      </c>
      <c r="E637" s="26">
        <v>154.5</v>
      </c>
      <c r="F637" s="26">
        <v>287</v>
      </c>
      <c r="G637" s="26">
        <v>89.5</v>
      </c>
      <c r="H637" s="26">
        <v>428.5</v>
      </c>
      <c r="I637" s="26">
        <v>46.66</v>
      </c>
      <c r="J637" s="26">
        <v>195</v>
      </c>
      <c r="K637" s="26">
        <v>225</v>
      </c>
      <c r="L637" s="26">
        <v>124.8</v>
      </c>
      <c r="M637" s="26">
        <v>486.5</v>
      </c>
      <c r="N637" s="26">
        <v>182.7</v>
      </c>
      <c r="O637" s="26">
        <v>1158</v>
      </c>
      <c r="P637" s="26">
        <v>1844</v>
      </c>
      <c r="Q637" s="26">
        <v>71.400000000000006</v>
      </c>
      <c r="R637" s="26">
        <v>32.700000000000003</v>
      </c>
      <c r="S637" s="26">
        <v>57.1</v>
      </c>
      <c r="T637" s="26">
        <v>466</v>
      </c>
      <c r="U637" s="26">
        <v>201</v>
      </c>
      <c r="V637" s="26">
        <v>215</v>
      </c>
      <c r="W637" s="26">
        <v>4860</v>
      </c>
      <c r="X637" s="26">
        <v>2816</v>
      </c>
      <c r="Y637" s="26">
        <v>214</v>
      </c>
      <c r="Z637" s="26">
        <v>611.5</v>
      </c>
      <c r="AA637" s="26">
        <v>2940</v>
      </c>
      <c r="AB637" s="26">
        <v>312.8</v>
      </c>
      <c r="AC637" s="26">
        <v>890</v>
      </c>
      <c r="AD637" s="26">
        <v>9240</v>
      </c>
      <c r="AE637" s="26">
        <v>783.8</v>
      </c>
      <c r="AF637" s="26">
        <v>1717</v>
      </c>
      <c r="AG637" s="26">
        <v>19.431799999999999</v>
      </c>
    </row>
    <row r="638" spans="1:33" ht="15.75" customHeight="1">
      <c r="A638" s="101">
        <v>44750</v>
      </c>
      <c r="B638" s="102">
        <f>VLOOKUP(A638,'FTSE All-Share Historical '!A:B,2,FALSE)</f>
        <v>3995.26</v>
      </c>
      <c r="C638" s="26">
        <v>602</v>
      </c>
      <c r="D638" s="26">
        <v>161.6</v>
      </c>
      <c r="E638" s="26">
        <v>156.30000000000001</v>
      </c>
      <c r="F638" s="26">
        <v>286</v>
      </c>
      <c r="G638" s="26">
        <v>92</v>
      </c>
      <c r="H638" s="26">
        <v>438.5</v>
      </c>
      <c r="I638" s="26">
        <v>45.5</v>
      </c>
      <c r="J638" s="26">
        <v>188.5</v>
      </c>
      <c r="K638" s="26">
        <v>230</v>
      </c>
      <c r="L638" s="26">
        <v>126</v>
      </c>
      <c r="M638" s="26">
        <v>493</v>
      </c>
      <c r="N638" s="26">
        <v>177.9</v>
      </c>
      <c r="O638" s="26">
        <v>1144</v>
      </c>
      <c r="P638" s="26">
        <v>1866</v>
      </c>
      <c r="Q638" s="26">
        <v>72</v>
      </c>
      <c r="R638" s="26">
        <v>34.15</v>
      </c>
      <c r="S638" s="26">
        <v>56.3</v>
      </c>
      <c r="T638" s="26">
        <v>462</v>
      </c>
      <c r="U638" s="26">
        <v>200</v>
      </c>
      <c r="V638" s="26">
        <v>215.5</v>
      </c>
      <c r="W638" s="26">
        <v>4835</v>
      </c>
      <c r="X638" s="26">
        <v>2824.5</v>
      </c>
      <c r="Y638" s="26">
        <v>221.5</v>
      </c>
      <c r="Z638" s="26">
        <v>616.5</v>
      </c>
      <c r="AA638" s="26">
        <v>2885</v>
      </c>
      <c r="AB638" s="26">
        <v>313</v>
      </c>
      <c r="AC638" s="26">
        <v>905</v>
      </c>
      <c r="AD638" s="26">
        <v>9280</v>
      </c>
      <c r="AE638" s="26">
        <v>806.6</v>
      </c>
      <c r="AF638" s="26">
        <v>1697</v>
      </c>
      <c r="AG638" s="26">
        <v>19.865200000000002</v>
      </c>
    </row>
    <row r="639" spans="1:33" ht="15.75" customHeight="1">
      <c r="A639" s="101">
        <v>44753</v>
      </c>
      <c r="B639" s="102">
        <f>VLOOKUP(A639,'FTSE All-Share Historical '!A:B,2,FALSE)</f>
        <v>3992.99</v>
      </c>
      <c r="C639" s="26">
        <v>620</v>
      </c>
      <c r="D639" s="26">
        <v>160</v>
      </c>
      <c r="E639" s="26">
        <v>152</v>
      </c>
      <c r="F639" s="26">
        <v>284</v>
      </c>
      <c r="G639" s="26">
        <v>92</v>
      </c>
      <c r="H639" s="26">
        <v>445</v>
      </c>
      <c r="I639" s="26">
        <v>45.64</v>
      </c>
      <c r="J639" s="26">
        <v>194.25</v>
      </c>
      <c r="K639" s="26">
        <v>227.5</v>
      </c>
      <c r="L639" s="26">
        <v>125</v>
      </c>
      <c r="M639" s="26">
        <v>506</v>
      </c>
      <c r="N639" s="26">
        <v>180</v>
      </c>
      <c r="O639" s="26">
        <v>1132</v>
      </c>
      <c r="P639" s="26">
        <v>1866</v>
      </c>
      <c r="Q639" s="26">
        <v>71.2</v>
      </c>
      <c r="R639" s="26">
        <v>34.5</v>
      </c>
      <c r="S639" s="26">
        <v>56</v>
      </c>
      <c r="T639" s="26">
        <v>471</v>
      </c>
      <c r="U639" s="26">
        <v>202</v>
      </c>
      <c r="V639" s="26">
        <v>217</v>
      </c>
      <c r="W639" s="26">
        <v>4811.5</v>
      </c>
      <c r="X639" s="26">
        <v>2724.5</v>
      </c>
      <c r="Y639" s="26">
        <v>216</v>
      </c>
      <c r="Z639" s="26">
        <v>623.5</v>
      </c>
      <c r="AA639" s="26">
        <v>2935</v>
      </c>
      <c r="AB639" s="26">
        <v>313.2</v>
      </c>
      <c r="AC639" s="26">
        <v>900</v>
      </c>
      <c r="AD639" s="26">
        <v>9314</v>
      </c>
      <c r="AE639" s="26">
        <v>786.6</v>
      </c>
      <c r="AF639" s="26">
        <v>1711.5</v>
      </c>
      <c r="AG639" s="26">
        <v>22.032299999999999</v>
      </c>
    </row>
    <row r="640" spans="1:33" ht="15.75" customHeight="1">
      <c r="A640" s="101">
        <v>44754</v>
      </c>
      <c r="B640" s="102">
        <f>VLOOKUP(A640,'FTSE All-Share Historical '!A:B,2,FALSE)</f>
        <v>3999.81</v>
      </c>
      <c r="C640" s="26">
        <v>600</v>
      </c>
      <c r="D640" s="26">
        <v>163.6</v>
      </c>
      <c r="E640" s="26">
        <v>152.4</v>
      </c>
      <c r="F640" s="26">
        <v>282</v>
      </c>
      <c r="G640" s="26">
        <v>92</v>
      </c>
      <c r="H640" s="26">
        <v>449</v>
      </c>
      <c r="I640" s="26">
        <v>47</v>
      </c>
      <c r="J640" s="26">
        <v>190</v>
      </c>
      <c r="K640" s="26">
        <v>225</v>
      </c>
      <c r="L640" s="26">
        <v>123.6</v>
      </c>
      <c r="M640" s="26">
        <v>493</v>
      </c>
      <c r="N640" s="26">
        <v>181</v>
      </c>
      <c r="O640" s="26">
        <v>1134</v>
      </c>
      <c r="P640" s="26">
        <v>1846</v>
      </c>
      <c r="Q640" s="26">
        <v>72.400000000000006</v>
      </c>
      <c r="R640" s="26">
        <v>34.4</v>
      </c>
      <c r="S640" s="26">
        <v>57</v>
      </c>
      <c r="T640" s="26">
        <v>477</v>
      </c>
      <c r="U640" s="26">
        <v>202</v>
      </c>
      <c r="V640" s="26">
        <v>222.5</v>
      </c>
      <c r="W640" s="26">
        <v>4780</v>
      </c>
      <c r="X640" s="26">
        <v>2730.5</v>
      </c>
      <c r="Y640" s="26">
        <v>219</v>
      </c>
      <c r="Z640" s="26">
        <v>630</v>
      </c>
      <c r="AA640" s="26">
        <v>2955</v>
      </c>
      <c r="AB640" s="26">
        <v>317.60000000000002</v>
      </c>
      <c r="AC640" s="26">
        <v>900</v>
      </c>
      <c r="AD640" s="26">
        <v>9256</v>
      </c>
      <c r="AE640" s="26">
        <v>803</v>
      </c>
      <c r="AF640" s="26">
        <v>1707</v>
      </c>
      <c r="AG640" s="26">
        <v>20.399699999999999</v>
      </c>
    </row>
    <row r="641" spans="1:33" ht="15.75" customHeight="1">
      <c r="A641" s="101">
        <v>44755</v>
      </c>
      <c r="B641" s="102">
        <f>VLOOKUP(A641,'FTSE All-Share Historical '!A:B,2,FALSE)</f>
        <v>3970.02</v>
      </c>
      <c r="C641" s="26">
        <v>592</v>
      </c>
      <c r="D641" s="26">
        <v>162.19999999999999</v>
      </c>
      <c r="E641" s="26">
        <v>154.6</v>
      </c>
      <c r="F641" s="26">
        <v>270</v>
      </c>
      <c r="G641" s="26">
        <v>91</v>
      </c>
      <c r="H641" s="26">
        <v>449</v>
      </c>
      <c r="I641" s="26">
        <v>45.48</v>
      </c>
      <c r="J641" s="26">
        <v>192.25</v>
      </c>
      <c r="K641" s="26">
        <v>220</v>
      </c>
      <c r="L641" s="26">
        <v>121.6</v>
      </c>
      <c r="M641" s="26">
        <v>494.5</v>
      </c>
      <c r="N641" s="26">
        <v>170.9</v>
      </c>
      <c r="O641" s="26">
        <v>1134</v>
      </c>
      <c r="P641" s="26">
        <v>1834</v>
      </c>
      <c r="Q641" s="26">
        <v>72.099999999999994</v>
      </c>
      <c r="R641" s="26">
        <v>34.475000000000001</v>
      </c>
      <c r="S641" s="26">
        <v>55.2</v>
      </c>
      <c r="T641" s="26">
        <v>445</v>
      </c>
      <c r="U641" s="26">
        <v>214</v>
      </c>
      <c r="V641" s="26">
        <v>223.5</v>
      </c>
      <c r="W641" s="26">
        <v>4792</v>
      </c>
      <c r="X641" s="26">
        <v>2685</v>
      </c>
      <c r="Y641" s="26">
        <v>219.5</v>
      </c>
      <c r="Z641" s="26">
        <v>577.5</v>
      </c>
      <c r="AA641" s="26">
        <v>3225</v>
      </c>
      <c r="AB641" s="26">
        <v>312.8</v>
      </c>
      <c r="AC641" s="26">
        <v>897.5</v>
      </c>
      <c r="AD641" s="26">
        <v>9118</v>
      </c>
      <c r="AE641" s="26">
        <v>800.4</v>
      </c>
      <c r="AF641" s="26">
        <v>1670.5</v>
      </c>
      <c r="AG641" s="26">
        <v>20.948699999999999</v>
      </c>
    </row>
    <row r="642" spans="1:33" ht="15.75" customHeight="1">
      <c r="A642" s="101">
        <v>44756</v>
      </c>
      <c r="B642" s="102">
        <f>VLOOKUP(A642,'FTSE All-Share Historical '!A:B,2,FALSE)</f>
        <v>3907.73</v>
      </c>
      <c r="C642" s="26">
        <v>610</v>
      </c>
      <c r="D642" s="26">
        <v>162.4</v>
      </c>
      <c r="E642" s="26">
        <v>152.5</v>
      </c>
      <c r="F642" s="26">
        <v>265</v>
      </c>
      <c r="G642" s="26">
        <v>92.5</v>
      </c>
      <c r="H642" s="26">
        <v>424</v>
      </c>
      <c r="I642" s="26">
        <v>45</v>
      </c>
      <c r="J642" s="26">
        <v>192.75</v>
      </c>
      <c r="K642" s="26">
        <v>217</v>
      </c>
      <c r="L642" s="26">
        <v>119.8</v>
      </c>
      <c r="M642" s="26">
        <v>444</v>
      </c>
      <c r="N642" s="26">
        <v>160.69999999999999</v>
      </c>
      <c r="O642" s="26">
        <v>1120</v>
      </c>
      <c r="P642" s="26">
        <v>1820</v>
      </c>
      <c r="Q642" s="26">
        <v>71.8</v>
      </c>
      <c r="R642" s="26">
        <v>34</v>
      </c>
      <c r="S642" s="26">
        <v>54.7</v>
      </c>
      <c r="T642" s="26">
        <v>453</v>
      </c>
      <c r="U642" s="26">
        <v>211</v>
      </c>
      <c r="V642" s="26">
        <v>218</v>
      </c>
      <c r="W642" s="26">
        <v>4567</v>
      </c>
      <c r="X642" s="26">
        <v>2547.5</v>
      </c>
      <c r="Y642" s="26">
        <v>214.5</v>
      </c>
      <c r="Z642" s="26">
        <v>540</v>
      </c>
      <c r="AA642" s="26">
        <v>3165</v>
      </c>
      <c r="AB642" s="26">
        <v>307.2</v>
      </c>
      <c r="AC642" s="26">
        <v>862.5</v>
      </c>
      <c r="AD642" s="26">
        <v>9176</v>
      </c>
      <c r="AE642" s="26">
        <v>823.2</v>
      </c>
      <c r="AF642" s="26">
        <v>1663.5</v>
      </c>
      <c r="AG642" s="26">
        <v>20.226400000000002</v>
      </c>
    </row>
    <row r="643" spans="1:33" ht="15.75" customHeight="1">
      <c r="A643" s="101">
        <v>44757</v>
      </c>
      <c r="B643" s="102">
        <f>VLOOKUP(A643,'FTSE All-Share Historical '!A:B,2,FALSE)</f>
        <v>3975.18</v>
      </c>
      <c r="C643" s="26">
        <v>600</v>
      </c>
      <c r="D643" s="26">
        <v>163.19999999999999</v>
      </c>
      <c r="E643" s="26">
        <v>157.5</v>
      </c>
      <c r="F643" s="26">
        <v>266</v>
      </c>
      <c r="G643" s="26">
        <v>91.95</v>
      </c>
      <c r="H643" s="26">
        <v>422.5</v>
      </c>
      <c r="I643" s="26">
        <v>45.52</v>
      </c>
      <c r="J643" s="26">
        <v>193.25</v>
      </c>
      <c r="K643" s="26">
        <v>218</v>
      </c>
      <c r="L643" s="26">
        <v>121</v>
      </c>
      <c r="M643" s="26">
        <v>444.5</v>
      </c>
      <c r="N643" s="26">
        <v>164.2</v>
      </c>
      <c r="O643" s="26">
        <v>1126</v>
      </c>
      <c r="P643" s="26">
        <v>1872</v>
      </c>
      <c r="Q643" s="26">
        <v>73.7</v>
      </c>
      <c r="R643" s="26">
        <v>33.35</v>
      </c>
      <c r="S643" s="26">
        <v>56.2</v>
      </c>
      <c r="T643" s="26">
        <v>446</v>
      </c>
      <c r="U643" s="26">
        <v>213</v>
      </c>
      <c r="V643" s="26">
        <v>221</v>
      </c>
      <c r="W643" s="26">
        <v>4579</v>
      </c>
      <c r="X643" s="26">
        <v>2550</v>
      </c>
      <c r="Y643" s="26">
        <v>217.5</v>
      </c>
      <c r="Z643" s="26">
        <v>543.5</v>
      </c>
      <c r="AA643" s="26">
        <v>3260</v>
      </c>
      <c r="AB643" s="26">
        <v>314.8</v>
      </c>
      <c r="AC643" s="26">
        <v>835</v>
      </c>
      <c r="AD643" s="26">
        <v>9482</v>
      </c>
      <c r="AE643" s="26">
        <v>899.8</v>
      </c>
      <c r="AF643" s="26">
        <v>1699</v>
      </c>
      <c r="AG643" s="26">
        <v>21.107700000000001</v>
      </c>
    </row>
    <row r="644" spans="1:33" ht="15.75" customHeight="1">
      <c r="A644" s="101">
        <v>44760</v>
      </c>
      <c r="B644" s="102">
        <f>VLOOKUP(A644,'FTSE All-Share Historical '!A:B,2,FALSE)</f>
        <v>4011.24</v>
      </c>
      <c r="C644" s="26">
        <v>600</v>
      </c>
      <c r="D644" s="26">
        <v>166</v>
      </c>
      <c r="E644" s="26">
        <v>163</v>
      </c>
      <c r="F644" s="26">
        <v>273</v>
      </c>
      <c r="G644" s="26">
        <v>96</v>
      </c>
      <c r="H644" s="26">
        <v>425</v>
      </c>
      <c r="I644" s="26">
        <v>46.78</v>
      </c>
      <c r="J644" s="26">
        <v>193</v>
      </c>
      <c r="K644" s="26">
        <v>218</v>
      </c>
      <c r="L644" s="26">
        <v>124</v>
      </c>
      <c r="M644" s="26">
        <v>450</v>
      </c>
      <c r="N644" s="26">
        <v>166.1</v>
      </c>
      <c r="O644" s="26">
        <v>1140</v>
      </c>
      <c r="P644" s="26">
        <v>1882</v>
      </c>
      <c r="Q644" s="26">
        <v>75.3</v>
      </c>
      <c r="R644" s="26">
        <v>33.5</v>
      </c>
      <c r="S644" s="26">
        <v>58</v>
      </c>
      <c r="T644" s="26">
        <v>432</v>
      </c>
      <c r="U644" s="26">
        <v>216</v>
      </c>
      <c r="V644" s="26">
        <v>221</v>
      </c>
      <c r="W644" s="26">
        <v>4711</v>
      </c>
      <c r="X644" s="26">
        <v>2637.5</v>
      </c>
      <c r="Y644" s="26">
        <v>222.5</v>
      </c>
      <c r="Z644" s="26">
        <v>560.5</v>
      </c>
      <c r="AA644" s="26">
        <v>3350</v>
      </c>
      <c r="AB644" s="26">
        <v>319.2</v>
      </c>
      <c r="AC644" s="26">
        <v>877.5</v>
      </c>
      <c r="AD644" s="26">
        <v>9526</v>
      </c>
      <c r="AE644" s="26">
        <v>910.6</v>
      </c>
      <c r="AF644" s="26">
        <v>1678</v>
      </c>
      <c r="AG644" s="26">
        <v>21.526599999999998</v>
      </c>
    </row>
    <row r="645" spans="1:33" ht="15.75" customHeight="1">
      <c r="A645" s="101">
        <v>44761</v>
      </c>
      <c r="B645" s="102">
        <f>VLOOKUP(A645,'FTSE All-Share Historical '!A:B,2,FALSE)</f>
        <v>4054.21</v>
      </c>
      <c r="C645" s="26">
        <v>600</v>
      </c>
      <c r="D645" s="26">
        <v>171</v>
      </c>
      <c r="E645" s="26">
        <v>167.4</v>
      </c>
      <c r="F645" s="26">
        <v>285</v>
      </c>
      <c r="G645" s="26">
        <v>96.05</v>
      </c>
      <c r="H645" s="26">
        <v>428.5</v>
      </c>
      <c r="I645" s="26">
        <v>47.18</v>
      </c>
      <c r="J645" s="26">
        <v>194</v>
      </c>
      <c r="K645" s="26">
        <v>222</v>
      </c>
      <c r="L645" s="26">
        <v>123.6</v>
      </c>
      <c r="M645" s="26">
        <v>458</v>
      </c>
      <c r="N645" s="26">
        <v>170.5</v>
      </c>
      <c r="O645" s="26">
        <v>1144</v>
      </c>
      <c r="P645" s="26">
        <v>1900</v>
      </c>
      <c r="Q645" s="26">
        <v>77.2</v>
      </c>
      <c r="R645" s="26">
        <v>34.700000000000003</v>
      </c>
      <c r="S645" s="26">
        <v>58.2</v>
      </c>
      <c r="T645" s="26">
        <v>404</v>
      </c>
      <c r="U645" s="26">
        <v>211</v>
      </c>
      <c r="V645" s="26">
        <v>221</v>
      </c>
      <c r="W645" s="26">
        <v>4707.5</v>
      </c>
      <c r="X645" s="26">
        <v>2637</v>
      </c>
      <c r="Y645" s="26">
        <v>226</v>
      </c>
      <c r="Z645" s="26">
        <v>556</v>
      </c>
      <c r="AA645" s="26">
        <v>3410</v>
      </c>
      <c r="AB645" s="26">
        <v>331</v>
      </c>
      <c r="AC645" s="26">
        <v>920</v>
      </c>
      <c r="AD645" s="26">
        <v>9540</v>
      </c>
      <c r="AE645" s="26">
        <v>915.4</v>
      </c>
      <c r="AF645" s="26">
        <v>1679.5</v>
      </c>
      <c r="AG645" s="26">
        <v>21.5989</v>
      </c>
    </row>
    <row r="646" spans="1:33" ht="15.75" customHeight="1">
      <c r="A646" s="101">
        <v>44762</v>
      </c>
      <c r="B646" s="102">
        <f>VLOOKUP(A646,'FTSE All-Share Historical '!A:B,2,FALSE)</f>
        <v>4042.91</v>
      </c>
      <c r="C646" s="26">
        <v>610</v>
      </c>
      <c r="D646" s="26">
        <v>175.8</v>
      </c>
      <c r="E646" s="26">
        <v>170.1</v>
      </c>
      <c r="F646" s="26">
        <v>285</v>
      </c>
      <c r="G646" s="26">
        <v>95.8</v>
      </c>
      <c r="H646" s="26">
        <v>437.5</v>
      </c>
      <c r="I646" s="26">
        <v>47.32</v>
      </c>
      <c r="J646" s="26">
        <v>195</v>
      </c>
      <c r="K646" s="26">
        <v>225</v>
      </c>
      <c r="L646" s="26">
        <v>123.4</v>
      </c>
      <c r="M646" s="26">
        <v>472.5</v>
      </c>
      <c r="N646" s="26">
        <v>172.6</v>
      </c>
      <c r="O646" s="26">
        <v>1150</v>
      </c>
      <c r="P646" s="26">
        <v>1930</v>
      </c>
      <c r="Q646" s="26">
        <v>77</v>
      </c>
      <c r="R646" s="26">
        <v>39.5</v>
      </c>
      <c r="S646" s="26">
        <v>58.5</v>
      </c>
      <c r="T646" s="26">
        <v>425</v>
      </c>
      <c r="U646" s="26">
        <v>211</v>
      </c>
      <c r="V646" s="26">
        <v>222</v>
      </c>
      <c r="W646" s="26">
        <v>4691</v>
      </c>
      <c r="X646" s="26">
        <v>2604</v>
      </c>
      <c r="Y646" s="26">
        <v>230</v>
      </c>
      <c r="Z646" s="26">
        <v>568.5</v>
      </c>
      <c r="AA646" s="26">
        <v>3445</v>
      </c>
      <c r="AB646" s="26">
        <v>329.2</v>
      </c>
      <c r="AC646" s="26">
        <v>920</v>
      </c>
      <c r="AD646" s="26">
        <v>9694</v>
      </c>
      <c r="AE646" s="26">
        <v>915</v>
      </c>
      <c r="AF646" s="26">
        <v>1690.5</v>
      </c>
      <c r="AG646" s="26">
        <v>21.107700000000001</v>
      </c>
    </row>
    <row r="647" spans="1:33" ht="15.75" customHeight="1">
      <c r="A647" s="101">
        <v>44763</v>
      </c>
      <c r="B647" s="102">
        <f>VLOOKUP(A647,'FTSE All-Share Historical '!A:B,2,FALSE)</f>
        <v>4055.79</v>
      </c>
      <c r="C647" s="26">
        <v>630</v>
      </c>
      <c r="D647" s="26">
        <v>173.4</v>
      </c>
      <c r="E647" s="26">
        <v>172</v>
      </c>
      <c r="F647" s="26">
        <v>284</v>
      </c>
      <c r="G647" s="26">
        <v>93.6</v>
      </c>
      <c r="H647" s="26">
        <v>435</v>
      </c>
      <c r="I647" s="26">
        <v>46.98</v>
      </c>
      <c r="J647" s="26">
        <v>193</v>
      </c>
      <c r="K647" s="26">
        <v>220</v>
      </c>
      <c r="L647" s="26">
        <v>122</v>
      </c>
      <c r="M647" s="26">
        <v>470.5</v>
      </c>
      <c r="N647" s="26">
        <v>172</v>
      </c>
      <c r="O647" s="26">
        <v>1148</v>
      </c>
      <c r="P647" s="26">
        <v>1982</v>
      </c>
      <c r="Q647" s="26">
        <v>77</v>
      </c>
      <c r="R647" s="26">
        <v>44.2</v>
      </c>
      <c r="S647" s="26">
        <v>57.9</v>
      </c>
      <c r="T647" s="26">
        <v>481</v>
      </c>
      <c r="U647" s="26">
        <v>211</v>
      </c>
      <c r="V647" s="26">
        <v>219.5</v>
      </c>
      <c r="W647" s="26">
        <v>4692.5</v>
      </c>
      <c r="X647" s="26">
        <v>2627.5</v>
      </c>
      <c r="Y647" s="26">
        <v>231.5</v>
      </c>
      <c r="Z647" s="26">
        <v>565</v>
      </c>
      <c r="AA647" s="26">
        <v>3520</v>
      </c>
      <c r="AB647" s="26">
        <v>330.2</v>
      </c>
      <c r="AC647" s="26">
        <v>900</v>
      </c>
      <c r="AD647" s="26">
        <v>9834</v>
      </c>
      <c r="AE647" s="26">
        <v>892.6</v>
      </c>
      <c r="AF647" s="26">
        <v>1725</v>
      </c>
      <c r="AG647" s="26">
        <v>20.688700000000001</v>
      </c>
    </row>
    <row r="648" spans="1:33" ht="15.75" customHeight="1">
      <c r="A648" s="101">
        <v>44764</v>
      </c>
      <c r="B648" s="102">
        <f>VLOOKUP(A648,'FTSE All-Share Historical '!A:B,2,FALSE)</f>
        <v>4062.26</v>
      </c>
      <c r="C648" s="26">
        <v>614</v>
      </c>
      <c r="D648" s="26">
        <v>174.6</v>
      </c>
      <c r="E648" s="26">
        <v>170.9</v>
      </c>
      <c r="F648" s="26">
        <v>290</v>
      </c>
      <c r="G648" s="26">
        <v>93.4</v>
      </c>
      <c r="H648" s="26">
        <v>428</v>
      </c>
      <c r="I648" s="26">
        <v>46.8</v>
      </c>
      <c r="J648" s="26">
        <v>193</v>
      </c>
      <c r="K648" s="26">
        <v>225</v>
      </c>
      <c r="L648" s="26">
        <v>123.2</v>
      </c>
      <c r="M648" s="26">
        <v>465</v>
      </c>
      <c r="N648" s="26">
        <v>174.3</v>
      </c>
      <c r="O648" s="26">
        <v>1168</v>
      </c>
      <c r="P648" s="26">
        <v>1980</v>
      </c>
      <c r="Q648" s="26">
        <v>76.7</v>
      </c>
      <c r="R648" s="26">
        <v>43.6</v>
      </c>
      <c r="S648" s="26">
        <v>58</v>
      </c>
      <c r="T648" s="26">
        <v>435</v>
      </c>
      <c r="U648" s="26">
        <v>212</v>
      </c>
      <c r="V648" s="26">
        <v>222</v>
      </c>
      <c r="W648" s="26">
        <v>4772</v>
      </c>
      <c r="X648" s="26">
        <v>2665.5</v>
      </c>
      <c r="Y648" s="26">
        <v>234</v>
      </c>
      <c r="Z648" s="26">
        <v>566</v>
      </c>
      <c r="AA648" s="26">
        <v>3435</v>
      </c>
      <c r="AB648" s="26">
        <v>332</v>
      </c>
      <c r="AC648" s="26">
        <v>900</v>
      </c>
      <c r="AD648" s="26">
        <v>9976</v>
      </c>
      <c r="AE648" s="26">
        <v>890</v>
      </c>
      <c r="AF648" s="26">
        <v>1711</v>
      </c>
      <c r="AG648" s="26">
        <v>19.792899999999999</v>
      </c>
    </row>
    <row r="649" spans="1:33" ht="15.75" customHeight="1">
      <c r="A649" s="101">
        <v>44767</v>
      </c>
      <c r="B649" s="102">
        <f>VLOOKUP(A649,'FTSE All-Share Historical '!A:B,2,FALSE)</f>
        <v>4075.64</v>
      </c>
      <c r="C649" s="26">
        <v>626</v>
      </c>
      <c r="D649" s="26">
        <v>173.4</v>
      </c>
      <c r="E649" s="26">
        <v>170.4</v>
      </c>
      <c r="F649" s="26">
        <v>284</v>
      </c>
      <c r="G649" s="26">
        <v>91.1</v>
      </c>
      <c r="H649" s="26">
        <v>429</v>
      </c>
      <c r="I649" s="26">
        <v>47.7</v>
      </c>
      <c r="J649" s="26">
        <v>192</v>
      </c>
      <c r="K649" s="26">
        <v>221.5</v>
      </c>
      <c r="L649" s="26">
        <v>115.4</v>
      </c>
      <c r="M649" s="26">
        <v>457</v>
      </c>
      <c r="N649" s="26">
        <v>176.6</v>
      </c>
      <c r="O649" s="26">
        <v>1184</v>
      </c>
      <c r="P649" s="26">
        <v>2000</v>
      </c>
      <c r="Q649" s="26">
        <v>76.5</v>
      </c>
      <c r="R649" s="26">
        <v>42</v>
      </c>
      <c r="S649" s="26">
        <v>58</v>
      </c>
      <c r="T649" s="26">
        <v>414</v>
      </c>
      <c r="U649" s="26">
        <v>213</v>
      </c>
      <c r="V649" s="26">
        <v>221.5</v>
      </c>
      <c r="W649" s="26">
        <v>4850</v>
      </c>
      <c r="X649" s="26">
        <v>2729</v>
      </c>
      <c r="Y649" s="26">
        <v>241</v>
      </c>
      <c r="Z649" s="26">
        <v>560</v>
      </c>
      <c r="AA649" s="26">
        <v>3415</v>
      </c>
      <c r="AB649" s="26">
        <v>332.8</v>
      </c>
      <c r="AC649" s="26">
        <v>895</v>
      </c>
      <c r="AD649" s="26">
        <v>9940</v>
      </c>
      <c r="AE649" s="26">
        <v>878.2</v>
      </c>
      <c r="AF649" s="26">
        <v>1724</v>
      </c>
      <c r="AG649" s="26">
        <v>19.8507</v>
      </c>
    </row>
    <row r="650" spans="1:33" ht="15.75" customHeight="1">
      <c r="A650" s="101">
        <v>44768</v>
      </c>
      <c r="B650" s="102">
        <f>VLOOKUP(A650,'FTSE All-Share Historical '!A:B,2,FALSE)</f>
        <v>4068.09</v>
      </c>
      <c r="C650" s="26">
        <v>630</v>
      </c>
      <c r="D650" s="26">
        <v>169.6</v>
      </c>
      <c r="E650" s="26">
        <v>164.4</v>
      </c>
      <c r="F650" s="26">
        <v>290</v>
      </c>
      <c r="G650" s="26">
        <v>92.6</v>
      </c>
      <c r="H650" s="26">
        <v>434.5</v>
      </c>
      <c r="I650" s="26">
        <v>47</v>
      </c>
      <c r="J650" s="26">
        <v>192</v>
      </c>
      <c r="K650" s="26">
        <v>218</v>
      </c>
      <c r="L650" s="26">
        <v>110.6</v>
      </c>
      <c r="M650" s="26">
        <v>459.5</v>
      </c>
      <c r="N650" s="26">
        <v>170.4</v>
      </c>
      <c r="O650" s="26">
        <v>1190</v>
      </c>
      <c r="P650" s="26">
        <v>1952</v>
      </c>
      <c r="Q650" s="26">
        <v>76</v>
      </c>
      <c r="R650" s="26">
        <v>42.15</v>
      </c>
      <c r="S650" s="26">
        <v>57.7</v>
      </c>
      <c r="T650" s="26">
        <v>395</v>
      </c>
      <c r="U650" s="26">
        <v>210</v>
      </c>
      <c r="V650" s="26">
        <v>220</v>
      </c>
      <c r="W650" s="26">
        <v>4823.5</v>
      </c>
      <c r="X650" s="26">
        <v>2751</v>
      </c>
      <c r="Y650" s="26">
        <v>241.5</v>
      </c>
      <c r="Z650" s="26">
        <v>541.5</v>
      </c>
      <c r="AA650" s="26">
        <v>3450</v>
      </c>
      <c r="AB650" s="26">
        <v>339.6</v>
      </c>
      <c r="AC650" s="26">
        <v>895</v>
      </c>
      <c r="AD650" s="26">
        <v>9640</v>
      </c>
      <c r="AE650" s="26">
        <v>881.2</v>
      </c>
      <c r="AF650" s="26">
        <v>1721.5</v>
      </c>
      <c r="AG650" s="26">
        <v>19.504000000000001</v>
      </c>
    </row>
    <row r="651" spans="1:33" ht="15.75" customHeight="1">
      <c r="A651" s="101">
        <v>44769</v>
      </c>
      <c r="B651" s="102">
        <f>VLOOKUP(A651,'FTSE All-Share Historical '!A:B,2,FALSE)</f>
        <v>4090.09</v>
      </c>
      <c r="C651" s="26">
        <v>614</v>
      </c>
      <c r="D651" s="26">
        <v>169</v>
      </c>
      <c r="E651" s="26">
        <v>166.8</v>
      </c>
      <c r="F651" s="26">
        <v>285</v>
      </c>
      <c r="G651" s="26">
        <v>94.6</v>
      </c>
      <c r="H651" s="26">
        <v>441.5</v>
      </c>
      <c r="I651" s="26">
        <v>48.68</v>
      </c>
      <c r="J651" s="26">
        <v>193.5</v>
      </c>
      <c r="K651" s="26">
        <v>227</v>
      </c>
      <c r="L651" s="26">
        <v>115.6</v>
      </c>
      <c r="M651" s="26">
        <v>467</v>
      </c>
      <c r="N651" s="26">
        <v>175.8</v>
      </c>
      <c r="O651" s="26">
        <v>1216</v>
      </c>
      <c r="P651" s="26">
        <v>1940</v>
      </c>
      <c r="Q651" s="26">
        <v>76</v>
      </c>
      <c r="R651" s="26">
        <v>41.8</v>
      </c>
      <c r="S651" s="26">
        <v>57.5</v>
      </c>
      <c r="T651" s="26">
        <v>389</v>
      </c>
      <c r="U651" s="26">
        <v>211</v>
      </c>
      <c r="V651" s="26">
        <v>220</v>
      </c>
      <c r="W651" s="26">
        <v>4788</v>
      </c>
      <c r="X651" s="26">
        <v>2775</v>
      </c>
      <c r="Y651" s="26">
        <v>236.5</v>
      </c>
      <c r="Z651" s="26">
        <v>550</v>
      </c>
      <c r="AA651" s="26">
        <v>3385</v>
      </c>
      <c r="AB651" s="26">
        <v>343.6</v>
      </c>
      <c r="AC651" s="26">
        <v>897.5</v>
      </c>
      <c r="AD651" s="26">
        <v>9586</v>
      </c>
      <c r="AE651" s="26">
        <v>901.2</v>
      </c>
      <c r="AF651" s="26">
        <v>1721.5</v>
      </c>
      <c r="AG651" s="26">
        <v>20.081900000000001</v>
      </c>
    </row>
    <row r="652" spans="1:33" ht="15.75" customHeight="1">
      <c r="A652" s="101">
        <v>44770</v>
      </c>
      <c r="B652" s="102">
        <f>VLOOKUP(A652,'FTSE All-Share Historical '!A:B,2,FALSE)</f>
        <v>4095.65</v>
      </c>
      <c r="C652" s="26">
        <v>620</v>
      </c>
      <c r="D652" s="26">
        <v>169</v>
      </c>
      <c r="E652" s="26">
        <v>167.5</v>
      </c>
      <c r="F652" s="26">
        <v>286</v>
      </c>
      <c r="G652" s="26">
        <v>94</v>
      </c>
      <c r="H652" s="26">
        <v>437</v>
      </c>
      <c r="I652" s="26">
        <v>47.78</v>
      </c>
      <c r="J652" s="26">
        <v>195</v>
      </c>
      <c r="K652" s="26">
        <v>227</v>
      </c>
      <c r="L652" s="26">
        <v>111.2</v>
      </c>
      <c r="M652" s="26">
        <v>471.5</v>
      </c>
      <c r="N652" s="26">
        <v>170.4</v>
      </c>
      <c r="O652" s="26">
        <v>1236</v>
      </c>
      <c r="P652" s="26">
        <v>1946</v>
      </c>
      <c r="Q652" s="26">
        <v>76.7</v>
      </c>
      <c r="R652" s="26">
        <v>42</v>
      </c>
      <c r="S652" s="26">
        <v>58</v>
      </c>
      <c r="T652" s="26">
        <v>385</v>
      </c>
      <c r="U652" s="26">
        <v>214</v>
      </c>
      <c r="V652" s="26">
        <v>220</v>
      </c>
      <c r="W652" s="26">
        <v>4838.5</v>
      </c>
      <c r="X652" s="26">
        <v>2844.5</v>
      </c>
      <c r="Y652" s="26">
        <v>245.5</v>
      </c>
      <c r="Z652" s="26">
        <v>551.5</v>
      </c>
      <c r="AA652" s="26">
        <v>3345</v>
      </c>
      <c r="AB652" s="26">
        <v>346</v>
      </c>
      <c r="AC652" s="26">
        <v>895</v>
      </c>
      <c r="AD652" s="26">
        <v>9866</v>
      </c>
      <c r="AE652" s="26">
        <v>899.8</v>
      </c>
      <c r="AF652" s="26">
        <v>1700.5</v>
      </c>
      <c r="AG652" s="26">
        <v>20.6309</v>
      </c>
    </row>
    <row r="653" spans="1:33" ht="15.75" customHeight="1">
      <c r="A653" s="101">
        <v>44771</v>
      </c>
      <c r="B653" s="102">
        <f>VLOOKUP(A653,'FTSE All-Share Historical '!A:B,2,FALSE)</f>
        <v>4142.41</v>
      </c>
      <c r="C653" s="26">
        <v>638</v>
      </c>
      <c r="D653" s="26">
        <v>170.2</v>
      </c>
      <c r="E653" s="26">
        <v>172.1</v>
      </c>
      <c r="F653" s="26">
        <v>293</v>
      </c>
      <c r="G653" s="26">
        <v>97.3</v>
      </c>
      <c r="H653" s="26">
        <v>441</v>
      </c>
      <c r="I653" s="26">
        <v>47.74</v>
      </c>
      <c r="J653" s="26">
        <v>195</v>
      </c>
      <c r="K653" s="26">
        <v>223</v>
      </c>
      <c r="L653" s="26">
        <v>111</v>
      </c>
      <c r="M653" s="26">
        <v>483</v>
      </c>
      <c r="N653" s="26">
        <v>173.3</v>
      </c>
      <c r="O653" s="26">
        <v>1240</v>
      </c>
      <c r="P653" s="26">
        <v>2025</v>
      </c>
      <c r="Q653" s="26">
        <v>76.400000000000006</v>
      </c>
      <c r="R653" s="26">
        <v>43.9</v>
      </c>
      <c r="S653" s="26">
        <v>58.5</v>
      </c>
      <c r="T653" s="26">
        <v>372</v>
      </c>
      <c r="U653" s="26">
        <v>213</v>
      </c>
      <c r="V653" s="26">
        <v>220</v>
      </c>
      <c r="W653" s="26">
        <v>4924.5</v>
      </c>
      <c r="X653" s="26">
        <v>2950</v>
      </c>
      <c r="Y653" s="26">
        <v>249.5</v>
      </c>
      <c r="Z653" s="26">
        <v>556.5</v>
      </c>
      <c r="AA653" s="26">
        <v>3435</v>
      </c>
      <c r="AB653" s="26">
        <v>342.4</v>
      </c>
      <c r="AC653" s="26">
        <v>890</v>
      </c>
      <c r="AD653" s="26">
        <v>10290</v>
      </c>
      <c r="AE653" s="26">
        <v>916.6</v>
      </c>
      <c r="AF653" s="26">
        <v>1730</v>
      </c>
      <c r="AG653" s="26">
        <v>20.081900000000001</v>
      </c>
    </row>
    <row r="654" spans="1:33" ht="15.75" customHeight="1">
      <c r="A654" s="101">
        <v>44774</v>
      </c>
      <c r="B654" s="102">
        <f>VLOOKUP(A654,'FTSE All-Share Historical '!A:B,2,FALSE)</f>
        <v>4134.95</v>
      </c>
      <c r="C654" s="26">
        <v>634</v>
      </c>
      <c r="D654" s="26">
        <v>176</v>
      </c>
      <c r="E654" s="26">
        <v>172.3</v>
      </c>
      <c r="F654" s="26">
        <v>295</v>
      </c>
      <c r="G654" s="26">
        <v>98.9</v>
      </c>
      <c r="H654" s="26">
        <v>445.5</v>
      </c>
      <c r="I654" s="26">
        <v>49.08</v>
      </c>
      <c r="J654" s="26">
        <v>195</v>
      </c>
      <c r="K654" s="26">
        <v>221</v>
      </c>
      <c r="L654" s="26">
        <v>107.8</v>
      </c>
      <c r="M654" s="26">
        <v>489</v>
      </c>
      <c r="N654" s="26">
        <v>177.5</v>
      </c>
      <c r="O654" s="26">
        <v>1250</v>
      </c>
      <c r="P654" s="26">
        <v>1996</v>
      </c>
      <c r="Q654" s="26">
        <v>75.3</v>
      </c>
      <c r="R654" s="26">
        <v>44</v>
      </c>
      <c r="S654" s="26">
        <v>59.6</v>
      </c>
      <c r="T654" s="26">
        <v>356</v>
      </c>
      <c r="U654" s="26">
        <v>208</v>
      </c>
      <c r="V654" s="26">
        <v>219</v>
      </c>
      <c r="W654" s="26">
        <v>4864.5</v>
      </c>
      <c r="X654" s="26">
        <v>2832.5</v>
      </c>
      <c r="Y654" s="26">
        <v>246</v>
      </c>
      <c r="Z654" s="26">
        <v>560</v>
      </c>
      <c r="AA654" s="26">
        <v>3370</v>
      </c>
      <c r="AB654" s="26">
        <v>351.4</v>
      </c>
      <c r="AC654" s="26">
        <v>885</v>
      </c>
      <c r="AD654" s="26">
        <v>10175</v>
      </c>
      <c r="AE654" s="26">
        <v>913.4</v>
      </c>
      <c r="AF654" s="26">
        <v>1752</v>
      </c>
      <c r="AG654" s="26">
        <v>20.183</v>
      </c>
    </row>
    <row r="655" spans="1:33" ht="15.75" customHeight="1">
      <c r="A655" s="101">
        <v>44775</v>
      </c>
      <c r="B655" s="102">
        <f>VLOOKUP(A655,'FTSE All-Share Historical '!A:B,2,FALSE)</f>
        <v>4126.34</v>
      </c>
      <c r="C655" s="26">
        <v>638</v>
      </c>
      <c r="D655" s="26">
        <v>174</v>
      </c>
      <c r="E655" s="26">
        <v>170.8</v>
      </c>
      <c r="F655" s="26">
        <v>284</v>
      </c>
      <c r="G655" s="26">
        <v>98.9</v>
      </c>
      <c r="H655" s="26">
        <v>441</v>
      </c>
      <c r="I655" s="26">
        <v>47.7</v>
      </c>
      <c r="J655" s="26">
        <v>195</v>
      </c>
      <c r="K655" s="26">
        <v>222</v>
      </c>
      <c r="L655" s="26">
        <v>101.6</v>
      </c>
      <c r="M655" s="26">
        <v>480</v>
      </c>
      <c r="N655" s="26">
        <v>177.4</v>
      </c>
      <c r="O655" s="26">
        <v>1220</v>
      </c>
      <c r="P655" s="26">
        <v>1978</v>
      </c>
      <c r="Q655" s="26">
        <v>74.099999999999994</v>
      </c>
      <c r="R655" s="26">
        <v>41.05</v>
      </c>
      <c r="S655" s="26">
        <v>58.3</v>
      </c>
      <c r="T655" s="26">
        <v>317</v>
      </c>
      <c r="U655" s="26">
        <v>205</v>
      </c>
      <c r="V655" s="26">
        <v>217</v>
      </c>
      <c r="W655" s="26">
        <v>4800.5</v>
      </c>
      <c r="X655" s="26">
        <v>2790</v>
      </c>
      <c r="Y655" s="26">
        <v>248</v>
      </c>
      <c r="Z655" s="26">
        <v>558</v>
      </c>
      <c r="AA655" s="26">
        <v>3370</v>
      </c>
      <c r="AB655" s="26">
        <v>360.6</v>
      </c>
      <c r="AC655" s="26">
        <v>855</v>
      </c>
      <c r="AD655" s="26">
        <v>10150</v>
      </c>
      <c r="AE655" s="26">
        <v>917.4</v>
      </c>
      <c r="AF655" s="26">
        <v>1731.5</v>
      </c>
      <c r="AG655" s="26">
        <v>19.5184</v>
      </c>
    </row>
    <row r="656" spans="1:33" ht="15.75" customHeight="1">
      <c r="A656" s="101">
        <v>44776</v>
      </c>
      <c r="B656" s="102">
        <f>VLOOKUP(A656,'FTSE All-Share Historical '!A:B,2,FALSE)</f>
        <v>4148.2</v>
      </c>
      <c r="C656" s="26">
        <v>650</v>
      </c>
      <c r="D656" s="26">
        <v>169.4</v>
      </c>
      <c r="E656" s="26">
        <v>176.8</v>
      </c>
      <c r="F656" s="26">
        <v>283</v>
      </c>
      <c r="G656" s="26">
        <v>100</v>
      </c>
      <c r="H656" s="26">
        <v>448</v>
      </c>
      <c r="I656" s="26">
        <v>47.4</v>
      </c>
      <c r="J656" s="26">
        <v>195</v>
      </c>
      <c r="K656" s="26">
        <v>220</v>
      </c>
      <c r="L656" s="26">
        <v>107</v>
      </c>
      <c r="M656" s="26">
        <v>508</v>
      </c>
      <c r="N656" s="26">
        <v>181.8</v>
      </c>
      <c r="O656" s="26">
        <v>1240</v>
      </c>
      <c r="P656" s="26">
        <v>1982</v>
      </c>
      <c r="Q656" s="26">
        <v>73.599999999999994</v>
      </c>
      <c r="R656" s="26">
        <v>39.25</v>
      </c>
      <c r="S656" s="26">
        <v>58.3</v>
      </c>
      <c r="T656" s="26">
        <v>345</v>
      </c>
      <c r="U656" s="26">
        <v>206</v>
      </c>
      <c r="V656" s="26">
        <v>216</v>
      </c>
      <c r="W656" s="26">
        <v>4798.5</v>
      </c>
      <c r="X656" s="26">
        <v>2778</v>
      </c>
      <c r="Y656" s="26">
        <v>247</v>
      </c>
      <c r="Z656" s="26">
        <v>570</v>
      </c>
      <c r="AA656" s="26">
        <v>3380</v>
      </c>
      <c r="AB656" s="26">
        <v>353.6</v>
      </c>
      <c r="AC656" s="26">
        <v>870</v>
      </c>
      <c r="AD656" s="26">
        <v>10135</v>
      </c>
      <c r="AE656" s="26">
        <v>950.6</v>
      </c>
      <c r="AF656" s="26">
        <v>1762</v>
      </c>
      <c r="AG656" s="26">
        <v>20.2986</v>
      </c>
    </row>
    <row r="657" spans="1:33" ht="15.75" customHeight="1">
      <c r="A657" s="101">
        <v>44777</v>
      </c>
      <c r="B657" s="102">
        <f>VLOOKUP(A657,'FTSE All-Share Historical '!A:B,2,FALSE)</f>
        <v>4153.71</v>
      </c>
      <c r="C657" s="26">
        <v>626</v>
      </c>
      <c r="D657" s="26">
        <v>171.6</v>
      </c>
      <c r="E657" s="26">
        <v>175.6</v>
      </c>
      <c r="F657" s="26">
        <v>286</v>
      </c>
      <c r="G657" s="26">
        <v>97.45</v>
      </c>
      <c r="H657" s="26">
        <v>466.5</v>
      </c>
      <c r="I657" s="26">
        <v>46.8</v>
      </c>
      <c r="J657" s="26">
        <v>194.25</v>
      </c>
      <c r="K657" s="26">
        <v>216</v>
      </c>
      <c r="L657" s="26">
        <v>112</v>
      </c>
      <c r="M657" s="26">
        <v>506</v>
      </c>
      <c r="N657" s="26">
        <v>184.1</v>
      </c>
      <c r="O657" s="26">
        <v>1220</v>
      </c>
      <c r="P657" s="26">
        <v>1948</v>
      </c>
      <c r="Q657" s="26">
        <v>75</v>
      </c>
      <c r="R657" s="26">
        <v>39.5</v>
      </c>
      <c r="S657" s="26">
        <v>57</v>
      </c>
      <c r="T657" s="26">
        <v>384</v>
      </c>
      <c r="U657" s="26">
        <v>204</v>
      </c>
      <c r="V657" s="26">
        <v>216</v>
      </c>
      <c r="W657" s="26">
        <v>4830</v>
      </c>
      <c r="X657" s="26">
        <v>2866</v>
      </c>
      <c r="Y657" s="26">
        <v>250</v>
      </c>
      <c r="Z657" s="26">
        <v>576.5</v>
      </c>
      <c r="AA657" s="26">
        <v>3425</v>
      </c>
      <c r="AB657" s="26">
        <v>338.8</v>
      </c>
      <c r="AC657" s="26">
        <v>870</v>
      </c>
      <c r="AD657" s="26">
        <v>10345</v>
      </c>
      <c r="AE657" s="26">
        <v>959.4</v>
      </c>
      <c r="AF657" s="26">
        <v>1650.5</v>
      </c>
      <c r="AG657" s="26">
        <v>19.720700000000001</v>
      </c>
    </row>
    <row r="658" spans="1:33" ht="15.75" customHeight="1">
      <c r="A658" s="101">
        <v>44778</v>
      </c>
      <c r="B658" s="102">
        <f>VLOOKUP(A658,'FTSE All-Share Historical '!A:B,2,FALSE)</f>
        <v>4146.45</v>
      </c>
      <c r="C658" s="26">
        <v>650</v>
      </c>
      <c r="D658" s="26">
        <v>166</v>
      </c>
      <c r="E658" s="26">
        <v>173.6</v>
      </c>
      <c r="F658" s="26">
        <v>280</v>
      </c>
      <c r="G658" s="26">
        <v>97.9</v>
      </c>
      <c r="H658" s="26">
        <v>473</v>
      </c>
      <c r="I658" s="26">
        <v>47</v>
      </c>
      <c r="J658" s="26">
        <v>193.5</v>
      </c>
      <c r="K658" s="26">
        <v>221</v>
      </c>
      <c r="L658" s="26">
        <v>113.2</v>
      </c>
      <c r="M658" s="26">
        <v>502</v>
      </c>
      <c r="N658" s="26">
        <v>187.3</v>
      </c>
      <c r="O658" s="26">
        <v>1226</v>
      </c>
      <c r="P658" s="26">
        <v>1840</v>
      </c>
      <c r="Q658" s="26">
        <v>75.900000000000006</v>
      </c>
      <c r="R658" s="26">
        <v>39.5</v>
      </c>
      <c r="S658" s="26">
        <v>56.9</v>
      </c>
      <c r="T658" s="26">
        <v>396</v>
      </c>
      <c r="U658" s="26">
        <v>207</v>
      </c>
      <c r="V658" s="26">
        <v>216</v>
      </c>
      <c r="W658" s="26">
        <v>4927.5</v>
      </c>
      <c r="X658" s="26">
        <v>2897</v>
      </c>
      <c r="Y658" s="26">
        <v>253</v>
      </c>
      <c r="Z658" s="26">
        <v>573</v>
      </c>
      <c r="AA658" s="26">
        <v>3555</v>
      </c>
      <c r="AB658" s="26">
        <v>334.6</v>
      </c>
      <c r="AC658" s="26">
        <v>872.5</v>
      </c>
      <c r="AD658" s="26">
        <v>10245</v>
      </c>
      <c r="AE658" s="26">
        <v>959.4</v>
      </c>
      <c r="AF658" s="26">
        <v>1604.5</v>
      </c>
      <c r="AG658" s="26">
        <v>19.215</v>
      </c>
    </row>
    <row r="659" spans="1:33" ht="15.75" customHeight="1">
      <c r="A659" s="101">
        <v>44781</v>
      </c>
      <c r="B659" s="102">
        <f>VLOOKUP(A659,'FTSE All-Share Historical '!A:B,2,FALSE)</f>
        <v>4168.67</v>
      </c>
      <c r="C659" s="26">
        <v>630</v>
      </c>
      <c r="D659" s="26">
        <v>163.4</v>
      </c>
      <c r="E659" s="26">
        <v>173.2</v>
      </c>
      <c r="F659" s="26">
        <v>280</v>
      </c>
      <c r="G659" s="26">
        <v>96.9</v>
      </c>
      <c r="H659" s="26">
        <v>465</v>
      </c>
      <c r="I659" s="26">
        <v>46.9</v>
      </c>
      <c r="J659" s="26">
        <v>192</v>
      </c>
      <c r="K659" s="26">
        <v>215</v>
      </c>
      <c r="L659" s="26">
        <v>113</v>
      </c>
      <c r="M659" s="26">
        <v>498.5</v>
      </c>
      <c r="N659" s="26">
        <v>188.3</v>
      </c>
      <c r="O659" s="26">
        <v>1210</v>
      </c>
      <c r="P659" s="26">
        <v>1800</v>
      </c>
      <c r="Q659" s="26">
        <v>75.3</v>
      </c>
      <c r="R659" s="26">
        <v>40.65</v>
      </c>
      <c r="S659" s="26">
        <v>56.5</v>
      </c>
      <c r="T659" s="26">
        <v>380</v>
      </c>
      <c r="U659" s="26">
        <v>206</v>
      </c>
      <c r="V659" s="26">
        <v>215.5</v>
      </c>
      <c r="W659" s="26">
        <v>4957.5</v>
      </c>
      <c r="X659" s="26">
        <v>2949</v>
      </c>
      <c r="Y659" s="26">
        <v>247</v>
      </c>
      <c r="Z659" s="26">
        <v>581</v>
      </c>
      <c r="AA659" s="26">
        <v>3440</v>
      </c>
      <c r="AB659" s="26">
        <v>340.2</v>
      </c>
      <c r="AC659" s="26">
        <v>892.5</v>
      </c>
      <c r="AD659" s="26">
        <v>10245</v>
      </c>
      <c r="AE659" s="26">
        <v>969.4</v>
      </c>
      <c r="AF659" s="26">
        <v>1604.5</v>
      </c>
      <c r="AG659" s="26">
        <v>19.865200000000002</v>
      </c>
    </row>
    <row r="660" spans="1:33" ht="15.75" customHeight="1">
      <c r="A660" s="101">
        <v>44782</v>
      </c>
      <c r="B660" s="102">
        <f>VLOOKUP(A660,'FTSE All-Share Historical '!A:B,2,FALSE)</f>
        <v>4164.79</v>
      </c>
      <c r="C660" s="26">
        <v>620</v>
      </c>
      <c r="D660" s="26">
        <v>164</v>
      </c>
      <c r="E660" s="26">
        <v>170</v>
      </c>
      <c r="F660" s="26">
        <v>281</v>
      </c>
      <c r="G660" s="26">
        <v>94.6</v>
      </c>
      <c r="H660" s="26">
        <v>466</v>
      </c>
      <c r="I660" s="26">
        <v>45.76</v>
      </c>
      <c r="J660" s="26">
        <v>192</v>
      </c>
      <c r="K660" s="26">
        <v>215</v>
      </c>
      <c r="L660" s="26">
        <v>107.8</v>
      </c>
      <c r="M660" s="26">
        <v>489</v>
      </c>
      <c r="N660" s="26">
        <v>188.9</v>
      </c>
      <c r="O660" s="26">
        <v>1240</v>
      </c>
      <c r="P660" s="26">
        <v>1812</v>
      </c>
      <c r="Q660" s="26">
        <v>75</v>
      </c>
      <c r="R660" s="26">
        <v>39</v>
      </c>
      <c r="S660" s="26">
        <v>55.2</v>
      </c>
      <c r="T660" s="26">
        <v>375</v>
      </c>
      <c r="U660" s="26">
        <v>205</v>
      </c>
      <c r="V660" s="26">
        <v>217</v>
      </c>
      <c r="W660" s="26">
        <v>4985</v>
      </c>
      <c r="X660" s="26">
        <v>2928.5</v>
      </c>
      <c r="Y660" s="26">
        <v>251.5</v>
      </c>
      <c r="Z660" s="26">
        <v>560</v>
      </c>
      <c r="AA660" s="26">
        <v>3480</v>
      </c>
      <c r="AB660" s="26">
        <v>344.4</v>
      </c>
      <c r="AC660" s="26">
        <v>900</v>
      </c>
      <c r="AD660" s="26">
        <v>10085</v>
      </c>
      <c r="AE660" s="26">
        <v>948.2</v>
      </c>
      <c r="AF660" s="26">
        <v>1594</v>
      </c>
      <c r="AG660" s="26">
        <v>19.142800000000001</v>
      </c>
    </row>
    <row r="661" spans="1:33" ht="15.75" customHeight="1">
      <c r="A661" s="101">
        <v>44783</v>
      </c>
      <c r="B661" s="102">
        <f>VLOOKUP(A661,'FTSE All-Share Historical '!A:B,2,FALSE)</f>
        <v>4186.07</v>
      </c>
      <c r="C661" s="26">
        <v>622</v>
      </c>
      <c r="D661" s="26">
        <v>161.80000000000001</v>
      </c>
      <c r="E661" s="26">
        <v>172</v>
      </c>
      <c r="F661" s="26">
        <v>289</v>
      </c>
      <c r="G661" s="26">
        <v>89</v>
      </c>
      <c r="H661" s="26">
        <v>465</v>
      </c>
      <c r="I661" s="26">
        <v>47.56</v>
      </c>
      <c r="J661" s="26">
        <v>195</v>
      </c>
      <c r="K661" s="26">
        <v>209</v>
      </c>
      <c r="L661" s="26">
        <v>113.6</v>
      </c>
      <c r="M661" s="26">
        <v>489</v>
      </c>
      <c r="N661" s="26">
        <v>195.3</v>
      </c>
      <c r="O661" s="26">
        <v>1230</v>
      </c>
      <c r="P661" s="26">
        <v>1858</v>
      </c>
      <c r="Q661" s="26">
        <v>76.5</v>
      </c>
      <c r="R661" s="26">
        <v>41</v>
      </c>
      <c r="S661" s="26">
        <v>56.2</v>
      </c>
      <c r="T661" s="26">
        <v>380</v>
      </c>
      <c r="U661" s="26">
        <v>206</v>
      </c>
      <c r="V661" s="26">
        <v>219</v>
      </c>
      <c r="W661" s="26">
        <v>5003</v>
      </c>
      <c r="X661" s="26">
        <v>2957</v>
      </c>
      <c r="Y661" s="26">
        <v>248</v>
      </c>
      <c r="Z661" s="26">
        <v>583.5</v>
      </c>
      <c r="AA661" s="26">
        <v>3555</v>
      </c>
      <c r="AB661" s="26">
        <v>346.2</v>
      </c>
      <c r="AC661" s="26">
        <v>895</v>
      </c>
      <c r="AD661" s="26">
        <v>10355</v>
      </c>
      <c r="AE661" s="26">
        <v>947.8</v>
      </c>
      <c r="AF661" s="26">
        <v>1611</v>
      </c>
      <c r="AG661" s="26">
        <v>19.359500000000001</v>
      </c>
    </row>
    <row r="662" spans="1:33" ht="15.75" customHeight="1">
      <c r="A662" s="101">
        <v>44784</v>
      </c>
      <c r="B662" s="102">
        <f>VLOOKUP(A662,'FTSE All-Share Historical '!A:B,2,FALSE)</f>
        <v>4164.99</v>
      </c>
      <c r="C662" s="26">
        <v>634</v>
      </c>
      <c r="D662" s="26">
        <v>160</v>
      </c>
      <c r="E662" s="26">
        <v>164.9</v>
      </c>
      <c r="F662" s="26">
        <v>285</v>
      </c>
      <c r="G662" s="26">
        <v>84.7</v>
      </c>
      <c r="H662" s="26">
        <v>449</v>
      </c>
      <c r="I662" s="26">
        <v>47.1</v>
      </c>
      <c r="J662" s="26">
        <v>196.5</v>
      </c>
      <c r="K662" s="26">
        <v>215</v>
      </c>
      <c r="L662" s="26">
        <v>113.4</v>
      </c>
      <c r="M662" s="26">
        <v>492</v>
      </c>
      <c r="N662" s="26">
        <v>190.7</v>
      </c>
      <c r="O662" s="26">
        <v>1232</v>
      </c>
      <c r="P662" s="26">
        <v>1854</v>
      </c>
      <c r="Q662" s="26">
        <v>76.3</v>
      </c>
      <c r="R662" s="26">
        <v>40.4</v>
      </c>
      <c r="S662" s="26">
        <v>56.3</v>
      </c>
      <c r="T662" s="26">
        <v>389</v>
      </c>
      <c r="U662" s="26">
        <v>207</v>
      </c>
      <c r="V662" s="26">
        <v>219</v>
      </c>
      <c r="W662" s="26">
        <v>4816</v>
      </c>
      <c r="X662" s="26">
        <v>3007</v>
      </c>
      <c r="Y662" s="26">
        <v>248.5</v>
      </c>
      <c r="Z662" s="26">
        <v>580.5</v>
      </c>
      <c r="AA662" s="26">
        <v>3585</v>
      </c>
      <c r="AB662" s="26">
        <v>340.2</v>
      </c>
      <c r="AC662" s="26">
        <v>910</v>
      </c>
      <c r="AD662" s="26">
        <v>10340</v>
      </c>
      <c r="AE662" s="26">
        <v>941.8</v>
      </c>
      <c r="AF662" s="26">
        <v>1565</v>
      </c>
      <c r="AG662" s="26">
        <v>18.0593</v>
      </c>
    </row>
    <row r="663" spans="1:33" ht="15.75" customHeight="1">
      <c r="A663" s="101">
        <v>44785</v>
      </c>
      <c r="B663" s="102">
        <f>VLOOKUP(A663,'FTSE All-Share Historical '!A:B,2,FALSE)</f>
        <v>4184.46</v>
      </c>
      <c r="C663" s="26">
        <v>620</v>
      </c>
      <c r="D663" s="26">
        <v>160.80000000000001</v>
      </c>
      <c r="E663" s="26">
        <v>166.9</v>
      </c>
      <c r="F663" s="26">
        <v>286</v>
      </c>
      <c r="G663" s="26">
        <v>87.6</v>
      </c>
      <c r="H663" s="26">
        <v>456</v>
      </c>
      <c r="I663" s="26">
        <v>48.22</v>
      </c>
      <c r="J663" s="26">
        <v>197</v>
      </c>
      <c r="K663" s="26">
        <v>217</v>
      </c>
      <c r="L663" s="26">
        <v>120</v>
      </c>
      <c r="M663" s="26">
        <v>503</v>
      </c>
      <c r="N663" s="26">
        <v>190.7</v>
      </c>
      <c r="O663" s="26">
        <v>1260</v>
      </c>
      <c r="P663" s="26">
        <v>1842</v>
      </c>
      <c r="Q663" s="26">
        <v>76</v>
      </c>
      <c r="R663" s="26">
        <v>40</v>
      </c>
      <c r="S663" s="26">
        <v>55.1</v>
      </c>
      <c r="T663" s="26">
        <v>409</v>
      </c>
      <c r="U663" s="26">
        <v>206</v>
      </c>
      <c r="V663" s="26">
        <v>224</v>
      </c>
      <c r="W663" s="26">
        <v>4844</v>
      </c>
      <c r="X663" s="26">
        <v>2963</v>
      </c>
      <c r="Y663" s="26">
        <v>246</v>
      </c>
      <c r="Z663" s="26">
        <v>593</v>
      </c>
      <c r="AA663" s="26">
        <v>3635</v>
      </c>
      <c r="AB663" s="26">
        <v>329.6</v>
      </c>
      <c r="AC663" s="26">
        <v>895</v>
      </c>
      <c r="AD663" s="26">
        <v>10280</v>
      </c>
      <c r="AE663" s="26">
        <v>950</v>
      </c>
      <c r="AF663" s="26">
        <v>1532.5</v>
      </c>
      <c r="AG663" s="26">
        <v>18.3338</v>
      </c>
    </row>
    <row r="664" spans="1:33" ht="15.75" customHeight="1">
      <c r="A664" s="101">
        <v>44788</v>
      </c>
      <c r="B664" s="102">
        <f>VLOOKUP(A664,'FTSE All-Share Historical '!A:B,2,FALSE)</f>
        <v>4189.75</v>
      </c>
      <c r="C664" s="26">
        <v>629</v>
      </c>
      <c r="D664" s="26">
        <v>167</v>
      </c>
      <c r="E664" s="26">
        <v>165.5</v>
      </c>
      <c r="F664" s="26">
        <v>292</v>
      </c>
      <c r="G664" s="26">
        <v>83.7</v>
      </c>
      <c r="H664" s="26">
        <v>458</v>
      </c>
      <c r="I664" s="26">
        <v>47</v>
      </c>
      <c r="J664" s="26">
        <v>197.25</v>
      </c>
      <c r="K664" s="26">
        <v>222</v>
      </c>
      <c r="L664" s="26">
        <v>122.4</v>
      </c>
      <c r="M664" s="26">
        <v>500</v>
      </c>
      <c r="N664" s="26">
        <v>189</v>
      </c>
      <c r="O664" s="26">
        <v>1240</v>
      </c>
      <c r="P664" s="26">
        <v>1856</v>
      </c>
      <c r="Q664" s="26">
        <v>76</v>
      </c>
      <c r="R664" s="26">
        <v>41</v>
      </c>
      <c r="S664" s="26">
        <v>52.5</v>
      </c>
      <c r="T664" s="26">
        <v>391</v>
      </c>
      <c r="U664" s="26">
        <v>207</v>
      </c>
      <c r="V664" s="26">
        <v>223.5</v>
      </c>
      <c r="W664" s="26">
        <v>4735.5</v>
      </c>
      <c r="X664" s="26">
        <v>2901</v>
      </c>
      <c r="Y664" s="26">
        <v>242</v>
      </c>
      <c r="Z664" s="26">
        <v>584.5</v>
      </c>
      <c r="AA664" s="26">
        <v>3655</v>
      </c>
      <c r="AB664" s="26">
        <v>331</v>
      </c>
      <c r="AC664" s="26">
        <v>870</v>
      </c>
      <c r="AD664" s="26">
        <v>10350</v>
      </c>
      <c r="AE664" s="26">
        <v>978.2</v>
      </c>
      <c r="AF664" s="26">
        <v>1554.5</v>
      </c>
      <c r="AG664" s="26">
        <v>18.781600000000001</v>
      </c>
    </row>
    <row r="665" spans="1:33" ht="15.75" customHeight="1">
      <c r="A665" s="101">
        <v>44789</v>
      </c>
      <c r="B665" s="102">
        <f>VLOOKUP(A665,'FTSE All-Share Historical '!A:B,2,FALSE)</f>
        <v>4200.9399999999996</v>
      </c>
      <c r="C665" s="26">
        <v>640</v>
      </c>
      <c r="D665" s="26">
        <v>169</v>
      </c>
      <c r="E665" s="26">
        <v>170.8</v>
      </c>
      <c r="F665" s="26">
        <v>290</v>
      </c>
      <c r="G665" s="26">
        <v>85</v>
      </c>
      <c r="H665" s="26">
        <v>475</v>
      </c>
      <c r="I665" s="26">
        <v>46.56</v>
      </c>
      <c r="J665" s="26">
        <v>195.5</v>
      </c>
      <c r="K665" s="26">
        <v>225</v>
      </c>
      <c r="L665" s="26">
        <v>134</v>
      </c>
      <c r="M665" s="26">
        <v>501</v>
      </c>
      <c r="N665" s="26">
        <v>188.9</v>
      </c>
      <c r="O665" s="26">
        <v>1230</v>
      </c>
      <c r="P665" s="26">
        <v>1848</v>
      </c>
      <c r="Q665" s="26">
        <v>76.2</v>
      </c>
      <c r="R665" s="26">
        <v>40.5</v>
      </c>
      <c r="S665" s="26">
        <v>53.3</v>
      </c>
      <c r="T665" s="26">
        <v>387</v>
      </c>
      <c r="U665" s="26">
        <v>206</v>
      </c>
      <c r="V665" s="26">
        <v>225.5</v>
      </c>
      <c r="W665" s="26">
        <v>4918</v>
      </c>
      <c r="X665" s="26">
        <v>3002.5</v>
      </c>
      <c r="Y665" s="26">
        <v>244</v>
      </c>
      <c r="Z665" s="26">
        <v>581</v>
      </c>
      <c r="AA665" s="26">
        <v>3510</v>
      </c>
      <c r="AB665" s="26">
        <v>335.8</v>
      </c>
      <c r="AC665" s="26">
        <v>882.5</v>
      </c>
      <c r="AD665" s="26">
        <v>10380</v>
      </c>
      <c r="AE665" s="26">
        <v>982.8</v>
      </c>
      <c r="AF665" s="26">
        <v>1550</v>
      </c>
      <c r="AG665" s="26">
        <v>17.6981</v>
      </c>
    </row>
    <row r="666" spans="1:33" ht="15.75" customHeight="1">
      <c r="A666" s="101">
        <v>44790</v>
      </c>
      <c r="B666" s="102">
        <f>VLOOKUP(A666,'FTSE All-Share Historical '!A:B,2,FALSE)</f>
        <v>4181.47</v>
      </c>
      <c r="C666" s="26">
        <v>634</v>
      </c>
      <c r="D666" s="26">
        <v>169.2</v>
      </c>
      <c r="E666" s="26">
        <v>162.6</v>
      </c>
      <c r="F666" s="26">
        <v>295</v>
      </c>
      <c r="G666" s="26">
        <v>84</v>
      </c>
      <c r="H666" s="26">
        <v>462.5</v>
      </c>
      <c r="I666" s="26">
        <v>44.06</v>
      </c>
      <c r="J666" s="26">
        <v>197</v>
      </c>
      <c r="K666" s="26">
        <v>217.5</v>
      </c>
      <c r="L666" s="26">
        <v>128.6</v>
      </c>
      <c r="M666" s="26">
        <v>485</v>
      </c>
      <c r="N666" s="26">
        <v>175.7</v>
      </c>
      <c r="O666" s="26">
        <v>1270</v>
      </c>
      <c r="P666" s="26">
        <v>1828</v>
      </c>
      <c r="Q666" s="26">
        <v>76.099999999999994</v>
      </c>
      <c r="R666" s="26">
        <v>41</v>
      </c>
      <c r="S666" s="26">
        <v>53.8</v>
      </c>
      <c r="T666" s="26">
        <v>374</v>
      </c>
      <c r="U666" s="26">
        <v>206</v>
      </c>
      <c r="V666" s="26">
        <v>224</v>
      </c>
      <c r="W666" s="26">
        <v>4888.5</v>
      </c>
      <c r="X666" s="26">
        <v>2966.5</v>
      </c>
      <c r="Y666" s="26">
        <v>243</v>
      </c>
      <c r="Z666" s="26">
        <v>548.5</v>
      </c>
      <c r="AA666" s="26">
        <v>3375</v>
      </c>
      <c r="AB666" s="26">
        <v>335.4</v>
      </c>
      <c r="AC666" s="26">
        <v>890</v>
      </c>
      <c r="AD666" s="26">
        <v>10490</v>
      </c>
      <c r="AE666" s="26">
        <v>943.6</v>
      </c>
      <c r="AF666" s="26">
        <v>1490.5</v>
      </c>
      <c r="AG666" s="26">
        <v>15.603199999999999</v>
      </c>
    </row>
    <row r="667" spans="1:33" ht="15.75" customHeight="1">
      <c r="A667" s="101">
        <v>44791</v>
      </c>
      <c r="B667" s="102">
        <f>VLOOKUP(A667,'FTSE All-Share Historical '!A:B,2,FALSE)</f>
        <v>4197.2700000000004</v>
      </c>
      <c r="C667" s="26">
        <v>644</v>
      </c>
      <c r="D667" s="26">
        <v>166.2</v>
      </c>
      <c r="E667" s="26">
        <v>161.30000000000001</v>
      </c>
      <c r="F667" s="26">
        <v>287</v>
      </c>
      <c r="G667" s="26">
        <v>84</v>
      </c>
      <c r="H667" s="26">
        <v>457.5</v>
      </c>
      <c r="I667" s="26">
        <v>43.9</v>
      </c>
      <c r="J667" s="26">
        <v>199.5</v>
      </c>
      <c r="K667" s="26">
        <v>220</v>
      </c>
      <c r="L667" s="26">
        <v>130</v>
      </c>
      <c r="M667" s="26">
        <v>478.5</v>
      </c>
      <c r="N667" s="26">
        <v>172.3</v>
      </c>
      <c r="O667" s="26">
        <v>1218</v>
      </c>
      <c r="P667" s="26">
        <v>1844</v>
      </c>
      <c r="Q667" s="26">
        <v>75.900000000000006</v>
      </c>
      <c r="R667" s="26">
        <v>42</v>
      </c>
      <c r="S667" s="26">
        <v>52.4</v>
      </c>
      <c r="T667" s="26">
        <v>390</v>
      </c>
      <c r="U667" s="26">
        <v>203</v>
      </c>
      <c r="V667" s="26">
        <v>224.5</v>
      </c>
      <c r="W667" s="26">
        <v>4946.5</v>
      </c>
      <c r="X667" s="26">
        <v>2907</v>
      </c>
      <c r="Y667" s="26">
        <v>243</v>
      </c>
      <c r="Z667" s="26">
        <v>551</v>
      </c>
      <c r="AA667" s="26">
        <v>3370</v>
      </c>
      <c r="AB667" s="26">
        <v>340.8</v>
      </c>
      <c r="AC667" s="26">
        <v>885</v>
      </c>
      <c r="AD667" s="26">
        <v>10640</v>
      </c>
      <c r="AE667" s="26">
        <v>947.6</v>
      </c>
      <c r="AF667" s="26">
        <v>1441</v>
      </c>
      <c r="AG667" s="26">
        <v>15.892099999999999</v>
      </c>
    </row>
    <row r="668" spans="1:33" ht="15.75" customHeight="1">
      <c r="A668" s="101">
        <v>44792</v>
      </c>
      <c r="B668" s="102">
        <f>VLOOKUP(A668,'FTSE All-Share Historical '!A:B,2,FALSE)</f>
        <v>4193.3100000000004</v>
      </c>
      <c r="C668" s="26">
        <v>620</v>
      </c>
      <c r="D668" s="26">
        <v>164.4</v>
      </c>
      <c r="E668" s="26">
        <v>156.69999999999999</v>
      </c>
      <c r="F668" s="26">
        <v>285</v>
      </c>
      <c r="G668" s="26">
        <v>82.2</v>
      </c>
      <c r="H668" s="26">
        <v>458</v>
      </c>
      <c r="I668" s="26">
        <v>41.3</v>
      </c>
      <c r="J668" s="26">
        <v>196.25</v>
      </c>
      <c r="K668" s="26">
        <v>215.5</v>
      </c>
      <c r="L668" s="26">
        <v>122.2</v>
      </c>
      <c r="M668" s="26">
        <v>476.5</v>
      </c>
      <c r="N668" s="26">
        <v>168.6</v>
      </c>
      <c r="O668" s="26">
        <v>1220</v>
      </c>
      <c r="P668" s="26">
        <v>1850</v>
      </c>
      <c r="Q668" s="26">
        <v>74</v>
      </c>
      <c r="R668" s="26">
        <v>40.75</v>
      </c>
      <c r="S668" s="26">
        <v>51.2</v>
      </c>
      <c r="T668" s="26">
        <v>361</v>
      </c>
      <c r="U668" s="26">
        <v>207</v>
      </c>
      <c r="V668" s="26">
        <v>219.5</v>
      </c>
      <c r="W668" s="26">
        <v>4911.5</v>
      </c>
      <c r="X668" s="26">
        <v>2842.5</v>
      </c>
      <c r="Y668" s="26">
        <v>237.5</v>
      </c>
      <c r="Z668" s="26">
        <v>534</v>
      </c>
      <c r="AA668" s="26">
        <v>3290</v>
      </c>
      <c r="AB668" s="26">
        <v>343.6</v>
      </c>
      <c r="AC668" s="26">
        <v>875</v>
      </c>
      <c r="AD668" s="26">
        <v>10445</v>
      </c>
      <c r="AE668" s="26">
        <v>909.6</v>
      </c>
      <c r="AF668" s="26">
        <v>1438.5</v>
      </c>
      <c r="AG668" s="26">
        <v>16.108899999999998</v>
      </c>
    </row>
    <row r="669" spans="1:33" ht="15.75" customHeight="1">
      <c r="A669" s="101">
        <v>44795</v>
      </c>
      <c r="B669" s="102">
        <f>VLOOKUP(A669,'FTSE All-Share Historical '!A:B,2,FALSE)</f>
        <v>4173.0600000000004</v>
      </c>
      <c r="C669" s="26">
        <v>620</v>
      </c>
      <c r="D669" s="26">
        <v>162</v>
      </c>
      <c r="E669" s="26">
        <v>153.4</v>
      </c>
      <c r="F669" s="26">
        <v>280</v>
      </c>
      <c r="G669" s="26">
        <v>82.8</v>
      </c>
      <c r="H669" s="26">
        <v>448</v>
      </c>
      <c r="I669" s="26">
        <v>40.6</v>
      </c>
      <c r="J669" s="26">
        <v>199</v>
      </c>
      <c r="K669" s="26">
        <v>209</v>
      </c>
      <c r="L669" s="26">
        <v>114.8</v>
      </c>
      <c r="M669" s="26">
        <v>460</v>
      </c>
      <c r="N669" s="26">
        <v>164.1</v>
      </c>
      <c r="O669" s="26">
        <v>1223</v>
      </c>
      <c r="P669" s="26">
        <v>1808</v>
      </c>
      <c r="Q669" s="26">
        <v>70.7</v>
      </c>
      <c r="R669" s="26">
        <v>40</v>
      </c>
      <c r="S669" s="26">
        <v>50.3</v>
      </c>
      <c r="T669" s="26">
        <v>364</v>
      </c>
      <c r="U669" s="26">
        <v>208</v>
      </c>
      <c r="V669" s="26">
        <v>211</v>
      </c>
      <c r="W669" s="26">
        <v>4940</v>
      </c>
      <c r="X669" s="26">
        <v>2854</v>
      </c>
      <c r="Y669" s="26">
        <v>230</v>
      </c>
      <c r="Z669" s="26">
        <v>522.5</v>
      </c>
      <c r="AA669" s="26">
        <v>3210</v>
      </c>
      <c r="AB669" s="26">
        <v>334.8</v>
      </c>
      <c r="AC669" s="26">
        <v>880</v>
      </c>
      <c r="AD669" s="26">
        <v>10435</v>
      </c>
      <c r="AE669" s="26">
        <v>875.4</v>
      </c>
      <c r="AF669" s="26">
        <v>1394.5</v>
      </c>
      <c r="AG669" s="26">
        <v>16.3978</v>
      </c>
    </row>
    <row r="670" spans="1:33" ht="15.75" customHeight="1">
      <c r="A670" s="101">
        <v>44796</v>
      </c>
      <c r="B670" s="102">
        <f>VLOOKUP(A670,'FTSE All-Share Historical '!A:B,2,FALSE)</f>
        <v>4145.38</v>
      </c>
      <c r="C670" s="26">
        <v>622</v>
      </c>
      <c r="D670" s="26">
        <v>164.2</v>
      </c>
      <c r="E670" s="26">
        <v>128.30000000000001</v>
      </c>
      <c r="F670" s="26">
        <v>275</v>
      </c>
      <c r="G670" s="26">
        <v>82</v>
      </c>
      <c r="H670" s="26">
        <v>445</v>
      </c>
      <c r="I670" s="26">
        <v>39.119999999999997</v>
      </c>
      <c r="J670" s="26">
        <v>195</v>
      </c>
      <c r="K670" s="26">
        <v>207</v>
      </c>
      <c r="L670" s="26">
        <v>126.4</v>
      </c>
      <c r="M670" s="26">
        <v>445.5</v>
      </c>
      <c r="N670" s="26">
        <v>165.4</v>
      </c>
      <c r="O670" s="26">
        <v>1220</v>
      </c>
      <c r="P670" s="26">
        <v>1790</v>
      </c>
      <c r="Q670" s="26">
        <v>69.5</v>
      </c>
      <c r="R670" s="26">
        <v>39.5</v>
      </c>
      <c r="S670" s="26">
        <v>50.2</v>
      </c>
      <c r="T670" s="26">
        <v>359</v>
      </c>
      <c r="U670" s="26">
        <v>205</v>
      </c>
      <c r="V670" s="26">
        <v>207</v>
      </c>
      <c r="W670" s="26">
        <v>5045</v>
      </c>
      <c r="X670" s="26">
        <v>2943.5</v>
      </c>
      <c r="Y670" s="26">
        <v>233</v>
      </c>
      <c r="Z670" s="26">
        <v>512</v>
      </c>
      <c r="AA670" s="26">
        <v>3045</v>
      </c>
      <c r="AB670" s="26">
        <v>333.2</v>
      </c>
      <c r="AC670" s="26">
        <v>890</v>
      </c>
      <c r="AD670" s="26">
        <v>10205</v>
      </c>
      <c r="AE670" s="26">
        <v>885</v>
      </c>
      <c r="AF670" s="26">
        <v>1365</v>
      </c>
      <c r="AG670" s="26">
        <v>15.603199999999999</v>
      </c>
    </row>
    <row r="671" spans="1:33" ht="15.75" customHeight="1">
      <c r="A671" s="101">
        <v>44797</v>
      </c>
      <c r="B671" s="102">
        <f>VLOOKUP(A671,'FTSE All-Share Historical '!A:B,2,FALSE)</f>
        <v>4137.5</v>
      </c>
      <c r="C671" s="26">
        <v>620</v>
      </c>
      <c r="D671" s="26">
        <v>162.19999999999999</v>
      </c>
      <c r="E671" s="26">
        <v>130.5</v>
      </c>
      <c r="F671" s="26">
        <v>283</v>
      </c>
      <c r="G671" s="26">
        <v>82.4</v>
      </c>
      <c r="H671" s="26">
        <v>446</v>
      </c>
      <c r="I671" s="26">
        <v>38.58</v>
      </c>
      <c r="J671" s="26">
        <v>196.75</v>
      </c>
      <c r="K671" s="26">
        <v>208</v>
      </c>
      <c r="L671" s="26">
        <v>125</v>
      </c>
      <c r="M671" s="26">
        <v>457</v>
      </c>
      <c r="N671" s="26">
        <v>165.7</v>
      </c>
      <c r="O671" s="26">
        <v>1230</v>
      </c>
      <c r="P671" s="26">
        <v>1786</v>
      </c>
      <c r="Q671" s="26">
        <v>69.900000000000006</v>
      </c>
      <c r="R671" s="26">
        <v>39.950000000000003</v>
      </c>
      <c r="S671" s="26">
        <v>50.6</v>
      </c>
      <c r="T671" s="26">
        <v>354</v>
      </c>
      <c r="U671" s="26">
        <v>200</v>
      </c>
      <c r="V671" s="26">
        <v>204.5</v>
      </c>
      <c r="W671" s="26">
        <v>4931.5</v>
      </c>
      <c r="X671" s="26">
        <v>2879</v>
      </c>
      <c r="Y671" s="26">
        <v>226</v>
      </c>
      <c r="Z671" s="26">
        <v>505.5</v>
      </c>
      <c r="AA671" s="26">
        <v>3040</v>
      </c>
      <c r="AB671" s="26">
        <v>328.2</v>
      </c>
      <c r="AC671" s="26">
        <v>895</v>
      </c>
      <c r="AD671" s="26">
        <v>10230</v>
      </c>
      <c r="AE671" s="26">
        <v>891.8</v>
      </c>
      <c r="AF671" s="26">
        <v>1370.5</v>
      </c>
      <c r="AG671" s="26">
        <v>15.892099999999999</v>
      </c>
    </row>
    <row r="672" spans="1:33" ht="15.75" customHeight="1">
      <c r="A672" s="101">
        <v>44798</v>
      </c>
      <c r="B672" s="102">
        <f>VLOOKUP(A672,'FTSE All-Share Historical '!A:B,2,FALSE)</f>
        <v>4139.8599999999997</v>
      </c>
      <c r="C672" s="26">
        <v>614</v>
      </c>
      <c r="D672" s="26">
        <v>161</v>
      </c>
      <c r="E672" s="26">
        <v>127.8</v>
      </c>
      <c r="F672" s="26">
        <v>283</v>
      </c>
      <c r="G672" s="26">
        <v>83</v>
      </c>
      <c r="H672" s="26">
        <v>447</v>
      </c>
      <c r="I672" s="26">
        <v>37.5</v>
      </c>
      <c r="J672" s="26">
        <v>199</v>
      </c>
      <c r="K672" s="26">
        <v>210</v>
      </c>
      <c r="L672" s="26">
        <v>127</v>
      </c>
      <c r="M672" s="26">
        <v>447</v>
      </c>
      <c r="N672" s="26">
        <v>160.4</v>
      </c>
      <c r="O672" s="26">
        <v>1218</v>
      </c>
      <c r="P672" s="26">
        <v>1774</v>
      </c>
      <c r="Q672" s="26">
        <v>70</v>
      </c>
      <c r="R672" s="26">
        <v>40.5</v>
      </c>
      <c r="S672" s="26">
        <v>51</v>
      </c>
      <c r="T672" s="26">
        <v>361</v>
      </c>
      <c r="U672" s="26">
        <v>200.5</v>
      </c>
      <c r="V672" s="26">
        <v>205</v>
      </c>
      <c r="W672" s="26">
        <v>4951</v>
      </c>
      <c r="X672" s="26">
        <v>2919.5</v>
      </c>
      <c r="Y672" s="26">
        <v>231.5</v>
      </c>
      <c r="Z672" s="26">
        <v>499.6</v>
      </c>
      <c r="AA672" s="26">
        <v>3050</v>
      </c>
      <c r="AB672" s="26">
        <v>322.60000000000002</v>
      </c>
      <c r="AC672" s="26">
        <v>890</v>
      </c>
      <c r="AD672" s="26">
        <v>10235</v>
      </c>
      <c r="AE672" s="26">
        <v>873.6</v>
      </c>
      <c r="AF672" s="26">
        <v>1354</v>
      </c>
      <c r="AG672" s="26">
        <v>15.7477</v>
      </c>
    </row>
    <row r="673" spans="1:33" ht="15.75" customHeight="1">
      <c r="A673" s="101">
        <v>44799</v>
      </c>
      <c r="B673" s="102">
        <f>VLOOKUP(A673,'FTSE All-Share Historical '!A:B,2,FALSE)</f>
        <v>4112.34</v>
      </c>
      <c r="C673" s="26">
        <v>620</v>
      </c>
      <c r="D673" s="26">
        <v>160.4</v>
      </c>
      <c r="E673" s="26">
        <v>124.7</v>
      </c>
      <c r="F673" s="26" t="e">
        <v>#N/A</v>
      </c>
      <c r="G673" s="26">
        <v>85.15</v>
      </c>
      <c r="H673" s="26">
        <v>443</v>
      </c>
      <c r="I673" s="26">
        <v>36.659999999999997</v>
      </c>
      <c r="J673" s="26">
        <v>195.75</v>
      </c>
      <c r="K673" s="26">
        <v>204</v>
      </c>
      <c r="L673" s="26">
        <v>120.4</v>
      </c>
      <c r="M673" s="26">
        <v>435.5</v>
      </c>
      <c r="N673" s="26">
        <v>157.5</v>
      </c>
      <c r="O673" s="26">
        <v>1218</v>
      </c>
      <c r="P673" s="26">
        <v>1730</v>
      </c>
      <c r="Q673" s="26">
        <v>70.400000000000006</v>
      </c>
      <c r="R673" s="26">
        <v>41</v>
      </c>
      <c r="S673" s="26">
        <v>50.3</v>
      </c>
      <c r="T673" s="26">
        <v>364</v>
      </c>
      <c r="U673" s="26">
        <v>198</v>
      </c>
      <c r="V673" s="26">
        <v>198</v>
      </c>
      <c r="W673" s="26">
        <v>4980</v>
      </c>
      <c r="X673" s="26">
        <v>2922.5</v>
      </c>
      <c r="Y673" s="26">
        <v>232</v>
      </c>
      <c r="Z673" s="26">
        <v>492</v>
      </c>
      <c r="AA673" s="26">
        <v>3060</v>
      </c>
      <c r="AB673" s="26">
        <v>321.2</v>
      </c>
      <c r="AC673" s="26">
        <v>875</v>
      </c>
      <c r="AD673" s="26">
        <v>10085</v>
      </c>
      <c r="AE673" s="26">
        <v>854.2</v>
      </c>
      <c r="AF673" s="26">
        <v>1336</v>
      </c>
      <c r="AG673" s="26">
        <v>15.892099999999999</v>
      </c>
    </row>
    <row r="674" spans="1:33" ht="15.75" customHeight="1">
      <c r="A674" s="101">
        <v>44803</v>
      </c>
      <c r="B674" s="102">
        <f>VLOOKUP(A674,'FTSE All-Share Historical '!A:B,2,FALSE)</f>
        <v>4080.77</v>
      </c>
      <c r="C674" s="26">
        <v>590</v>
      </c>
      <c r="D674" s="26">
        <v>158.4</v>
      </c>
      <c r="E674" s="26">
        <v>127.4</v>
      </c>
      <c r="F674" s="26">
        <v>280</v>
      </c>
      <c r="G674" s="26">
        <v>83</v>
      </c>
      <c r="H674" s="26">
        <v>443.5</v>
      </c>
      <c r="I674" s="26">
        <v>36.04</v>
      </c>
      <c r="J674" s="26">
        <v>195.75</v>
      </c>
      <c r="K674" s="26">
        <v>205</v>
      </c>
      <c r="L674" s="26">
        <v>123.4</v>
      </c>
      <c r="M674" s="26">
        <v>438</v>
      </c>
      <c r="N674" s="26">
        <v>155.6</v>
      </c>
      <c r="O674" s="26">
        <v>1198</v>
      </c>
      <c r="P674" s="26">
        <v>1744</v>
      </c>
      <c r="Q674" s="26">
        <v>72.099999999999994</v>
      </c>
      <c r="R674" s="26">
        <v>40</v>
      </c>
      <c r="S674" s="26">
        <v>49.7</v>
      </c>
      <c r="T674" s="26">
        <v>350</v>
      </c>
      <c r="U674" s="26">
        <v>201</v>
      </c>
      <c r="V674" s="26">
        <v>192.4</v>
      </c>
      <c r="W674" s="26">
        <v>4815</v>
      </c>
      <c r="X674" s="26">
        <v>2786.5</v>
      </c>
      <c r="Y674" s="26">
        <v>225.5</v>
      </c>
      <c r="Z674" s="26">
        <v>490.8</v>
      </c>
      <c r="AA674" s="26">
        <v>3025</v>
      </c>
      <c r="AB674" s="26">
        <v>326.8</v>
      </c>
      <c r="AC674" s="26">
        <v>870</v>
      </c>
      <c r="AD674" s="26">
        <v>10025</v>
      </c>
      <c r="AE674" s="26">
        <v>848.6</v>
      </c>
      <c r="AF674" s="26">
        <v>1319.5</v>
      </c>
      <c r="AG674" s="26">
        <v>15.1698</v>
      </c>
    </row>
    <row r="675" spans="1:33" ht="15.75" customHeight="1">
      <c r="A675" s="101">
        <v>44804</v>
      </c>
      <c r="B675" s="102">
        <f>VLOOKUP(A675,'FTSE All-Share Historical '!A:B,2,FALSE)</f>
        <v>4041.53</v>
      </c>
      <c r="C675" s="26">
        <v>572</v>
      </c>
      <c r="D675" s="26">
        <v>157.6</v>
      </c>
      <c r="E675" s="26">
        <v>130.6</v>
      </c>
      <c r="F675" s="26">
        <v>281</v>
      </c>
      <c r="G675" s="26">
        <v>83</v>
      </c>
      <c r="H675" s="26">
        <v>444.5</v>
      </c>
      <c r="I675" s="26">
        <v>36.36</v>
      </c>
      <c r="J675" s="26">
        <v>197.5</v>
      </c>
      <c r="K675" s="26">
        <v>212</v>
      </c>
      <c r="L675" s="26">
        <v>128</v>
      </c>
      <c r="M675" s="26">
        <v>457</v>
      </c>
      <c r="N675" s="26">
        <v>154.5</v>
      </c>
      <c r="O675" s="26">
        <v>1176</v>
      </c>
      <c r="P675" s="26">
        <v>1726</v>
      </c>
      <c r="Q675" s="26">
        <v>71.599999999999994</v>
      </c>
      <c r="R675" s="26">
        <v>40</v>
      </c>
      <c r="S675" s="26">
        <v>48.65</v>
      </c>
      <c r="T675" s="26">
        <v>344</v>
      </c>
      <c r="U675" s="26">
        <v>205</v>
      </c>
      <c r="V675" s="26">
        <v>189.4</v>
      </c>
      <c r="W675" s="26">
        <v>4771</v>
      </c>
      <c r="X675" s="26">
        <v>2783</v>
      </c>
      <c r="Y675" s="26">
        <v>230</v>
      </c>
      <c r="Z675" s="26">
        <v>482</v>
      </c>
      <c r="AA675" s="26">
        <v>3015</v>
      </c>
      <c r="AB675" s="26">
        <v>329</v>
      </c>
      <c r="AC675" s="26">
        <v>850</v>
      </c>
      <c r="AD675" s="26">
        <v>9986</v>
      </c>
      <c r="AE675" s="26">
        <v>854.4</v>
      </c>
      <c r="AF675" s="26">
        <v>1313</v>
      </c>
      <c r="AG675" s="26">
        <v>15.892099999999999</v>
      </c>
    </row>
    <row r="676" spans="1:33" ht="15.75" customHeight="1">
      <c r="A676" s="101">
        <v>44805</v>
      </c>
      <c r="B676" s="102">
        <f>VLOOKUP(A676,'FTSE All-Share Historical '!A:B,2,FALSE)</f>
        <v>3959.37</v>
      </c>
      <c r="C676" s="26">
        <v>566</v>
      </c>
      <c r="D676" s="26">
        <v>159</v>
      </c>
      <c r="E676" s="26">
        <v>130.19999999999999</v>
      </c>
      <c r="F676" s="26">
        <v>279</v>
      </c>
      <c r="G676" s="26">
        <v>83</v>
      </c>
      <c r="H676" s="26">
        <v>438.5</v>
      </c>
      <c r="I676" s="26">
        <v>36.32</v>
      </c>
      <c r="J676" s="26">
        <v>195</v>
      </c>
      <c r="K676" s="26">
        <v>210</v>
      </c>
      <c r="L676" s="26">
        <v>127.8</v>
      </c>
      <c r="M676" s="26">
        <v>420.5</v>
      </c>
      <c r="N676" s="26">
        <v>149.1</v>
      </c>
      <c r="O676" s="26">
        <v>1160</v>
      </c>
      <c r="P676" s="26">
        <v>1646</v>
      </c>
      <c r="Q676" s="26">
        <v>70.400000000000006</v>
      </c>
      <c r="R676" s="26">
        <v>38.450000000000003</v>
      </c>
      <c r="S676" s="26">
        <v>48</v>
      </c>
      <c r="T676" s="26">
        <v>362</v>
      </c>
      <c r="U676" s="26">
        <v>200</v>
      </c>
      <c r="V676" s="26">
        <v>185.2</v>
      </c>
      <c r="W676" s="26">
        <v>4607.5</v>
      </c>
      <c r="X676" s="26">
        <v>2678</v>
      </c>
      <c r="Y676" s="26">
        <v>216</v>
      </c>
      <c r="Z676" s="26">
        <v>471.8</v>
      </c>
      <c r="AA676" s="26">
        <v>2770</v>
      </c>
      <c r="AB676" s="26">
        <v>316.39999999999998</v>
      </c>
      <c r="AC676" s="26">
        <v>857.5</v>
      </c>
      <c r="AD676" s="26">
        <v>9788</v>
      </c>
      <c r="AE676" s="26">
        <v>866</v>
      </c>
      <c r="AF676" s="26">
        <v>1289.5</v>
      </c>
      <c r="AG676" s="26">
        <v>15.270899999999999</v>
      </c>
    </row>
    <row r="677" spans="1:33" ht="15.75" customHeight="1">
      <c r="A677" s="101">
        <v>44806</v>
      </c>
      <c r="B677" s="102">
        <f>VLOOKUP(A677,'FTSE All-Share Historical '!A:B,2,FALSE)</f>
        <v>4033.38</v>
      </c>
      <c r="C677" s="26">
        <v>569</v>
      </c>
      <c r="D677" s="26">
        <v>155.80000000000001</v>
      </c>
      <c r="E677" s="26">
        <v>132.69999999999999</v>
      </c>
      <c r="F677" s="26">
        <v>279</v>
      </c>
      <c r="G677" s="26">
        <v>82</v>
      </c>
      <c r="H677" s="26">
        <v>441</v>
      </c>
      <c r="I677" s="26">
        <v>38.799999999999997</v>
      </c>
      <c r="J677" s="26">
        <v>195.25</v>
      </c>
      <c r="K677" s="26">
        <v>212</v>
      </c>
      <c r="L677" s="26">
        <v>121.2</v>
      </c>
      <c r="M677" s="26">
        <v>432.5</v>
      </c>
      <c r="N677" s="26">
        <v>153.6</v>
      </c>
      <c r="O677" s="26">
        <v>1130</v>
      </c>
      <c r="P677" s="26">
        <v>1688</v>
      </c>
      <c r="Q677" s="26">
        <v>70.7</v>
      </c>
      <c r="R677" s="26">
        <v>39.25</v>
      </c>
      <c r="S677" s="26">
        <v>47.8</v>
      </c>
      <c r="T677" s="26">
        <v>369</v>
      </c>
      <c r="U677" s="26">
        <v>200</v>
      </c>
      <c r="V677" s="26">
        <v>189</v>
      </c>
      <c r="W677" s="26">
        <v>4700.5</v>
      </c>
      <c r="X677" s="26">
        <v>2751.5</v>
      </c>
      <c r="Y677" s="26">
        <v>218.5</v>
      </c>
      <c r="Z677" s="26">
        <v>484</v>
      </c>
      <c r="AA677" s="26">
        <v>2860</v>
      </c>
      <c r="AB677" s="26">
        <v>320.60000000000002</v>
      </c>
      <c r="AC677" s="26">
        <v>845</v>
      </c>
      <c r="AD677" s="26">
        <v>9946</v>
      </c>
      <c r="AE677" s="26">
        <v>900</v>
      </c>
      <c r="AF677" s="26">
        <v>1308</v>
      </c>
      <c r="AG677" s="26">
        <v>16.181100000000001</v>
      </c>
    </row>
    <row r="678" spans="1:33" ht="15.75" customHeight="1">
      <c r="A678" s="101">
        <v>44809</v>
      </c>
      <c r="B678" s="102">
        <f>VLOOKUP(A678,'FTSE All-Share Historical '!A:B,2,FALSE)</f>
        <v>4029.14</v>
      </c>
      <c r="C678" s="26">
        <v>546</v>
      </c>
      <c r="D678" s="26">
        <v>153.19999999999999</v>
      </c>
      <c r="E678" s="26">
        <v>134</v>
      </c>
      <c r="F678" s="26">
        <v>279</v>
      </c>
      <c r="G678" s="26">
        <v>77</v>
      </c>
      <c r="H678" s="26">
        <v>440</v>
      </c>
      <c r="I678" s="26">
        <v>39.5</v>
      </c>
      <c r="J678" s="26">
        <v>195.75</v>
      </c>
      <c r="K678" s="26">
        <v>206</v>
      </c>
      <c r="L678" s="26">
        <v>118.4</v>
      </c>
      <c r="M678" s="26">
        <v>423.5</v>
      </c>
      <c r="N678" s="26">
        <v>153.6</v>
      </c>
      <c r="O678" s="26">
        <v>1126</v>
      </c>
      <c r="P678" s="26">
        <v>1666</v>
      </c>
      <c r="Q678" s="26">
        <v>70.3</v>
      </c>
      <c r="R678" s="26">
        <v>40</v>
      </c>
      <c r="S678" s="26">
        <v>46.75</v>
      </c>
      <c r="T678" s="26">
        <v>391</v>
      </c>
      <c r="U678" s="26">
        <v>196</v>
      </c>
      <c r="V678" s="26">
        <v>184.4</v>
      </c>
      <c r="W678" s="26">
        <v>4732.5</v>
      </c>
      <c r="X678" s="26">
        <v>2769</v>
      </c>
      <c r="Y678" s="26">
        <v>218</v>
      </c>
      <c r="Z678" s="26">
        <v>488.6</v>
      </c>
      <c r="AA678" s="26">
        <v>2810</v>
      </c>
      <c r="AB678" s="26">
        <v>320.2</v>
      </c>
      <c r="AC678" s="26">
        <v>860</v>
      </c>
      <c r="AD678" s="26">
        <v>9872</v>
      </c>
      <c r="AE678" s="26">
        <v>859.8</v>
      </c>
      <c r="AF678" s="26">
        <v>1279</v>
      </c>
      <c r="AG678" s="26">
        <v>16.621700000000001</v>
      </c>
    </row>
    <row r="679" spans="1:33" ht="15.75" customHeight="1">
      <c r="A679" s="101">
        <v>44810</v>
      </c>
      <c r="B679" s="102">
        <f>VLOOKUP(A679,'FTSE All-Share Historical '!A:B,2,FALSE)</f>
        <v>4041.41</v>
      </c>
      <c r="C679" s="26">
        <v>550</v>
      </c>
      <c r="D679" s="26">
        <v>162.19999999999999</v>
      </c>
      <c r="E679" s="26">
        <v>133.5</v>
      </c>
      <c r="F679" s="26">
        <v>279</v>
      </c>
      <c r="G679" s="26">
        <v>80</v>
      </c>
      <c r="H679" s="26">
        <v>437.5</v>
      </c>
      <c r="I679" s="26">
        <v>41.46</v>
      </c>
      <c r="J679" s="26">
        <v>198</v>
      </c>
      <c r="K679" s="26">
        <v>216</v>
      </c>
      <c r="L679" s="26">
        <v>114.8</v>
      </c>
      <c r="M679" s="26">
        <v>421.5</v>
      </c>
      <c r="N679" s="26">
        <v>164.9</v>
      </c>
      <c r="O679" s="26">
        <v>1126</v>
      </c>
      <c r="P679" s="26">
        <v>1686</v>
      </c>
      <c r="Q679" s="26">
        <v>70.900000000000006</v>
      </c>
      <c r="R679" s="26">
        <v>39.1</v>
      </c>
      <c r="S679" s="26">
        <v>46.5</v>
      </c>
      <c r="T679" s="26">
        <v>401</v>
      </c>
      <c r="U679" s="26">
        <v>202</v>
      </c>
      <c r="V679" s="26">
        <v>186</v>
      </c>
      <c r="W679" s="26">
        <v>4733.5</v>
      </c>
      <c r="X679" s="26">
        <v>2806.5</v>
      </c>
      <c r="Y679" s="26">
        <v>219.5</v>
      </c>
      <c r="Z679" s="26">
        <v>511</v>
      </c>
      <c r="AA679" s="26">
        <v>2700</v>
      </c>
      <c r="AB679" s="26">
        <v>325</v>
      </c>
      <c r="AC679" s="26">
        <v>862.5</v>
      </c>
      <c r="AD679" s="26">
        <v>9894</v>
      </c>
      <c r="AE679" s="26">
        <v>882.4</v>
      </c>
      <c r="AF679" s="26">
        <v>1292</v>
      </c>
      <c r="AG679" s="26">
        <v>15.892099999999999</v>
      </c>
    </row>
    <row r="680" spans="1:33" ht="15.75" customHeight="1">
      <c r="A680" s="101">
        <v>44811</v>
      </c>
      <c r="B680" s="102">
        <f>VLOOKUP(A680,'FTSE All-Share Historical '!A:B,2,FALSE)</f>
        <v>4011.63</v>
      </c>
      <c r="C680" s="26">
        <v>540</v>
      </c>
      <c r="D680" s="26">
        <v>160</v>
      </c>
      <c r="E680" s="26">
        <v>154.30000000000001</v>
      </c>
      <c r="F680" s="26">
        <v>276</v>
      </c>
      <c r="G680" s="26">
        <v>81.2</v>
      </c>
      <c r="H680" s="26">
        <v>426.5</v>
      </c>
      <c r="I680" s="26">
        <v>41.56</v>
      </c>
      <c r="J680" s="26">
        <v>195</v>
      </c>
      <c r="K680" s="26">
        <v>212</v>
      </c>
      <c r="L680" s="26">
        <v>115</v>
      </c>
      <c r="M680" s="26">
        <v>426.5</v>
      </c>
      <c r="N680" s="26">
        <v>156.6</v>
      </c>
      <c r="O680" s="26">
        <v>1130</v>
      </c>
      <c r="P680" s="26">
        <v>1672</v>
      </c>
      <c r="Q680" s="26">
        <v>70.8</v>
      </c>
      <c r="R680" s="26">
        <v>40</v>
      </c>
      <c r="S680" s="26">
        <v>46.25</v>
      </c>
      <c r="T680" s="26">
        <v>454</v>
      </c>
      <c r="U680" s="26">
        <v>203</v>
      </c>
      <c r="V680" s="26">
        <v>183.8</v>
      </c>
      <c r="W680" s="26">
        <v>4632</v>
      </c>
      <c r="X680" s="26">
        <v>2744</v>
      </c>
      <c r="Y680" s="26">
        <v>219</v>
      </c>
      <c r="Z680" s="26">
        <v>505</v>
      </c>
      <c r="AA680" s="26">
        <v>2690</v>
      </c>
      <c r="AB680" s="26">
        <v>320.2</v>
      </c>
      <c r="AC680" s="26">
        <v>845</v>
      </c>
      <c r="AD680" s="26">
        <v>9882</v>
      </c>
      <c r="AE680" s="26">
        <v>894.2</v>
      </c>
      <c r="AF680" s="26">
        <v>1282</v>
      </c>
      <c r="AG680" s="26">
        <v>17.3369</v>
      </c>
    </row>
    <row r="681" spans="1:33" ht="15.75" customHeight="1">
      <c r="A681" s="101">
        <v>44812</v>
      </c>
      <c r="B681" s="102">
        <f>VLOOKUP(A681,'FTSE All-Share Historical '!A:B,2,FALSE)</f>
        <v>4025.18</v>
      </c>
      <c r="C681" s="26">
        <v>538</v>
      </c>
      <c r="D681" s="26">
        <v>158.6</v>
      </c>
      <c r="E681" s="26">
        <v>150</v>
      </c>
      <c r="F681" s="26">
        <v>275</v>
      </c>
      <c r="G681" s="26">
        <v>85.3</v>
      </c>
      <c r="H681" s="26">
        <v>429</v>
      </c>
      <c r="I681" s="26">
        <v>45.24</v>
      </c>
      <c r="J681" s="26">
        <v>195</v>
      </c>
      <c r="K681" s="26">
        <v>209</v>
      </c>
      <c r="L681" s="26">
        <v>116.2</v>
      </c>
      <c r="M681" s="26">
        <v>437.5</v>
      </c>
      <c r="N681" s="26">
        <v>162.30000000000001</v>
      </c>
      <c r="O681" s="26">
        <v>1132</v>
      </c>
      <c r="P681" s="26">
        <v>1630</v>
      </c>
      <c r="Q681" s="26">
        <v>71.7</v>
      </c>
      <c r="R681" s="26">
        <v>42</v>
      </c>
      <c r="S681" s="26">
        <v>46</v>
      </c>
      <c r="T681" s="26">
        <v>449</v>
      </c>
      <c r="U681" s="26">
        <v>203</v>
      </c>
      <c r="V681" s="26">
        <v>177.4</v>
      </c>
      <c r="W681" s="26">
        <v>4725.5</v>
      </c>
      <c r="X681" s="26">
        <v>2794.5</v>
      </c>
      <c r="Y681" s="26">
        <v>222</v>
      </c>
      <c r="Z681" s="26">
        <v>513.5</v>
      </c>
      <c r="AA681" s="26">
        <v>2665</v>
      </c>
      <c r="AB681" s="26">
        <v>323</v>
      </c>
      <c r="AC681" s="26">
        <v>890</v>
      </c>
      <c r="AD681" s="26">
        <v>10030</v>
      </c>
      <c r="AE681" s="26">
        <v>873.4</v>
      </c>
      <c r="AF681" s="26">
        <v>1266.5</v>
      </c>
      <c r="AG681" s="26">
        <v>15.892099999999999</v>
      </c>
    </row>
    <row r="682" spans="1:33" ht="15.75" customHeight="1">
      <c r="A682" s="101">
        <v>44813</v>
      </c>
      <c r="B682" s="102">
        <f>VLOOKUP(A682,'FTSE All-Share Historical '!A:B,2,FALSE)</f>
        <v>4077.03</v>
      </c>
      <c r="C682" s="26">
        <v>510</v>
      </c>
      <c r="D682" s="26">
        <v>155</v>
      </c>
      <c r="E682" s="26">
        <v>154.69999999999999</v>
      </c>
      <c r="F682" s="26">
        <v>276</v>
      </c>
      <c r="G682" s="26">
        <v>81.8</v>
      </c>
      <c r="H682" s="26">
        <v>432.5</v>
      </c>
      <c r="I682" s="26">
        <v>46.14</v>
      </c>
      <c r="J682" s="26">
        <v>192.5</v>
      </c>
      <c r="K682" s="26">
        <v>215</v>
      </c>
      <c r="L682" s="26">
        <v>124.2</v>
      </c>
      <c r="M682" s="26">
        <v>451</v>
      </c>
      <c r="N682" s="26">
        <v>165.4</v>
      </c>
      <c r="O682" s="26">
        <v>1090</v>
      </c>
      <c r="P682" s="26">
        <v>1670</v>
      </c>
      <c r="Q682" s="26">
        <v>73</v>
      </c>
      <c r="R682" s="26">
        <v>41.3</v>
      </c>
      <c r="S682" s="26">
        <v>45.5</v>
      </c>
      <c r="T682" s="26">
        <v>480</v>
      </c>
      <c r="U682" s="26">
        <v>209</v>
      </c>
      <c r="V682" s="26">
        <v>184</v>
      </c>
      <c r="W682" s="26">
        <v>4860</v>
      </c>
      <c r="X682" s="26">
        <v>2926.5</v>
      </c>
      <c r="Y682" s="26">
        <v>232</v>
      </c>
      <c r="Z682" s="26">
        <v>521</v>
      </c>
      <c r="AA682" s="26">
        <v>2725</v>
      </c>
      <c r="AB682" s="26">
        <v>320.39999999999998</v>
      </c>
      <c r="AC682" s="26">
        <v>845</v>
      </c>
      <c r="AD682" s="26">
        <v>10135</v>
      </c>
      <c r="AE682" s="26">
        <v>875.6</v>
      </c>
      <c r="AF682" s="26">
        <v>1285.5</v>
      </c>
      <c r="AG682" s="26">
        <v>15.617599999999999</v>
      </c>
    </row>
    <row r="683" spans="1:33" ht="15.75" customHeight="1">
      <c r="A683" s="101">
        <v>44816</v>
      </c>
      <c r="B683" s="102">
        <f>VLOOKUP(A683,'FTSE All-Share Historical '!A:B,2,FALSE)</f>
        <v>4144.91</v>
      </c>
      <c r="C683" s="26">
        <v>510</v>
      </c>
      <c r="D683" s="26">
        <v>157</v>
      </c>
      <c r="E683" s="26">
        <v>160.30000000000001</v>
      </c>
      <c r="F683" s="26">
        <v>274</v>
      </c>
      <c r="G683" s="26">
        <v>82.2</v>
      </c>
      <c r="H683" s="26">
        <v>440</v>
      </c>
      <c r="I683" s="26">
        <v>45.4</v>
      </c>
      <c r="J683" s="26">
        <v>194</v>
      </c>
      <c r="K683" s="26">
        <v>216</v>
      </c>
      <c r="L683" s="26">
        <v>135</v>
      </c>
      <c r="M683" s="26">
        <v>455</v>
      </c>
      <c r="N683" s="26">
        <v>172.2</v>
      </c>
      <c r="O683" s="26">
        <v>1138</v>
      </c>
      <c r="P683" s="26">
        <v>1730</v>
      </c>
      <c r="Q683" s="26">
        <v>75.5</v>
      </c>
      <c r="R683" s="26">
        <v>42.25</v>
      </c>
      <c r="S683" s="26">
        <v>44.6</v>
      </c>
      <c r="T683" s="26">
        <v>578</v>
      </c>
      <c r="U683" s="26">
        <v>203</v>
      </c>
      <c r="V683" s="26">
        <v>181.8</v>
      </c>
      <c r="W683" s="26">
        <v>4944.5</v>
      </c>
      <c r="X683" s="26">
        <v>2990.5</v>
      </c>
      <c r="Y683" s="26">
        <v>240.5</v>
      </c>
      <c r="Z683" s="26">
        <v>538.5</v>
      </c>
      <c r="AA683" s="26">
        <v>2770</v>
      </c>
      <c r="AB683" s="26">
        <v>324.60000000000002</v>
      </c>
      <c r="AC683" s="26">
        <v>850</v>
      </c>
      <c r="AD683" s="26">
        <v>10260</v>
      </c>
      <c r="AE683" s="26">
        <v>879.8</v>
      </c>
      <c r="AF683" s="26">
        <v>1316</v>
      </c>
      <c r="AG683" s="26">
        <v>14.8086</v>
      </c>
    </row>
    <row r="684" spans="1:33" ht="15.75" customHeight="1">
      <c r="A684" s="101">
        <v>44817</v>
      </c>
      <c r="B684" s="102">
        <f>VLOOKUP(A684,'FTSE All-Share Historical '!A:B,2,FALSE)</f>
        <v>4092.77</v>
      </c>
      <c r="C684" s="26">
        <v>500</v>
      </c>
      <c r="D684" s="26">
        <v>159.4</v>
      </c>
      <c r="E684" s="26">
        <v>154.1</v>
      </c>
      <c r="F684" s="26">
        <v>274</v>
      </c>
      <c r="G684" s="26">
        <v>79</v>
      </c>
      <c r="H684" s="26">
        <v>445</v>
      </c>
      <c r="I684" s="26">
        <v>43.46</v>
      </c>
      <c r="J684" s="26">
        <v>192.5</v>
      </c>
      <c r="K684" s="26">
        <v>217</v>
      </c>
      <c r="L684" s="26">
        <v>128.19999999999999</v>
      </c>
      <c r="M684" s="26">
        <v>453</v>
      </c>
      <c r="N684" s="26">
        <v>169</v>
      </c>
      <c r="O684" s="26">
        <v>1140</v>
      </c>
      <c r="P684" s="26">
        <v>1660</v>
      </c>
      <c r="Q684" s="26">
        <v>75.099999999999994</v>
      </c>
      <c r="R684" s="26">
        <v>42.8</v>
      </c>
      <c r="S684" s="26">
        <v>46</v>
      </c>
      <c r="T684" s="26">
        <v>578</v>
      </c>
      <c r="U684" s="26">
        <v>205</v>
      </c>
      <c r="V684" s="26">
        <v>176</v>
      </c>
      <c r="W684" s="26">
        <v>4909</v>
      </c>
      <c r="X684" s="26">
        <v>2920.5</v>
      </c>
      <c r="Y684" s="26">
        <v>240</v>
      </c>
      <c r="Z684" s="26">
        <v>523</v>
      </c>
      <c r="AA684" s="26">
        <v>2720</v>
      </c>
      <c r="AB684" s="26">
        <v>324</v>
      </c>
      <c r="AC684" s="26">
        <v>850</v>
      </c>
      <c r="AD684" s="26">
        <v>10150</v>
      </c>
      <c r="AE684" s="26">
        <v>862.2</v>
      </c>
      <c r="AF684" s="26">
        <v>1266.5</v>
      </c>
      <c r="AG684" s="26">
        <v>14.628</v>
      </c>
    </row>
    <row r="685" spans="1:33" ht="15.75" customHeight="1">
      <c r="A685" s="101">
        <v>44818</v>
      </c>
      <c r="B685" s="102">
        <f>VLOOKUP(A685,'FTSE All-Share Historical '!A:B,2,FALSE)</f>
        <v>4031.45</v>
      </c>
      <c r="C685" s="26">
        <v>506</v>
      </c>
      <c r="D685" s="26">
        <v>160</v>
      </c>
      <c r="E685" s="26">
        <v>150.6</v>
      </c>
      <c r="F685" s="26">
        <v>274</v>
      </c>
      <c r="G685" s="26">
        <v>78</v>
      </c>
      <c r="H685" s="26">
        <v>438</v>
      </c>
      <c r="I685" s="26">
        <v>42.58</v>
      </c>
      <c r="J685" s="26">
        <v>195</v>
      </c>
      <c r="K685" s="26">
        <v>215</v>
      </c>
      <c r="L685" s="26">
        <v>136</v>
      </c>
      <c r="M685" s="26">
        <v>457.5</v>
      </c>
      <c r="N685" s="26">
        <v>165.4</v>
      </c>
      <c r="O685" s="26">
        <v>1080</v>
      </c>
      <c r="P685" s="26">
        <v>1626</v>
      </c>
      <c r="Q685" s="26">
        <v>75.3</v>
      </c>
      <c r="R685" s="26">
        <v>43</v>
      </c>
      <c r="S685" s="26">
        <v>43.15</v>
      </c>
      <c r="T685" s="26">
        <v>504</v>
      </c>
      <c r="U685" s="26">
        <v>206</v>
      </c>
      <c r="V685" s="26">
        <v>176.8</v>
      </c>
      <c r="W685" s="26">
        <v>4798</v>
      </c>
      <c r="X685" s="26">
        <v>2851.5</v>
      </c>
      <c r="Y685" s="26">
        <v>236.5</v>
      </c>
      <c r="Z685" s="26">
        <v>509.5</v>
      </c>
      <c r="AA685" s="26">
        <v>2720</v>
      </c>
      <c r="AB685" s="26">
        <v>318.60000000000002</v>
      </c>
      <c r="AC685" s="26">
        <v>820</v>
      </c>
      <c r="AD685" s="26">
        <v>9934</v>
      </c>
      <c r="AE685" s="26">
        <v>839.6</v>
      </c>
      <c r="AF685" s="26">
        <v>1242</v>
      </c>
      <c r="AG685" s="26">
        <v>15.1698</v>
      </c>
    </row>
    <row r="686" spans="1:33" ht="15.75" customHeight="1">
      <c r="A686" s="101">
        <v>44819</v>
      </c>
      <c r="B686" s="102">
        <f>VLOOKUP(A686,'FTSE All-Share Historical '!A:B,2,FALSE)</f>
        <v>4034.88</v>
      </c>
      <c r="C686" s="26">
        <v>518</v>
      </c>
      <c r="D686" s="26">
        <v>160</v>
      </c>
      <c r="E686" s="26">
        <v>154.4</v>
      </c>
      <c r="F686" s="26">
        <v>270</v>
      </c>
      <c r="G686" s="26">
        <v>75</v>
      </c>
      <c r="H686" s="26">
        <v>434</v>
      </c>
      <c r="I686" s="26">
        <v>42.08</v>
      </c>
      <c r="J686" s="26">
        <v>197</v>
      </c>
      <c r="K686" s="26">
        <v>232</v>
      </c>
      <c r="L686" s="26">
        <v>139.19999999999999</v>
      </c>
      <c r="M686" s="26">
        <v>439.5</v>
      </c>
      <c r="N686" s="26">
        <v>167.7</v>
      </c>
      <c r="O686" s="26">
        <v>1088</v>
      </c>
      <c r="P686" s="26">
        <v>1634</v>
      </c>
      <c r="Q686" s="26">
        <v>72.400000000000006</v>
      </c>
      <c r="R686" s="26">
        <v>42.2</v>
      </c>
      <c r="S686" s="26">
        <v>44.4</v>
      </c>
      <c r="T686" s="26">
        <v>474</v>
      </c>
      <c r="U686" s="26">
        <v>221</v>
      </c>
      <c r="V686" s="26">
        <v>177.2</v>
      </c>
      <c r="W686" s="26">
        <v>4770</v>
      </c>
      <c r="X686" s="26">
        <v>2815.5</v>
      </c>
      <c r="Y686" s="26">
        <v>230.5</v>
      </c>
      <c r="Z686" s="26">
        <v>509</v>
      </c>
      <c r="AA686" s="26">
        <v>2710</v>
      </c>
      <c r="AB686" s="26">
        <v>321.8</v>
      </c>
      <c r="AC686" s="26">
        <v>835</v>
      </c>
      <c r="AD686" s="26">
        <v>9914</v>
      </c>
      <c r="AE686" s="26">
        <v>855.8</v>
      </c>
      <c r="AF686" s="26">
        <v>1231.5</v>
      </c>
      <c r="AG686" s="26">
        <v>15.1698</v>
      </c>
    </row>
    <row r="687" spans="1:33" ht="15.75" customHeight="1">
      <c r="A687" s="101">
        <v>44820</v>
      </c>
      <c r="B687" s="102">
        <f>VLOOKUP(A687,'FTSE All-Share Historical '!A:B,2,FALSE)</f>
        <v>4010.65</v>
      </c>
      <c r="C687" s="26">
        <v>508</v>
      </c>
      <c r="D687" s="26">
        <v>158.4</v>
      </c>
      <c r="E687" s="26">
        <v>156.9</v>
      </c>
      <c r="F687" s="26" t="e">
        <v>#N/A</v>
      </c>
      <c r="G687" s="26">
        <v>70.900000000000006</v>
      </c>
      <c r="H687" s="26">
        <v>430</v>
      </c>
      <c r="I687" s="26">
        <v>42.3</v>
      </c>
      <c r="J687" s="26">
        <v>186.5</v>
      </c>
      <c r="K687" s="26">
        <v>215</v>
      </c>
      <c r="L687" s="26">
        <v>140.4</v>
      </c>
      <c r="M687" s="26">
        <v>418.5</v>
      </c>
      <c r="N687" s="26">
        <v>169.2</v>
      </c>
      <c r="O687" s="26">
        <v>1070</v>
      </c>
      <c r="P687" s="26">
        <v>1626</v>
      </c>
      <c r="Q687" s="26">
        <v>70.8</v>
      </c>
      <c r="R687" s="26">
        <v>42</v>
      </c>
      <c r="S687" s="26">
        <v>43.75</v>
      </c>
      <c r="T687" s="26">
        <v>477</v>
      </c>
      <c r="U687" s="26">
        <v>217</v>
      </c>
      <c r="V687" s="26">
        <v>178.6</v>
      </c>
      <c r="W687" s="26">
        <v>4785.5</v>
      </c>
      <c r="X687" s="26">
        <v>2818.5</v>
      </c>
      <c r="Y687" s="26">
        <v>227.5</v>
      </c>
      <c r="Z687" s="26">
        <v>515</v>
      </c>
      <c r="AA687" s="26">
        <v>2655</v>
      </c>
      <c r="AB687" s="26">
        <v>320.60000000000002</v>
      </c>
      <c r="AC687" s="26">
        <v>845</v>
      </c>
      <c r="AD687" s="26">
        <v>9790</v>
      </c>
      <c r="AE687" s="26">
        <v>846.4</v>
      </c>
      <c r="AF687" s="26">
        <v>1253.5</v>
      </c>
      <c r="AG687" s="26">
        <v>14.714700000000001</v>
      </c>
    </row>
    <row r="688" spans="1:33" ht="15.75" customHeight="1">
      <c r="A688" s="101">
        <v>44824</v>
      </c>
      <c r="B688" s="102">
        <f>VLOOKUP(A688,'FTSE All-Share Historical '!A:B,2,FALSE)</f>
        <v>3981.32</v>
      </c>
      <c r="C688" s="26">
        <v>480</v>
      </c>
      <c r="D688" s="26">
        <v>157</v>
      </c>
      <c r="E688" s="26">
        <v>150.19999999999999</v>
      </c>
      <c r="F688" s="26">
        <v>277</v>
      </c>
      <c r="G688" s="26">
        <v>70.7</v>
      </c>
      <c r="H688" s="26">
        <v>425</v>
      </c>
      <c r="I688" s="26">
        <v>41.14</v>
      </c>
      <c r="J688" s="26">
        <v>187</v>
      </c>
      <c r="K688" s="26">
        <v>214</v>
      </c>
      <c r="L688" s="26">
        <v>136</v>
      </c>
      <c r="M688" s="26">
        <v>399.5</v>
      </c>
      <c r="N688" s="26">
        <v>160.19999999999999</v>
      </c>
      <c r="O688" s="26">
        <v>1090</v>
      </c>
      <c r="P688" s="26">
        <v>1584</v>
      </c>
      <c r="Q688" s="26">
        <v>70.099999999999994</v>
      </c>
      <c r="R688" s="26">
        <v>42.45</v>
      </c>
      <c r="S688" s="26">
        <v>44.3</v>
      </c>
      <c r="T688" s="26">
        <v>452</v>
      </c>
      <c r="U688" s="26">
        <v>221</v>
      </c>
      <c r="V688" s="26">
        <v>171.8</v>
      </c>
      <c r="W688" s="26">
        <v>4744</v>
      </c>
      <c r="X688" s="26">
        <v>2778</v>
      </c>
      <c r="Y688" s="26">
        <v>224</v>
      </c>
      <c r="Z688" s="26">
        <v>497</v>
      </c>
      <c r="AA688" s="26">
        <v>2680</v>
      </c>
      <c r="AB688" s="26">
        <v>314.8</v>
      </c>
      <c r="AC688" s="26">
        <v>880</v>
      </c>
      <c r="AD688" s="26">
        <v>9698</v>
      </c>
      <c r="AE688" s="26">
        <v>871</v>
      </c>
      <c r="AF688" s="26">
        <v>1231</v>
      </c>
      <c r="AG688" s="26">
        <v>15.892099999999999</v>
      </c>
    </row>
    <row r="689" spans="1:33" ht="15.75" customHeight="1">
      <c r="A689" s="101">
        <v>44825</v>
      </c>
      <c r="B689" s="102">
        <f>VLOOKUP(A689,'FTSE All-Share Historical '!A:B,2,FALSE)</f>
        <v>4008.47</v>
      </c>
      <c r="C689" s="26">
        <v>500</v>
      </c>
      <c r="D689" s="26">
        <v>159.6</v>
      </c>
      <c r="E689" s="26">
        <v>154.30000000000001</v>
      </c>
      <c r="F689" s="26">
        <v>274</v>
      </c>
      <c r="G689" s="26">
        <v>68.2</v>
      </c>
      <c r="H689" s="26">
        <v>422.5</v>
      </c>
      <c r="I689" s="26">
        <v>41.82</v>
      </c>
      <c r="J689" s="26">
        <v>190</v>
      </c>
      <c r="K689" s="26">
        <v>212</v>
      </c>
      <c r="L689" s="26">
        <v>131.6</v>
      </c>
      <c r="M689" s="26">
        <v>392.5</v>
      </c>
      <c r="N689" s="26">
        <v>162.5</v>
      </c>
      <c r="O689" s="26">
        <v>1098</v>
      </c>
      <c r="P689" s="26">
        <v>1590</v>
      </c>
      <c r="Q689" s="26">
        <v>70.400000000000006</v>
      </c>
      <c r="R689" s="26">
        <v>41.6</v>
      </c>
      <c r="S689" s="26">
        <v>45</v>
      </c>
      <c r="T689" s="26">
        <v>449</v>
      </c>
      <c r="U689" s="26">
        <v>219</v>
      </c>
      <c r="V689" s="26">
        <v>176.4</v>
      </c>
      <c r="W689" s="26">
        <v>4720</v>
      </c>
      <c r="X689" s="26">
        <v>2814.5</v>
      </c>
      <c r="Y689" s="26">
        <v>222.5</v>
      </c>
      <c r="Z689" s="26">
        <v>497.6</v>
      </c>
      <c r="AA689" s="26">
        <v>2725</v>
      </c>
      <c r="AB689" s="26">
        <v>321.8</v>
      </c>
      <c r="AC689" s="26">
        <v>845</v>
      </c>
      <c r="AD689" s="26">
        <v>9812</v>
      </c>
      <c r="AE689" s="26">
        <v>843.4</v>
      </c>
      <c r="AF689" s="26">
        <v>1210</v>
      </c>
      <c r="AG689" s="26">
        <v>15.270899999999999</v>
      </c>
    </row>
    <row r="690" spans="1:33" ht="15.75" customHeight="1">
      <c r="A690" s="101">
        <v>44826</v>
      </c>
      <c r="B690" s="102">
        <f>VLOOKUP(A690,'FTSE All-Share Historical '!A:B,2,FALSE)</f>
        <v>3959.43</v>
      </c>
      <c r="C690" s="26">
        <v>491</v>
      </c>
      <c r="D690" s="26">
        <v>161</v>
      </c>
      <c r="E690" s="26">
        <v>154</v>
      </c>
      <c r="F690" s="26">
        <v>275</v>
      </c>
      <c r="G690" s="26">
        <v>72</v>
      </c>
      <c r="H690" s="26">
        <v>416</v>
      </c>
      <c r="I690" s="26">
        <v>42.04</v>
      </c>
      <c r="J690" s="26">
        <v>185</v>
      </c>
      <c r="K690" s="26">
        <v>205</v>
      </c>
      <c r="L690" s="26">
        <v>130</v>
      </c>
      <c r="M690" s="26">
        <v>359.5</v>
      </c>
      <c r="N690" s="26">
        <v>158.6</v>
      </c>
      <c r="O690" s="26">
        <v>1072</v>
      </c>
      <c r="P690" s="26">
        <v>1590</v>
      </c>
      <c r="Q690" s="26">
        <v>70</v>
      </c>
      <c r="R690" s="26">
        <v>42.2</v>
      </c>
      <c r="S690" s="26">
        <v>45.4</v>
      </c>
      <c r="T690" s="26">
        <v>434</v>
      </c>
      <c r="U690" s="26">
        <v>215</v>
      </c>
      <c r="V690" s="26">
        <v>170</v>
      </c>
      <c r="W690" s="26">
        <v>4828</v>
      </c>
      <c r="X690" s="26">
        <v>2838.5</v>
      </c>
      <c r="Y690" s="26">
        <v>224</v>
      </c>
      <c r="Z690" s="26">
        <v>487.4</v>
      </c>
      <c r="AA690" s="26">
        <v>2635</v>
      </c>
      <c r="AB690" s="26">
        <v>322.8</v>
      </c>
      <c r="AC690" s="26">
        <v>840</v>
      </c>
      <c r="AD690" s="26">
        <v>9642</v>
      </c>
      <c r="AE690" s="26">
        <v>841.8</v>
      </c>
      <c r="AF690" s="26">
        <v>1199.5</v>
      </c>
      <c r="AG690" s="26">
        <v>15.0397</v>
      </c>
    </row>
    <row r="691" spans="1:33" ht="15.75" customHeight="1">
      <c r="A691" s="101">
        <v>44827</v>
      </c>
      <c r="B691" s="102">
        <f>VLOOKUP(A691,'FTSE All-Share Historical '!A:B,2,FALSE)</f>
        <v>3881.56</v>
      </c>
      <c r="C691" s="26">
        <v>483</v>
      </c>
      <c r="D691" s="26">
        <v>161</v>
      </c>
      <c r="E691" s="26">
        <v>147.9</v>
      </c>
      <c r="F691" s="26">
        <v>267</v>
      </c>
      <c r="G691" s="26">
        <v>72.8</v>
      </c>
      <c r="H691" s="26">
        <v>412.5</v>
      </c>
      <c r="I691" s="26">
        <v>39.58</v>
      </c>
      <c r="J691" s="26">
        <v>183.25</v>
      </c>
      <c r="K691" s="26">
        <v>209</v>
      </c>
      <c r="L691" s="26">
        <v>126.6</v>
      </c>
      <c r="M691" s="26">
        <v>361.5</v>
      </c>
      <c r="N691" s="26">
        <v>151.6</v>
      </c>
      <c r="O691" s="26">
        <v>1050</v>
      </c>
      <c r="P691" s="26">
        <v>1562</v>
      </c>
      <c r="Q691" s="26">
        <v>68.7</v>
      </c>
      <c r="R691" s="26">
        <v>42.3</v>
      </c>
      <c r="S691" s="26">
        <v>43.1</v>
      </c>
      <c r="T691" s="26">
        <v>431</v>
      </c>
      <c r="U691" s="26">
        <v>207</v>
      </c>
      <c r="V691" s="26">
        <v>163.6</v>
      </c>
      <c r="W691" s="26">
        <v>4677.5</v>
      </c>
      <c r="X691" s="26">
        <v>2670</v>
      </c>
      <c r="Y691" s="26">
        <v>223</v>
      </c>
      <c r="Z691" s="26">
        <v>466.8</v>
      </c>
      <c r="AA691" s="26">
        <v>2500</v>
      </c>
      <c r="AB691" s="26">
        <v>306</v>
      </c>
      <c r="AC691" s="26">
        <v>840</v>
      </c>
      <c r="AD691" s="26">
        <v>9756</v>
      </c>
      <c r="AE691" s="26">
        <v>802</v>
      </c>
      <c r="AF691" s="26">
        <v>1209</v>
      </c>
      <c r="AG691" s="26">
        <v>14.313800000000001</v>
      </c>
    </row>
    <row r="692" spans="1:33" ht="15.75" customHeight="1">
      <c r="A692" s="101">
        <v>44830</v>
      </c>
      <c r="B692" s="102">
        <f>VLOOKUP(A692,'FTSE All-Share Historical '!A:B,2,FALSE)</f>
        <v>3874.7</v>
      </c>
      <c r="C692" s="26">
        <v>470</v>
      </c>
      <c r="D692" s="26">
        <v>159.4</v>
      </c>
      <c r="E692" s="26">
        <v>141.19999999999999</v>
      </c>
      <c r="F692" s="26">
        <v>264</v>
      </c>
      <c r="G692" s="26">
        <v>75</v>
      </c>
      <c r="H692" s="26">
        <v>395</v>
      </c>
      <c r="I692" s="26">
        <v>39.619999999999997</v>
      </c>
      <c r="J692" s="26">
        <v>185</v>
      </c>
      <c r="K692" s="26">
        <v>199.5</v>
      </c>
      <c r="L692" s="26">
        <v>112.8</v>
      </c>
      <c r="M692" s="26">
        <v>371</v>
      </c>
      <c r="N692" s="26">
        <v>145.19999999999999</v>
      </c>
      <c r="O692" s="26">
        <v>1050</v>
      </c>
      <c r="P692" s="26">
        <v>1532</v>
      </c>
      <c r="Q692" s="26">
        <v>68.599999999999994</v>
      </c>
      <c r="R692" s="26">
        <v>42.4</v>
      </c>
      <c r="S692" s="26">
        <v>42.55</v>
      </c>
      <c r="T692" s="26">
        <v>442</v>
      </c>
      <c r="U692" s="26">
        <v>207</v>
      </c>
      <c r="V692" s="26">
        <v>160</v>
      </c>
      <c r="W692" s="26">
        <v>4698</v>
      </c>
      <c r="X692" s="26">
        <v>2601</v>
      </c>
      <c r="Y692" s="26">
        <v>224.5</v>
      </c>
      <c r="Z692" s="26">
        <v>464.4</v>
      </c>
      <c r="AA692" s="26">
        <v>2540</v>
      </c>
      <c r="AB692" s="26">
        <v>304.2</v>
      </c>
      <c r="AC692" s="26">
        <v>830</v>
      </c>
      <c r="AD692" s="26">
        <v>10010</v>
      </c>
      <c r="AE692" s="26">
        <v>794.6</v>
      </c>
      <c r="AF692" s="26">
        <v>1209.5</v>
      </c>
      <c r="AG692" s="26">
        <v>14.3932</v>
      </c>
    </row>
    <row r="693" spans="1:33" ht="15.75" customHeight="1">
      <c r="A693" s="101">
        <v>44831</v>
      </c>
      <c r="B693" s="102">
        <f>VLOOKUP(A693,'FTSE All-Share Historical '!A:B,2,FALSE)</f>
        <v>3844.23</v>
      </c>
      <c r="C693" s="26">
        <v>452</v>
      </c>
      <c r="D693" s="26">
        <v>159</v>
      </c>
      <c r="E693" s="26">
        <v>137</v>
      </c>
      <c r="F693" s="26">
        <v>255</v>
      </c>
      <c r="G693" s="26">
        <v>75.599999999999994</v>
      </c>
      <c r="H693" s="26">
        <v>395</v>
      </c>
      <c r="I693" s="26">
        <v>37.28</v>
      </c>
      <c r="J693" s="26">
        <v>181.5</v>
      </c>
      <c r="K693" s="26">
        <v>193</v>
      </c>
      <c r="L693" s="26">
        <v>107.2</v>
      </c>
      <c r="M693" s="26">
        <v>376</v>
      </c>
      <c r="N693" s="26">
        <v>139.80000000000001</v>
      </c>
      <c r="O693" s="26">
        <v>1028</v>
      </c>
      <c r="P693" s="26">
        <v>1480</v>
      </c>
      <c r="Q693" s="26">
        <v>66.599999999999994</v>
      </c>
      <c r="R693" s="26">
        <v>42.5</v>
      </c>
      <c r="S693" s="26">
        <v>41.9</v>
      </c>
      <c r="T693" s="26">
        <v>451</v>
      </c>
      <c r="U693" s="26">
        <v>212</v>
      </c>
      <c r="V693" s="26">
        <v>151.19999999999999</v>
      </c>
      <c r="W693" s="26">
        <v>4781.5</v>
      </c>
      <c r="X693" s="26">
        <v>2642.5</v>
      </c>
      <c r="Y693" s="26">
        <v>224</v>
      </c>
      <c r="Z693" s="26">
        <v>448.6</v>
      </c>
      <c r="AA693" s="26">
        <v>2630</v>
      </c>
      <c r="AB693" s="26">
        <v>295.60000000000002</v>
      </c>
      <c r="AC693" s="26">
        <v>830</v>
      </c>
      <c r="AD693" s="26">
        <v>9776</v>
      </c>
      <c r="AE693" s="26">
        <v>755</v>
      </c>
      <c r="AF693" s="26">
        <v>1241</v>
      </c>
      <c r="AG693" s="26">
        <v>13.9815</v>
      </c>
    </row>
    <row r="694" spans="1:33" ht="15.75" customHeight="1">
      <c r="A694" s="101">
        <v>44832</v>
      </c>
      <c r="B694" s="102">
        <f>VLOOKUP(A694,'FTSE All-Share Historical '!A:B,2,FALSE)</f>
        <v>3854.58</v>
      </c>
      <c r="C694" s="26">
        <v>460</v>
      </c>
      <c r="D694" s="26">
        <v>152</v>
      </c>
      <c r="E694" s="26">
        <v>137.30000000000001</v>
      </c>
      <c r="F694" s="26">
        <v>246</v>
      </c>
      <c r="G694" s="26">
        <v>73.45</v>
      </c>
      <c r="H694" s="26">
        <v>386</v>
      </c>
      <c r="I694" s="26">
        <v>37.020000000000003</v>
      </c>
      <c r="J694" s="26">
        <v>180</v>
      </c>
      <c r="K694" s="26">
        <v>180</v>
      </c>
      <c r="L694" s="26">
        <v>106</v>
      </c>
      <c r="M694" s="26">
        <v>376.5</v>
      </c>
      <c r="N694" s="26">
        <v>135</v>
      </c>
      <c r="O694" s="26">
        <v>1000</v>
      </c>
      <c r="P694" s="26">
        <v>1496</v>
      </c>
      <c r="Q694" s="26">
        <v>67.099999999999994</v>
      </c>
      <c r="R694" s="26">
        <v>41.45</v>
      </c>
      <c r="S694" s="26">
        <v>42.75</v>
      </c>
      <c r="T694" s="26">
        <v>456</v>
      </c>
      <c r="U694" s="26">
        <v>198</v>
      </c>
      <c r="V694" s="26">
        <v>153.80000000000001</v>
      </c>
      <c r="W694" s="26">
        <v>4854</v>
      </c>
      <c r="X694" s="26">
        <v>2728.5</v>
      </c>
      <c r="Y694" s="26">
        <v>223</v>
      </c>
      <c r="Z694" s="26">
        <v>429.2</v>
      </c>
      <c r="AA694" s="26">
        <v>2615</v>
      </c>
      <c r="AB694" s="26">
        <v>290.8</v>
      </c>
      <c r="AC694" s="26">
        <v>820</v>
      </c>
      <c r="AD694" s="26">
        <v>9788</v>
      </c>
      <c r="AE694" s="26">
        <v>723.2</v>
      </c>
      <c r="AF694" s="26">
        <v>1390.5</v>
      </c>
      <c r="AG694" s="26">
        <v>13.916499999999999</v>
      </c>
    </row>
    <row r="695" spans="1:33" ht="15.75" customHeight="1">
      <c r="A695" s="101">
        <v>44833</v>
      </c>
      <c r="B695" s="102">
        <f>VLOOKUP(A695,'FTSE All-Share Historical '!A:B,2,FALSE)</f>
        <v>3779.32</v>
      </c>
      <c r="C695" s="26">
        <v>451</v>
      </c>
      <c r="D695" s="26">
        <v>145</v>
      </c>
      <c r="E695" s="26">
        <v>126.5</v>
      </c>
      <c r="F695" s="26">
        <v>247</v>
      </c>
      <c r="G695" s="26">
        <v>72</v>
      </c>
      <c r="H695" s="26">
        <v>383</v>
      </c>
      <c r="I695" s="26">
        <v>34.42</v>
      </c>
      <c r="J695" s="26">
        <v>180</v>
      </c>
      <c r="K695" s="26">
        <v>165</v>
      </c>
      <c r="L695" s="26">
        <v>98.8</v>
      </c>
      <c r="M695" s="26">
        <v>357</v>
      </c>
      <c r="N695" s="26">
        <v>115.1</v>
      </c>
      <c r="O695" s="26">
        <v>998</v>
      </c>
      <c r="P695" s="26">
        <v>1440</v>
      </c>
      <c r="Q695" s="26">
        <v>65.599999999999994</v>
      </c>
      <c r="R695" s="26">
        <v>40.549999999999997</v>
      </c>
      <c r="S695" s="26">
        <v>41.2</v>
      </c>
      <c r="T695" s="26">
        <v>458</v>
      </c>
      <c r="U695" s="26">
        <v>202</v>
      </c>
      <c r="V695" s="26">
        <v>149.4</v>
      </c>
      <c r="W695" s="26">
        <v>4894</v>
      </c>
      <c r="X695" s="26">
        <v>2760</v>
      </c>
      <c r="Y695" s="26">
        <v>214.5</v>
      </c>
      <c r="Z695" s="26">
        <v>405.6</v>
      </c>
      <c r="AA695" s="26">
        <v>2535</v>
      </c>
      <c r="AB695" s="26">
        <v>277.8</v>
      </c>
      <c r="AC695" s="26">
        <v>825</v>
      </c>
      <c r="AD695" s="26">
        <v>9544</v>
      </c>
      <c r="AE695" s="26">
        <v>708.6</v>
      </c>
      <c r="AF695" s="26">
        <v>1349.5</v>
      </c>
      <c r="AG695" s="26">
        <v>12.2803</v>
      </c>
    </row>
    <row r="696" spans="1:33" ht="15.75" customHeight="1">
      <c r="A696" s="101">
        <v>44834</v>
      </c>
      <c r="B696" s="102">
        <f>VLOOKUP(A696,'FTSE All-Share Historical '!A:B,2,FALSE)</f>
        <v>3797.1</v>
      </c>
      <c r="C696" s="26">
        <v>460</v>
      </c>
      <c r="D696" s="26">
        <v>147</v>
      </c>
      <c r="E696" s="26">
        <v>131.80000000000001</v>
      </c>
      <c r="F696" s="26">
        <v>244</v>
      </c>
      <c r="G696" s="26">
        <v>73.599999999999994</v>
      </c>
      <c r="H696" s="26">
        <v>391</v>
      </c>
      <c r="I696" s="26">
        <v>35.64</v>
      </c>
      <c r="J696" s="26">
        <v>179</v>
      </c>
      <c r="K696" s="26">
        <v>165</v>
      </c>
      <c r="L696" s="26">
        <v>100.8</v>
      </c>
      <c r="M696" s="26">
        <v>346.5</v>
      </c>
      <c r="N696" s="26">
        <v>115.1</v>
      </c>
      <c r="O696" s="26">
        <v>935</v>
      </c>
      <c r="P696" s="26">
        <v>1478</v>
      </c>
      <c r="Q696" s="26">
        <v>67.900000000000006</v>
      </c>
      <c r="R696" s="26">
        <v>40</v>
      </c>
      <c r="S696" s="26">
        <v>42.25</v>
      </c>
      <c r="T696" s="26">
        <v>443</v>
      </c>
      <c r="U696" s="26">
        <v>206.5</v>
      </c>
      <c r="V696" s="26">
        <v>151.19999999999999</v>
      </c>
      <c r="W696" s="26">
        <v>4896</v>
      </c>
      <c r="X696" s="26">
        <v>2735.5</v>
      </c>
      <c r="Y696" s="26">
        <v>217</v>
      </c>
      <c r="Z696" s="26">
        <v>404.6</v>
      </c>
      <c r="AA696" s="26">
        <v>2630</v>
      </c>
      <c r="AB696" s="26">
        <v>278.60000000000002</v>
      </c>
      <c r="AC696" s="26">
        <v>830</v>
      </c>
      <c r="AD696" s="26">
        <v>9404</v>
      </c>
      <c r="AE696" s="26">
        <v>693</v>
      </c>
      <c r="AF696" s="26">
        <v>1363.5</v>
      </c>
      <c r="AG696" s="26">
        <v>11.9299</v>
      </c>
    </row>
    <row r="697" spans="1:33" ht="15.75" customHeight="1">
      <c r="A697" s="101">
        <v>44837</v>
      </c>
      <c r="B697" s="102">
        <f>VLOOKUP(A697,'FTSE All-Share Historical '!A:B,2,FALSE)</f>
        <v>3807.86</v>
      </c>
      <c r="C697" s="26">
        <v>450</v>
      </c>
      <c r="D697" s="26">
        <v>148</v>
      </c>
      <c r="E697" s="26">
        <v>136.6</v>
      </c>
      <c r="F697" s="26">
        <v>256</v>
      </c>
      <c r="G697" s="26">
        <v>73</v>
      </c>
      <c r="H697" s="26">
        <v>380.5</v>
      </c>
      <c r="I697" s="26">
        <v>35.4</v>
      </c>
      <c r="J697" s="26">
        <v>177</v>
      </c>
      <c r="K697" s="26">
        <v>185</v>
      </c>
      <c r="L697" s="26">
        <v>103.6</v>
      </c>
      <c r="M697" s="26">
        <v>351</v>
      </c>
      <c r="N697" s="26">
        <v>112.1</v>
      </c>
      <c r="O697" s="26">
        <v>942</v>
      </c>
      <c r="P697" s="26">
        <v>1528</v>
      </c>
      <c r="Q697" s="26">
        <v>67.3</v>
      </c>
      <c r="R697" s="26">
        <v>39.200000000000003</v>
      </c>
      <c r="S697" s="26">
        <v>43</v>
      </c>
      <c r="T697" s="26">
        <v>425</v>
      </c>
      <c r="U697" s="26">
        <v>204</v>
      </c>
      <c r="V697" s="26">
        <v>152.19999999999999</v>
      </c>
      <c r="W697" s="26">
        <v>4940</v>
      </c>
      <c r="X697" s="26">
        <v>2795</v>
      </c>
      <c r="Y697" s="26">
        <v>218</v>
      </c>
      <c r="Z697" s="26">
        <v>389.8</v>
      </c>
      <c r="AA697" s="26">
        <v>2725</v>
      </c>
      <c r="AB697" s="26">
        <v>285.60000000000002</v>
      </c>
      <c r="AC697" s="26">
        <v>840</v>
      </c>
      <c r="AD697" s="26">
        <v>9534</v>
      </c>
      <c r="AE697" s="26">
        <v>686.4</v>
      </c>
      <c r="AF697" s="26">
        <v>1357.5</v>
      </c>
      <c r="AG697" s="26">
        <v>11.6663</v>
      </c>
    </row>
    <row r="698" spans="1:33" ht="15.75" customHeight="1">
      <c r="A698" s="101">
        <v>44838</v>
      </c>
      <c r="B698" s="102">
        <f>VLOOKUP(A698,'FTSE All-Share Historical '!A:B,2,FALSE)</f>
        <v>3908.75</v>
      </c>
      <c r="C698" s="26">
        <v>461</v>
      </c>
      <c r="D698" s="26">
        <v>152</v>
      </c>
      <c r="E698" s="26">
        <v>143.4</v>
      </c>
      <c r="F698" s="26">
        <v>250</v>
      </c>
      <c r="G698" s="26">
        <v>74</v>
      </c>
      <c r="H698" s="26">
        <v>390</v>
      </c>
      <c r="I698" s="26">
        <v>35.619999999999997</v>
      </c>
      <c r="J698" s="26">
        <v>180</v>
      </c>
      <c r="K698" s="26">
        <v>189</v>
      </c>
      <c r="L698" s="26">
        <v>114</v>
      </c>
      <c r="M698" s="26">
        <v>341.5</v>
      </c>
      <c r="N698" s="26">
        <v>117.9</v>
      </c>
      <c r="O698" s="26">
        <v>930</v>
      </c>
      <c r="P698" s="26">
        <v>1570</v>
      </c>
      <c r="Q698" s="26">
        <v>68.5</v>
      </c>
      <c r="R698" s="26">
        <v>40</v>
      </c>
      <c r="S698" s="26">
        <v>43.25</v>
      </c>
      <c r="T698" s="26">
        <v>435</v>
      </c>
      <c r="U698" s="26">
        <v>203</v>
      </c>
      <c r="V698" s="26">
        <v>101</v>
      </c>
      <c r="W698" s="26">
        <v>5089</v>
      </c>
      <c r="X698" s="26">
        <v>2917</v>
      </c>
      <c r="Y698" s="26">
        <v>228.5</v>
      </c>
      <c r="Z698" s="26">
        <v>419.6</v>
      </c>
      <c r="AA698" s="26">
        <v>2775</v>
      </c>
      <c r="AB698" s="26">
        <v>292</v>
      </c>
      <c r="AC698" s="26">
        <v>850</v>
      </c>
      <c r="AD698" s="26">
        <v>9900</v>
      </c>
      <c r="AE698" s="26">
        <v>732</v>
      </c>
      <c r="AF698" s="26">
        <v>1338</v>
      </c>
      <c r="AG698" s="26">
        <v>12.063599999999999</v>
      </c>
    </row>
    <row r="699" spans="1:33" ht="15.75" customHeight="1">
      <c r="A699" s="101">
        <v>44839</v>
      </c>
      <c r="B699" s="102">
        <f>VLOOKUP(A699,'FTSE All-Share Historical '!A:B,2,FALSE)</f>
        <v>3884.53</v>
      </c>
      <c r="C699" s="26">
        <v>458</v>
      </c>
      <c r="D699" s="26">
        <v>149.80000000000001</v>
      </c>
      <c r="E699" s="26">
        <v>160.69999999999999</v>
      </c>
      <c r="F699" s="26">
        <v>244</v>
      </c>
      <c r="G699" s="26">
        <v>73.2</v>
      </c>
      <c r="H699" s="26">
        <v>393.5</v>
      </c>
      <c r="I699" s="26">
        <v>35.68</v>
      </c>
      <c r="J699" s="26">
        <v>178.5</v>
      </c>
      <c r="K699" s="26">
        <v>180</v>
      </c>
      <c r="L699" s="26">
        <v>106.6</v>
      </c>
      <c r="M699" s="26">
        <v>330.5</v>
      </c>
      <c r="N699" s="26">
        <v>112.5</v>
      </c>
      <c r="O699" s="26">
        <v>928</v>
      </c>
      <c r="P699" s="26">
        <v>1548</v>
      </c>
      <c r="Q699" s="26">
        <v>67.2</v>
      </c>
      <c r="R699" s="26">
        <v>38.950000000000003</v>
      </c>
      <c r="S699" s="26">
        <v>46</v>
      </c>
      <c r="T699" s="26">
        <v>421</v>
      </c>
      <c r="U699" s="26">
        <v>201</v>
      </c>
      <c r="V699" s="26">
        <v>98</v>
      </c>
      <c r="W699" s="26">
        <v>5084</v>
      </c>
      <c r="X699" s="26">
        <v>2870</v>
      </c>
      <c r="Y699" s="26">
        <v>223.5</v>
      </c>
      <c r="Z699" s="26">
        <v>427</v>
      </c>
      <c r="AA699" s="26">
        <v>2695</v>
      </c>
      <c r="AB699" s="26">
        <v>286.60000000000002</v>
      </c>
      <c r="AC699" s="26">
        <v>855</v>
      </c>
      <c r="AD699" s="26">
        <v>9934</v>
      </c>
      <c r="AE699" s="26">
        <v>712</v>
      </c>
      <c r="AF699" s="26">
        <v>1301.5</v>
      </c>
      <c r="AG699" s="26">
        <v>11.9191</v>
      </c>
    </row>
    <row r="700" spans="1:33" ht="15.75" customHeight="1">
      <c r="A700" s="101">
        <v>44840</v>
      </c>
      <c r="B700" s="102">
        <f>VLOOKUP(A700,'FTSE All-Share Historical '!A:B,2,FALSE)</f>
        <v>3860.66</v>
      </c>
      <c r="C700" s="26">
        <v>455</v>
      </c>
      <c r="D700" s="26">
        <v>151</v>
      </c>
      <c r="E700" s="26">
        <v>168.8</v>
      </c>
      <c r="F700" s="26">
        <v>251</v>
      </c>
      <c r="G700" s="26">
        <v>74</v>
      </c>
      <c r="H700" s="26">
        <v>393</v>
      </c>
      <c r="I700" s="26">
        <v>34.380000000000003</v>
      </c>
      <c r="J700" s="26">
        <v>148</v>
      </c>
      <c r="K700" s="26">
        <v>184</v>
      </c>
      <c r="L700" s="26">
        <v>110.6</v>
      </c>
      <c r="M700" s="26">
        <v>342.5</v>
      </c>
      <c r="N700" s="26">
        <v>109.4</v>
      </c>
      <c r="O700" s="26">
        <v>929</v>
      </c>
      <c r="P700" s="26">
        <v>1530</v>
      </c>
      <c r="Q700" s="26">
        <v>66.900000000000006</v>
      </c>
      <c r="R700" s="26">
        <v>39.700000000000003</v>
      </c>
      <c r="S700" s="26">
        <v>45.15</v>
      </c>
      <c r="T700" s="26">
        <v>448</v>
      </c>
      <c r="U700" s="26">
        <v>201</v>
      </c>
      <c r="V700" s="26">
        <v>93</v>
      </c>
      <c r="W700" s="26">
        <v>5060</v>
      </c>
      <c r="X700" s="26">
        <v>2780.5</v>
      </c>
      <c r="Y700" s="26">
        <v>220.5</v>
      </c>
      <c r="Z700" s="26">
        <v>437.6</v>
      </c>
      <c r="AA700" s="26">
        <v>2765</v>
      </c>
      <c r="AB700" s="26">
        <v>284.2</v>
      </c>
      <c r="AC700" s="26">
        <v>860</v>
      </c>
      <c r="AD700" s="26">
        <v>10070</v>
      </c>
      <c r="AE700" s="26">
        <v>712.8</v>
      </c>
      <c r="AF700" s="26">
        <v>1293</v>
      </c>
      <c r="AG700" s="26">
        <v>13.3386</v>
      </c>
    </row>
    <row r="701" spans="1:33" ht="15.75" customHeight="1">
      <c r="A701" s="101">
        <v>44841</v>
      </c>
      <c r="B701" s="102">
        <f>VLOOKUP(A701,'FTSE All-Share Historical '!A:B,2,FALSE)</f>
        <v>3848.86</v>
      </c>
      <c r="C701" s="26">
        <v>463</v>
      </c>
      <c r="D701" s="26">
        <v>151</v>
      </c>
      <c r="E701" s="26">
        <v>167.4</v>
      </c>
      <c r="F701" s="26">
        <v>245</v>
      </c>
      <c r="G701" s="26">
        <v>75.400000000000006</v>
      </c>
      <c r="H701" s="26">
        <v>398.5</v>
      </c>
      <c r="I701" s="26">
        <v>36.14</v>
      </c>
      <c r="J701" s="26">
        <v>148</v>
      </c>
      <c r="K701" s="26">
        <v>190</v>
      </c>
      <c r="L701" s="26">
        <v>110</v>
      </c>
      <c r="M701" s="26">
        <v>340.5</v>
      </c>
      <c r="N701" s="26">
        <v>111.5</v>
      </c>
      <c r="O701" s="26">
        <v>900</v>
      </c>
      <c r="P701" s="26">
        <v>1494</v>
      </c>
      <c r="Q701" s="26">
        <v>66.7</v>
      </c>
      <c r="R701" s="26">
        <v>39.35</v>
      </c>
      <c r="S701" s="26">
        <v>44.6</v>
      </c>
      <c r="T701" s="26">
        <v>441</v>
      </c>
      <c r="U701" s="26">
        <v>205</v>
      </c>
      <c r="V701" s="26">
        <v>90</v>
      </c>
      <c r="W701" s="26">
        <v>5066</v>
      </c>
      <c r="X701" s="26">
        <v>2774</v>
      </c>
      <c r="Y701" s="26">
        <v>219.5</v>
      </c>
      <c r="Z701" s="26">
        <v>505</v>
      </c>
      <c r="AA701" s="26">
        <v>2655</v>
      </c>
      <c r="AB701" s="26">
        <v>286.60000000000002</v>
      </c>
      <c r="AC701" s="26">
        <v>860</v>
      </c>
      <c r="AD701" s="26">
        <v>9818</v>
      </c>
      <c r="AE701" s="26">
        <v>702.8</v>
      </c>
      <c r="AF701" s="26">
        <v>1301</v>
      </c>
      <c r="AG701" s="26">
        <v>13.725</v>
      </c>
    </row>
    <row r="702" spans="1:33" ht="15.75" customHeight="1">
      <c r="A702" s="101">
        <v>44844</v>
      </c>
      <c r="B702" s="102">
        <f>VLOOKUP(A702,'FTSE All-Share Historical '!A:B,2,FALSE)</f>
        <v>3826.63</v>
      </c>
      <c r="C702" s="26">
        <v>462</v>
      </c>
      <c r="D702" s="26">
        <v>158</v>
      </c>
      <c r="E702" s="26">
        <v>166.5</v>
      </c>
      <c r="F702" s="26">
        <v>245</v>
      </c>
      <c r="G702" s="26">
        <v>76.5</v>
      </c>
      <c r="H702" s="26">
        <v>395</v>
      </c>
      <c r="I702" s="26">
        <v>35.9</v>
      </c>
      <c r="J702" s="26">
        <v>151</v>
      </c>
      <c r="K702" s="26">
        <v>190</v>
      </c>
      <c r="L702" s="26">
        <v>106</v>
      </c>
      <c r="M702" s="26">
        <v>317</v>
      </c>
      <c r="N702" s="26">
        <v>108</v>
      </c>
      <c r="O702" s="26">
        <v>882</v>
      </c>
      <c r="P702" s="26">
        <v>1476</v>
      </c>
      <c r="Q702" s="26">
        <v>66.099999999999994</v>
      </c>
      <c r="R702" s="26">
        <v>41</v>
      </c>
      <c r="S702" s="26">
        <v>43.7</v>
      </c>
      <c r="T702" s="26">
        <v>440</v>
      </c>
      <c r="U702" s="26">
        <v>208</v>
      </c>
      <c r="V702" s="26">
        <v>82.6</v>
      </c>
      <c r="W702" s="26">
        <v>5120</v>
      </c>
      <c r="X702" s="26">
        <v>2752.5</v>
      </c>
      <c r="Y702" s="26">
        <v>217</v>
      </c>
      <c r="Z702" s="26">
        <v>484</v>
      </c>
      <c r="AA702" s="26">
        <v>2695</v>
      </c>
      <c r="AB702" s="26">
        <v>288.2</v>
      </c>
      <c r="AC702" s="26">
        <v>865</v>
      </c>
      <c r="AD702" s="26">
        <v>9984</v>
      </c>
      <c r="AE702" s="26">
        <v>693.8</v>
      </c>
      <c r="AF702" s="26">
        <v>1298.5</v>
      </c>
      <c r="AG702" s="26">
        <v>13.3566</v>
      </c>
    </row>
    <row r="703" spans="1:33" ht="15.75" customHeight="1">
      <c r="A703" s="101">
        <v>44845</v>
      </c>
      <c r="B703" s="102">
        <f>VLOOKUP(A703,'FTSE All-Share Historical '!A:B,2,FALSE)</f>
        <v>3784.65</v>
      </c>
      <c r="C703" s="26">
        <v>459</v>
      </c>
      <c r="D703" s="26">
        <v>150.19999999999999</v>
      </c>
      <c r="E703" s="26">
        <v>164.3</v>
      </c>
      <c r="F703" s="26">
        <v>245</v>
      </c>
      <c r="G703" s="26">
        <v>75.900000000000006</v>
      </c>
      <c r="H703" s="26">
        <v>388.5</v>
      </c>
      <c r="I703" s="26">
        <v>37.979999999999997</v>
      </c>
      <c r="J703" s="26">
        <v>149</v>
      </c>
      <c r="K703" s="26">
        <v>178</v>
      </c>
      <c r="L703" s="26">
        <v>106</v>
      </c>
      <c r="M703" s="26">
        <v>323.5</v>
      </c>
      <c r="N703" s="26">
        <v>109.4</v>
      </c>
      <c r="O703" s="26">
        <v>880</v>
      </c>
      <c r="P703" s="26">
        <v>1468</v>
      </c>
      <c r="Q703" s="26">
        <v>65.599999999999994</v>
      </c>
      <c r="R703" s="26">
        <v>41.2</v>
      </c>
      <c r="S703" s="26">
        <v>42.75</v>
      </c>
      <c r="T703" s="26">
        <v>412</v>
      </c>
      <c r="U703" s="26">
        <v>195.5</v>
      </c>
      <c r="V703" s="26">
        <v>82.5</v>
      </c>
      <c r="W703" s="26">
        <v>4998.5</v>
      </c>
      <c r="X703" s="26">
        <v>2708</v>
      </c>
      <c r="Y703" s="26">
        <v>219</v>
      </c>
      <c r="Z703" s="26">
        <v>471.2</v>
      </c>
      <c r="AA703" s="26">
        <v>2685</v>
      </c>
      <c r="AB703" s="26">
        <v>285.60000000000002</v>
      </c>
      <c r="AC703" s="26">
        <v>870</v>
      </c>
      <c r="AD703" s="26">
        <v>9824</v>
      </c>
      <c r="AE703" s="26">
        <v>685.8</v>
      </c>
      <c r="AF703" s="26">
        <v>1307.5</v>
      </c>
      <c r="AG703" s="26">
        <v>13.652799999999999</v>
      </c>
    </row>
    <row r="704" spans="1:33" ht="15.75" customHeight="1">
      <c r="A704" s="101">
        <v>44846</v>
      </c>
      <c r="B704" s="102">
        <f>VLOOKUP(A704,'FTSE All-Share Historical '!A:B,2,FALSE)</f>
        <v>3747.48</v>
      </c>
      <c r="C704" s="26">
        <v>472</v>
      </c>
      <c r="D704" s="26">
        <v>153.19999999999999</v>
      </c>
      <c r="E704" s="26">
        <v>161.30000000000001</v>
      </c>
      <c r="F704" s="26">
        <v>243</v>
      </c>
      <c r="G704" s="26">
        <v>76</v>
      </c>
      <c r="H704" s="26">
        <v>390</v>
      </c>
      <c r="I704" s="26">
        <v>36.5</v>
      </c>
      <c r="J704" s="26">
        <v>149.5</v>
      </c>
      <c r="K704" s="26">
        <v>178</v>
      </c>
      <c r="L704" s="26">
        <v>105.6</v>
      </c>
      <c r="M704" s="26">
        <v>316</v>
      </c>
      <c r="N704" s="26">
        <v>102</v>
      </c>
      <c r="O704" s="26">
        <v>908</v>
      </c>
      <c r="P704" s="26">
        <v>1436</v>
      </c>
      <c r="Q704" s="26">
        <v>63.4</v>
      </c>
      <c r="R704" s="26">
        <v>41.8</v>
      </c>
      <c r="S704" s="26">
        <v>40.700000000000003</v>
      </c>
      <c r="T704" s="26">
        <v>401</v>
      </c>
      <c r="U704" s="26">
        <v>193.5</v>
      </c>
      <c r="V704" s="26">
        <v>80.099999999999994</v>
      </c>
      <c r="W704" s="26">
        <v>4951</v>
      </c>
      <c r="X704" s="26">
        <v>2651.5</v>
      </c>
      <c r="Y704" s="26">
        <v>214.5</v>
      </c>
      <c r="Z704" s="26">
        <v>449</v>
      </c>
      <c r="AA704" s="26">
        <v>2680</v>
      </c>
      <c r="AB704" s="26">
        <v>272.39999999999998</v>
      </c>
      <c r="AC704" s="26">
        <v>880</v>
      </c>
      <c r="AD704" s="26">
        <v>9662</v>
      </c>
      <c r="AE704" s="26">
        <v>667.8</v>
      </c>
      <c r="AF704" s="26">
        <v>1285.5</v>
      </c>
      <c r="AG704" s="26">
        <v>13.002700000000001</v>
      </c>
    </row>
    <row r="705" spans="1:33" ht="15.75" customHeight="1">
      <c r="A705" s="101">
        <v>44847</v>
      </c>
      <c r="B705" s="102">
        <f>VLOOKUP(A705,'FTSE All-Share Historical '!A:B,2,FALSE)</f>
        <v>3768.96</v>
      </c>
      <c r="C705" s="26">
        <v>444</v>
      </c>
      <c r="D705" s="26">
        <v>155</v>
      </c>
      <c r="E705" s="26">
        <v>167.5</v>
      </c>
      <c r="F705" s="26">
        <v>238</v>
      </c>
      <c r="G705" s="26">
        <v>78</v>
      </c>
      <c r="H705" s="26">
        <v>403</v>
      </c>
      <c r="I705" s="26">
        <v>35.659999999999997</v>
      </c>
      <c r="J705" s="26">
        <v>150</v>
      </c>
      <c r="K705" s="26">
        <v>178.5</v>
      </c>
      <c r="L705" s="26">
        <v>105.8</v>
      </c>
      <c r="M705" s="26">
        <v>330</v>
      </c>
      <c r="N705" s="26">
        <v>108.2</v>
      </c>
      <c r="O705" s="26">
        <v>870</v>
      </c>
      <c r="P705" s="26">
        <v>1434</v>
      </c>
      <c r="Q705" s="26">
        <v>65</v>
      </c>
      <c r="R705" s="26">
        <v>40.700000000000003</v>
      </c>
      <c r="S705" s="26">
        <v>41</v>
      </c>
      <c r="T705" s="26">
        <v>405</v>
      </c>
      <c r="U705" s="26">
        <v>190</v>
      </c>
      <c r="V705" s="26">
        <v>81</v>
      </c>
      <c r="W705" s="26">
        <v>4878</v>
      </c>
      <c r="X705" s="26">
        <v>2649</v>
      </c>
      <c r="Y705" s="26">
        <v>218.5</v>
      </c>
      <c r="Z705" s="26">
        <v>462</v>
      </c>
      <c r="AA705" s="26">
        <v>2750</v>
      </c>
      <c r="AB705" s="26">
        <v>281</v>
      </c>
      <c r="AC705" s="26">
        <v>890</v>
      </c>
      <c r="AD705" s="26">
        <v>9500</v>
      </c>
      <c r="AE705" s="26">
        <v>686.4</v>
      </c>
      <c r="AF705" s="26">
        <v>1287</v>
      </c>
      <c r="AG705" s="26">
        <v>13.291600000000001</v>
      </c>
    </row>
    <row r="706" spans="1:33" ht="15.75" customHeight="1">
      <c r="A706" s="101">
        <v>44848</v>
      </c>
      <c r="B706" s="102">
        <f>VLOOKUP(A706,'FTSE All-Share Historical '!A:B,2,FALSE)</f>
        <v>3776.27</v>
      </c>
      <c r="C706" s="26">
        <v>451</v>
      </c>
      <c r="D706" s="26">
        <v>158.6</v>
      </c>
      <c r="E706" s="26">
        <v>172.8</v>
      </c>
      <c r="F706" s="26">
        <v>242</v>
      </c>
      <c r="G706" s="26">
        <v>80.099999999999994</v>
      </c>
      <c r="H706" s="26">
        <v>408</v>
      </c>
      <c r="I706" s="26">
        <v>35.36</v>
      </c>
      <c r="J706" s="26">
        <v>150</v>
      </c>
      <c r="K706" s="26">
        <v>176</v>
      </c>
      <c r="L706" s="26">
        <v>107</v>
      </c>
      <c r="M706" s="26">
        <v>327</v>
      </c>
      <c r="N706" s="26">
        <v>109.7</v>
      </c>
      <c r="O706" s="26">
        <v>880</v>
      </c>
      <c r="P706" s="26">
        <v>1430</v>
      </c>
      <c r="Q706" s="26">
        <v>64.5</v>
      </c>
      <c r="R706" s="26">
        <v>41.5</v>
      </c>
      <c r="S706" s="26">
        <v>40.9</v>
      </c>
      <c r="T706" s="26">
        <v>402</v>
      </c>
      <c r="U706" s="26">
        <v>192</v>
      </c>
      <c r="V706" s="26">
        <v>80.5</v>
      </c>
      <c r="W706" s="26">
        <v>4751.5</v>
      </c>
      <c r="X706" s="26">
        <v>2593</v>
      </c>
      <c r="Y706" s="26">
        <v>218</v>
      </c>
      <c r="Z706" s="26">
        <v>458.4</v>
      </c>
      <c r="AA706" s="26">
        <v>2720</v>
      </c>
      <c r="AB706" s="26">
        <v>278.2</v>
      </c>
      <c r="AC706" s="26">
        <v>895</v>
      </c>
      <c r="AD706" s="26">
        <v>9426</v>
      </c>
      <c r="AE706" s="26">
        <v>701.8</v>
      </c>
      <c r="AF706" s="26">
        <v>1262.5</v>
      </c>
      <c r="AG706" s="26">
        <v>13.1435</v>
      </c>
    </row>
    <row r="707" spans="1:33" ht="15.75" customHeight="1">
      <c r="A707" s="101">
        <v>44851</v>
      </c>
      <c r="B707" s="102">
        <f>VLOOKUP(A707,'FTSE All-Share Historical '!A:B,2,FALSE)</f>
        <v>3820.18</v>
      </c>
      <c r="C707" s="26">
        <v>448</v>
      </c>
      <c r="D707" s="26">
        <v>168</v>
      </c>
      <c r="E707" s="26">
        <v>169.5</v>
      </c>
      <c r="F707" s="26">
        <v>240</v>
      </c>
      <c r="G707" s="26">
        <v>83.5</v>
      </c>
      <c r="H707" s="26">
        <v>411</v>
      </c>
      <c r="I707" s="26">
        <v>35.42</v>
      </c>
      <c r="J707" s="26">
        <v>148.5</v>
      </c>
      <c r="K707" s="26">
        <v>184</v>
      </c>
      <c r="L707" s="26">
        <v>112.6</v>
      </c>
      <c r="M707" s="26">
        <v>325.5</v>
      </c>
      <c r="N707" s="26">
        <v>115.5</v>
      </c>
      <c r="O707" s="26">
        <v>880</v>
      </c>
      <c r="P707" s="26">
        <v>1496</v>
      </c>
      <c r="Q707" s="26">
        <v>64.2</v>
      </c>
      <c r="R707" s="26">
        <v>43</v>
      </c>
      <c r="S707" s="26">
        <v>40.950000000000003</v>
      </c>
      <c r="T707" s="26">
        <v>410</v>
      </c>
      <c r="U707" s="26">
        <v>197</v>
      </c>
      <c r="V707" s="26">
        <v>83.5</v>
      </c>
      <c r="W707" s="26">
        <v>4820</v>
      </c>
      <c r="X707" s="26">
        <v>2673.5</v>
      </c>
      <c r="Y707" s="26">
        <v>223.5</v>
      </c>
      <c r="Z707" s="26">
        <v>464.8</v>
      </c>
      <c r="AA707" s="26">
        <v>2770</v>
      </c>
      <c r="AB707" s="26">
        <v>285.8</v>
      </c>
      <c r="AC707" s="26">
        <v>880</v>
      </c>
      <c r="AD707" s="26">
        <v>9336</v>
      </c>
      <c r="AE707" s="26">
        <v>733.4</v>
      </c>
      <c r="AF707" s="26">
        <v>1242</v>
      </c>
      <c r="AG707" s="26">
        <v>13.9092</v>
      </c>
    </row>
    <row r="708" spans="1:33" ht="15.75" customHeight="1">
      <c r="A708" s="101">
        <v>44852</v>
      </c>
      <c r="B708" s="102">
        <f>VLOOKUP(A708,'FTSE All-Share Historical '!A:B,2,FALSE)</f>
        <v>3828.81</v>
      </c>
      <c r="C708" s="26">
        <v>450</v>
      </c>
      <c r="D708" s="26">
        <v>168</v>
      </c>
      <c r="E708" s="26">
        <v>170.8</v>
      </c>
      <c r="F708" s="26">
        <v>237</v>
      </c>
      <c r="G708" s="26">
        <v>85.6</v>
      </c>
      <c r="H708" s="26">
        <v>418</v>
      </c>
      <c r="I708" s="26">
        <v>35.799999999999997</v>
      </c>
      <c r="J708" s="26">
        <v>146.5</v>
      </c>
      <c r="K708" s="26">
        <v>178</v>
      </c>
      <c r="L708" s="26">
        <v>113</v>
      </c>
      <c r="M708" s="26">
        <v>326.5</v>
      </c>
      <c r="N708" s="26">
        <v>113.5</v>
      </c>
      <c r="O708" s="26">
        <v>896</v>
      </c>
      <c r="P708" s="26">
        <v>1502</v>
      </c>
      <c r="Q708" s="26">
        <v>63.9</v>
      </c>
      <c r="R708" s="26">
        <v>41.25</v>
      </c>
      <c r="S708" s="26">
        <v>41.8</v>
      </c>
      <c r="T708" s="26">
        <v>413</v>
      </c>
      <c r="U708" s="26">
        <v>199</v>
      </c>
      <c r="V708" s="26">
        <v>82.1</v>
      </c>
      <c r="W708" s="26">
        <v>4748</v>
      </c>
      <c r="X708" s="26">
        <v>2656.5</v>
      </c>
      <c r="Y708" s="26">
        <v>223.5</v>
      </c>
      <c r="Z708" s="26">
        <v>452.4</v>
      </c>
      <c r="AA708" s="26">
        <v>2750</v>
      </c>
      <c r="AB708" s="26">
        <v>284</v>
      </c>
      <c r="AC708" s="26">
        <v>885</v>
      </c>
      <c r="AD708" s="26">
        <v>9472</v>
      </c>
      <c r="AE708" s="26">
        <v>735.4</v>
      </c>
      <c r="AF708" s="26">
        <v>1241.5</v>
      </c>
      <c r="AG708" s="26">
        <v>14.880800000000001</v>
      </c>
    </row>
    <row r="709" spans="1:33" ht="15.75" customHeight="1">
      <c r="A709" s="101">
        <v>44853</v>
      </c>
      <c r="B709" s="102">
        <f>VLOOKUP(A709,'FTSE All-Share Historical '!A:B,2,FALSE)</f>
        <v>3814.32</v>
      </c>
      <c r="C709" s="26">
        <v>445</v>
      </c>
      <c r="D709" s="26">
        <v>165</v>
      </c>
      <c r="E709" s="26">
        <v>165.6</v>
      </c>
      <c r="F709" s="26">
        <v>235</v>
      </c>
      <c r="G709" s="26">
        <v>87</v>
      </c>
      <c r="H709" s="26">
        <v>410</v>
      </c>
      <c r="I709" s="26">
        <v>34.5</v>
      </c>
      <c r="J709" s="26">
        <v>148.5</v>
      </c>
      <c r="K709" s="26">
        <v>178</v>
      </c>
      <c r="L709" s="26">
        <v>108.6</v>
      </c>
      <c r="M709" s="26">
        <v>300</v>
      </c>
      <c r="N709" s="26">
        <v>107.5</v>
      </c>
      <c r="O709" s="26">
        <v>898</v>
      </c>
      <c r="P709" s="26">
        <v>1458</v>
      </c>
      <c r="Q709" s="26">
        <v>62.2</v>
      </c>
      <c r="R709" s="26">
        <v>41</v>
      </c>
      <c r="S709" s="26">
        <v>41.1</v>
      </c>
      <c r="T709" s="26">
        <v>414</v>
      </c>
      <c r="U709" s="26">
        <v>195.5</v>
      </c>
      <c r="V709" s="26">
        <v>79.900000000000006</v>
      </c>
      <c r="W709" s="26">
        <v>4733</v>
      </c>
      <c r="X709" s="26">
        <v>2630</v>
      </c>
      <c r="Y709" s="26">
        <v>220</v>
      </c>
      <c r="Z709" s="26">
        <v>431.8</v>
      </c>
      <c r="AA709" s="26">
        <v>2755</v>
      </c>
      <c r="AB709" s="26">
        <v>280.2</v>
      </c>
      <c r="AC709" s="26">
        <v>905</v>
      </c>
      <c r="AD709" s="26">
        <v>9288</v>
      </c>
      <c r="AE709" s="26">
        <v>761.8</v>
      </c>
      <c r="AF709" s="26">
        <v>1233</v>
      </c>
      <c r="AG709" s="26">
        <v>14.9711</v>
      </c>
    </row>
    <row r="710" spans="1:33" ht="15.75" customHeight="1">
      <c r="A710" s="101">
        <v>44854</v>
      </c>
      <c r="B710" s="102">
        <f>VLOOKUP(A710,'FTSE All-Share Historical '!A:B,2,FALSE)</f>
        <v>3827.73</v>
      </c>
      <c r="C710" s="26">
        <v>460</v>
      </c>
      <c r="D710" s="26">
        <v>166.2</v>
      </c>
      <c r="E710" s="26">
        <v>165.3</v>
      </c>
      <c r="F710" s="26">
        <v>235</v>
      </c>
      <c r="G710" s="26">
        <v>87.5</v>
      </c>
      <c r="H710" s="26">
        <v>420.5</v>
      </c>
      <c r="I710" s="26">
        <v>34.479999999999997</v>
      </c>
      <c r="J710" s="26">
        <v>146</v>
      </c>
      <c r="K710" s="26">
        <v>170</v>
      </c>
      <c r="L710" s="26">
        <v>103</v>
      </c>
      <c r="M710" s="26">
        <v>297</v>
      </c>
      <c r="N710" s="26">
        <v>110.4</v>
      </c>
      <c r="O710" s="26">
        <v>872</v>
      </c>
      <c r="P710" s="26">
        <v>1448</v>
      </c>
      <c r="Q710" s="26">
        <v>61.9</v>
      </c>
      <c r="R710" s="26">
        <v>40.799999999999997</v>
      </c>
      <c r="S710" s="26">
        <v>41</v>
      </c>
      <c r="T710" s="26">
        <v>458</v>
      </c>
      <c r="U710" s="26">
        <v>198</v>
      </c>
      <c r="V710" s="26">
        <v>83</v>
      </c>
      <c r="W710" s="26">
        <v>4729</v>
      </c>
      <c r="X710" s="26">
        <v>2653</v>
      </c>
      <c r="Y710" s="26">
        <v>214.5</v>
      </c>
      <c r="Z710" s="26">
        <v>446.2</v>
      </c>
      <c r="AA710" s="26">
        <v>2795</v>
      </c>
      <c r="AB710" s="26">
        <v>278</v>
      </c>
      <c r="AC710" s="26">
        <v>910</v>
      </c>
      <c r="AD710" s="26">
        <v>9128</v>
      </c>
      <c r="AE710" s="26">
        <v>764.6</v>
      </c>
      <c r="AF710" s="26">
        <v>1210.5</v>
      </c>
      <c r="AG710" s="26">
        <v>16.9757</v>
      </c>
    </row>
    <row r="711" spans="1:33" ht="15.75" customHeight="1">
      <c r="A711" s="101">
        <v>44855</v>
      </c>
      <c r="B711" s="102">
        <f>VLOOKUP(A711,'FTSE All-Share Historical '!A:B,2,FALSE)</f>
        <v>3834.12</v>
      </c>
      <c r="C711" s="26">
        <v>450</v>
      </c>
      <c r="D711" s="26">
        <v>165</v>
      </c>
      <c r="E711" s="26">
        <v>159.4</v>
      </c>
      <c r="F711" s="26">
        <v>237</v>
      </c>
      <c r="G711" s="26">
        <v>87.75</v>
      </c>
      <c r="H711" s="26">
        <v>424</v>
      </c>
      <c r="I711" s="26">
        <v>33.700000000000003</v>
      </c>
      <c r="J711" s="26">
        <v>142</v>
      </c>
      <c r="K711" s="26">
        <v>176.5</v>
      </c>
      <c r="L711" s="26">
        <v>98.1</v>
      </c>
      <c r="M711" s="26">
        <v>303</v>
      </c>
      <c r="N711" s="26">
        <v>106.1</v>
      </c>
      <c r="O711" s="26">
        <v>885</v>
      </c>
      <c r="P711" s="26">
        <v>1392</v>
      </c>
      <c r="Q711" s="26">
        <v>60</v>
      </c>
      <c r="R711" s="26">
        <v>39.75</v>
      </c>
      <c r="S711" s="26">
        <v>42.1</v>
      </c>
      <c r="T711" s="26">
        <v>534</v>
      </c>
      <c r="U711" s="26">
        <v>193</v>
      </c>
      <c r="V711" s="26">
        <v>86.3</v>
      </c>
      <c r="W711" s="26">
        <v>4805</v>
      </c>
      <c r="X711" s="26">
        <v>2734</v>
      </c>
      <c r="Y711" s="26">
        <v>216.5</v>
      </c>
      <c r="Z711" s="26">
        <v>424.4</v>
      </c>
      <c r="AA711" s="26">
        <v>2715</v>
      </c>
      <c r="AB711" s="26">
        <v>273.2</v>
      </c>
      <c r="AC711" s="26">
        <v>890</v>
      </c>
      <c r="AD711" s="26">
        <v>9094</v>
      </c>
      <c r="AE711" s="26">
        <v>753.8</v>
      </c>
      <c r="AF711" s="26">
        <v>1197</v>
      </c>
      <c r="AG711" s="26">
        <v>16.6145</v>
      </c>
    </row>
    <row r="712" spans="1:33" ht="15.75" customHeight="1">
      <c r="A712" s="101">
        <v>44858</v>
      </c>
      <c r="B712" s="102">
        <f>VLOOKUP(A712,'FTSE All-Share Historical '!A:B,2,FALSE)</f>
        <v>3859.16</v>
      </c>
      <c r="C712" s="26">
        <v>455.5</v>
      </c>
      <c r="D712" s="26">
        <v>167.2</v>
      </c>
      <c r="E712" s="26">
        <v>160</v>
      </c>
      <c r="F712" s="26">
        <v>242</v>
      </c>
      <c r="G712" s="26">
        <v>86.1</v>
      </c>
      <c r="H712" s="26">
        <v>423.5</v>
      </c>
      <c r="I712" s="26">
        <v>34.200000000000003</v>
      </c>
      <c r="J712" s="26">
        <v>140</v>
      </c>
      <c r="K712" s="26">
        <v>180</v>
      </c>
      <c r="L712" s="26">
        <v>92.5</v>
      </c>
      <c r="M712" s="26">
        <v>298.5</v>
      </c>
      <c r="N712" s="26">
        <v>104.9</v>
      </c>
      <c r="O712" s="26">
        <v>916</v>
      </c>
      <c r="P712" s="26">
        <v>1452</v>
      </c>
      <c r="Q712" s="26">
        <v>61</v>
      </c>
      <c r="R712" s="26">
        <v>40</v>
      </c>
      <c r="S712" s="26">
        <v>42.3</v>
      </c>
      <c r="T712" s="26">
        <v>556</v>
      </c>
      <c r="U712" s="26">
        <v>187</v>
      </c>
      <c r="V712" s="26">
        <v>88</v>
      </c>
      <c r="W712" s="26">
        <v>4750</v>
      </c>
      <c r="X712" s="26">
        <v>2686.5</v>
      </c>
      <c r="Y712" s="26">
        <v>217.5</v>
      </c>
      <c r="Z712" s="26">
        <v>426.6</v>
      </c>
      <c r="AA712" s="26">
        <v>2755</v>
      </c>
      <c r="AB712" s="26">
        <v>270.39999999999998</v>
      </c>
      <c r="AC712" s="26">
        <v>865</v>
      </c>
      <c r="AD712" s="26">
        <v>9310</v>
      </c>
      <c r="AE712" s="26">
        <v>764</v>
      </c>
      <c r="AF712" s="26">
        <v>1191</v>
      </c>
      <c r="AG712" s="26">
        <v>14.851900000000001</v>
      </c>
    </row>
    <row r="713" spans="1:33" ht="15.75" customHeight="1">
      <c r="A713" s="101">
        <v>44859</v>
      </c>
      <c r="B713" s="102">
        <f>VLOOKUP(A713,'FTSE All-Share Historical '!A:B,2,FALSE)</f>
        <v>3874.61</v>
      </c>
      <c r="C713" s="26">
        <v>457</v>
      </c>
      <c r="D713" s="26">
        <v>166.6</v>
      </c>
      <c r="E713" s="26">
        <v>176.8</v>
      </c>
      <c r="F713" s="26">
        <v>235</v>
      </c>
      <c r="G713" s="26">
        <v>88.5</v>
      </c>
      <c r="H713" s="26">
        <v>422.5</v>
      </c>
      <c r="I713" s="26">
        <v>34.520000000000003</v>
      </c>
      <c r="J713" s="26">
        <v>140.5</v>
      </c>
      <c r="K713" s="26">
        <v>176.5</v>
      </c>
      <c r="L713" s="26">
        <v>95.3</v>
      </c>
      <c r="M713" s="26">
        <v>300</v>
      </c>
      <c r="N713" s="26">
        <v>104.2</v>
      </c>
      <c r="O713" s="26">
        <v>930</v>
      </c>
      <c r="P713" s="26">
        <v>1504</v>
      </c>
      <c r="Q713" s="26">
        <v>60.8</v>
      </c>
      <c r="R713" s="26">
        <v>40</v>
      </c>
      <c r="S713" s="26">
        <v>43</v>
      </c>
      <c r="T713" s="26">
        <v>528</v>
      </c>
      <c r="U713" s="26">
        <v>187.5</v>
      </c>
      <c r="V713" s="26">
        <v>92.2</v>
      </c>
      <c r="W713" s="26">
        <v>4714</v>
      </c>
      <c r="X713" s="26">
        <v>2658.5</v>
      </c>
      <c r="Y713" s="26">
        <v>220</v>
      </c>
      <c r="Z713" s="26">
        <v>437</v>
      </c>
      <c r="AA713" s="26">
        <v>2830</v>
      </c>
      <c r="AB713" s="26">
        <v>268.60000000000002</v>
      </c>
      <c r="AC713" s="26">
        <v>872.5</v>
      </c>
      <c r="AD713" s="26">
        <v>9500</v>
      </c>
      <c r="AE713" s="26">
        <v>794.2</v>
      </c>
      <c r="AF713" s="26">
        <v>1190.5</v>
      </c>
      <c r="AG713" s="26">
        <v>13.9092</v>
      </c>
    </row>
    <row r="714" spans="1:33" ht="15.75" customHeight="1">
      <c r="A714" s="101">
        <v>44860</v>
      </c>
      <c r="B714" s="102">
        <f>VLOOKUP(A714,'FTSE All-Share Historical '!A:B,2,FALSE)</f>
        <v>3903.4</v>
      </c>
      <c r="C714" s="26">
        <v>460</v>
      </c>
      <c r="D714" s="26">
        <v>165</v>
      </c>
      <c r="E714" s="26">
        <v>180</v>
      </c>
      <c r="F714" s="26">
        <v>242</v>
      </c>
      <c r="G714" s="26">
        <v>89.8</v>
      </c>
      <c r="H714" s="26">
        <v>428.5</v>
      </c>
      <c r="I714" s="26">
        <v>36</v>
      </c>
      <c r="J714" s="26">
        <v>143</v>
      </c>
      <c r="K714" s="26">
        <v>182</v>
      </c>
      <c r="L714" s="26">
        <v>103.8</v>
      </c>
      <c r="M714" s="26">
        <v>318.5</v>
      </c>
      <c r="N714" s="26">
        <v>110.4</v>
      </c>
      <c r="O714" s="26">
        <v>942</v>
      </c>
      <c r="P714" s="26">
        <v>1560</v>
      </c>
      <c r="Q714" s="26">
        <v>61.4</v>
      </c>
      <c r="R714" s="26">
        <v>40.1</v>
      </c>
      <c r="S714" s="26">
        <v>45.5</v>
      </c>
      <c r="T714" s="26">
        <v>480</v>
      </c>
      <c r="U714" s="26">
        <v>190</v>
      </c>
      <c r="V714" s="26">
        <v>93.6</v>
      </c>
      <c r="W714" s="26">
        <v>4843</v>
      </c>
      <c r="X714" s="26">
        <v>2772.5</v>
      </c>
      <c r="Y714" s="26">
        <v>224</v>
      </c>
      <c r="Z714" s="26">
        <v>453.6</v>
      </c>
      <c r="AA714" s="26">
        <v>2900</v>
      </c>
      <c r="AB714" s="26">
        <v>278.8</v>
      </c>
      <c r="AC714" s="26">
        <v>875</v>
      </c>
      <c r="AD714" s="26">
        <v>9668</v>
      </c>
      <c r="AE714" s="26">
        <v>828.4</v>
      </c>
      <c r="AF714" s="26">
        <v>1249.5</v>
      </c>
      <c r="AG714" s="26">
        <v>13.8117</v>
      </c>
    </row>
    <row r="715" spans="1:33" ht="15.75" customHeight="1">
      <c r="A715" s="101">
        <v>44861</v>
      </c>
      <c r="B715" s="102">
        <f>VLOOKUP(A715,'FTSE All-Share Historical '!A:B,2,FALSE)</f>
        <v>3910.95</v>
      </c>
      <c r="C715" s="26">
        <v>449</v>
      </c>
      <c r="D715" s="26">
        <v>164.4</v>
      </c>
      <c r="E715" s="26">
        <v>174.7</v>
      </c>
      <c r="F715" s="26">
        <v>242</v>
      </c>
      <c r="G715" s="26">
        <v>90.5</v>
      </c>
      <c r="H715" s="26">
        <v>424.5</v>
      </c>
      <c r="I715" s="26">
        <v>36</v>
      </c>
      <c r="J715" s="26">
        <v>147</v>
      </c>
      <c r="K715" s="26">
        <v>181.5</v>
      </c>
      <c r="L715" s="26">
        <v>103</v>
      </c>
      <c r="M715" s="26">
        <v>323.5</v>
      </c>
      <c r="N715" s="26">
        <v>115.3</v>
      </c>
      <c r="O715" s="26">
        <v>920</v>
      </c>
      <c r="P715" s="26">
        <v>1562</v>
      </c>
      <c r="Q715" s="26">
        <v>62.2</v>
      </c>
      <c r="R715" s="26">
        <v>39.1</v>
      </c>
      <c r="S715" s="26">
        <v>45</v>
      </c>
      <c r="T715" s="26">
        <v>554</v>
      </c>
      <c r="U715" s="26">
        <v>187.5</v>
      </c>
      <c r="V715" s="26">
        <v>94.7</v>
      </c>
      <c r="W715" s="26">
        <v>4664</v>
      </c>
      <c r="X715" s="26">
        <v>2716</v>
      </c>
      <c r="Y715" s="26">
        <v>220</v>
      </c>
      <c r="Z715" s="26">
        <v>452.2</v>
      </c>
      <c r="AA715" s="26">
        <v>2880</v>
      </c>
      <c r="AB715" s="26">
        <v>277.60000000000002</v>
      </c>
      <c r="AC715" s="26">
        <v>872.5</v>
      </c>
      <c r="AD715" s="26">
        <v>9428</v>
      </c>
      <c r="AE715" s="26">
        <v>858.2</v>
      </c>
      <c r="AF715" s="26">
        <v>1235</v>
      </c>
      <c r="AG715" s="26">
        <v>13.725</v>
      </c>
    </row>
    <row r="716" spans="1:33" ht="15.75" customHeight="1">
      <c r="A716" s="101">
        <v>44862</v>
      </c>
      <c r="B716" s="102">
        <f>VLOOKUP(A716,'FTSE All-Share Historical '!A:B,2,FALSE)</f>
        <v>3893.43</v>
      </c>
      <c r="C716" s="26">
        <v>445</v>
      </c>
      <c r="D716" s="26">
        <v>168</v>
      </c>
      <c r="E716" s="26">
        <v>171.3</v>
      </c>
      <c r="F716" s="26">
        <v>239</v>
      </c>
      <c r="G716" s="26">
        <v>90.6</v>
      </c>
      <c r="H716" s="26">
        <v>417.5</v>
      </c>
      <c r="I716" s="26">
        <v>35.06</v>
      </c>
      <c r="J716" s="26">
        <v>146.5</v>
      </c>
      <c r="K716" s="26">
        <v>182</v>
      </c>
      <c r="L716" s="26">
        <v>102.2</v>
      </c>
      <c r="M716" s="26">
        <v>317</v>
      </c>
      <c r="N716" s="26">
        <v>112.4</v>
      </c>
      <c r="O716" s="26">
        <v>914</v>
      </c>
      <c r="P716" s="26">
        <v>1546</v>
      </c>
      <c r="Q716" s="26">
        <v>61.7</v>
      </c>
      <c r="R716" s="26">
        <v>38.25</v>
      </c>
      <c r="S716" s="26">
        <v>45.05</v>
      </c>
      <c r="T716" s="26">
        <v>536</v>
      </c>
      <c r="U716" s="26">
        <v>190</v>
      </c>
      <c r="V716" s="26">
        <v>94</v>
      </c>
      <c r="W716" s="26">
        <v>4486</v>
      </c>
      <c r="X716" s="26">
        <v>2625</v>
      </c>
      <c r="Y716" s="26">
        <v>218</v>
      </c>
      <c r="Z716" s="26">
        <v>445</v>
      </c>
      <c r="AA716" s="26">
        <v>2820</v>
      </c>
      <c r="AB716" s="26">
        <v>274.2</v>
      </c>
      <c r="AC716" s="26">
        <v>880</v>
      </c>
      <c r="AD716" s="26">
        <v>9464</v>
      </c>
      <c r="AE716" s="26">
        <v>843.2</v>
      </c>
      <c r="AF716" s="26">
        <v>1233</v>
      </c>
      <c r="AG716" s="26">
        <v>13.9742</v>
      </c>
    </row>
    <row r="717" spans="1:33" ht="15.75" customHeight="1">
      <c r="A717" s="101">
        <v>44865</v>
      </c>
      <c r="B717" s="102">
        <f>VLOOKUP(A717,'FTSE All-Share Historical '!A:B,2,FALSE)</f>
        <v>3914.69</v>
      </c>
      <c r="C717" s="26">
        <v>448</v>
      </c>
      <c r="D717" s="26">
        <v>165.2</v>
      </c>
      <c r="E717" s="26">
        <v>176.3</v>
      </c>
      <c r="F717" s="26">
        <v>240</v>
      </c>
      <c r="G717" s="26">
        <v>89.9</v>
      </c>
      <c r="H717" s="26">
        <v>410.5</v>
      </c>
      <c r="I717" s="26">
        <v>35.06</v>
      </c>
      <c r="J717" s="26">
        <v>144.5</v>
      </c>
      <c r="K717" s="26">
        <v>180</v>
      </c>
      <c r="L717" s="26">
        <v>103.4</v>
      </c>
      <c r="M717" s="26">
        <v>323.5</v>
      </c>
      <c r="N717" s="26">
        <v>116.2</v>
      </c>
      <c r="O717" s="26">
        <v>942</v>
      </c>
      <c r="P717" s="26">
        <v>1540</v>
      </c>
      <c r="Q717" s="26">
        <v>59.8</v>
      </c>
      <c r="R717" s="26">
        <v>35.450000000000003</v>
      </c>
      <c r="S717" s="26">
        <v>45.65</v>
      </c>
      <c r="T717" s="26">
        <v>504</v>
      </c>
      <c r="U717" s="26">
        <v>190</v>
      </c>
      <c r="V717" s="26">
        <v>93.6</v>
      </c>
      <c r="W717" s="26">
        <v>4537</v>
      </c>
      <c r="X717" s="26">
        <v>2608.5</v>
      </c>
      <c r="Y717" s="26">
        <v>214.5</v>
      </c>
      <c r="Z717" s="26">
        <v>451</v>
      </c>
      <c r="AA717" s="26">
        <v>2765</v>
      </c>
      <c r="AB717" s="26">
        <v>275.60000000000002</v>
      </c>
      <c r="AC717" s="26">
        <v>875</v>
      </c>
      <c r="AD717" s="26">
        <v>9510</v>
      </c>
      <c r="AE717" s="26">
        <v>849.8</v>
      </c>
      <c r="AF717" s="26">
        <v>1249</v>
      </c>
      <c r="AG717" s="26">
        <v>14.0465</v>
      </c>
    </row>
    <row r="718" spans="1:33" ht="15.75" customHeight="1">
      <c r="A718" s="101">
        <v>44866</v>
      </c>
      <c r="B718" s="102">
        <f>VLOOKUP(A718,'FTSE All-Share Historical '!A:B,2,FALSE)</f>
        <v>3967.63</v>
      </c>
      <c r="C718" s="26">
        <v>462</v>
      </c>
      <c r="D718" s="26">
        <v>163.80000000000001</v>
      </c>
      <c r="E718" s="26">
        <v>187.3</v>
      </c>
      <c r="F718" s="26">
        <v>230</v>
      </c>
      <c r="G718" s="26">
        <v>90</v>
      </c>
      <c r="H718" s="26">
        <v>410</v>
      </c>
      <c r="I718" s="26">
        <v>37</v>
      </c>
      <c r="J718" s="26">
        <v>143</v>
      </c>
      <c r="K718" s="26">
        <v>180</v>
      </c>
      <c r="L718" s="26">
        <v>110.4</v>
      </c>
      <c r="M718" s="26">
        <v>336</v>
      </c>
      <c r="N718" s="26">
        <v>127.1</v>
      </c>
      <c r="O718" s="26">
        <v>1010</v>
      </c>
      <c r="P718" s="26">
        <v>1578</v>
      </c>
      <c r="Q718" s="26">
        <v>59.5</v>
      </c>
      <c r="R718" s="26">
        <v>35.9</v>
      </c>
      <c r="S718" s="26">
        <v>48.3</v>
      </c>
      <c r="T718" s="26">
        <v>471</v>
      </c>
      <c r="U718" s="26">
        <v>193</v>
      </c>
      <c r="V718" s="26">
        <v>94.6</v>
      </c>
      <c r="W718" s="26">
        <v>4735</v>
      </c>
      <c r="X718" s="26">
        <v>2766.5</v>
      </c>
      <c r="Y718" s="26">
        <v>219</v>
      </c>
      <c r="Z718" s="26">
        <v>461.8</v>
      </c>
      <c r="AA718" s="26">
        <v>2810</v>
      </c>
      <c r="AB718" s="26">
        <v>280.2</v>
      </c>
      <c r="AC718" s="26">
        <v>885</v>
      </c>
      <c r="AD718" s="26">
        <v>9526</v>
      </c>
      <c r="AE718" s="26">
        <v>865.6</v>
      </c>
      <c r="AF718" s="26">
        <v>1291.5</v>
      </c>
      <c r="AG718" s="26">
        <v>13.7973</v>
      </c>
    </row>
    <row r="719" spans="1:33" ht="15.75" customHeight="1">
      <c r="A719" s="101">
        <v>44867</v>
      </c>
      <c r="B719" s="102">
        <f>VLOOKUP(A719,'FTSE All-Share Historical '!A:B,2,FALSE)</f>
        <v>3948.5</v>
      </c>
      <c r="C719" s="26">
        <v>460</v>
      </c>
      <c r="D719" s="26">
        <v>168.2</v>
      </c>
      <c r="E719" s="26">
        <v>182.1</v>
      </c>
      <c r="F719" s="26">
        <v>240.5</v>
      </c>
      <c r="G719" s="26">
        <v>90</v>
      </c>
      <c r="H719" s="26">
        <v>406</v>
      </c>
      <c r="I719" s="26">
        <v>36.24</v>
      </c>
      <c r="J719" s="26">
        <v>149</v>
      </c>
      <c r="K719" s="26">
        <v>171.5</v>
      </c>
      <c r="L719" s="26">
        <v>105.4</v>
      </c>
      <c r="M719" s="26">
        <v>320.5</v>
      </c>
      <c r="N719" s="26">
        <v>127.8</v>
      </c>
      <c r="O719" s="26">
        <v>978</v>
      </c>
      <c r="P719" s="26">
        <v>1514</v>
      </c>
      <c r="Q719" s="26">
        <v>58.2</v>
      </c>
      <c r="R719" s="26">
        <v>35.65</v>
      </c>
      <c r="S719" s="26">
        <v>49.5</v>
      </c>
      <c r="T719" s="26">
        <v>480</v>
      </c>
      <c r="U719" s="26">
        <v>181</v>
      </c>
      <c r="V719" s="26">
        <v>92.8</v>
      </c>
      <c r="W719" s="26">
        <v>4610.5</v>
      </c>
      <c r="X719" s="26">
        <v>2670.5</v>
      </c>
      <c r="Y719" s="26">
        <v>218</v>
      </c>
      <c r="Z719" s="26">
        <v>463.2</v>
      </c>
      <c r="AA719" s="26">
        <v>2895</v>
      </c>
      <c r="AB719" s="26">
        <v>279.60000000000002</v>
      </c>
      <c r="AC719" s="26">
        <v>890</v>
      </c>
      <c r="AD719" s="26">
        <v>9562</v>
      </c>
      <c r="AE719" s="26">
        <v>867</v>
      </c>
      <c r="AF719" s="26">
        <v>1283</v>
      </c>
      <c r="AG719" s="26">
        <v>13.389099999999999</v>
      </c>
    </row>
    <row r="720" spans="1:33" ht="15.75" customHeight="1">
      <c r="A720" s="101">
        <v>44868</v>
      </c>
      <c r="B720" s="102">
        <f>VLOOKUP(A720,'FTSE All-Share Historical '!A:B,2,FALSE)</f>
        <v>3966.05</v>
      </c>
      <c r="C720" s="26">
        <v>462</v>
      </c>
      <c r="D720" s="26">
        <v>165</v>
      </c>
      <c r="E720" s="26">
        <v>181.1</v>
      </c>
      <c r="F720" s="26">
        <v>240</v>
      </c>
      <c r="G720" s="26">
        <v>88.8</v>
      </c>
      <c r="H720" s="26">
        <v>408.5</v>
      </c>
      <c r="I720" s="26">
        <v>35.86</v>
      </c>
      <c r="J720" s="26">
        <v>148</v>
      </c>
      <c r="K720" s="26">
        <v>177</v>
      </c>
      <c r="L720" s="26">
        <v>107.6</v>
      </c>
      <c r="M720" s="26">
        <v>314</v>
      </c>
      <c r="N720" s="26">
        <v>127.3</v>
      </c>
      <c r="O720" s="26">
        <v>999</v>
      </c>
      <c r="P720" s="26">
        <v>1482</v>
      </c>
      <c r="Q720" s="26">
        <v>58</v>
      </c>
      <c r="R720" s="26">
        <v>35.65</v>
      </c>
      <c r="S720" s="26">
        <v>47.8</v>
      </c>
      <c r="T720" s="26">
        <v>460</v>
      </c>
      <c r="U720" s="26">
        <v>184.5</v>
      </c>
      <c r="V720" s="26">
        <v>91.4</v>
      </c>
      <c r="W720" s="26">
        <v>4675</v>
      </c>
      <c r="X720" s="26">
        <v>2656</v>
      </c>
      <c r="Y720" s="26">
        <v>220</v>
      </c>
      <c r="Z720" s="26">
        <v>456.4</v>
      </c>
      <c r="AA720" s="26">
        <v>2825</v>
      </c>
      <c r="AB720" s="26">
        <v>272.39999999999998</v>
      </c>
      <c r="AC720" s="26">
        <v>885</v>
      </c>
      <c r="AD720" s="26">
        <v>9552</v>
      </c>
      <c r="AE720" s="26">
        <v>862.2</v>
      </c>
      <c r="AF720" s="26">
        <v>1296.5</v>
      </c>
      <c r="AG720" s="26">
        <v>12.641500000000001</v>
      </c>
    </row>
    <row r="721" spans="1:33" ht="15.75" customHeight="1">
      <c r="A721" s="101">
        <v>44869</v>
      </c>
      <c r="B721" s="102">
        <f>VLOOKUP(A721,'FTSE All-Share Historical '!A:B,2,FALSE)</f>
        <v>4042.39</v>
      </c>
      <c r="C721" s="26">
        <v>469</v>
      </c>
      <c r="D721" s="26">
        <v>163.80000000000001</v>
      </c>
      <c r="E721" s="26">
        <v>192</v>
      </c>
      <c r="F721" s="26">
        <v>235</v>
      </c>
      <c r="G721" s="26">
        <v>92.3</v>
      </c>
      <c r="H721" s="26">
        <v>416.5</v>
      </c>
      <c r="I721" s="26">
        <v>36.24</v>
      </c>
      <c r="J721" s="26">
        <v>147</v>
      </c>
      <c r="K721" s="26">
        <v>175.5</v>
      </c>
      <c r="L721" s="26">
        <v>107.8</v>
      </c>
      <c r="M721" s="26">
        <v>315</v>
      </c>
      <c r="N721" s="26">
        <v>136.30000000000001</v>
      </c>
      <c r="O721" s="26">
        <v>990</v>
      </c>
      <c r="P721" s="26">
        <v>1500</v>
      </c>
      <c r="Q721" s="26">
        <v>58.1</v>
      </c>
      <c r="R721" s="26">
        <v>35.65</v>
      </c>
      <c r="S721" s="26">
        <v>47.4</v>
      </c>
      <c r="T721" s="26">
        <v>444</v>
      </c>
      <c r="U721" s="26">
        <v>188</v>
      </c>
      <c r="V721" s="26">
        <v>92</v>
      </c>
      <c r="W721" s="26">
        <v>5030</v>
      </c>
      <c r="X721" s="26">
        <v>2951.5</v>
      </c>
      <c r="Y721" s="26">
        <v>228</v>
      </c>
      <c r="Z721" s="26">
        <v>471.8</v>
      </c>
      <c r="AA721" s="26">
        <v>2855</v>
      </c>
      <c r="AB721" s="26">
        <v>269.2</v>
      </c>
      <c r="AC721" s="26">
        <v>885</v>
      </c>
      <c r="AD721" s="26">
        <v>9694</v>
      </c>
      <c r="AE721" s="26">
        <v>878</v>
      </c>
      <c r="AF721" s="26">
        <v>1247</v>
      </c>
      <c r="AG721" s="26">
        <v>13.0749</v>
      </c>
    </row>
    <row r="722" spans="1:33" ht="15.75" customHeight="1">
      <c r="A722" s="101">
        <v>44872</v>
      </c>
      <c r="B722" s="102">
        <f>VLOOKUP(A722,'FTSE All-Share Historical '!A:B,2,FALSE)</f>
        <v>4032.87</v>
      </c>
      <c r="C722" s="26">
        <v>474</v>
      </c>
      <c r="D722" s="26">
        <v>165.6</v>
      </c>
      <c r="E722" s="26">
        <v>196.9</v>
      </c>
      <c r="F722" s="26">
        <v>235</v>
      </c>
      <c r="G722" s="26">
        <v>95</v>
      </c>
      <c r="H722" s="26">
        <v>424</v>
      </c>
      <c r="I722" s="26">
        <v>37</v>
      </c>
      <c r="J722" s="26">
        <v>147</v>
      </c>
      <c r="K722" s="26">
        <v>178.25</v>
      </c>
      <c r="L722" s="26">
        <v>107</v>
      </c>
      <c r="M722" s="26">
        <v>316.5</v>
      </c>
      <c r="N722" s="26">
        <v>138.1</v>
      </c>
      <c r="O722" s="26">
        <v>998</v>
      </c>
      <c r="P722" s="26">
        <v>1490</v>
      </c>
      <c r="Q722" s="26">
        <v>58.2</v>
      </c>
      <c r="R722" s="26">
        <v>35.75</v>
      </c>
      <c r="S722" s="26">
        <v>49.35</v>
      </c>
      <c r="T722" s="26">
        <v>409</v>
      </c>
      <c r="U722" s="26">
        <v>191</v>
      </c>
      <c r="V722" s="26">
        <v>91.8</v>
      </c>
      <c r="W722" s="26">
        <v>5044</v>
      </c>
      <c r="X722" s="26">
        <v>2978</v>
      </c>
      <c r="Y722" s="26">
        <v>238</v>
      </c>
      <c r="Z722" s="26">
        <v>482.6</v>
      </c>
      <c r="AA722" s="26">
        <v>2860</v>
      </c>
      <c r="AB722" s="26">
        <v>274</v>
      </c>
      <c r="AC722" s="26">
        <v>870</v>
      </c>
      <c r="AD722" s="26">
        <v>9684</v>
      </c>
      <c r="AE722" s="26">
        <v>906.8</v>
      </c>
      <c r="AF722" s="26">
        <v>1257.5</v>
      </c>
      <c r="AG722" s="26">
        <v>12.930400000000001</v>
      </c>
    </row>
    <row r="723" spans="1:33" ht="15.75" customHeight="1">
      <c r="A723" s="101">
        <v>44873</v>
      </c>
      <c r="B723" s="102">
        <f>VLOOKUP(A723,'FTSE All-Share Historical '!A:B,2,FALSE)</f>
        <v>4040.16</v>
      </c>
      <c r="C723" s="26">
        <v>479</v>
      </c>
      <c r="D723" s="26">
        <v>164.4</v>
      </c>
      <c r="E723" s="26">
        <v>202</v>
      </c>
      <c r="F723" s="26">
        <v>233</v>
      </c>
      <c r="G723" s="26">
        <v>96</v>
      </c>
      <c r="H723" s="26">
        <v>430.5</v>
      </c>
      <c r="I723" s="26">
        <v>37.46</v>
      </c>
      <c r="J723" s="26">
        <v>146</v>
      </c>
      <c r="K723" s="26">
        <v>175</v>
      </c>
      <c r="L723" s="26">
        <v>109</v>
      </c>
      <c r="M723" s="26">
        <v>314</v>
      </c>
      <c r="N723" s="26">
        <v>140.4</v>
      </c>
      <c r="O723" s="26">
        <v>1012</v>
      </c>
      <c r="P723" s="26">
        <v>1462</v>
      </c>
      <c r="Q723" s="26">
        <v>57</v>
      </c>
      <c r="R723" s="26">
        <v>35.65</v>
      </c>
      <c r="S723" s="26">
        <v>49.55</v>
      </c>
      <c r="T723" s="26">
        <v>400</v>
      </c>
      <c r="U723" s="26">
        <v>188</v>
      </c>
      <c r="V723" s="26">
        <v>93.1</v>
      </c>
      <c r="W723" s="26">
        <v>5111</v>
      </c>
      <c r="X723" s="26">
        <v>3064</v>
      </c>
      <c r="Y723" s="26">
        <v>243</v>
      </c>
      <c r="Z723" s="26">
        <v>488.2</v>
      </c>
      <c r="AA723" s="26">
        <v>2870</v>
      </c>
      <c r="AB723" s="26">
        <v>285</v>
      </c>
      <c r="AC723" s="26">
        <v>885</v>
      </c>
      <c r="AD723" s="26">
        <v>9702</v>
      </c>
      <c r="AE723" s="26">
        <v>930.6</v>
      </c>
      <c r="AF723" s="26">
        <v>1313</v>
      </c>
      <c r="AG723" s="26">
        <v>13.363799999999999</v>
      </c>
    </row>
    <row r="724" spans="1:33" ht="15.75" customHeight="1">
      <c r="A724" s="101">
        <v>44874</v>
      </c>
      <c r="B724" s="102">
        <f>VLOOKUP(A724,'FTSE All-Share Historical '!A:B,2,FALSE)</f>
        <v>4033.95</v>
      </c>
      <c r="C724" s="26">
        <v>470</v>
      </c>
      <c r="D724" s="26">
        <v>167.6</v>
      </c>
      <c r="E724" s="26">
        <v>196.4</v>
      </c>
      <c r="F724" s="26">
        <v>242</v>
      </c>
      <c r="G724" s="26">
        <v>94</v>
      </c>
      <c r="H724" s="26">
        <v>432</v>
      </c>
      <c r="I724" s="26">
        <v>35.44</v>
      </c>
      <c r="J724" s="26">
        <v>146</v>
      </c>
      <c r="K724" s="26">
        <v>179</v>
      </c>
      <c r="L724" s="26">
        <v>105.2</v>
      </c>
      <c r="M724" s="26">
        <v>307</v>
      </c>
      <c r="N724" s="26">
        <v>135</v>
      </c>
      <c r="O724" s="26">
        <v>1038</v>
      </c>
      <c r="P724" s="26">
        <v>1440</v>
      </c>
      <c r="Q724" s="26">
        <v>56.6</v>
      </c>
      <c r="R724" s="26">
        <v>34.25</v>
      </c>
      <c r="S724" s="26">
        <v>48.7</v>
      </c>
      <c r="T724" s="26">
        <v>456</v>
      </c>
      <c r="U724" s="26">
        <v>190</v>
      </c>
      <c r="V724" s="26">
        <v>94.4</v>
      </c>
      <c r="W724" s="26">
        <v>5119</v>
      </c>
      <c r="X724" s="26">
        <v>3057.5</v>
      </c>
      <c r="Y724" s="26">
        <v>238</v>
      </c>
      <c r="Z724" s="26">
        <v>457.4</v>
      </c>
      <c r="AA724" s="26">
        <v>2855</v>
      </c>
      <c r="AB724" s="26">
        <v>287.2</v>
      </c>
      <c r="AC724" s="26">
        <v>875</v>
      </c>
      <c r="AD724" s="26">
        <v>9762</v>
      </c>
      <c r="AE724" s="26">
        <v>905</v>
      </c>
      <c r="AF724" s="26">
        <v>1328.5</v>
      </c>
      <c r="AG724" s="26">
        <v>13.0063</v>
      </c>
    </row>
    <row r="725" spans="1:33" ht="15.75" customHeight="1">
      <c r="A725" s="101">
        <v>44875</v>
      </c>
      <c r="B725" s="102">
        <f>VLOOKUP(A725,'FTSE All-Share Historical '!A:B,2,FALSE)</f>
        <v>4094.38</v>
      </c>
      <c r="C725" s="26">
        <v>475</v>
      </c>
      <c r="D725" s="26">
        <v>162</v>
      </c>
      <c r="E725" s="26">
        <v>202</v>
      </c>
      <c r="F725" s="26">
        <v>240</v>
      </c>
      <c r="G725" s="26">
        <v>97.9</v>
      </c>
      <c r="H725" s="26">
        <v>438.5</v>
      </c>
      <c r="I725" s="26">
        <v>37</v>
      </c>
      <c r="J725" s="26">
        <v>152</v>
      </c>
      <c r="K725" s="26">
        <v>179</v>
      </c>
      <c r="L725" s="26">
        <v>107.4</v>
      </c>
      <c r="M725" s="26">
        <v>324.5</v>
      </c>
      <c r="N725" s="26">
        <v>143.30000000000001</v>
      </c>
      <c r="O725" s="26">
        <v>1072</v>
      </c>
      <c r="P725" s="26">
        <v>1562</v>
      </c>
      <c r="Q725" s="26">
        <v>60</v>
      </c>
      <c r="R725" s="26">
        <v>35.299999999999997</v>
      </c>
      <c r="S725" s="26">
        <v>49.05</v>
      </c>
      <c r="T725" s="26">
        <v>433</v>
      </c>
      <c r="U725" s="26">
        <v>199.5</v>
      </c>
      <c r="V725" s="26">
        <v>100</v>
      </c>
      <c r="W725" s="26">
        <v>5148</v>
      </c>
      <c r="X725" s="26">
        <v>3132</v>
      </c>
      <c r="Y725" s="26">
        <v>243.5</v>
      </c>
      <c r="Z725" s="26">
        <v>487</v>
      </c>
      <c r="AA725" s="26">
        <v>2925</v>
      </c>
      <c r="AB725" s="26">
        <v>292.8</v>
      </c>
      <c r="AC725" s="26">
        <v>900</v>
      </c>
      <c r="AD725" s="26">
        <v>10475</v>
      </c>
      <c r="AE725" s="26">
        <v>940</v>
      </c>
      <c r="AF725" s="26">
        <v>1334.5</v>
      </c>
      <c r="AG725" s="26">
        <v>13.0063</v>
      </c>
    </row>
    <row r="726" spans="1:33" ht="15.75" customHeight="1">
      <c r="A726" s="101">
        <v>44876</v>
      </c>
      <c r="B726" s="102">
        <f>VLOOKUP(A726,'FTSE All-Share Historical '!A:B,2,FALSE)</f>
        <v>4074.95</v>
      </c>
      <c r="C726" s="26">
        <v>472.5</v>
      </c>
      <c r="D726" s="26">
        <v>158</v>
      </c>
      <c r="E726" s="26">
        <v>209</v>
      </c>
      <c r="F726" s="26">
        <v>240</v>
      </c>
      <c r="G726" s="26">
        <v>95</v>
      </c>
      <c r="H726" s="26">
        <v>449</v>
      </c>
      <c r="I726" s="26">
        <v>37.979999999999997</v>
      </c>
      <c r="J726" s="26">
        <v>158</v>
      </c>
      <c r="K726" s="26">
        <v>178</v>
      </c>
      <c r="L726" s="26">
        <v>117.8</v>
      </c>
      <c r="M726" s="26">
        <v>327</v>
      </c>
      <c r="N726" s="26">
        <v>148</v>
      </c>
      <c r="O726" s="26">
        <v>1130</v>
      </c>
      <c r="P726" s="26">
        <v>1564</v>
      </c>
      <c r="Q726" s="26">
        <v>60.3</v>
      </c>
      <c r="R726" s="26">
        <v>35.5</v>
      </c>
      <c r="S726" s="26">
        <v>49.5</v>
      </c>
      <c r="T726" s="26">
        <v>570</v>
      </c>
      <c r="U726" s="26">
        <v>204</v>
      </c>
      <c r="V726" s="26">
        <v>99.5</v>
      </c>
      <c r="W726" s="26">
        <v>5398</v>
      </c>
      <c r="X726" s="26">
        <v>3351</v>
      </c>
      <c r="Y726" s="26">
        <v>253.5</v>
      </c>
      <c r="Z726" s="26">
        <v>504</v>
      </c>
      <c r="AA726" s="26">
        <v>3025</v>
      </c>
      <c r="AB726" s="26">
        <v>280</v>
      </c>
      <c r="AC726" s="26">
        <v>900</v>
      </c>
      <c r="AD726" s="26">
        <v>10145</v>
      </c>
      <c r="AE726" s="26">
        <v>943.2</v>
      </c>
      <c r="AF726" s="26">
        <v>1387</v>
      </c>
      <c r="AG726" s="26">
        <v>12.753399999999999</v>
      </c>
    </row>
    <row r="727" spans="1:33" ht="15.75" customHeight="1">
      <c r="A727" s="101">
        <v>44879</v>
      </c>
      <c r="B727" s="102">
        <f>VLOOKUP(A727,'FTSE All-Share Historical '!A:B,2,FALSE)</f>
        <v>4106.8</v>
      </c>
      <c r="C727" s="26">
        <v>485</v>
      </c>
      <c r="D727" s="26">
        <v>154.6</v>
      </c>
      <c r="E727" s="26">
        <v>211.8</v>
      </c>
      <c r="F727" s="26">
        <v>240</v>
      </c>
      <c r="G727" s="26">
        <v>95</v>
      </c>
      <c r="H727" s="26">
        <v>448</v>
      </c>
      <c r="I727" s="26">
        <v>39.64</v>
      </c>
      <c r="J727" s="26">
        <v>157</v>
      </c>
      <c r="K727" s="26">
        <v>185.5</v>
      </c>
      <c r="L727" s="26">
        <v>120</v>
      </c>
      <c r="M727" s="26">
        <v>329</v>
      </c>
      <c r="N727" s="26">
        <v>147.80000000000001</v>
      </c>
      <c r="O727" s="26">
        <v>1160</v>
      </c>
      <c r="P727" s="26">
        <v>1540</v>
      </c>
      <c r="Q727" s="26">
        <v>60.6</v>
      </c>
      <c r="R727" s="26">
        <v>35.85</v>
      </c>
      <c r="S727" s="26">
        <v>48.7</v>
      </c>
      <c r="T727" s="26">
        <v>558</v>
      </c>
      <c r="U727" s="26">
        <v>203.5</v>
      </c>
      <c r="V727" s="26">
        <v>99</v>
      </c>
      <c r="W727" s="26">
        <v>5407</v>
      </c>
      <c r="X727" s="26">
        <v>3319</v>
      </c>
      <c r="Y727" s="26">
        <v>249</v>
      </c>
      <c r="Z727" s="26">
        <v>505.5</v>
      </c>
      <c r="AA727" s="26">
        <v>3040</v>
      </c>
      <c r="AB727" s="26">
        <v>284.39999999999998</v>
      </c>
      <c r="AC727" s="26">
        <v>900</v>
      </c>
      <c r="AD727" s="26">
        <v>10315</v>
      </c>
      <c r="AE727" s="26">
        <v>946.4</v>
      </c>
      <c r="AF727" s="26">
        <v>1431.5</v>
      </c>
      <c r="AG727" s="26">
        <v>12.7173</v>
      </c>
    </row>
    <row r="728" spans="1:33" ht="15.75" customHeight="1">
      <c r="A728" s="101">
        <v>44880</v>
      </c>
      <c r="B728" s="102">
        <f>VLOOKUP(A728,'FTSE All-Share Historical '!A:B,2,FALSE)</f>
        <v>4094.09</v>
      </c>
      <c r="C728" s="26">
        <v>486</v>
      </c>
      <c r="D728" s="26">
        <v>154</v>
      </c>
      <c r="E728" s="26">
        <v>208.2</v>
      </c>
      <c r="F728" s="26">
        <v>239</v>
      </c>
      <c r="G728" s="26">
        <v>93.5</v>
      </c>
      <c r="H728" s="26">
        <v>449</v>
      </c>
      <c r="I728" s="26">
        <v>39</v>
      </c>
      <c r="J728" s="26">
        <v>155</v>
      </c>
      <c r="K728" s="26">
        <v>196.5</v>
      </c>
      <c r="L728" s="26">
        <v>120.4</v>
      </c>
      <c r="M728" s="26">
        <v>334</v>
      </c>
      <c r="N728" s="26">
        <v>141.9</v>
      </c>
      <c r="O728" s="26">
        <v>1160</v>
      </c>
      <c r="P728" s="26">
        <v>1540</v>
      </c>
      <c r="Q728" s="26">
        <v>60</v>
      </c>
      <c r="R728" s="26">
        <v>36</v>
      </c>
      <c r="S728" s="26">
        <v>49.9</v>
      </c>
      <c r="T728" s="26">
        <v>556</v>
      </c>
      <c r="U728" s="26">
        <v>212</v>
      </c>
      <c r="V728" s="26">
        <v>98.6</v>
      </c>
      <c r="W728" s="26">
        <v>5459</v>
      </c>
      <c r="X728" s="26">
        <v>3344.5</v>
      </c>
      <c r="Y728" s="26">
        <v>245.5</v>
      </c>
      <c r="Z728" s="26">
        <v>488.6</v>
      </c>
      <c r="AA728" s="26">
        <v>2955</v>
      </c>
      <c r="AB728" s="26">
        <v>281.2</v>
      </c>
      <c r="AC728" s="26">
        <v>895</v>
      </c>
      <c r="AD728" s="26">
        <v>10235</v>
      </c>
      <c r="AE728" s="26">
        <v>942.4</v>
      </c>
      <c r="AF728" s="26">
        <v>1446</v>
      </c>
      <c r="AG728" s="26">
        <v>12.497</v>
      </c>
    </row>
    <row r="729" spans="1:33" ht="15.75" customHeight="1">
      <c r="A729" s="101">
        <v>44881</v>
      </c>
      <c r="B729" s="102">
        <f>VLOOKUP(A729,'FTSE All-Share Historical '!A:B,2,FALSE)</f>
        <v>4074.57</v>
      </c>
      <c r="C729" s="26">
        <v>492</v>
      </c>
      <c r="D729" s="26">
        <v>154</v>
      </c>
      <c r="E729" s="26">
        <v>202</v>
      </c>
      <c r="F729" s="26">
        <v>238</v>
      </c>
      <c r="G729" s="26">
        <v>91.1</v>
      </c>
      <c r="H729" s="26">
        <v>446</v>
      </c>
      <c r="I729" s="26">
        <v>37.299999999999997</v>
      </c>
      <c r="J729" s="26">
        <v>157</v>
      </c>
      <c r="K729" s="26">
        <v>197</v>
      </c>
      <c r="L729" s="26">
        <v>110</v>
      </c>
      <c r="M729" s="26">
        <v>338.5</v>
      </c>
      <c r="N729" s="26">
        <v>136.1</v>
      </c>
      <c r="O729" s="26">
        <v>1172</v>
      </c>
      <c r="P729" s="26">
        <v>1536</v>
      </c>
      <c r="Q729" s="26">
        <v>60.9</v>
      </c>
      <c r="R729" s="26">
        <v>35.4</v>
      </c>
      <c r="S729" s="26">
        <v>47.55</v>
      </c>
      <c r="T729" s="26">
        <v>550</v>
      </c>
      <c r="U729" s="26">
        <v>204</v>
      </c>
      <c r="V729" s="26">
        <v>95.1</v>
      </c>
      <c r="W729" s="26">
        <v>5378</v>
      </c>
      <c r="X729" s="26">
        <v>3241</v>
      </c>
      <c r="Y729" s="26">
        <v>243</v>
      </c>
      <c r="Z729" s="26">
        <v>468.4</v>
      </c>
      <c r="AA729" s="26">
        <v>2930</v>
      </c>
      <c r="AB729" s="26">
        <v>280.8</v>
      </c>
      <c r="AC729" s="26">
        <v>895</v>
      </c>
      <c r="AD729" s="26">
        <v>9882</v>
      </c>
      <c r="AE729" s="26">
        <v>923.4</v>
      </c>
      <c r="AF729" s="26">
        <v>1419.5</v>
      </c>
      <c r="AG729" s="26">
        <v>12.641500000000001</v>
      </c>
    </row>
    <row r="730" spans="1:33" ht="15.75" customHeight="1">
      <c r="A730" s="101">
        <v>44882</v>
      </c>
      <c r="B730" s="102">
        <f>VLOOKUP(A730,'FTSE All-Share Historical '!A:B,2,FALSE)</f>
        <v>4072.69</v>
      </c>
      <c r="C730" s="26">
        <v>502</v>
      </c>
      <c r="D730" s="26">
        <v>152.4</v>
      </c>
      <c r="E730" s="26">
        <v>203.6</v>
      </c>
      <c r="F730" s="26">
        <v>234</v>
      </c>
      <c r="G730" s="26">
        <v>92</v>
      </c>
      <c r="H730" s="26">
        <v>445</v>
      </c>
      <c r="I730" s="26">
        <v>37.200000000000003</v>
      </c>
      <c r="J730" s="26">
        <v>157</v>
      </c>
      <c r="K730" s="26">
        <v>196</v>
      </c>
      <c r="L730" s="26">
        <v>107.2</v>
      </c>
      <c r="M730" s="26">
        <v>352</v>
      </c>
      <c r="N730" s="26">
        <v>134.80000000000001</v>
      </c>
      <c r="O730" s="26">
        <v>1186</v>
      </c>
      <c r="P730" s="26">
        <v>1548</v>
      </c>
      <c r="Q730" s="26">
        <v>59.7</v>
      </c>
      <c r="R730" s="26">
        <v>35.549999999999997</v>
      </c>
      <c r="S730" s="26">
        <v>47.15</v>
      </c>
      <c r="T730" s="26">
        <v>502</v>
      </c>
      <c r="U730" s="26">
        <v>203</v>
      </c>
      <c r="V730" s="26">
        <v>95.2</v>
      </c>
      <c r="W730" s="26">
        <v>5367</v>
      </c>
      <c r="X730" s="26">
        <v>3142</v>
      </c>
      <c r="Y730" s="26">
        <v>242</v>
      </c>
      <c r="Z730" s="26">
        <v>468</v>
      </c>
      <c r="AA730" s="26">
        <v>2915</v>
      </c>
      <c r="AB730" s="26">
        <v>287.2</v>
      </c>
      <c r="AC730" s="26">
        <v>880</v>
      </c>
      <c r="AD730" s="26">
        <v>9726</v>
      </c>
      <c r="AE730" s="26">
        <v>912</v>
      </c>
      <c r="AF730" s="26">
        <v>1421.5</v>
      </c>
      <c r="AG730" s="26">
        <v>12.226100000000001</v>
      </c>
    </row>
    <row r="731" spans="1:33" ht="15.75" customHeight="1">
      <c r="A731" s="101">
        <v>44883</v>
      </c>
      <c r="B731" s="102">
        <f>VLOOKUP(A731,'FTSE All-Share Historical '!A:B,2,FALSE)</f>
        <v>4096.1899999999996</v>
      </c>
      <c r="C731" s="26">
        <v>508</v>
      </c>
      <c r="D731" s="26">
        <v>149.4</v>
      </c>
      <c r="E731" s="26">
        <v>205.2</v>
      </c>
      <c r="F731" s="26">
        <v>232</v>
      </c>
      <c r="G731" s="26">
        <v>91</v>
      </c>
      <c r="H731" s="26">
        <v>442</v>
      </c>
      <c r="I731" s="26">
        <v>37.32</v>
      </c>
      <c r="J731" s="26">
        <v>153</v>
      </c>
      <c r="K731" s="26">
        <v>189</v>
      </c>
      <c r="L731" s="26">
        <v>105.4</v>
      </c>
      <c r="M731" s="26">
        <v>352</v>
      </c>
      <c r="N731" s="26">
        <v>137.1</v>
      </c>
      <c r="O731" s="26">
        <v>1200</v>
      </c>
      <c r="P731" s="26">
        <v>1572</v>
      </c>
      <c r="Q731" s="26">
        <v>63.3</v>
      </c>
      <c r="R731" s="26">
        <v>36.200000000000003</v>
      </c>
      <c r="S731" s="26">
        <v>47.2</v>
      </c>
      <c r="T731" s="26">
        <v>467</v>
      </c>
      <c r="U731" s="26">
        <v>205</v>
      </c>
      <c r="V731" s="26">
        <v>100.2</v>
      </c>
      <c r="W731" s="26">
        <v>5385</v>
      </c>
      <c r="X731" s="26">
        <v>3160.5</v>
      </c>
      <c r="Y731" s="26">
        <v>246.5</v>
      </c>
      <c r="Z731" s="26">
        <v>462</v>
      </c>
      <c r="AA731" s="26">
        <v>2930</v>
      </c>
      <c r="AB731" s="26">
        <v>288.8</v>
      </c>
      <c r="AC731" s="26">
        <v>892.5</v>
      </c>
      <c r="AD731" s="26">
        <v>9850</v>
      </c>
      <c r="AE731" s="26">
        <v>900.2</v>
      </c>
      <c r="AF731" s="26">
        <v>1429</v>
      </c>
      <c r="AG731" s="26">
        <v>13.262700000000001</v>
      </c>
    </row>
    <row r="732" spans="1:33" ht="15.75" customHeight="1">
      <c r="A732" s="101">
        <v>44886</v>
      </c>
      <c r="B732" s="102">
        <f>VLOOKUP(A732,'FTSE All-Share Historical '!A:B,2,FALSE)</f>
        <v>4096.24</v>
      </c>
      <c r="C732" s="26">
        <v>540</v>
      </c>
      <c r="D732" s="26">
        <v>147.4</v>
      </c>
      <c r="E732" s="26">
        <v>208.4</v>
      </c>
      <c r="F732" s="26">
        <v>227</v>
      </c>
      <c r="G732" s="26">
        <v>90.7</v>
      </c>
      <c r="H732" s="26">
        <v>440</v>
      </c>
      <c r="I732" s="26">
        <v>37.119999999999997</v>
      </c>
      <c r="J732" s="26">
        <v>158</v>
      </c>
      <c r="K732" s="26">
        <v>195.75</v>
      </c>
      <c r="L732" s="26">
        <v>102.8</v>
      </c>
      <c r="M732" s="26">
        <v>362.5</v>
      </c>
      <c r="N732" s="26">
        <v>135.1</v>
      </c>
      <c r="O732" s="26">
        <v>1194</v>
      </c>
      <c r="P732" s="26">
        <v>1594</v>
      </c>
      <c r="Q732" s="26">
        <v>64.400000000000006</v>
      </c>
      <c r="R732" s="26">
        <v>34.799999999999997</v>
      </c>
      <c r="S732" s="26">
        <v>46</v>
      </c>
      <c r="T732" s="26">
        <v>464</v>
      </c>
      <c r="U732" s="26">
        <v>206</v>
      </c>
      <c r="V732" s="26">
        <v>101</v>
      </c>
      <c r="W732" s="26">
        <v>5270</v>
      </c>
      <c r="X732" s="26">
        <v>3087</v>
      </c>
      <c r="Y732" s="26">
        <v>244.5</v>
      </c>
      <c r="Z732" s="26">
        <v>449.2</v>
      </c>
      <c r="AA732" s="26">
        <v>2965</v>
      </c>
      <c r="AB732" s="26">
        <v>290</v>
      </c>
      <c r="AC732" s="26">
        <v>885</v>
      </c>
      <c r="AD732" s="26">
        <v>9894</v>
      </c>
      <c r="AE732" s="26">
        <v>895.2</v>
      </c>
      <c r="AF732" s="26">
        <v>1431.5</v>
      </c>
      <c r="AG732" s="26">
        <v>13.360200000000001</v>
      </c>
    </row>
    <row r="733" spans="1:33" ht="15.75" customHeight="1">
      <c r="A733" s="101">
        <v>44887</v>
      </c>
      <c r="B733" s="102">
        <f>VLOOKUP(A733,'FTSE All-Share Historical '!A:B,2,FALSE)</f>
        <v>4132.3599999999997</v>
      </c>
      <c r="C733" s="26">
        <v>520</v>
      </c>
      <c r="D733" s="26">
        <v>149</v>
      </c>
      <c r="E733" s="26">
        <v>213.6</v>
      </c>
      <c r="F733" s="26">
        <v>237</v>
      </c>
      <c r="G733" s="26">
        <v>92.5</v>
      </c>
      <c r="H733" s="26">
        <v>445</v>
      </c>
      <c r="I733" s="26">
        <v>38.14</v>
      </c>
      <c r="J733" s="26">
        <v>157</v>
      </c>
      <c r="K733" s="26">
        <v>195</v>
      </c>
      <c r="L733" s="26">
        <v>100.4</v>
      </c>
      <c r="M733" s="26">
        <v>357</v>
      </c>
      <c r="N733" s="26">
        <v>135.9</v>
      </c>
      <c r="O733" s="26">
        <v>1196</v>
      </c>
      <c r="P733" s="26">
        <v>1584</v>
      </c>
      <c r="Q733" s="26">
        <v>64.099999999999994</v>
      </c>
      <c r="R733" s="26">
        <v>36.4</v>
      </c>
      <c r="S733" s="26">
        <v>45.35</v>
      </c>
      <c r="T733" s="26">
        <v>474</v>
      </c>
      <c r="U733" s="26">
        <v>210</v>
      </c>
      <c r="V733" s="26">
        <v>99.9</v>
      </c>
      <c r="W733" s="26">
        <v>5387</v>
      </c>
      <c r="X733" s="26">
        <v>3138.5</v>
      </c>
      <c r="Y733" s="26">
        <v>245</v>
      </c>
      <c r="Z733" s="26">
        <v>446.6</v>
      </c>
      <c r="AA733" s="26">
        <v>3035</v>
      </c>
      <c r="AB733" s="26">
        <v>309.2</v>
      </c>
      <c r="AC733" s="26">
        <v>895</v>
      </c>
      <c r="AD733" s="26">
        <v>10085</v>
      </c>
      <c r="AE733" s="26">
        <v>867.4</v>
      </c>
      <c r="AF733" s="26">
        <v>1472</v>
      </c>
      <c r="AG733" s="26">
        <v>12.894299999999999</v>
      </c>
    </row>
    <row r="734" spans="1:33" ht="15.75" customHeight="1">
      <c r="A734" s="101">
        <v>44888</v>
      </c>
      <c r="B734" s="102">
        <f>VLOOKUP(A734,'FTSE All-Share Historical '!A:B,2,FALSE)</f>
        <v>4140.6899999999996</v>
      </c>
      <c r="C734" s="26">
        <v>550</v>
      </c>
      <c r="D734" s="26">
        <v>148.80000000000001</v>
      </c>
      <c r="E734" s="26">
        <v>198.1</v>
      </c>
      <c r="F734" s="26">
        <v>237</v>
      </c>
      <c r="G734" s="26">
        <v>96.1</v>
      </c>
      <c r="H734" s="26">
        <v>443</v>
      </c>
      <c r="I734" s="26">
        <v>38.54</v>
      </c>
      <c r="J734" s="26">
        <v>154</v>
      </c>
      <c r="K734" s="26">
        <v>190</v>
      </c>
      <c r="L734" s="26">
        <v>102.8</v>
      </c>
      <c r="M734" s="26">
        <v>368.5</v>
      </c>
      <c r="N734" s="26">
        <v>140.4</v>
      </c>
      <c r="O734" s="26">
        <v>1170</v>
      </c>
      <c r="P734" s="26">
        <v>1624</v>
      </c>
      <c r="Q734" s="26">
        <v>63.9</v>
      </c>
      <c r="R734" s="26">
        <v>36.799999999999997</v>
      </c>
      <c r="S734" s="26">
        <v>47.6</v>
      </c>
      <c r="T734" s="26">
        <v>450</v>
      </c>
      <c r="U734" s="26">
        <v>211</v>
      </c>
      <c r="V734" s="26">
        <v>101.4</v>
      </c>
      <c r="W734" s="26">
        <v>5378</v>
      </c>
      <c r="X734" s="26">
        <v>3191</v>
      </c>
      <c r="Y734" s="26">
        <v>248</v>
      </c>
      <c r="Z734" s="26">
        <v>449.6</v>
      </c>
      <c r="AA734" s="26">
        <v>3110</v>
      </c>
      <c r="AB734" s="26">
        <v>298.2</v>
      </c>
      <c r="AC734" s="26">
        <v>885</v>
      </c>
      <c r="AD734" s="26">
        <v>9948</v>
      </c>
      <c r="AE734" s="26">
        <v>891.8</v>
      </c>
      <c r="AF734" s="26">
        <v>1511</v>
      </c>
      <c r="AG734" s="26">
        <v>13.1182</v>
      </c>
    </row>
    <row r="735" spans="1:33" ht="15.75" customHeight="1">
      <c r="A735" s="101">
        <v>44889</v>
      </c>
      <c r="B735" s="102">
        <f>VLOOKUP(A735,'FTSE All-Share Historical '!A:B,2,FALSE)</f>
        <v>4142.6000000000004</v>
      </c>
      <c r="C735" s="26">
        <v>544</v>
      </c>
      <c r="D735" s="26">
        <v>150.6</v>
      </c>
      <c r="E735" s="26">
        <v>211</v>
      </c>
      <c r="F735" s="26">
        <v>232</v>
      </c>
      <c r="G735" s="26">
        <v>99</v>
      </c>
      <c r="H735" s="26">
        <v>443.5</v>
      </c>
      <c r="I735" s="26">
        <v>39.840000000000003</v>
      </c>
      <c r="J735" s="26">
        <v>156</v>
      </c>
      <c r="K735" s="26">
        <v>190</v>
      </c>
      <c r="L735" s="26">
        <v>110</v>
      </c>
      <c r="M735" s="26">
        <v>376.5</v>
      </c>
      <c r="N735" s="26">
        <v>142.9</v>
      </c>
      <c r="O735" s="26">
        <v>1170</v>
      </c>
      <c r="P735" s="26">
        <v>1620</v>
      </c>
      <c r="Q735" s="26">
        <v>63.1</v>
      </c>
      <c r="R735" s="26">
        <v>38.65</v>
      </c>
      <c r="S735" s="26">
        <v>48</v>
      </c>
      <c r="T735" s="26">
        <v>476</v>
      </c>
      <c r="U735" s="26">
        <v>200</v>
      </c>
      <c r="V735" s="26">
        <v>103.8</v>
      </c>
      <c r="W735" s="26">
        <v>5407</v>
      </c>
      <c r="X735" s="26">
        <v>3228.5</v>
      </c>
      <c r="Y735" s="26">
        <v>247.5</v>
      </c>
      <c r="Z735" s="26">
        <v>462.2</v>
      </c>
      <c r="AA735" s="26">
        <v>3100</v>
      </c>
      <c r="AB735" s="26">
        <v>301.2</v>
      </c>
      <c r="AC735" s="26">
        <v>885</v>
      </c>
      <c r="AD735" s="26">
        <v>9798</v>
      </c>
      <c r="AE735" s="26">
        <v>917.8</v>
      </c>
      <c r="AF735" s="26">
        <v>1507.5</v>
      </c>
      <c r="AG735" s="26">
        <v>13.53</v>
      </c>
    </row>
    <row r="736" spans="1:33" ht="15.75" customHeight="1">
      <c r="A736" s="101">
        <v>44890</v>
      </c>
      <c r="B736" s="102">
        <f>VLOOKUP(A736,'FTSE All-Share Historical '!A:B,2,FALSE)</f>
        <v>4152.24</v>
      </c>
      <c r="C736" s="26">
        <v>540</v>
      </c>
      <c r="D736" s="26">
        <v>149.80000000000001</v>
      </c>
      <c r="E736" s="26">
        <v>212.6</v>
      </c>
      <c r="F736" s="26">
        <v>229.5</v>
      </c>
      <c r="G736" s="26">
        <v>101</v>
      </c>
      <c r="H736" s="26">
        <v>438</v>
      </c>
      <c r="I736" s="26">
        <v>40.22</v>
      </c>
      <c r="J736" s="26">
        <v>157</v>
      </c>
      <c r="K736" s="26">
        <v>188.25</v>
      </c>
      <c r="L736" s="26">
        <v>114.8</v>
      </c>
      <c r="M736" s="26">
        <v>379</v>
      </c>
      <c r="N736" s="26">
        <v>144</v>
      </c>
      <c r="O736" s="26">
        <v>1150</v>
      </c>
      <c r="P736" s="26">
        <v>1622</v>
      </c>
      <c r="Q736" s="26">
        <v>63.5</v>
      </c>
      <c r="R736" s="26">
        <v>38.65</v>
      </c>
      <c r="S736" s="26">
        <v>48</v>
      </c>
      <c r="T736" s="26">
        <v>453</v>
      </c>
      <c r="U736" s="26">
        <v>203</v>
      </c>
      <c r="V736" s="26">
        <v>104.6</v>
      </c>
      <c r="W736" s="26">
        <v>5379</v>
      </c>
      <c r="X736" s="26">
        <v>3204</v>
      </c>
      <c r="Y736" s="26">
        <v>247</v>
      </c>
      <c r="Z736" s="26">
        <v>463</v>
      </c>
      <c r="AA736" s="26">
        <v>3130</v>
      </c>
      <c r="AB736" s="26">
        <v>300.60000000000002</v>
      </c>
      <c r="AC736" s="26">
        <v>890</v>
      </c>
      <c r="AD736" s="26">
        <v>9892</v>
      </c>
      <c r="AE736" s="26">
        <v>1007</v>
      </c>
      <c r="AF736" s="26">
        <v>1523</v>
      </c>
      <c r="AG736" s="26">
        <v>13.5517</v>
      </c>
    </row>
    <row r="737" spans="1:33" ht="15.75" customHeight="1">
      <c r="A737" s="101">
        <v>44893</v>
      </c>
      <c r="B737" s="102">
        <f>VLOOKUP(A737,'FTSE All-Share Historical '!A:B,2,FALSE)</f>
        <v>4138.2299999999996</v>
      </c>
      <c r="C737" s="26">
        <v>590</v>
      </c>
      <c r="D737" s="26">
        <v>149.6</v>
      </c>
      <c r="E737" s="26">
        <v>198.4</v>
      </c>
      <c r="F737" s="26">
        <v>230</v>
      </c>
      <c r="G737" s="26">
        <v>101</v>
      </c>
      <c r="H737" s="26">
        <v>440</v>
      </c>
      <c r="I737" s="26">
        <v>40.6</v>
      </c>
      <c r="J737" s="26">
        <v>157</v>
      </c>
      <c r="K737" s="26">
        <v>186</v>
      </c>
      <c r="L737" s="26">
        <v>115.2</v>
      </c>
      <c r="M737" s="26">
        <v>390</v>
      </c>
      <c r="N737" s="26">
        <v>141.4</v>
      </c>
      <c r="O737" s="26">
        <v>1126</v>
      </c>
      <c r="P737" s="26">
        <v>1598</v>
      </c>
      <c r="Q737" s="26">
        <v>63.6</v>
      </c>
      <c r="R737" s="26">
        <v>38.450000000000003</v>
      </c>
      <c r="S737" s="26">
        <v>47</v>
      </c>
      <c r="T737" s="26">
        <v>449</v>
      </c>
      <c r="U737" s="26">
        <v>207</v>
      </c>
      <c r="V737" s="26">
        <v>105.8</v>
      </c>
      <c r="W737" s="26">
        <v>5363</v>
      </c>
      <c r="X737" s="26">
        <v>3173.5</v>
      </c>
      <c r="Y737" s="26">
        <v>245</v>
      </c>
      <c r="Z737" s="26">
        <v>457.2</v>
      </c>
      <c r="AA737" s="26">
        <v>3100</v>
      </c>
      <c r="AB737" s="26">
        <v>290.39999999999998</v>
      </c>
      <c r="AC737" s="26">
        <v>882.5</v>
      </c>
      <c r="AD737" s="26">
        <v>9774</v>
      </c>
      <c r="AE737" s="26">
        <v>1031</v>
      </c>
      <c r="AF737" s="26">
        <v>1505.5</v>
      </c>
      <c r="AG737" s="26">
        <v>13.7864</v>
      </c>
    </row>
    <row r="738" spans="1:33" ht="15.75" customHeight="1">
      <c r="A738" s="101">
        <v>44894</v>
      </c>
      <c r="B738" s="102">
        <f>VLOOKUP(A738,'FTSE All-Share Historical '!A:B,2,FALSE)</f>
        <v>4152.78</v>
      </c>
      <c r="C738" s="26">
        <v>564</v>
      </c>
      <c r="D738" s="26">
        <v>157.4</v>
      </c>
      <c r="E738" s="26">
        <v>195.9</v>
      </c>
      <c r="F738" s="26">
        <v>234</v>
      </c>
      <c r="G738" s="26">
        <v>101.8</v>
      </c>
      <c r="H738" s="26">
        <v>437.5</v>
      </c>
      <c r="I738" s="26">
        <v>41</v>
      </c>
      <c r="J738" s="26">
        <v>150</v>
      </c>
      <c r="K738" s="26">
        <v>185</v>
      </c>
      <c r="L738" s="26">
        <v>117.8</v>
      </c>
      <c r="M738" s="26">
        <v>370</v>
      </c>
      <c r="N738" s="26">
        <v>139.19999999999999</v>
      </c>
      <c r="O738" s="26">
        <v>1134</v>
      </c>
      <c r="P738" s="26">
        <v>1574</v>
      </c>
      <c r="Q738" s="26">
        <v>65.5</v>
      </c>
      <c r="R738" s="26">
        <v>40.200000000000003</v>
      </c>
      <c r="S738" s="26">
        <v>47.3</v>
      </c>
      <c r="T738" s="26">
        <v>414</v>
      </c>
      <c r="U738" s="26">
        <v>198.5</v>
      </c>
      <c r="V738" s="26">
        <v>105.2</v>
      </c>
      <c r="W738" s="26">
        <v>5563</v>
      </c>
      <c r="X738" s="26">
        <v>3289.5</v>
      </c>
      <c r="Y738" s="26">
        <v>245</v>
      </c>
      <c r="Z738" s="26">
        <v>456.6</v>
      </c>
      <c r="AA738" s="26">
        <v>3050</v>
      </c>
      <c r="AB738" s="26">
        <v>283.2</v>
      </c>
      <c r="AC738" s="26">
        <v>895</v>
      </c>
      <c r="AD738" s="26">
        <v>9490</v>
      </c>
      <c r="AE738" s="26">
        <v>1022.5</v>
      </c>
      <c r="AF738" s="26">
        <v>1496.5</v>
      </c>
      <c r="AG738" s="26">
        <v>14.1585</v>
      </c>
    </row>
    <row r="739" spans="1:33" ht="15.75" customHeight="1">
      <c r="A739" s="101">
        <v>44895</v>
      </c>
      <c r="B739" s="102">
        <f>VLOOKUP(A739,'FTSE All-Share Historical '!A:B,2,FALSE)</f>
        <v>4180.8500000000004</v>
      </c>
      <c r="C739" s="26">
        <v>540</v>
      </c>
      <c r="D739" s="26">
        <v>157.4</v>
      </c>
      <c r="E739" s="26">
        <v>194.8</v>
      </c>
      <c r="F739" s="26">
        <v>233</v>
      </c>
      <c r="G739" s="26">
        <v>102</v>
      </c>
      <c r="H739" s="26">
        <v>432</v>
      </c>
      <c r="I739" s="26">
        <v>37.5</v>
      </c>
      <c r="J739" s="26">
        <v>155</v>
      </c>
      <c r="K739" s="26">
        <v>187.5</v>
      </c>
      <c r="L739" s="26">
        <v>116.8</v>
      </c>
      <c r="M739" s="26">
        <v>379.5</v>
      </c>
      <c r="N739" s="26">
        <v>138.9</v>
      </c>
      <c r="O739" s="26">
        <v>1126</v>
      </c>
      <c r="P739" s="26">
        <v>1618</v>
      </c>
      <c r="Q739" s="26">
        <v>63.4</v>
      </c>
      <c r="R739" s="26">
        <v>40.75</v>
      </c>
      <c r="S739" s="26">
        <v>47.95</v>
      </c>
      <c r="T739" s="26">
        <v>426</v>
      </c>
      <c r="U739" s="26">
        <v>196.5</v>
      </c>
      <c r="V739" s="26">
        <v>98.4</v>
      </c>
      <c r="W739" s="26">
        <v>5585</v>
      </c>
      <c r="X739" s="26">
        <v>3407.5</v>
      </c>
      <c r="Y739" s="26">
        <v>246.5</v>
      </c>
      <c r="Z739" s="26">
        <v>443.4</v>
      </c>
      <c r="AA739" s="26">
        <v>3055</v>
      </c>
      <c r="AB739" s="26">
        <v>283.8</v>
      </c>
      <c r="AC739" s="26">
        <v>895</v>
      </c>
      <c r="AD739" s="26">
        <v>9362</v>
      </c>
      <c r="AE739" s="26">
        <v>1007.5</v>
      </c>
      <c r="AF739" s="26">
        <v>1514</v>
      </c>
      <c r="AG739" s="26">
        <v>15.8055</v>
      </c>
    </row>
    <row r="740" spans="1:33" ht="15.75" customHeight="1">
      <c r="A740" s="101">
        <v>44896</v>
      </c>
      <c r="B740" s="102">
        <f>VLOOKUP(A740,'FTSE All-Share Historical '!A:B,2,FALSE)</f>
        <v>4181.79</v>
      </c>
      <c r="C740" s="26">
        <v>540</v>
      </c>
      <c r="D740" s="26">
        <v>158.6</v>
      </c>
      <c r="E740" s="26">
        <v>197.4</v>
      </c>
      <c r="F740" s="26">
        <v>238</v>
      </c>
      <c r="G740" s="26">
        <v>101.4</v>
      </c>
      <c r="H740" s="26">
        <v>435.5</v>
      </c>
      <c r="I740" s="26">
        <v>38.619999999999997</v>
      </c>
      <c r="J740" s="26">
        <v>153.5</v>
      </c>
      <c r="K740" s="26">
        <v>185</v>
      </c>
      <c r="L740" s="26">
        <v>124.6</v>
      </c>
      <c r="M740" s="26">
        <v>406</v>
      </c>
      <c r="N740" s="26">
        <v>143.9</v>
      </c>
      <c r="O740" s="26">
        <v>1066</v>
      </c>
      <c r="P740" s="26">
        <v>1624</v>
      </c>
      <c r="Q740" s="26">
        <v>64.099999999999994</v>
      </c>
      <c r="R740" s="26">
        <v>40.799999999999997</v>
      </c>
      <c r="S740" s="26">
        <v>48.6</v>
      </c>
      <c r="T740" s="26">
        <v>433</v>
      </c>
      <c r="U740" s="26">
        <v>194</v>
      </c>
      <c r="V740" s="26">
        <v>98.3</v>
      </c>
      <c r="W740" s="26">
        <v>5598</v>
      </c>
      <c r="X740" s="26">
        <v>3301.5</v>
      </c>
      <c r="Y740" s="26">
        <v>250.5</v>
      </c>
      <c r="Z740" s="26">
        <v>445.8</v>
      </c>
      <c r="AA740" s="26">
        <v>3125</v>
      </c>
      <c r="AB740" s="26">
        <v>295</v>
      </c>
      <c r="AC740" s="26">
        <v>880</v>
      </c>
      <c r="AD740" s="26">
        <v>9656</v>
      </c>
      <c r="AE740" s="26">
        <v>1002.5</v>
      </c>
      <c r="AF740" s="26">
        <v>1541.5</v>
      </c>
      <c r="AG740" s="26">
        <v>14.519600000000001</v>
      </c>
    </row>
    <row r="741" spans="1:33" ht="15.75" customHeight="1">
      <c r="A741" s="101">
        <v>44897</v>
      </c>
      <c r="B741" s="102">
        <f>VLOOKUP(A741,'FTSE All-Share Historical '!A:B,2,FALSE)</f>
        <v>4179.26</v>
      </c>
      <c r="C741" s="26">
        <v>536</v>
      </c>
      <c r="D741" s="26">
        <v>158.80000000000001</v>
      </c>
      <c r="E741" s="26">
        <v>198.4</v>
      </c>
      <c r="F741" s="26">
        <v>235</v>
      </c>
      <c r="G741" s="26">
        <v>103.2</v>
      </c>
      <c r="H741" s="26">
        <v>432</v>
      </c>
      <c r="I741" s="26">
        <v>38.9</v>
      </c>
      <c r="J741" s="26">
        <v>157</v>
      </c>
      <c r="K741" s="26">
        <v>186.5</v>
      </c>
      <c r="L741" s="26">
        <v>125.8</v>
      </c>
      <c r="M741" s="26">
        <v>400.5</v>
      </c>
      <c r="N741" s="26">
        <v>144.19999999999999</v>
      </c>
      <c r="O741" s="26">
        <v>1080</v>
      </c>
      <c r="P741" s="26">
        <v>1620</v>
      </c>
      <c r="Q741" s="26">
        <v>64.8</v>
      </c>
      <c r="R741" s="26">
        <v>41.3</v>
      </c>
      <c r="S741" s="26">
        <v>48.2</v>
      </c>
      <c r="T741" s="26">
        <v>439</v>
      </c>
      <c r="U741" s="26">
        <v>195</v>
      </c>
      <c r="V741" s="26">
        <v>99</v>
      </c>
      <c r="W741" s="26">
        <v>5584</v>
      </c>
      <c r="X741" s="26">
        <v>3296</v>
      </c>
      <c r="Y741" s="26">
        <v>251</v>
      </c>
      <c r="Z741" s="26">
        <v>447.6</v>
      </c>
      <c r="AA741" s="26">
        <v>3105</v>
      </c>
      <c r="AB741" s="26">
        <v>291</v>
      </c>
      <c r="AC741" s="26">
        <v>890</v>
      </c>
      <c r="AD741" s="26">
        <v>9412</v>
      </c>
      <c r="AE741" s="26">
        <v>1001</v>
      </c>
      <c r="AF741" s="26">
        <v>1529.5</v>
      </c>
      <c r="AG741" s="26">
        <v>13.6167</v>
      </c>
    </row>
    <row r="742" spans="1:33" ht="15.75" customHeight="1">
      <c r="A742" s="101">
        <v>44900</v>
      </c>
      <c r="B742" s="102">
        <f>VLOOKUP(A742,'FTSE All-Share Historical '!A:B,2,FALSE)</f>
        <v>4183.53</v>
      </c>
      <c r="C742" s="26">
        <v>536</v>
      </c>
      <c r="D742" s="26">
        <v>159</v>
      </c>
      <c r="E742" s="26">
        <v>199.4</v>
      </c>
      <c r="F742" s="26">
        <v>240</v>
      </c>
      <c r="G742" s="26">
        <v>104.6</v>
      </c>
      <c r="H742" s="26">
        <v>435.5</v>
      </c>
      <c r="I742" s="26">
        <v>38.700000000000003</v>
      </c>
      <c r="J742" s="26">
        <v>150.5</v>
      </c>
      <c r="K742" s="26">
        <v>188.5</v>
      </c>
      <c r="L742" s="26">
        <v>129.4</v>
      </c>
      <c r="M742" s="26">
        <v>417</v>
      </c>
      <c r="N742" s="26">
        <v>144.80000000000001</v>
      </c>
      <c r="O742" s="26">
        <v>1096</v>
      </c>
      <c r="P742" s="26">
        <v>1616</v>
      </c>
      <c r="Q742" s="26">
        <v>64.7</v>
      </c>
      <c r="R742" s="26">
        <v>41.6</v>
      </c>
      <c r="S742" s="26">
        <v>49.2</v>
      </c>
      <c r="T742" s="26">
        <v>436</v>
      </c>
      <c r="U742" s="26">
        <v>198.5</v>
      </c>
      <c r="V742" s="26">
        <v>93.5</v>
      </c>
      <c r="W742" s="26">
        <v>5671</v>
      </c>
      <c r="X742" s="26">
        <v>3337</v>
      </c>
      <c r="Y742" s="26">
        <v>251</v>
      </c>
      <c r="Z742" s="26">
        <v>448</v>
      </c>
      <c r="AA742" s="26">
        <v>3100</v>
      </c>
      <c r="AB742" s="26">
        <v>290.39999999999998</v>
      </c>
      <c r="AC742" s="26">
        <v>890</v>
      </c>
      <c r="AD742" s="26">
        <v>9510</v>
      </c>
      <c r="AE742" s="26">
        <v>1017.5</v>
      </c>
      <c r="AF742" s="26">
        <v>1514</v>
      </c>
      <c r="AG742" s="26">
        <v>13.7575</v>
      </c>
    </row>
    <row r="743" spans="1:33" ht="15.75" customHeight="1">
      <c r="A743" s="101">
        <v>44901</v>
      </c>
      <c r="B743" s="102">
        <f>VLOOKUP(A743,'FTSE All-Share Historical '!A:B,2,FALSE)</f>
        <v>4154.47</v>
      </c>
      <c r="C743" s="26">
        <v>548</v>
      </c>
      <c r="D743" s="26">
        <v>159.6</v>
      </c>
      <c r="E743" s="26">
        <v>198.1</v>
      </c>
      <c r="F743" s="26">
        <v>239</v>
      </c>
      <c r="G743" s="26">
        <v>104</v>
      </c>
      <c r="H743" s="26">
        <v>427.5</v>
      </c>
      <c r="I743" s="26">
        <v>38.200000000000003</v>
      </c>
      <c r="J743" s="26">
        <v>154</v>
      </c>
      <c r="K743" s="26">
        <v>189</v>
      </c>
      <c r="L743" s="26">
        <v>125.8</v>
      </c>
      <c r="M743" s="26">
        <v>400.5</v>
      </c>
      <c r="N743" s="26">
        <v>142</v>
      </c>
      <c r="O743" s="26">
        <v>1028</v>
      </c>
      <c r="P743" s="26">
        <v>1600</v>
      </c>
      <c r="Q743" s="26">
        <v>64.3</v>
      </c>
      <c r="R743" s="26">
        <v>41.45</v>
      </c>
      <c r="S743" s="26">
        <v>48.4</v>
      </c>
      <c r="T743" s="26">
        <v>438</v>
      </c>
      <c r="U743" s="26">
        <v>195.5</v>
      </c>
      <c r="V743" s="26">
        <v>95.8</v>
      </c>
      <c r="W743" s="26">
        <v>5680</v>
      </c>
      <c r="X743" s="26">
        <v>3324.5</v>
      </c>
      <c r="Y743" s="26">
        <v>253</v>
      </c>
      <c r="Z743" s="26">
        <v>436.6</v>
      </c>
      <c r="AA743" s="26">
        <v>2890</v>
      </c>
      <c r="AB743" s="26">
        <v>292.39999999999998</v>
      </c>
      <c r="AC743" s="26">
        <v>885</v>
      </c>
      <c r="AD743" s="26">
        <v>9784</v>
      </c>
      <c r="AE743" s="26">
        <v>990.6</v>
      </c>
      <c r="AF743" s="26">
        <v>1518</v>
      </c>
      <c r="AG743" s="26">
        <v>13.428900000000001</v>
      </c>
    </row>
    <row r="744" spans="1:33" ht="15.75" customHeight="1">
      <c r="A744" s="101">
        <v>44902</v>
      </c>
      <c r="B744" s="102">
        <f>VLOOKUP(A744,'FTSE All-Share Historical '!A:B,2,FALSE)</f>
        <v>4133.91</v>
      </c>
      <c r="C744" s="26">
        <v>544</v>
      </c>
      <c r="D744" s="26">
        <v>157.6</v>
      </c>
      <c r="E744" s="26">
        <v>196.2</v>
      </c>
      <c r="F744" s="26">
        <v>241</v>
      </c>
      <c r="G744" s="26">
        <v>104</v>
      </c>
      <c r="H744" s="26">
        <v>420</v>
      </c>
      <c r="I744" s="26">
        <v>38.979999999999997</v>
      </c>
      <c r="J744" s="26">
        <v>152.5</v>
      </c>
      <c r="K744" s="26">
        <v>188</v>
      </c>
      <c r="L744" s="26">
        <v>125</v>
      </c>
      <c r="M744" s="26">
        <v>393.5</v>
      </c>
      <c r="N744" s="26">
        <v>151.19999999999999</v>
      </c>
      <c r="O744" s="26">
        <v>1038</v>
      </c>
      <c r="P744" s="26">
        <v>1558</v>
      </c>
      <c r="Q744" s="26">
        <v>63.7</v>
      </c>
      <c r="R744" s="26">
        <v>41.15</v>
      </c>
      <c r="S744" s="26">
        <v>48.4</v>
      </c>
      <c r="T744" s="26">
        <v>436</v>
      </c>
      <c r="U744" s="26">
        <v>196</v>
      </c>
      <c r="V744" s="26">
        <v>92.8</v>
      </c>
      <c r="W744" s="26">
        <v>5616</v>
      </c>
      <c r="X744" s="26">
        <v>3270</v>
      </c>
      <c r="Y744" s="26">
        <v>249</v>
      </c>
      <c r="Z744" s="26">
        <v>438</v>
      </c>
      <c r="AA744" s="26">
        <v>2850</v>
      </c>
      <c r="AB744" s="26">
        <v>287.60000000000002</v>
      </c>
      <c r="AC744" s="26">
        <v>885</v>
      </c>
      <c r="AD744" s="26">
        <v>10120</v>
      </c>
      <c r="AE744" s="26">
        <v>966.4</v>
      </c>
      <c r="AF744" s="26">
        <v>1539</v>
      </c>
      <c r="AG744" s="26">
        <v>12.3164</v>
      </c>
    </row>
    <row r="745" spans="1:33" ht="15.75" customHeight="1">
      <c r="A745" s="101">
        <v>44903</v>
      </c>
      <c r="B745" s="102">
        <f>VLOOKUP(A745,'FTSE All-Share Historical '!A:B,2,FALSE)</f>
        <v>4122.49</v>
      </c>
      <c r="C745" s="26">
        <v>544</v>
      </c>
      <c r="D745" s="26">
        <v>158.4</v>
      </c>
      <c r="E745" s="26">
        <v>192.4</v>
      </c>
      <c r="F745" s="26">
        <v>242</v>
      </c>
      <c r="G745" s="26">
        <v>105.8</v>
      </c>
      <c r="H745" s="26">
        <v>425.5</v>
      </c>
      <c r="I745" s="26">
        <v>39.42</v>
      </c>
      <c r="J745" s="26">
        <v>155</v>
      </c>
      <c r="K745" s="26">
        <v>190.5</v>
      </c>
      <c r="L745" s="26">
        <v>119</v>
      </c>
      <c r="M745" s="26">
        <v>382.5</v>
      </c>
      <c r="N745" s="26">
        <v>135.80000000000001</v>
      </c>
      <c r="O745" s="26">
        <v>1040</v>
      </c>
      <c r="P745" s="26">
        <v>1552</v>
      </c>
      <c r="Q745" s="26">
        <v>62.2</v>
      </c>
      <c r="R745" s="26">
        <v>41.25</v>
      </c>
      <c r="S745" s="26">
        <v>54.9</v>
      </c>
      <c r="T745" s="26">
        <v>444</v>
      </c>
      <c r="U745" s="26">
        <v>194.5</v>
      </c>
      <c r="V745" s="26">
        <v>93.8</v>
      </c>
      <c r="W745" s="26">
        <v>5780</v>
      </c>
      <c r="X745" s="26">
        <v>3299.5</v>
      </c>
      <c r="Y745" s="26">
        <v>248</v>
      </c>
      <c r="Z745" s="26">
        <v>440</v>
      </c>
      <c r="AA745" s="26">
        <v>2815</v>
      </c>
      <c r="AB745" s="26">
        <v>290</v>
      </c>
      <c r="AC745" s="26">
        <v>885</v>
      </c>
      <c r="AD745" s="26">
        <v>10235</v>
      </c>
      <c r="AE745" s="26">
        <v>989.6</v>
      </c>
      <c r="AF745" s="26">
        <v>1526.5</v>
      </c>
      <c r="AG745" s="26">
        <v>12.2767</v>
      </c>
    </row>
    <row r="746" spans="1:33" ht="15.75" customHeight="1">
      <c r="A746" s="101">
        <v>44904</v>
      </c>
      <c r="B746" s="102">
        <f>VLOOKUP(A746,'FTSE All-Share Historical '!A:B,2,FALSE)</f>
        <v>4127.5200000000004</v>
      </c>
      <c r="C746" s="26">
        <v>548</v>
      </c>
      <c r="D746" s="26">
        <v>158</v>
      </c>
      <c r="E746" s="26">
        <v>190.5</v>
      </c>
      <c r="F746" s="26">
        <v>242</v>
      </c>
      <c r="G746" s="26">
        <v>106</v>
      </c>
      <c r="H746" s="26">
        <v>426</v>
      </c>
      <c r="I746" s="26">
        <v>39.4</v>
      </c>
      <c r="J746" s="26">
        <v>150.5</v>
      </c>
      <c r="K746" s="26">
        <v>185</v>
      </c>
      <c r="L746" s="26">
        <v>137.80000000000001</v>
      </c>
      <c r="M746" s="26">
        <v>373</v>
      </c>
      <c r="N746" s="26">
        <v>137.19999999999999</v>
      </c>
      <c r="O746" s="26">
        <v>1010</v>
      </c>
      <c r="P746" s="26">
        <v>1556</v>
      </c>
      <c r="Q746" s="26">
        <v>62</v>
      </c>
      <c r="R746" s="26">
        <v>41.8</v>
      </c>
      <c r="S746" s="26">
        <v>52.4</v>
      </c>
      <c r="T746" s="26">
        <v>478</v>
      </c>
      <c r="U746" s="26">
        <v>191</v>
      </c>
      <c r="V746" s="26">
        <v>91.7</v>
      </c>
      <c r="W746" s="26">
        <v>5835</v>
      </c>
      <c r="X746" s="26">
        <v>3190</v>
      </c>
      <c r="Y746" s="26">
        <v>244</v>
      </c>
      <c r="Z746" s="26">
        <v>433.6</v>
      </c>
      <c r="AA746" s="26">
        <v>2825</v>
      </c>
      <c r="AB746" s="26">
        <v>293</v>
      </c>
      <c r="AC746" s="26">
        <v>895</v>
      </c>
      <c r="AD746" s="26">
        <v>10395</v>
      </c>
      <c r="AE746" s="26">
        <v>994.4</v>
      </c>
      <c r="AF746" s="26">
        <v>1481</v>
      </c>
      <c r="AG746" s="26">
        <v>12.338100000000001</v>
      </c>
    </row>
    <row r="747" spans="1:33" ht="15.75" customHeight="1">
      <c r="A747" s="101">
        <v>44907</v>
      </c>
      <c r="B747" s="102">
        <f>VLOOKUP(A747,'FTSE All-Share Historical '!A:B,2,FALSE)</f>
        <v>4109.99</v>
      </c>
      <c r="C747" s="26">
        <v>520</v>
      </c>
      <c r="D747" s="26">
        <v>158</v>
      </c>
      <c r="E747" s="26">
        <v>187.4</v>
      </c>
      <c r="F747" s="26">
        <v>238</v>
      </c>
      <c r="G747" s="26">
        <v>106</v>
      </c>
      <c r="H747" s="26">
        <v>415</v>
      </c>
      <c r="I747" s="26">
        <v>38.1</v>
      </c>
      <c r="J747" s="26">
        <v>152</v>
      </c>
      <c r="K747" s="26">
        <v>180</v>
      </c>
      <c r="L747" s="26">
        <v>134.6</v>
      </c>
      <c r="M747" s="26">
        <v>371</v>
      </c>
      <c r="N747" s="26">
        <v>128.1</v>
      </c>
      <c r="O747" s="26">
        <v>1010</v>
      </c>
      <c r="P747" s="26">
        <v>1536</v>
      </c>
      <c r="Q747" s="26">
        <v>60.6</v>
      </c>
      <c r="R747" s="26">
        <v>41.05</v>
      </c>
      <c r="S747" s="26">
        <v>51.9</v>
      </c>
      <c r="T747" s="26">
        <v>473</v>
      </c>
      <c r="U747" s="26">
        <v>185</v>
      </c>
      <c r="V747" s="26">
        <v>93</v>
      </c>
      <c r="W747" s="26">
        <v>5679</v>
      </c>
      <c r="X747" s="26">
        <v>3155</v>
      </c>
      <c r="Y747" s="26">
        <v>238.5</v>
      </c>
      <c r="Z747" s="26">
        <v>427.6</v>
      </c>
      <c r="AA747" s="26">
        <v>2795</v>
      </c>
      <c r="AB747" s="26">
        <v>290.39999999999998</v>
      </c>
      <c r="AC747" s="26">
        <v>885</v>
      </c>
      <c r="AD747" s="26">
        <v>10385</v>
      </c>
      <c r="AE747" s="26">
        <v>991.8</v>
      </c>
      <c r="AF747" s="26">
        <v>1489</v>
      </c>
      <c r="AG747" s="26">
        <v>12.132199999999999</v>
      </c>
    </row>
    <row r="748" spans="1:33" ht="15.75" customHeight="1">
      <c r="A748" s="101">
        <v>44908</v>
      </c>
      <c r="B748" s="102">
        <f>VLOOKUP(A748,'FTSE All-Share Historical '!A:B,2,FALSE)</f>
        <v>4145.3100000000004</v>
      </c>
      <c r="C748" s="26">
        <v>512</v>
      </c>
      <c r="D748" s="26">
        <v>158</v>
      </c>
      <c r="E748" s="26">
        <v>190.7</v>
      </c>
      <c r="F748" s="26">
        <v>240</v>
      </c>
      <c r="G748" s="26">
        <v>108.4</v>
      </c>
      <c r="H748" s="26">
        <v>418.5</v>
      </c>
      <c r="I748" s="26">
        <v>38.74</v>
      </c>
      <c r="J748" s="26">
        <v>151</v>
      </c>
      <c r="K748" s="26">
        <v>176</v>
      </c>
      <c r="L748" s="26">
        <v>141.19999999999999</v>
      </c>
      <c r="M748" s="26">
        <v>383</v>
      </c>
      <c r="N748" s="26">
        <v>134.6</v>
      </c>
      <c r="O748" s="26">
        <v>1040</v>
      </c>
      <c r="P748" s="26">
        <v>1538</v>
      </c>
      <c r="Q748" s="26">
        <v>61.5</v>
      </c>
      <c r="R748" s="26">
        <v>41.05</v>
      </c>
      <c r="S748" s="26">
        <v>52</v>
      </c>
      <c r="T748" s="26">
        <v>464</v>
      </c>
      <c r="U748" s="26">
        <v>187</v>
      </c>
      <c r="V748" s="26">
        <v>94.7</v>
      </c>
      <c r="W748" s="26">
        <v>5747</v>
      </c>
      <c r="X748" s="26">
        <v>3205</v>
      </c>
      <c r="Y748" s="26">
        <v>244.5</v>
      </c>
      <c r="Z748" s="26">
        <v>437</v>
      </c>
      <c r="AA748" s="26">
        <v>2900</v>
      </c>
      <c r="AB748" s="26">
        <v>286.2</v>
      </c>
      <c r="AC748" s="26">
        <v>882.5</v>
      </c>
      <c r="AD748" s="26">
        <v>10610</v>
      </c>
      <c r="AE748" s="26">
        <v>994.6</v>
      </c>
      <c r="AF748" s="26">
        <v>1534</v>
      </c>
      <c r="AG748" s="26">
        <v>11.9191</v>
      </c>
    </row>
    <row r="749" spans="1:33" ht="15.75" customHeight="1">
      <c r="A749" s="101">
        <v>44909</v>
      </c>
      <c r="B749" s="102">
        <f>VLOOKUP(A749,'FTSE All-Share Historical '!A:B,2,FALSE)</f>
        <v>4140.49</v>
      </c>
      <c r="C749" s="26">
        <v>504</v>
      </c>
      <c r="D749" s="26">
        <v>158</v>
      </c>
      <c r="E749" s="26">
        <v>195.3</v>
      </c>
      <c r="F749" s="26">
        <v>232</v>
      </c>
      <c r="G749" s="26">
        <v>111.4</v>
      </c>
      <c r="H749" s="26">
        <v>417</v>
      </c>
      <c r="I749" s="26">
        <v>38.86</v>
      </c>
      <c r="J749" s="26">
        <v>148.75</v>
      </c>
      <c r="K749" s="26">
        <v>176</v>
      </c>
      <c r="L749" s="26">
        <v>135.19999999999999</v>
      </c>
      <c r="M749" s="26">
        <v>371.5</v>
      </c>
      <c r="N749" s="26">
        <v>131.69999999999999</v>
      </c>
      <c r="O749" s="26">
        <v>1066</v>
      </c>
      <c r="P749" s="26">
        <v>1538</v>
      </c>
      <c r="Q749" s="26">
        <v>60.6</v>
      </c>
      <c r="R749" s="26">
        <v>39</v>
      </c>
      <c r="S749" s="26">
        <v>52.7</v>
      </c>
      <c r="T749" s="26">
        <v>435</v>
      </c>
      <c r="U749" s="26">
        <v>186.5</v>
      </c>
      <c r="V749" s="26">
        <v>95</v>
      </c>
      <c r="W749" s="26">
        <v>5622</v>
      </c>
      <c r="X749" s="26">
        <v>3132.5</v>
      </c>
      <c r="Y749" s="26">
        <v>242.5</v>
      </c>
      <c r="Z749" s="26">
        <v>425.4</v>
      </c>
      <c r="AA749" s="26">
        <v>2865</v>
      </c>
      <c r="AB749" s="26">
        <v>289.2</v>
      </c>
      <c r="AC749" s="26">
        <v>892.5</v>
      </c>
      <c r="AD749" s="26">
        <v>10625</v>
      </c>
      <c r="AE749" s="26">
        <v>979.4</v>
      </c>
      <c r="AF749" s="26">
        <v>1516.5</v>
      </c>
      <c r="AG749" s="26">
        <v>11.5579</v>
      </c>
    </row>
    <row r="750" spans="1:33" ht="15.75" customHeight="1">
      <c r="A750" s="101">
        <v>44910</v>
      </c>
      <c r="B750" s="102">
        <f>VLOOKUP(A750,'FTSE All-Share Historical '!A:B,2,FALSE)</f>
        <v>4103.01</v>
      </c>
      <c r="C750" s="26">
        <v>510</v>
      </c>
      <c r="D750" s="26">
        <v>157.80000000000001</v>
      </c>
      <c r="E750" s="26">
        <v>190.9</v>
      </c>
      <c r="F750" s="26">
        <v>236</v>
      </c>
      <c r="G750" s="26">
        <v>110.8</v>
      </c>
      <c r="H750" s="26">
        <v>419</v>
      </c>
      <c r="I750" s="26">
        <v>38.479999999999997</v>
      </c>
      <c r="J750" s="26">
        <v>153</v>
      </c>
      <c r="K750" s="26">
        <v>174</v>
      </c>
      <c r="L750" s="26">
        <v>145.19999999999999</v>
      </c>
      <c r="M750" s="26">
        <v>363</v>
      </c>
      <c r="N750" s="26">
        <v>133.1</v>
      </c>
      <c r="O750" s="26">
        <v>1062</v>
      </c>
      <c r="P750" s="26">
        <v>1516</v>
      </c>
      <c r="Q750" s="26">
        <v>60.9</v>
      </c>
      <c r="R750" s="26">
        <v>40.1</v>
      </c>
      <c r="S750" s="26">
        <v>52.4</v>
      </c>
      <c r="T750" s="26">
        <v>451</v>
      </c>
      <c r="U750" s="26">
        <v>181</v>
      </c>
      <c r="V750" s="26">
        <v>95</v>
      </c>
      <c r="W750" s="26">
        <v>5657</v>
      </c>
      <c r="X750" s="26">
        <v>3114.5</v>
      </c>
      <c r="Y750" s="26">
        <v>246.5</v>
      </c>
      <c r="Z750" s="26">
        <v>420.2</v>
      </c>
      <c r="AA750" s="26">
        <v>2975</v>
      </c>
      <c r="AB750" s="26">
        <v>294</v>
      </c>
      <c r="AC750" s="26">
        <v>882.5</v>
      </c>
      <c r="AD750" s="26">
        <v>10280</v>
      </c>
      <c r="AE750" s="26">
        <v>994.8</v>
      </c>
      <c r="AF750" s="26">
        <v>1528</v>
      </c>
      <c r="AG750" s="26">
        <v>12.1358</v>
      </c>
    </row>
    <row r="751" spans="1:33" ht="15.75" customHeight="1">
      <c r="A751" s="101">
        <v>44911</v>
      </c>
      <c r="B751" s="102">
        <f>VLOOKUP(A751,'FTSE All-Share Historical '!A:B,2,FALSE)</f>
        <v>4048.95</v>
      </c>
      <c r="C751" s="26">
        <v>514</v>
      </c>
      <c r="D751" s="26">
        <v>156</v>
      </c>
      <c r="E751" s="26">
        <v>187.9</v>
      </c>
      <c r="F751" s="26">
        <v>237</v>
      </c>
      <c r="G751" s="26">
        <v>114</v>
      </c>
      <c r="H751" s="26">
        <v>418</v>
      </c>
      <c r="I751" s="26">
        <v>37.299999999999997</v>
      </c>
      <c r="J751" s="26">
        <v>148</v>
      </c>
      <c r="K751" s="26">
        <v>178</v>
      </c>
      <c r="L751" s="26">
        <v>146.80000000000001</v>
      </c>
      <c r="M751" s="26">
        <v>402.5</v>
      </c>
      <c r="N751" s="26">
        <v>132.69999999999999</v>
      </c>
      <c r="O751" s="26">
        <v>1062</v>
      </c>
      <c r="P751" s="26">
        <v>1490</v>
      </c>
      <c r="Q751" s="26">
        <v>60</v>
      </c>
      <c r="R751" s="26">
        <v>40.4</v>
      </c>
      <c r="S751" s="26">
        <v>52.3</v>
      </c>
      <c r="T751" s="26">
        <v>456</v>
      </c>
      <c r="U751" s="26">
        <v>185</v>
      </c>
      <c r="V751" s="26">
        <v>91.1</v>
      </c>
      <c r="W751" s="26">
        <v>5612</v>
      </c>
      <c r="X751" s="26">
        <v>3100</v>
      </c>
      <c r="Y751" s="26">
        <v>241</v>
      </c>
      <c r="Z751" s="26">
        <v>414.8</v>
      </c>
      <c r="AA751" s="26">
        <v>2960</v>
      </c>
      <c r="AB751" s="26">
        <v>286</v>
      </c>
      <c r="AC751" s="26">
        <v>885</v>
      </c>
      <c r="AD751" s="26">
        <v>10180</v>
      </c>
      <c r="AE751" s="26">
        <v>997</v>
      </c>
      <c r="AF751" s="26">
        <v>1503.5</v>
      </c>
      <c r="AG751" s="26">
        <v>11.9552</v>
      </c>
    </row>
    <row r="752" spans="1:33" ht="15.75" customHeight="1">
      <c r="A752" s="101">
        <v>44914</v>
      </c>
      <c r="B752" s="102">
        <f>VLOOKUP(A752,'FTSE All-Share Historical '!A:B,2,FALSE)</f>
        <v>4064.64</v>
      </c>
      <c r="C752" s="26">
        <v>499</v>
      </c>
      <c r="D752" s="26">
        <v>154.19999999999999</v>
      </c>
      <c r="E752" s="26">
        <v>187.6</v>
      </c>
      <c r="F752" s="26">
        <v>235</v>
      </c>
      <c r="G752" s="26">
        <v>121.2</v>
      </c>
      <c r="H752" s="26">
        <v>413.5</v>
      </c>
      <c r="I752" s="26">
        <v>37.36</v>
      </c>
      <c r="J752" s="26">
        <v>148.5</v>
      </c>
      <c r="K752" s="26">
        <v>181</v>
      </c>
      <c r="L752" s="26">
        <v>145</v>
      </c>
      <c r="M752" s="26">
        <v>418.5</v>
      </c>
      <c r="N752" s="26">
        <v>135.5</v>
      </c>
      <c r="O752" s="26">
        <v>1060</v>
      </c>
      <c r="P752" s="26">
        <v>1500</v>
      </c>
      <c r="Q752" s="26">
        <v>60</v>
      </c>
      <c r="R752" s="26">
        <v>39</v>
      </c>
      <c r="S752" s="26">
        <v>51.6</v>
      </c>
      <c r="T752" s="26">
        <v>493</v>
      </c>
      <c r="U752" s="26">
        <v>188</v>
      </c>
      <c r="V752" s="26">
        <v>90.8</v>
      </c>
      <c r="W752" s="26">
        <v>5609</v>
      </c>
      <c r="X752" s="26">
        <v>3113</v>
      </c>
      <c r="Y752" s="26">
        <v>242.5</v>
      </c>
      <c r="Z752" s="26">
        <v>425.4</v>
      </c>
      <c r="AA752" s="26">
        <v>2965</v>
      </c>
      <c r="AB752" s="26">
        <v>285.60000000000002</v>
      </c>
      <c r="AC752" s="26">
        <v>885</v>
      </c>
      <c r="AD752" s="26">
        <v>10265</v>
      </c>
      <c r="AE752" s="26">
        <v>990</v>
      </c>
      <c r="AF752" s="26">
        <v>1515.5</v>
      </c>
      <c r="AG752" s="26">
        <v>11.9191</v>
      </c>
    </row>
    <row r="753" spans="1:33" ht="15.75" customHeight="1">
      <c r="A753" s="101">
        <v>44915</v>
      </c>
      <c r="B753" s="102">
        <f>VLOOKUP(A753,'FTSE All-Share Historical '!A:B,2,FALSE)</f>
        <v>4065.75</v>
      </c>
      <c r="C753" s="26">
        <v>510</v>
      </c>
      <c r="D753" s="26">
        <v>153.80000000000001</v>
      </c>
      <c r="E753" s="26">
        <v>191.3</v>
      </c>
      <c r="F753" s="26">
        <v>235</v>
      </c>
      <c r="G753" s="26">
        <v>118</v>
      </c>
      <c r="H753" s="26">
        <v>414</v>
      </c>
      <c r="I753" s="26">
        <v>37.58</v>
      </c>
      <c r="J753" s="26">
        <v>147.5</v>
      </c>
      <c r="K753" s="26">
        <v>185</v>
      </c>
      <c r="L753" s="26">
        <v>148</v>
      </c>
      <c r="M753" s="26">
        <v>402</v>
      </c>
      <c r="N753" s="26">
        <v>134</v>
      </c>
      <c r="O753" s="26">
        <v>1060</v>
      </c>
      <c r="P753" s="26">
        <v>1482</v>
      </c>
      <c r="Q753" s="26">
        <v>59.1</v>
      </c>
      <c r="R753" s="26">
        <v>38.5</v>
      </c>
      <c r="S753" s="26">
        <v>52.5</v>
      </c>
      <c r="T753" s="26">
        <v>462</v>
      </c>
      <c r="U753" s="26">
        <v>189.5</v>
      </c>
      <c r="V753" s="26">
        <v>89.7</v>
      </c>
      <c r="W753" s="26">
        <v>5663</v>
      </c>
      <c r="X753" s="26">
        <v>3124</v>
      </c>
      <c r="Y753" s="26">
        <v>243</v>
      </c>
      <c r="Z753" s="26">
        <v>424.4</v>
      </c>
      <c r="AA753" s="26">
        <v>2925</v>
      </c>
      <c r="AB753" s="26">
        <v>289</v>
      </c>
      <c r="AC753" s="26">
        <v>890</v>
      </c>
      <c r="AD753" s="26">
        <v>10175</v>
      </c>
      <c r="AE753" s="26">
        <v>958.8</v>
      </c>
      <c r="AF753" s="26">
        <v>1527.5</v>
      </c>
      <c r="AG753" s="26">
        <v>10.654999999999999</v>
      </c>
    </row>
    <row r="754" spans="1:33" ht="15.75" customHeight="1">
      <c r="A754" s="101">
        <v>44916</v>
      </c>
      <c r="B754" s="102">
        <f>VLOOKUP(A754,'FTSE All-Share Historical '!A:B,2,FALSE)</f>
        <v>4135.6400000000003</v>
      </c>
      <c r="C754" s="26">
        <v>482</v>
      </c>
      <c r="D754" s="26">
        <v>153.19999999999999</v>
      </c>
      <c r="E754" s="26">
        <v>197.5</v>
      </c>
      <c r="F754" s="26">
        <v>235</v>
      </c>
      <c r="G754" s="26">
        <v>120</v>
      </c>
      <c r="H754" s="26">
        <v>420</v>
      </c>
      <c r="I754" s="26">
        <v>38.22</v>
      </c>
      <c r="J754" s="26">
        <v>145</v>
      </c>
      <c r="K754" s="26">
        <v>185</v>
      </c>
      <c r="L754" s="26">
        <v>151</v>
      </c>
      <c r="M754" s="26">
        <v>416</v>
      </c>
      <c r="N754" s="26">
        <v>138.5</v>
      </c>
      <c r="O754" s="26">
        <v>1076</v>
      </c>
      <c r="P754" s="26">
        <v>1500</v>
      </c>
      <c r="Q754" s="26">
        <v>59.3</v>
      </c>
      <c r="R754" s="26">
        <v>38.5</v>
      </c>
      <c r="S754" s="26">
        <v>53</v>
      </c>
      <c r="T754" s="26">
        <v>461</v>
      </c>
      <c r="U754" s="26">
        <v>193</v>
      </c>
      <c r="V754" s="26">
        <v>93</v>
      </c>
      <c r="W754" s="26">
        <v>5782</v>
      </c>
      <c r="X754" s="26">
        <v>3249.5</v>
      </c>
      <c r="Y754" s="26">
        <v>249.5</v>
      </c>
      <c r="Z754" s="26">
        <v>441.6</v>
      </c>
      <c r="AA754" s="26">
        <v>3040</v>
      </c>
      <c r="AB754" s="26">
        <v>291.8</v>
      </c>
      <c r="AC754" s="26">
        <v>895</v>
      </c>
      <c r="AD754" s="26">
        <v>10345</v>
      </c>
      <c r="AE754" s="26">
        <v>994.4</v>
      </c>
      <c r="AF754" s="26">
        <v>1559</v>
      </c>
      <c r="AG754" s="26">
        <v>11.193099999999999</v>
      </c>
    </row>
    <row r="755" spans="1:33" ht="15.75" customHeight="1">
      <c r="A755" s="101">
        <v>44917</v>
      </c>
      <c r="B755" s="102">
        <f>VLOOKUP(A755,'FTSE All-Share Historical '!A:B,2,FALSE)</f>
        <v>4119.1899999999996</v>
      </c>
      <c r="C755" s="26">
        <v>490</v>
      </c>
      <c r="D755" s="26">
        <v>154.80000000000001</v>
      </c>
      <c r="E755" s="26">
        <v>197</v>
      </c>
      <c r="F755" s="26">
        <v>233</v>
      </c>
      <c r="G755" s="26">
        <v>120.8</v>
      </c>
      <c r="H755" s="26">
        <v>423</v>
      </c>
      <c r="I755" s="26">
        <v>37.840000000000003</v>
      </c>
      <c r="J755" s="26">
        <v>145</v>
      </c>
      <c r="K755" s="26">
        <v>178</v>
      </c>
      <c r="L755" s="26">
        <v>152.6</v>
      </c>
      <c r="M755" s="26">
        <v>430.5</v>
      </c>
      <c r="N755" s="26">
        <v>135</v>
      </c>
      <c r="O755" s="26">
        <v>1024</v>
      </c>
      <c r="P755" s="26">
        <v>1502</v>
      </c>
      <c r="Q755" s="26">
        <v>58.7</v>
      </c>
      <c r="R755" s="26">
        <v>38</v>
      </c>
      <c r="S755" s="26">
        <v>51.9</v>
      </c>
      <c r="T755" s="26">
        <v>470</v>
      </c>
      <c r="U755" s="26">
        <v>189.5</v>
      </c>
      <c r="V755" s="26">
        <v>95.3</v>
      </c>
      <c r="W755" s="26">
        <v>5739</v>
      </c>
      <c r="X755" s="26">
        <v>3204</v>
      </c>
      <c r="Y755" s="26">
        <v>245.5</v>
      </c>
      <c r="Z755" s="26">
        <v>429.6</v>
      </c>
      <c r="AA755" s="26">
        <v>3115</v>
      </c>
      <c r="AB755" s="26">
        <v>289</v>
      </c>
      <c r="AC755" s="26">
        <v>890</v>
      </c>
      <c r="AD755" s="26">
        <v>10250</v>
      </c>
      <c r="AE755" s="26">
        <v>999.2</v>
      </c>
      <c r="AF755" s="26">
        <v>1574</v>
      </c>
      <c r="AG755" s="26">
        <v>10.474399999999999</v>
      </c>
    </row>
    <row r="756" spans="1:33" ht="15.75" customHeight="1">
      <c r="A756" s="101">
        <v>44918</v>
      </c>
      <c r="B756" s="102">
        <f>VLOOKUP(A756,'FTSE All-Share Historical '!A:B,2,FALSE)</f>
        <v>4123.1000000000004</v>
      </c>
      <c r="C756" s="26">
        <v>493</v>
      </c>
      <c r="D756" s="26">
        <v>155.80000000000001</v>
      </c>
      <c r="E756" s="26">
        <v>200.6</v>
      </c>
      <c r="F756" s="26" t="e">
        <v>#N/A</v>
      </c>
      <c r="G756" s="26">
        <v>121.6</v>
      </c>
      <c r="H756" s="26">
        <v>430</v>
      </c>
      <c r="I756" s="26">
        <v>37.659999999999997</v>
      </c>
      <c r="J756" s="26">
        <v>146</v>
      </c>
      <c r="K756" s="26">
        <v>181.75</v>
      </c>
      <c r="L756" s="26">
        <v>148</v>
      </c>
      <c r="M756" s="26">
        <v>439</v>
      </c>
      <c r="N756" s="26">
        <v>137.5</v>
      </c>
      <c r="O756" s="26">
        <v>1040</v>
      </c>
      <c r="P756" s="26">
        <v>1526</v>
      </c>
      <c r="Q756" s="26">
        <v>58.8</v>
      </c>
      <c r="R756" s="26">
        <v>38.5</v>
      </c>
      <c r="S756" s="26">
        <v>53.2</v>
      </c>
      <c r="T756" s="26">
        <v>520</v>
      </c>
      <c r="U756" s="26">
        <v>198</v>
      </c>
      <c r="V756" s="26">
        <v>98.9</v>
      </c>
      <c r="W756" s="26">
        <v>5808</v>
      </c>
      <c r="X756" s="26">
        <v>3249.5</v>
      </c>
      <c r="Y756" s="26">
        <v>244.5</v>
      </c>
      <c r="Z756" s="26">
        <v>434.6</v>
      </c>
      <c r="AA756" s="26">
        <v>3150</v>
      </c>
      <c r="AB756" s="26">
        <v>291.60000000000002</v>
      </c>
      <c r="AC756" s="26">
        <v>890</v>
      </c>
      <c r="AD756" s="26">
        <v>10285</v>
      </c>
      <c r="AE756" s="26">
        <v>994</v>
      </c>
      <c r="AF756" s="26">
        <v>1545.5</v>
      </c>
      <c r="AG756" s="26">
        <v>9.0296000000000003</v>
      </c>
    </row>
    <row r="757" spans="1:33" ht="15.75" customHeight="1">
      <c r="A757" s="101">
        <v>44923</v>
      </c>
      <c r="B757" s="102">
        <f>VLOOKUP(A757,'FTSE All-Share Historical '!A:B,2,FALSE)</f>
        <v>4136.2700000000004</v>
      </c>
      <c r="C757" s="26">
        <v>500</v>
      </c>
      <c r="D757" s="26">
        <v>160</v>
      </c>
      <c r="E757" s="26">
        <v>204.2</v>
      </c>
      <c r="F757" s="26">
        <v>235.5</v>
      </c>
      <c r="G757" s="26">
        <v>115</v>
      </c>
      <c r="H757" s="26">
        <v>430</v>
      </c>
      <c r="I757" s="26">
        <v>38.5</v>
      </c>
      <c r="J757" s="26">
        <v>145</v>
      </c>
      <c r="K757" s="26">
        <v>182</v>
      </c>
      <c r="L757" s="26">
        <v>165.6</v>
      </c>
      <c r="M757" s="26">
        <v>444</v>
      </c>
      <c r="N757" s="26">
        <v>137.19999999999999</v>
      </c>
      <c r="O757" s="26">
        <v>1050</v>
      </c>
      <c r="P757" s="26">
        <v>1524</v>
      </c>
      <c r="Q757" s="26">
        <v>59</v>
      </c>
      <c r="R757" s="26">
        <v>37.5</v>
      </c>
      <c r="S757" s="26">
        <v>56.4</v>
      </c>
      <c r="T757" s="26">
        <v>506</v>
      </c>
      <c r="U757" s="26">
        <v>185</v>
      </c>
      <c r="V757" s="26">
        <v>98.6</v>
      </c>
      <c r="W757" s="26">
        <v>5818</v>
      </c>
      <c r="X757" s="26">
        <v>3286</v>
      </c>
      <c r="Y757" s="26">
        <v>247</v>
      </c>
      <c r="Z757" s="26">
        <v>436.4</v>
      </c>
      <c r="AA757" s="26">
        <v>3250</v>
      </c>
      <c r="AB757" s="26">
        <v>290.39999999999998</v>
      </c>
      <c r="AC757" s="26">
        <v>930</v>
      </c>
      <c r="AD757" s="26">
        <v>10455</v>
      </c>
      <c r="AE757" s="26">
        <v>986</v>
      </c>
      <c r="AF757" s="26">
        <v>1560</v>
      </c>
      <c r="AG757" s="26">
        <v>8.9213000000000005</v>
      </c>
    </row>
    <row r="758" spans="1:33" ht="15.75" customHeight="1">
      <c r="A758" s="101">
        <v>44924</v>
      </c>
      <c r="B758" s="102">
        <f>VLOOKUP(A758,'FTSE All-Share Historical '!A:B,2,FALSE)</f>
        <v>4147.1099999999997</v>
      </c>
      <c r="C758" s="26">
        <v>494</v>
      </c>
      <c r="D758" s="26">
        <v>158.19999999999999</v>
      </c>
      <c r="E758" s="26">
        <v>207</v>
      </c>
      <c r="F758" s="26">
        <v>235</v>
      </c>
      <c r="G758" s="26">
        <v>115</v>
      </c>
      <c r="H758" s="26">
        <v>435.5</v>
      </c>
      <c r="I758" s="26">
        <v>39.32</v>
      </c>
      <c r="J758" s="26">
        <v>145.25</v>
      </c>
      <c r="K758" s="26">
        <v>180</v>
      </c>
      <c r="L758" s="26">
        <v>157</v>
      </c>
      <c r="M758" s="26">
        <v>445</v>
      </c>
      <c r="N758" s="26">
        <v>141</v>
      </c>
      <c r="O758" s="26">
        <v>1024</v>
      </c>
      <c r="P758" s="26">
        <v>1544</v>
      </c>
      <c r="Q758" s="26">
        <v>59.3</v>
      </c>
      <c r="R758" s="26">
        <v>38.674999999999997</v>
      </c>
      <c r="S758" s="26">
        <v>55</v>
      </c>
      <c r="T758" s="26">
        <v>494</v>
      </c>
      <c r="U758" s="26">
        <v>189</v>
      </c>
      <c r="V758" s="26">
        <v>99.5</v>
      </c>
      <c r="W758" s="26">
        <v>5834</v>
      </c>
      <c r="X758" s="26">
        <v>3254.5</v>
      </c>
      <c r="Y758" s="26">
        <v>248.5</v>
      </c>
      <c r="Z758" s="26">
        <v>441.6</v>
      </c>
      <c r="AA758" s="26">
        <v>3225</v>
      </c>
      <c r="AB758" s="26">
        <v>289.39999999999998</v>
      </c>
      <c r="AC758" s="26">
        <v>895</v>
      </c>
      <c r="AD758" s="26">
        <v>10495</v>
      </c>
      <c r="AE758" s="26">
        <v>965.6</v>
      </c>
      <c r="AF758" s="26">
        <v>1575</v>
      </c>
      <c r="AG758" s="26">
        <v>9.5352999999999994</v>
      </c>
    </row>
    <row r="759" spans="1:33" ht="15.75" customHeight="1">
      <c r="A759" s="101">
        <v>44925</v>
      </c>
      <c r="B759" s="102">
        <f>VLOOKUP(A759,'FTSE All-Share Historical '!A:B,2,FALSE)</f>
        <v>4113.78</v>
      </c>
      <c r="C759" s="26">
        <v>496</v>
      </c>
      <c r="D759" s="26">
        <v>159</v>
      </c>
      <c r="E759" s="26">
        <v>209</v>
      </c>
      <c r="F759" s="26" t="e">
        <v>#N/A</v>
      </c>
      <c r="G759" s="26">
        <v>115.2</v>
      </c>
      <c r="H759" s="26">
        <v>438.5</v>
      </c>
      <c r="I759" s="26">
        <v>39.58</v>
      </c>
      <c r="J759" s="26">
        <v>145</v>
      </c>
      <c r="K759" s="26">
        <v>180</v>
      </c>
      <c r="L759" s="26">
        <v>156.4</v>
      </c>
      <c r="M759" s="26">
        <v>442.5</v>
      </c>
      <c r="N759" s="26">
        <v>138</v>
      </c>
      <c r="O759" s="26">
        <v>1024</v>
      </c>
      <c r="P759" s="26">
        <v>1530</v>
      </c>
      <c r="Q759" s="26">
        <v>59.3</v>
      </c>
      <c r="R759" s="26">
        <v>39.375</v>
      </c>
      <c r="S759" s="26">
        <v>54</v>
      </c>
      <c r="T759" s="26">
        <v>481</v>
      </c>
      <c r="U759" s="26">
        <v>188</v>
      </c>
      <c r="V759" s="26">
        <v>100.4</v>
      </c>
      <c r="W759" s="26">
        <v>5798</v>
      </c>
      <c r="X759" s="26">
        <v>3236.5</v>
      </c>
      <c r="Y759" s="26">
        <v>248</v>
      </c>
      <c r="Z759" s="26">
        <v>444.2</v>
      </c>
      <c r="AA759" s="26">
        <v>3235</v>
      </c>
      <c r="AB759" s="26">
        <v>282.2</v>
      </c>
      <c r="AC759" s="26">
        <v>930</v>
      </c>
      <c r="AD759" s="26">
        <v>10440</v>
      </c>
      <c r="AE759" s="26">
        <v>958.4</v>
      </c>
      <c r="AF759" s="26">
        <v>1552</v>
      </c>
      <c r="AG759" s="26">
        <v>9.7520000000000007</v>
      </c>
    </row>
    <row r="760" spans="1:33" ht="15.75" customHeight="1">
      <c r="A760" s="101">
        <v>44929</v>
      </c>
      <c r="B760" s="102">
        <f>VLOOKUP(A760,'FTSE All-Share Historical '!A:B,2,FALSE)</f>
        <v>4170.99</v>
      </c>
      <c r="C760" s="26">
        <v>480</v>
      </c>
      <c r="D760" s="26">
        <v>164.8</v>
      </c>
      <c r="E760" s="26">
        <v>215</v>
      </c>
      <c r="F760" s="26">
        <v>235</v>
      </c>
      <c r="G760" s="26">
        <v>113.4</v>
      </c>
      <c r="H760" s="26">
        <v>434.5</v>
      </c>
      <c r="I760" s="26">
        <v>39.26</v>
      </c>
      <c r="J760" s="26">
        <v>144.5</v>
      </c>
      <c r="K760" s="26">
        <v>177</v>
      </c>
      <c r="L760" s="26">
        <v>157</v>
      </c>
      <c r="M760" s="26">
        <v>460.5</v>
      </c>
      <c r="N760" s="26">
        <v>143.1</v>
      </c>
      <c r="O760" s="26">
        <v>1050</v>
      </c>
      <c r="P760" s="26">
        <v>1550</v>
      </c>
      <c r="Q760" s="26">
        <v>59.9</v>
      </c>
      <c r="R760" s="26">
        <v>39.299999999999997</v>
      </c>
      <c r="S760" s="26">
        <v>52.5</v>
      </c>
      <c r="T760" s="26">
        <v>504</v>
      </c>
      <c r="U760" s="26">
        <v>188</v>
      </c>
      <c r="V760" s="26">
        <v>101.6</v>
      </c>
      <c r="W760" s="26">
        <v>5839</v>
      </c>
      <c r="X760" s="26">
        <v>3267</v>
      </c>
      <c r="Y760" s="26">
        <v>254</v>
      </c>
      <c r="Z760" s="26">
        <v>452.6</v>
      </c>
      <c r="AA760" s="26">
        <v>3130</v>
      </c>
      <c r="AB760" s="26">
        <v>290.60000000000002</v>
      </c>
      <c r="AC760" s="26">
        <v>930</v>
      </c>
      <c r="AD760" s="26">
        <v>10650</v>
      </c>
      <c r="AE760" s="26">
        <v>942</v>
      </c>
      <c r="AF760" s="26">
        <v>1621</v>
      </c>
      <c r="AG760" s="26">
        <v>10.474399999999999</v>
      </c>
    </row>
    <row r="761" spans="1:33" ht="15.75" customHeight="1">
      <c r="A761" s="101">
        <v>44930</v>
      </c>
      <c r="B761" s="102">
        <f>VLOOKUP(A761,'FTSE All-Share Historical '!A:B,2,FALSE)</f>
        <v>4193.7299999999996</v>
      </c>
      <c r="C761" s="26">
        <v>492</v>
      </c>
      <c r="D761" s="26">
        <v>165.4</v>
      </c>
      <c r="E761" s="26">
        <v>219</v>
      </c>
      <c r="F761" s="26">
        <v>233</v>
      </c>
      <c r="G761" s="26">
        <v>120</v>
      </c>
      <c r="H761" s="26">
        <v>436.5</v>
      </c>
      <c r="I761" s="26">
        <v>39.78</v>
      </c>
      <c r="J761" s="26">
        <v>145</v>
      </c>
      <c r="K761" s="26">
        <v>182</v>
      </c>
      <c r="L761" s="26">
        <v>166.2</v>
      </c>
      <c r="M761" s="26">
        <v>480.5</v>
      </c>
      <c r="N761" s="26">
        <v>149</v>
      </c>
      <c r="O761" s="26">
        <v>1030</v>
      </c>
      <c r="P761" s="26">
        <v>1598</v>
      </c>
      <c r="Q761" s="26">
        <v>63.4</v>
      </c>
      <c r="R761" s="26">
        <v>39.799999999999997</v>
      </c>
      <c r="S761" s="26">
        <v>54.8</v>
      </c>
      <c r="T761" s="26">
        <v>520</v>
      </c>
      <c r="U761" s="26">
        <v>192.5</v>
      </c>
      <c r="V761" s="26">
        <v>104.6</v>
      </c>
      <c r="W761" s="26">
        <v>5845</v>
      </c>
      <c r="X761" s="26">
        <v>3180</v>
      </c>
      <c r="Y761" s="26">
        <v>255.5</v>
      </c>
      <c r="Z761" s="26">
        <v>466.6</v>
      </c>
      <c r="AA761" s="26">
        <v>3100</v>
      </c>
      <c r="AB761" s="26">
        <v>293.39999999999998</v>
      </c>
      <c r="AC761" s="26">
        <v>920</v>
      </c>
      <c r="AD761" s="26">
        <v>10900</v>
      </c>
      <c r="AE761" s="26">
        <v>985.6</v>
      </c>
      <c r="AF761" s="26">
        <v>1606</v>
      </c>
      <c r="AG761" s="26">
        <v>10.3299</v>
      </c>
    </row>
    <row r="762" spans="1:33" ht="15.75" customHeight="1">
      <c r="A762" s="101">
        <v>44931</v>
      </c>
      <c r="B762" s="102">
        <f>VLOOKUP(A762,'FTSE All-Share Historical '!A:B,2,FALSE)</f>
        <v>4218.82</v>
      </c>
      <c r="C762" s="26">
        <v>484</v>
      </c>
      <c r="D762" s="26">
        <v>164</v>
      </c>
      <c r="E762" s="26">
        <v>226.2</v>
      </c>
      <c r="F762" s="26">
        <v>235</v>
      </c>
      <c r="G762" s="26">
        <v>115.6</v>
      </c>
      <c r="H762" s="26">
        <v>435</v>
      </c>
      <c r="I762" s="26">
        <v>41.26</v>
      </c>
      <c r="J762" s="26">
        <v>142.5</v>
      </c>
      <c r="K762" s="26">
        <v>182.25</v>
      </c>
      <c r="L762" s="26">
        <v>164.2</v>
      </c>
      <c r="M762" s="26">
        <v>474.5</v>
      </c>
      <c r="N762" s="26">
        <v>151.1</v>
      </c>
      <c r="O762" s="26">
        <v>1028</v>
      </c>
      <c r="P762" s="26">
        <v>1606</v>
      </c>
      <c r="Q762" s="26">
        <v>64.599999999999994</v>
      </c>
      <c r="R762" s="26">
        <v>40</v>
      </c>
      <c r="S762" s="26">
        <v>55.2</v>
      </c>
      <c r="T762" s="26">
        <v>546</v>
      </c>
      <c r="U762" s="26">
        <v>182</v>
      </c>
      <c r="V762" s="26">
        <v>104</v>
      </c>
      <c r="W762" s="26">
        <v>5940</v>
      </c>
      <c r="X762" s="26">
        <v>3319</v>
      </c>
      <c r="Y762" s="26">
        <v>260.5</v>
      </c>
      <c r="Z762" s="26">
        <v>473.2</v>
      </c>
      <c r="AA762" s="26">
        <v>3145</v>
      </c>
      <c r="AB762" s="26">
        <v>294.8</v>
      </c>
      <c r="AC762" s="26">
        <v>930</v>
      </c>
      <c r="AD762" s="26">
        <v>11070</v>
      </c>
      <c r="AE762" s="26">
        <v>1027</v>
      </c>
      <c r="AF762" s="26">
        <v>1647.5</v>
      </c>
      <c r="AG762" s="26">
        <v>9.9326000000000008</v>
      </c>
    </row>
    <row r="763" spans="1:33" ht="15.75" customHeight="1">
      <c r="A763" s="101">
        <v>44932</v>
      </c>
      <c r="B763" s="102">
        <f>VLOOKUP(A763,'FTSE All-Share Historical '!A:B,2,FALSE)</f>
        <v>4251.34</v>
      </c>
      <c r="C763" s="26">
        <v>481</v>
      </c>
      <c r="D763" s="26">
        <v>164</v>
      </c>
      <c r="E763" s="26">
        <v>218</v>
      </c>
      <c r="F763" s="26">
        <v>235</v>
      </c>
      <c r="G763" s="26">
        <v>116</v>
      </c>
      <c r="H763" s="26">
        <v>439</v>
      </c>
      <c r="I763" s="26">
        <v>40.78</v>
      </c>
      <c r="J763" s="26">
        <v>145</v>
      </c>
      <c r="K763" s="26">
        <v>190</v>
      </c>
      <c r="L763" s="26">
        <v>166.4</v>
      </c>
      <c r="M763" s="26">
        <v>439</v>
      </c>
      <c r="N763" s="26">
        <v>151.80000000000001</v>
      </c>
      <c r="O763" s="26">
        <v>1010</v>
      </c>
      <c r="P763" s="26">
        <v>1626</v>
      </c>
      <c r="Q763" s="26">
        <v>63.5</v>
      </c>
      <c r="R763" s="26">
        <v>40</v>
      </c>
      <c r="S763" s="26">
        <v>55.8</v>
      </c>
      <c r="T763" s="26">
        <v>596</v>
      </c>
      <c r="U763" s="26">
        <v>182</v>
      </c>
      <c r="V763" s="26">
        <v>103.4</v>
      </c>
      <c r="W763" s="26">
        <v>6058</v>
      </c>
      <c r="X763" s="26">
        <v>3509</v>
      </c>
      <c r="Y763" s="26">
        <v>266</v>
      </c>
      <c r="Z763" s="26">
        <v>477</v>
      </c>
      <c r="AA763" s="26">
        <v>3305</v>
      </c>
      <c r="AB763" s="26">
        <v>297.39999999999998</v>
      </c>
      <c r="AC763" s="26">
        <v>900</v>
      </c>
      <c r="AD763" s="26">
        <v>11465</v>
      </c>
      <c r="AE763" s="26">
        <v>1019</v>
      </c>
      <c r="AF763" s="26">
        <v>1674.5</v>
      </c>
      <c r="AG763" s="26">
        <v>10.113200000000001</v>
      </c>
    </row>
    <row r="764" spans="1:33" ht="15.75" customHeight="1">
      <c r="A764" s="101">
        <v>44935</v>
      </c>
      <c r="B764" s="102">
        <f>VLOOKUP(A764,'FTSE All-Share Historical '!A:B,2,FALSE)</f>
        <v>4262.58</v>
      </c>
      <c r="C764" s="26">
        <v>480</v>
      </c>
      <c r="D764" s="26">
        <v>164.6</v>
      </c>
      <c r="E764" s="26">
        <v>219.6</v>
      </c>
      <c r="F764" s="26">
        <v>235</v>
      </c>
      <c r="G764" s="26">
        <v>118.6</v>
      </c>
      <c r="H764" s="26">
        <v>439.5</v>
      </c>
      <c r="I764" s="26">
        <v>41.34</v>
      </c>
      <c r="J764" s="26">
        <v>142.5</v>
      </c>
      <c r="K764" s="26">
        <v>188</v>
      </c>
      <c r="L764" s="26">
        <v>168</v>
      </c>
      <c r="M764" s="26">
        <v>428.5</v>
      </c>
      <c r="N764" s="26">
        <v>156.5</v>
      </c>
      <c r="O764" s="26">
        <v>1030</v>
      </c>
      <c r="P764" s="26">
        <v>1614</v>
      </c>
      <c r="Q764" s="26">
        <v>63.2</v>
      </c>
      <c r="R764" s="26">
        <v>40</v>
      </c>
      <c r="S764" s="26">
        <v>56</v>
      </c>
      <c r="T764" s="26">
        <v>596</v>
      </c>
      <c r="U764" s="26">
        <v>184</v>
      </c>
      <c r="V764" s="26">
        <v>104.6</v>
      </c>
      <c r="W764" s="26">
        <v>6091</v>
      </c>
      <c r="X764" s="26">
        <v>3581.5</v>
      </c>
      <c r="Y764" s="26">
        <v>270</v>
      </c>
      <c r="Z764" s="26">
        <v>482</v>
      </c>
      <c r="AA764" s="26">
        <v>3185</v>
      </c>
      <c r="AB764" s="26">
        <v>290</v>
      </c>
      <c r="AC764" s="26">
        <v>915</v>
      </c>
      <c r="AD764" s="26">
        <v>11595</v>
      </c>
      <c r="AE764" s="26">
        <v>1058</v>
      </c>
      <c r="AF764" s="26">
        <v>1665.5</v>
      </c>
      <c r="AG764" s="26">
        <v>10.113200000000001</v>
      </c>
    </row>
    <row r="765" spans="1:33" ht="15.75" customHeight="1">
      <c r="A765" s="101">
        <v>44936</v>
      </c>
      <c r="B765" s="102">
        <f>VLOOKUP(A765,'FTSE All-Share Historical '!A:B,2,FALSE)</f>
        <v>4245.42</v>
      </c>
      <c r="C765" s="26">
        <v>477</v>
      </c>
      <c r="D765" s="26">
        <v>165.2</v>
      </c>
      <c r="E765" s="26">
        <v>214.4</v>
      </c>
      <c r="F765" s="26">
        <v>234</v>
      </c>
      <c r="G765" s="26">
        <v>116.4</v>
      </c>
      <c r="H765" s="26">
        <v>437</v>
      </c>
      <c r="I765" s="26">
        <v>41.5</v>
      </c>
      <c r="J765" s="26">
        <v>143</v>
      </c>
      <c r="K765" s="26">
        <v>189.5</v>
      </c>
      <c r="L765" s="26">
        <v>172.8</v>
      </c>
      <c r="M765" s="26">
        <v>412</v>
      </c>
      <c r="N765" s="26">
        <v>158.30000000000001</v>
      </c>
      <c r="O765" s="26">
        <v>1024</v>
      </c>
      <c r="P765" s="26">
        <v>1614</v>
      </c>
      <c r="Q765" s="26">
        <v>62.2</v>
      </c>
      <c r="R765" s="26">
        <v>40</v>
      </c>
      <c r="S765" s="26">
        <v>56.2</v>
      </c>
      <c r="T765" s="26">
        <v>592</v>
      </c>
      <c r="U765" s="26">
        <v>189</v>
      </c>
      <c r="V765" s="26">
        <v>104</v>
      </c>
      <c r="W765" s="26">
        <v>6073</v>
      </c>
      <c r="X765" s="26">
        <v>3493.5</v>
      </c>
      <c r="Y765" s="26">
        <v>263</v>
      </c>
      <c r="Z765" s="26">
        <v>485.6</v>
      </c>
      <c r="AA765" s="26">
        <v>2935</v>
      </c>
      <c r="AB765" s="26">
        <v>290</v>
      </c>
      <c r="AC765" s="26">
        <v>910</v>
      </c>
      <c r="AD765" s="26">
        <v>11460</v>
      </c>
      <c r="AE765" s="26">
        <v>1037.5</v>
      </c>
      <c r="AF765" s="26">
        <v>1673</v>
      </c>
      <c r="AG765" s="26">
        <v>10.113200000000001</v>
      </c>
    </row>
    <row r="766" spans="1:33" ht="15.75" customHeight="1">
      <c r="A766" s="101">
        <v>44937</v>
      </c>
      <c r="B766" s="102">
        <f>VLOOKUP(A766,'FTSE All-Share Historical '!A:B,2,FALSE)</f>
        <v>4263.93</v>
      </c>
      <c r="C766" s="26">
        <v>478</v>
      </c>
      <c r="D766" s="26">
        <v>165.4</v>
      </c>
      <c r="E766" s="26">
        <v>215.8</v>
      </c>
      <c r="F766" s="26">
        <v>233</v>
      </c>
      <c r="G766" s="26">
        <v>125.6</v>
      </c>
      <c r="H766" s="26">
        <v>439</v>
      </c>
      <c r="I766" s="26">
        <v>41.94</v>
      </c>
      <c r="J766" s="26">
        <v>143</v>
      </c>
      <c r="K766" s="26">
        <v>196.5</v>
      </c>
      <c r="L766" s="26">
        <v>170.4</v>
      </c>
      <c r="M766" s="26">
        <v>417.5</v>
      </c>
      <c r="N766" s="26">
        <v>162.69999999999999</v>
      </c>
      <c r="O766" s="26">
        <v>994</v>
      </c>
      <c r="P766" s="26">
        <v>1588</v>
      </c>
      <c r="Q766" s="26">
        <v>63.7</v>
      </c>
      <c r="R766" s="26">
        <v>40</v>
      </c>
      <c r="S766" s="26">
        <v>56.8</v>
      </c>
      <c r="T766" s="26">
        <v>570</v>
      </c>
      <c r="U766" s="26">
        <v>181.5</v>
      </c>
      <c r="V766" s="26">
        <v>105</v>
      </c>
      <c r="W766" s="26">
        <v>6127</v>
      </c>
      <c r="X766" s="26">
        <v>3533</v>
      </c>
      <c r="Y766" s="26">
        <v>269.5</v>
      </c>
      <c r="Z766" s="26">
        <v>483.2</v>
      </c>
      <c r="AA766" s="26">
        <v>2885</v>
      </c>
      <c r="AB766" s="26">
        <v>295</v>
      </c>
      <c r="AC766" s="26">
        <v>910</v>
      </c>
      <c r="AD766" s="26">
        <v>11180</v>
      </c>
      <c r="AE766" s="26">
        <v>1031</v>
      </c>
      <c r="AF766" s="26">
        <v>1680.5</v>
      </c>
      <c r="AG766" s="26">
        <v>9.7520000000000007</v>
      </c>
    </row>
    <row r="767" spans="1:33" ht="15.75" customHeight="1">
      <c r="A767" s="101">
        <v>44938</v>
      </c>
      <c r="B767" s="102">
        <f>VLOOKUP(A767,'FTSE All-Share Historical '!A:B,2,FALSE)</f>
        <v>4306.58</v>
      </c>
      <c r="C767" s="26">
        <v>492</v>
      </c>
      <c r="D767" s="26">
        <v>165</v>
      </c>
      <c r="E767" s="26">
        <v>175.4</v>
      </c>
      <c r="F767" s="26">
        <v>235</v>
      </c>
      <c r="G767" s="26">
        <v>122.2</v>
      </c>
      <c r="H767" s="26">
        <v>440</v>
      </c>
      <c r="I767" s="26">
        <v>42.06</v>
      </c>
      <c r="J767" s="26">
        <v>145</v>
      </c>
      <c r="K767" s="26">
        <v>207</v>
      </c>
      <c r="L767" s="26">
        <v>176.4</v>
      </c>
      <c r="M767" s="26">
        <v>431</v>
      </c>
      <c r="N767" s="26">
        <v>170.7</v>
      </c>
      <c r="O767" s="26">
        <v>1048</v>
      </c>
      <c r="P767" s="26">
        <v>1652</v>
      </c>
      <c r="Q767" s="26">
        <v>64.400000000000006</v>
      </c>
      <c r="R767" s="26">
        <v>40</v>
      </c>
      <c r="S767" s="26">
        <v>56.3</v>
      </c>
      <c r="T767" s="26">
        <v>560</v>
      </c>
      <c r="U767" s="26">
        <v>185</v>
      </c>
      <c r="V767" s="26">
        <v>109.4</v>
      </c>
      <c r="W767" s="26">
        <v>6288</v>
      </c>
      <c r="X767" s="26">
        <v>3621</v>
      </c>
      <c r="Y767" s="26">
        <v>278</v>
      </c>
      <c r="Z767" s="26">
        <v>496.8</v>
      </c>
      <c r="AA767" s="26">
        <v>2960</v>
      </c>
      <c r="AB767" s="26">
        <v>298.2</v>
      </c>
      <c r="AC767" s="26">
        <v>910</v>
      </c>
      <c r="AD767" s="26">
        <v>11335</v>
      </c>
      <c r="AE767" s="26">
        <v>1106.5</v>
      </c>
      <c r="AF767" s="26">
        <v>1697.5</v>
      </c>
      <c r="AG767" s="26">
        <v>10.459899999999999</v>
      </c>
    </row>
    <row r="768" spans="1:33" ht="15.75" customHeight="1">
      <c r="A768" s="101">
        <v>44939</v>
      </c>
      <c r="B768" s="102">
        <f>VLOOKUP(A768,'FTSE All-Share Historical '!A:B,2,FALSE)</f>
        <v>4333.7299999999996</v>
      </c>
      <c r="C768" s="26">
        <v>500</v>
      </c>
      <c r="D768" s="26">
        <v>166.8</v>
      </c>
      <c r="E768" s="26">
        <v>180.6</v>
      </c>
      <c r="F768" s="26">
        <v>235</v>
      </c>
      <c r="G768" s="26">
        <v>122.8</v>
      </c>
      <c r="H768" s="26">
        <v>440.5</v>
      </c>
      <c r="I768" s="26">
        <v>42.96</v>
      </c>
      <c r="J768" s="26">
        <v>145</v>
      </c>
      <c r="K768" s="26">
        <v>206</v>
      </c>
      <c r="L768" s="26">
        <v>174</v>
      </c>
      <c r="M768" s="26">
        <v>436.5</v>
      </c>
      <c r="N768" s="26">
        <v>170.1</v>
      </c>
      <c r="O768" s="26">
        <v>1136</v>
      </c>
      <c r="P768" s="26">
        <v>1656</v>
      </c>
      <c r="Q768" s="26">
        <v>65.2</v>
      </c>
      <c r="R768" s="26">
        <v>40.85</v>
      </c>
      <c r="S768" s="26">
        <v>55.8</v>
      </c>
      <c r="T768" s="26">
        <v>566</v>
      </c>
      <c r="U768" s="26">
        <v>188.5</v>
      </c>
      <c r="V768" s="26">
        <v>112.2</v>
      </c>
      <c r="W768" s="26">
        <v>6219</v>
      </c>
      <c r="X768" s="26">
        <v>3568</v>
      </c>
      <c r="Y768" s="26">
        <v>282</v>
      </c>
      <c r="Z768" s="26">
        <v>490.2</v>
      </c>
      <c r="AA768" s="26">
        <v>2970</v>
      </c>
      <c r="AB768" s="26">
        <v>298.39999999999998</v>
      </c>
      <c r="AC768" s="26">
        <v>960</v>
      </c>
      <c r="AD768" s="26">
        <v>11345</v>
      </c>
      <c r="AE768" s="26">
        <v>1070.5</v>
      </c>
      <c r="AF768" s="26">
        <v>1706.5</v>
      </c>
      <c r="AG768" s="26">
        <v>10.402100000000001</v>
      </c>
    </row>
    <row r="769" spans="1:33" ht="15.75" customHeight="1">
      <c r="A769" s="101">
        <v>44942</v>
      </c>
      <c r="B769" s="102">
        <f>VLOOKUP(A769,'FTSE All-Share Historical '!A:B,2,FALSE)</f>
        <v>4345.3500000000004</v>
      </c>
      <c r="C769" s="26">
        <v>502</v>
      </c>
      <c r="D769" s="26">
        <v>166.4</v>
      </c>
      <c r="E769" s="26">
        <v>183.6</v>
      </c>
      <c r="F769" s="26">
        <v>234</v>
      </c>
      <c r="G769" s="26">
        <v>121.4</v>
      </c>
      <c r="H769" s="26">
        <v>440</v>
      </c>
      <c r="I769" s="26">
        <v>42.1</v>
      </c>
      <c r="J769" s="26">
        <v>145</v>
      </c>
      <c r="K769" s="26">
        <v>207</v>
      </c>
      <c r="L769" s="26">
        <v>176.6</v>
      </c>
      <c r="M769" s="26">
        <v>447</v>
      </c>
      <c r="N769" s="26">
        <v>174</v>
      </c>
      <c r="O769" s="26">
        <v>1180</v>
      </c>
      <c r="P769" s="26">
        <v>1666</v>
      </c>
      <c r="Q769" s="26">
        <v>66.3</v>
      </c>
      <c r="R769" s="26">
        <v>40.9</v>
      </c>
      <c r="S769" s="26">
        <v>55.7</v>
      </c>
      <c r="T769" s="26">
        <v>548</v>
      </c>
      <c r="U769" s="26">
        <v>186.5</v>
      </c>
      <c r="V769" s="26">
        <v>114.8</v>
      </c>
      <c r="W769" s="26">
        <v>6096</v>
      </c>
      <c r="X769" s="26">
        <v>3552.5</v>
      </c>
      <c r="Y769" s="26">
        <v>278.5</v>
      </c>
      <c r="Z769" s="26">
        <v>492.4</v>
      </c>
      <c r="AA769" s="26">
        <v>3000</v>
      </c>
      <c r="AB769" s="26">
        <v>301</v>
      </c>
      <c r="AC769" s="26">
        <v>935</v>
      </c>
      <c r="AD769" s="26">
        <v>11345</v>
      </c>
      <c r="AE769" s="26">
        <v>1056.5</v>
      </c>
      <c r="AF769" s="26">
        <v>1720.5</v>
      </c>
      <c r="AG769" s="26">
        <v>10.113200000000001</v>
      </c>
    </row>
    <row r="770" spans="1:33" ht="15.75" customHeight="1">
      <c r="A770" s="101">
        <v>44943</v>
      </c>
      <c r="B770" s="102">
        <f>VLOOKUP(A770,'FTSE All-Share Historical '!A:B,2,FALSE)</f>
        <v>4336.87</v>
      </c>
      <c r="C770" s="26">
        <v>502</v>
      </c>
      <c r="D770" s="26">
        <v>165.4</v>
      </c>
      <c r="E770" s="26">
        <v>180.5</v>
      </c>
      <c r="F770" s="26">
        <v>235</v>
      </c>
      <c r="G770" s="26">
        <v>122.6</v>
      </c>
      <c r="H770" s="26">
        <v>435.5</v>
      </c>
      <c r="I770" s="26">
        <v>40.18</v>
      </c>
      <c r="J770" s="26">
        <v>143</v>
      </c>
      <c r="K770" s="26">
        <v>210</v>
      </c>
      <c r="L770" s="26">
        <v>177</v>
      </c>
      <c r="M770" s="26">
        <v>454</v>
      </c>
      <c r="N770" s="26">
        <v>166.6</v>
      </c>
      <c r="O770" s="26">
        <v>1196</v>
      </c>
      <c r="P770" s="26">
        <v>1632</v>
      </c>
      <c r="Q770" s="26">
        <v>64.7</v>
      </c>
      <c r="R770" s="26">
        <v>40.4</v>
      </c>
      <c r="S770" s="26">
        <v>55.5</v>
      </c>
      <c r="T770" s="26">
        <v>552</v>
      </c>
      <c r="U770" s="26">
        <v>186.5</v>
      </c>
      <c r="V770" s="26">
        <v>113</v>
      </c>
      <c r="W770" s="26">
        <v>6148</v>
      </c>
      <c r="X770" s="26">
        <v>3589</v>
      </c>
      <c r="Y770" s="26">
        <v>275.5</v>
      </c>
      <c r="Z770" s="26">
        <v>471.6</v>
      </c>
      <c r="AA770" s="26">
        <v>3060</v>
      </c>
      <c r="AB770" s="26">
        <v>302.60000000000002</v>
      </c>
      <c r="AC770" s="26">
        <v>940</v>
      </c>
      <c r="AD770" s="26">
        <v>11350</v>
      </c>
      <c r="AE770" s="26">
        <v>1048</v>
      </c>
      <c r="AF770" s="26">
        <v>1705</v>
      </c>
      <c r="AG770" s="26">
        <v>9.7520000000000007</v>
      </c>
    </row>
    <row r="771" spans="1:33" ht="15.75" customHeight="1">
      <c r="A771" s="101">
        <v>44944</v>
      </c>
      <c r="B771" s="102">
        <f>VLOOKUP(A771,'FTSE All-Share Historical '!A:B,2,FALSE)</f>
        <v>4325.47</v>
      </c>
      <c r="C771" s="26">
        <v>504</v>
      </c>
      <c r="D771" s="26">
        <v>167</v>
      </c>
      <c r="E771" s="26">
        <v>180</v>
      </c>
      <c r="F771" s="26">
        <v>232</v>
      </c>
      <c r="G771" s="26">
        <v>120.8</v>
      </c>
      <c r="H771" s="26">
        <v>463</v>
      </c>
      <c r="I771" s="26">
        <v>41.48</v>
      </c>
      <c r="J771" s="26">
        <v>145</v>
      </c>
      <c r="K771" s="26">
        <v>211</v>
      </c>
      <c r="L771" s="26">
        <v>185</v>
      </c>
      <c r="M771" s="26">
        <v>458</v>
      </c>
      <c r="N771" s="26">
        <v>167.5</v>
      </c>
      <c r="O771" s="26">
        <v>1170</v>
      </c>
      <c r="P771" s="26">
        <v>1622</v>
      </c>
      <c r="Q771" s="26">
        <v>66.099999999999994</v>
      </c>
      <c r="R771" s="26">
        <v>42</v>
      </c>
      <c r="S771" s="26">
        <v>55.4</v>
      </c>
      <c r="T771" s="26">
        <v>550</v>
      </c>
      <c r="U771" s="26">
        <v>182</v>
      </c>
      <c r="V771" s="26">
        <v>111.2</v>
      </c>
      <c r="W771" s="26">
        <v>6204</v>
      </c>
      <c r="X771" s="26">
        <v>3672.5</v>
      </c>
      <c r="Y771" s="26">
        <v>281</v>
      </c>
      <c r="Z771" s="26">
        <v>473.4</v>
      </c>
      <c r="AA771" s="26">
        <v>3105</v>
      </c>
      <c r="AB771" s="26">
        <v>304.2</v>
      </c>
      <c r="AC771" s="26">
        <v>930</v>
      </c>
      <c r="AD771" s="26">
        <v>11295</v>
      </c>
      <c r="AE771" s="26">
        <v>1075</v>
      </c>
      <c r="AF771" s="26">
        <v>1711</v>
      </c>
      <c r="AG771" s="26">
        <v>9.6146999999999991</v>
      </c>
    </row>
    <row r="772" spans="1:33" ht="15.75" customHeight="1">
      <c r="A772" s="101">
        <v>44945</v>
      </c>
      <c r="B772" s="102">
        <f>VLOOKUP(A772,'FTSE All-Share Historical '!A:B,2,FALSE)</f>
        <v>4276.1400000000003</v>
      </c>
      <c r="C772" s="26">
        <v>485</v>
      </c>
      <c r="D772" s="26">
        <v>162.4</v>
      </c>
      <c r="E772" s="26">
        <v>179</v>
      </c>
      <c r="F772" s="26">
        <v>238</v>
      </c>
      <c r="G772" s="26">
        <v>120</v>
      </c>
      <c r="H772" s="26">
        <v>473</v>
      </c>
      <c r="I772" s="26">
        <v>40.520000000000003</v>
      </c>
      <c r="J772" s="26">
        <v>145</v>
      </c>
      <c r="K772" s="26">
        <v>209.5</v>
      </c>
      <c r="L772" s="26">
        <v>180</v>
      </c>
      <c r="M772" s="26">
        <v>447</v>
      </c>
      <c r="N772" s="26">
        <v>166.5</v>
      </c>
      <c r="O772" s="26">
        <v>1140</v>
      </c>
      <c r="P772" s="26">
        <v>1606</v>
      </c>
      <c r="Q772" s="26">
        <v>67.400000000000006</v>
      </c>
      <c r="R772" s="26">
        <v>42</v>
      </c>
      <c r="S772" s="26">
        <v>56</v>
      </c>
      <c r="T772" s="26">
        <v>534</v>
      </c>
      <c r="U772" s="26">
        <v>186</v>
      </c>
      <c r="V772" s="26">
        <v>110.8</v>
      </c>
      <c r="W772" s="26">
        <v>6151</v>
      </c>
      <c r="X772" s="26">
        <v>3563.5</v>
      </c>
      <c r="Y772" s="26">
        <v>277.5</v>
      </c>
      <c r="Z772" s="26">
        <v>461</v>
      </c>
      <c r="AA772" s="26">
        <v>3080</v>
      </c>
      <c r="AB772" s="26">
        <v>300.39999999999998</v>
      </c>
      <c r="AC772" s="26">
        <v>930</v>
      </c>
      <c r="AD772" s="26">
        <v>10920</v>
      </c>
      <c r="AE772" s="26">
        <v>1079.5</v>
      </c>
      <c r="AF772" s="26">
        <v>1699</v>
      </c>
      <c r="AG772" s="26">
        <v>9.4629999999999992</v>
      </c>
    </row>
    <row r="773" spans="1:33" ht="15.75" customHeight="1">
      <c r="A773" s="101">
        <v>44946</v>
      </c>
      <c r="B773" s="102">
        <f>VLOOKUP(A773,'FTSE All-Share Historical '!A:B,2,FALSE)</f>
        <v>4291.17</v>
      </c>
      <c r="C773" s="26">
        <v>494</v>
      </c>
      <c r="D773" s="26">
        <v>163</v>
      </c>
      <c r="E773" s="26">
        <v>182.1</v>
      </c>
      <c r="F773" s="26">
        <v>246</v>
      </c>
      <c r="G773" s="26">
        <v>118.4</v>
      </c>
      <c r="H773" s="26">
        <v>460.5</v>
      </c>
      <c r="I773" s="26">
        <v>40.92</v>
      </c>
      <c r="J773" s="26">
        <v>144.5</v>
      </c>
      <c r="K773" s="26">
        <v>213</v>
      </c>
      <c r="L773" s="26">
        <v>183.8</v>
      </c>
      <c r="M773" s="26">
        <v>435</v>
      </c>
      <c r="N773" s="26">
        <v>171.3</v>
      </c>
      <c r="O773" s="26">
        <v>1116</v>
      </c>
      <c r="P773" s="26">
        <v>1650</v>
      </c>
      <c r="Q773" s="26">
        <v>69.5</v>
      </c>
      <c r="R773" s="26">
        <v>41</v>
      </c>
      <c r="S773" s="26">
        <v>56.8</v>
      </c>
      <c r="T773" s="26">
        <v>510</v>
      </c>
      <c r="U773" s="26">
        <v>183</v>
      </c>
      <c r="V773" s="26">
        <v>113.6</v>
      </c>
      <c r="W773" s="26">
        <v>6213</v>
      </c>
      <c r="X773" s="26">
        <v>3566</v>
      </c>
      <c r="Y773" s="26">
        <v>280</v>
      </c>
      <c r="Z773" s="26">
        <v>481.8</v>
      </c>
      <c r="AA773" s="26">
        <v>3155</v>
      </c>
      <c r="AB773" s="26">
        <v>301.60000000000002</v>
      </c>
      <c r="AC773" s="26">
        <v>945</v>
      </c>
      <c r="AD773" s="26">
        <v>10950</v>
      </c>
      <c r="AE773" s="26">
        <v>1120</v>
      </c>
      <c r="AF773" s="26">
        <v>1699.5</v>
      </c>
      <c r="AG773" s="26">
        <v>9.7520000000000007</v>
      </c>
    </row>
    <row r="774" spans="1:33" ht="15.75" customHeight="1">
      <c r="A774" s="101">
        <v>44949</v>
      </c>
      <c r="B774" s="102">
        <f>VLOOKUP(A774,'FTSE All-Share Historical '!A:B,2,FALSE)</f>
        <v>4300.8999999999996</v>
      </c>
      <c r="C774" s="26">
        <v>475</v>
      </c>
      <c r="D774" s="26">
        <v>165</v>
      </c>
      <c r="E774" s="26">
        <v>181.2</v>
      </c>
      <c r="F774" s="26">
        <v>235</v>
      </c>
      <c r="G774" s="26">
        <v>125</v>
      </c>
      <c r="H774" s="26">
        <v>472</v>
      </c>
      <c r="I774" s="26">
        <v>40.86</v>
      </c>
      <c r="J774" s="26">
        <v>145</v>
      </c>
      <c r="K774" s="26">
        <v>220</v>
      </c>
      <c r="L774" s="26">
        <v>179.6</v>
      </c>
      <c r="M774" s="26">
        <v>440</v>
      </c>
      <c r="N774" s="26">
        <v>168.6</v>
      </c>
      <c r="O774" s="26">
        <v>1100</v>
      </c>
      <c r="P774" s="26">
        <v>1668</v>
      </c>
      <c r="Q774" s="26">
        <v>73.7</v>
      </c>
      <c r="R774" s="26">
        <v>41.45</v>
      </c>
      <c r="S774" s="26">
        <v>56.5</v>
      </c>
      <c r="T774" s="26">
        <v>499</v>
      </c>
      <c r="U774" s="26">
        <v>176</v>
      </c>
      <c r="V774" s="26">
        <v>112</v>
      </c>
      <c r="W774" s="26">
        <v>6249</v>
      </c>
      <c r="X774" s="26">
        <v>3588.5</v>
      </c>
      <c r="Y774" s="26">
        <v>280.5</v>
      </c>
      <c r="Z774" s="26">
        <v>476.2</v>
      </c>
      <c r="AA774" s="26">
        <v>3115</v>
      </c>
      <c r="AB774" s="26">
        <v>301.39999999999998</v>
      </c>
      <c r="AC774" s="26">
        <v>925</v>
      </c>
      <c r="AD774" s="26">
        <v>11160</v>
      </c>
      <c r="AE774" s="26">
        <v>1128</v>
      </c>
      <c r="AF774" s="26">
        <v>1713.5</v>
      </c>
      <c r="AG774" s="26">
        <v>9.3908000000000005</v>
      </c>
    </row>
    <row r="775" spans="1:33" ht="15.75" customHeight="1">
      <c r="A775" s="101">
        <v>44950</v>
      </c>
      <c r="B775" s="102">
        <f>VLOOKUP(A775,'FTSE All-Share Historical '!A:B,2,FALSE)</f>
        <v>4289.63</v>
      </c>
      <c r="C775" s="26">
        <v>495</v>
      </c>
      <c r="D775" s="26">
        <v>165.4</v>
      </c>
      <c r="E775" s="26">
        <v>185.3</v>
      </c>
      <c r="F775" s="26">
        <v>244</v>
      </c>
      <c r="G775" s="26">
        <v>128</v>
      </c>
      <c r="H775" s="26">
        <v>470.5</v>
      </c>
      <c r="I775" s="26">
        <v>43.36</v>
      </c>
      <c r="J775" s="26">
        <v>145</v>
      </c>
      <c r="K775" s="26">
        <v>211.5</v>
      </c>
      <c r="L775" s="26">
        <v>184.6</v>
      </c>
      <c r="M775" s="26">
        <v>440</v>
      </c>
      <c r="N775" s="26">
        <v>171</v>
      </c>
      <c r="O775" s="26">
        <v>1082</v>
      </c>
      <c r="P775" s="26">
        <v>1652</v>
      </c>
      <c r="Q775" s="26">
        <v>72</v>
      </c>
      <c r="R775" s="26">
        <v>41.7</v>
      </c>
      <c r="S775" s="26">
        <v>57.1</v>
      </c>
      <c r="T775" s="26">
        <v>490</v>
      </c>
      <c r="U775" s="26">
        <v>182.5</v>
      </c>
      <c r="V775" s="26">
        <v>109</v>
      </c>
      <c r="W775" s="26">
        <v>6280</v>
      </c>
      <c r="X775" s="26">
        <v>3580</v>
      </c>
      <c r="Y775" s="26">
        <v>283.5</v>
      </c>
      <c r="Z775" s="26">
        <v>479</v>
      </c>
      <c r="AA775" s="26">
        <v>3075</v>
      </c>
      <c r="AB775" s="26">
        <v>301.2</v>
      </c>
      <c r="AC775" s="26">
        <v>960</v>
      </c>
      <c r="AD775" s="26">
        <v>11230</v>
      </c>
      <c r="AE775" s="26">
        <v>1143</v>
      </c>
      <c r="AF775" s="26">
        <v>1665.5</v>
      </c>
      <c r="AG775" s="26">
        <v>9.4810999999999996</v>
      </c>
    </row>
    <row r="776" spans="1:33" ht="15.75" customHeight="1">
      <c r="A776" s="101">
        <v>44951</v>
      </c>
      <c r="B776" s="102">
        <f>VLOOKUP(A776,'FTSE All-Share Historical '!A:B,2,FALSE)</f>
        <v>4282.13</v>
      </c>
      <c r="C776" s="26">
        <v>508</v>
      </c>
      <c r="D776" s="26">
        <v>165.4</v>
      </c>
      <c r="E776" s="26">
        <v>187.2</v>
      </c>
      <c r="F776" s="26">
        <v>233</v>
      </c>
      <c r="G776" s="26">
        <v>126.6</v>
      </c>
      <c r="H776" s="26">
        <v>474</v>
      </c>
      <c r="I776" s="26">
        <v>44.28</v>
      </c>
      <c r="J776" s="26">
        <v>145</v>
      </c>
      <c r="K776" s="26">
        <v>212</v>
      </c>
      <c r="L776" s="26">
        <v>189.6</v>
      </c>
      <c r="M776" s="26">
        <v>425</v>
      </c>
      <c r="N776" s="26">
        <v>163.4</v>
      </c>
      <c r="O776" s="26">
        <v>1070</v>
      </c>
      <c r="P776" s="26">
        <v>1632</v>
      </c>
      <c r="Q776" s="26">
        <v>71.400000000000006</v>
      </c>
      <c r="R776" s="26">
        <v>42.8</v>
      </c>
      <c r="S776" s="26">
        <v>58</v>
      </c>
      <c r="T776" s="26">
        <v>482</v>
      </c>
      <c r="U776" s="26">
        <v>185</v>
      </c>
      <c r="V776" s="26">
        <v>106.2</v>
      </c>
      <c r="W776" s="26">
        <v>6336</v>
      </c>
      <c r="X776" s="26">
        <v>3596.5</v>
      </c>
      <c r="Y776" s="26">
        <v>281.5</v>
      </c>
      <c r="Z776" s="26">
        <v>449.4</v>
      </c>
      <c r="AA776" s="26">
        <v>3015</v>
      </c>
      <c r="AB776" s="26">
        <v>306</v>
      </c>
      <c r="AC776" s="26">
        <v>910</v>
      </c>
      <c r="AD776" s="26">
        <v>11100</v>
      </c>
      <c r="AE776" s="26">
        <v>1177.5</v>
      </c>
      <c r="AF776" s="26">
        <v>1638.5</v>
      </c>
      <c r="AG776" s="26">
        <v>9.4810999999999996</v>
      </c>
    </row>
    <row r="777" spans="1:33" ht="15.75" customHeight="1">
      <c r="A777" s="101">
        <v>44952</v>
      </c>
      <c r="B777" s="102">
        <f>VLOOKUP(A777,'FTSE All-Share Historical '!A:B,2,FALSE)</f>
        <v>4293.2700000000004</v>
      </c>
      <c r="C777" s="26">
        <v>494</v>
      </c>
      <c r="D777" s="26">
        <v>166</v>
      </c>
      <c r="E777" s="26">
        <v>196</v>
      </c>
      <c r="F777" s="26">
        <v>239</v>
      </c>
      <c r="G777" s="26">
        <v>126.8</v>
      </c>
      <c r="H777" s="26">
        <v>479.5</v>
      </c>
      <c r="I777" s="26">
        <v>43.7</v>
      </c>
      <c r="J777" s="26">
        <v>145</v>
      </c>
      <c r="K777" s="26">
        <v>213</v>
      </c>
      <c r="L777" s="26">
        <v>175</v>
      </c>
      <c r="M777" s="26">
        <v>428</v>
      </c>
      <c r="N777" s="26">
        <v>163</v>
      </c>
      <c r="O777" s="26">
        <v>1104</v>
      </c>
      <c r="P777" s="26">
        <v>1658</v>
      </c>
      <c r="Q777" s="26">
        <v>71.400000000000006</v>
      </c>
      <c r="R777" s="26">
        <v>46.95</v>
      </c>
      <c r="S777" s="26">
        <v>60.2</v>
      </c>
      <c r="T777" s="26">
        <v>471</v>
      </c>
      <c r="U777" s="26">
        <v>183</v>
      </c>
      <c r="V777" s="26">
        <v>109.6</v>
      </c>
      <c r="W777" s="26">
        <v>6377</v>
      </c>
      <c r="X777" s="26">
        <v>3595</v>
      </c>
      <c r="Y777" s="26">
        <v>281.5</v>
      </c>
      <c r="Z777" s="26">
        <v>447</v>
      </c>
      <c r="AA777" s="26">
        <v>3000</v>
      </c>
      <c r="AB777" s="26">
        <v>303.8</v>
      </c>
      <c r="AC777" s="26">
        <v>930</v>
      </c>
      <c r="AD777" s="26">
        <v>11200</v>
      </c>
      <c r="AE777" s="26">
        <v>1207</v>
      </c>
      <c r="AF777" s="26">
        <v>1655.5</v>
      </c>
      <c r="AG777" s="26">
        <v>9.4629999999999992</v>
      </c>
    </row>
    <row r="778" spans="1:33" ht="15.75" customHeight="1">
      <c r="A778" s="101">
        <v>44953</v>
      </c>
      <c r="B778" s="102">
        <f>VLOOKUP(A778,'FTSE All-Share Historical '!A:B,2,FALSE)</f>
        <v>4298.8999999999996</v>
      </c>
      <c r="C778" s="26">
        <v>489</v>
      </c>
      <c r="D778" s="26">
        <v>165.2</v>
      </c>
      <c r="E778" s="26">
        <v>202</v>
      </c>
      <c r="F778" s="26">
        <v>240</v>
      </c>
      <c r="G778" s="26">
        <v>128</v>
      </c>
      <c r="H778" s="26">
        <v>479</v>
      </c>
      <c r="I778" s="26">
        <v>42.94</v>
      </c>
      <c r="J778" s="26">
        <v>144</v>
      </c>
      <c r="K778" s="26">
        <v>215</v>
      </c>
      <c r="L778" s="26">
        <v>181.6</v>
      </c>
      <c r="M778" s="26">
        <v>422.5</v>
      </c>
      <c r="N778" s="26">
        <v>161</v>
      </c>
      <c r="O778" s="26">
        <v>1090</v>
      </c>
      <c r="P778" s="26">
        <v>1632</v>
      </c>
      <c r="Q778" s="26">
        <v>70.400000000000006</v>
      </c>
      <c r="R778" s="26">
        <v>48</v>
      </c>
      <c r="S778" s="26">
        <v>58.3</v>
      </c>
      <c r="T778" s="26">
        <v>465</v>
      </c>
      <c r="U778" s="26">
        <v>180.5</v>
      </c>
      <c r="V778" s="26">
        <v>111.8</v>
      </c>
      <c r="W778" s="26">
        <v>6291</v>
      </c>
      <c r="X778" s="26">
        <v>3557</v>
      </c>
      <c r="Y778" s="26">
        <v>282.5</v>
      </c>
      <c r="Z778" s="26">
        <v>468</v>
      </c>
      <c r="AA778" s="26">
        <v>2955</v>
      </c>
      <c r="AB778" s="26">
        <v>301.39999999999998</v>
      </c>
      <c r="AC778" s="26">
        <v>930</v>
      </c>
      <c r="AD778" s="26">
        <v>11275</v>
      </c>
      <c r="AE778" s="26">
        <v>1234</v>
      </c>
      <c r="AF778" s="26">
        <v>1695</v>
      </c>
      <c r="AG778" s="26">
        <v>10.004799999999999</v>
      </c>
    </row>
    <row r="779" spans="1:33" ht="15.75" customHeight="1">
      <c r="A779" s="101">
        <v>44956</v>
      </c>
      <c r="B779" s="102">
        <f>VLOOKUP(A779,'FTSE All-Share Historical '!A:B,2,FALSE)</f>
        <v>4305.2</v>
      </c>
      <c r="C779" s="26">
        <v>473</v>
      </c>
      <c r="D779" s="26">
        <v>172.8</v>
      </c>
      <c r="E779" s="26">
        <v>206.2</v>
      </c>
      <c r="F779" s="26">
        <v>237</v>
      </c>
      <c r="G779" s="26">
        <v>130</v>
      </c>
      <c r="H779" s="26">
        <v>476.5</v>
      </c>
      <c r="I779" s="26">
        <v>42.36</v>
      </c>
      <c r="J779" s="26">
        <v>141</v>
      </c>
      <c r="K779" s="26">
        <v>215</v>
      </c>
      <c r="L779" s="26">
        <v>178.4</v>
      </c>
      <c r="M779" s="26">
        <v>415</v>
      </c>
      <c r="N779" s="26">
        <v>166.4</v>
      </c>
      <c r="O779" s="26">
        <v>1080</v>
      </c>
      <c r="P779" s="26">
        <v>1618</v>
      </c>
      <c r="Q779" s="26">
        <v>69.2</v>
      </c>
      <c r="R779" s="26">
        <v>46</v>
      </c>
      <c r="S779" s="26">
        <v>59.3</v>
      </c>
      <c r="T779" s="26">
        <v>458</v>
      </c>
      <c r="U779" s="26">
        <v>181</v>
      </c>
      <c r="V779" s="26">
        <v>110.8</v>
      </c>
      <c r="W779" s="26">
        <v>6318</v>
      </c>
      <c r="X779" s="26">
        <v>3520.5</v>
      </c>
      <c r="Y779" s="26">
        <v>281</v>
      </c>
      <c r="Z779" s="26">
        <v>462.6</v>
      </c>
      <c r="AA779" s="26">
        <v>3025</v>
      </c>
      <c r="AB779" s="26">
        <v>304.8</v>
      </c>
      <c r="AC779" s="26">
        <v>930</v>
      </c>
      <c r="AD779" s="26">
        <v>11345</v>
      </c>
      <c r="AE779" s="26">
        <v>1223</v>
      </c>
      <c r="AF779" s="26">
        <v>1704.5</v>
      </c>
      <c r="AG779" s="26">
        <v>10.113200000000001</v>
      </c>
    </row>
    <row r="780" spans="1:33" ht="15.75" customHeight="1">
      <c r="A780" s="101">
        <v>44957</v>
      </c>
      <c r="B780" s="102">
        <f>VLOOKUP(A780,'FTSE All-Share Historical '!A:B,2,FALSE)</f>
        <v>4296.38</v>
      </c>
      <c r="C780" s="26">
        <v>490</v>
      </c>
      <c r="D780" s="26">
        <v>169.2</v>
      </c>
      <c r="E780" s="26">
        <v>205.2</v>
      </c>
      <c r="F780" s="26">
        <v>240</v>
      </c>
      <c r="G780" s="26">
        <v>127.8</v>
      </c>
      <c r="H780" s="26">
        <v>470</v>
      </c>
      <c r="I780" s="26">
        <v>43.68</v>
      </c>
      <c r="J780" s="26">
        <v>140</v>
      </c>
      <c r="K780" s="26">
        <v>205</v>
      </c>
      <c r="L780" s="26">
        <v>175.4</v>
      </c>
      <c r="M780" s="26">
        <v>426</v>
      </c>
      <c r="N780" s="26">
        <v>164.6</v>
      </c>
      <c r="O780" s="26">
        <v>1032</v>
      </c>
      <c r="P780" s="26">
        <v>1642</v>
      </c>
      <c r="Q780" s="26">
        <v>68.5</v>
      </c>
      <c r="R780" s="26">
        <v>46</v>
      </c>
      <c r="S780" s="26">
        <v>59.3</v>
      </c>
      <c r="T780" s="26">
        <v>454</v>
      </c>
      <c r="U780" s="26">
        <v>184</v>
      </c>
      <c r="V780" s="26">
        <v>113.6</v>
      </c>
      <c r="W780" s="26">
        <v>6319</v>
      </c>
      <c r="X780" s="26">
        <v>3466.5</v>
      </c>
      <c r="Y780" s="26">
        <v>282</v>
      </c>
      <c r="Z780" s="26">
        <v>454.2</v>
      </c>
      <c r="AA780" s="26">
        <v>3075</v>
      </c>
      <c r="AB780" s="26">
        <v>305.39999999999998</v>
      </c>
      <c r="AC780" s="26">
        <v>910</v>
      </c>
      <c r="AD780" s="26">
        <v>11360</v>
      </c>
      <c r="AE780" s="26">
        <v>1215</v>
      </c>
      <c r="AF780" s="26">
        <v>1708.5</v>
      </c>
      <c r="AG780" s="26">
        <v>10.113200000000001</v>
      </c>
    </row>
    <row r="781" spans="1:33" ht="15.75" customHeight="1">
      <c r="A781" s="101">
        <v>44958</v>
      </c>
      <c r="B781" s="102">
        <f>VLOOKUP(A781,'FTSE All-Share Historical '!A:B,2,FALSE)</f>
        <v>4292.75</v>
      </c>
      <c r="C781" s="26">
        <v>504</v>
      </c>
      <c r="D781" s="26">
        <v>175</v>
      </c>
      <c r="E781" s="26">
        <v>206.2</v>
      </c>
      <c r="F781" s="26">
        <v>249</v>
      </c>
      <c r="G781" s="26">
        <v>131</v>
      </c>
      <c r="H781" s="26">
        <v>477</v>
      </c>
      <c r="I781" s="26">
        <v>43.3</v>
      </c>
      <c r="J781" s="26">
        <v>142.5</v>
      </c>
      <c r="K781" s="26">
        <v>210</v>
      </c>
      <c r="L781" s="26">
        <v>174.2</v>
      </c>
      <c r="M781" s="26">
        <v>423</v>
      </c>
      <c r="N781" s="26">
        <v>163.80000000000001</v>
      </c>
      <c r="O781" s="26">
        <v>1014</v>
      </c>
      <c r="P781" s="26">
        <v>1656</v>
      </c>
      <c r="Q781" s="26">
        <v>69.7</v>
      </c>
      <c r="R781" s="26">
        <v>46.5</v>
      </c>
      <c r="S781" s="26">
        <v>59.5</v>
      </c>
      <c r="T781" s="26">
        <v>468</v>
      </c>
      <c r="U781" s="26">
        <v>184</v>
      </c>
      <c r="V781" s="26">
        <v>113.4</v>
      </c>
      <c r="W781" s="26">
        <v>6202</v>
      </c>
      <c r="X781" s="26">
        <v>3387</v>
      </c>
      <c r="Y781" s="26">
        <v>292.5</v>
      </c>
      <c r="Z781" s="26">
        <v>478.4</v>
      </c>
      <c r="AA781" s="26">
        <v>3205</v>
      </c>
      <c r="AB781" s="26">
        <v>302.8</v>
      </c>
      <c r="AC781" s="26">
        <v>910</v>
      </c>
      <c r="AD781" s="26">
        <v>11480</v>
      </c>
      <c r="AE781" s="26">
        <v>1230.5</v>
      </c>
      <c r="AF781" s="26">
        <v>1692.5</v>
      </c>
      <c r="AG781" s="26">
        <v>10.113200000000001</v>
      </c>
    </row>
    <row r="782" spans="1:33" ht="15.75" customHeight="1">
      <c r="A782" s="101">
        <v>44959</v>
      </c>
      <c r="B782" s="102">
        <f>VLOOKUP(A782,'FTSE All-Share Historical '!A:B,2,FALSE)</f>
        <v>4342.8500000000004</v>
      </c>
      <c r="C782" s="26">
        <v>504</v>
      </c>
      <c r="D782" s="26">
        <v>173.6</v>
      </c>
      <c r="E782" s="26">
        <v>216</v>
      </c>
      <c r="F782" s="26">
        <v>253</v>
      </c>
      <c r="G782" s="26">
        <v>134</v>
      </c>
      <c r="H782" s="26">
        <v>482.5</v>
      </c>
      <c r="I782" s="26">
        <v>44.22</v>
      </c>
      <c r="J782" s="26">
        <v>141</v>
      </c>
      <c r="K782" s="26">
        <v>223</v>
      </c>
      <c r="L782" s="26">
        <v>175.8</v>
      </c>
      <c r="M782" s="26">
        <v>450</v>
      </c>
      <c r="N782" s="26">
        <v>173.9</v>
      </c>
      <c r="O782" s="26">
        <v>1074</v>
      </c>
      <c r="P782" s="26">
        <v>1740</v>
      </c>
      <c r="Q782" s="26">
        <v>72.400000000000006</v>
      </c>
      <c r="R782" s="26">
        <v>46.8</v>
      </c>
      <c r="S782" s="26">
        <v>59</v>
      </c>
      <c r="T782" s="26">
        <v>508</v>
      </c>
      <c r="U782" s="26">
        <v>198</v>
      </c>
      <c r="V782" s="26">
        <v>114.4</v>
      </c>
      <c r="W782" s="26">
        <v>6064</v>
      </c>
      <c r="X782" s="26">
        <v>3387</v>
      </c>
      <c r="Y782" s="26">
        <v>288</v>
      </c>
      <c r="Z782" s="26">
        <v>501</v>
      </c>
      <c r="AA782" s="26">
        <v>3295</v>
      </c>
      <c r="AB782" s="26">
        <v>304</v>
      </c>
      <c r="AC782" s="26">
        <v>920</v>
      </c>
      <c r="AD782" s="26">
        <v>12015</v>
      </c>
      <c r="AE782" s="26">
        <v>1254.5</v>
      </c>
      <c r="AF782" s="26">
        <v>1712</v>
      </c>
      <c r="AG782" s="26">
        <v>10.113200000000001</v>
      </c>
    </row>
    <row r="783" spans="1:33" ht="15.75" customHeight="1">
      <c r="A783" s="101">
        <v>44960</v>
      </c>
      <c r="B783" s="102">
        <f>VLOOKUP(A783,'FTSE All-Share Historical '!A:B,2,FALSE)</f>
        <v>4380.88</v>
      </c>
      <c r="C783" s="26">
        <v>514</v>
      </c>
      <c r="D783" s="26">
        <v>172.8</v>
      </c>
      <c r="E783" s="26">
        <v>213.4</v>
      </c>
      <c r="F783" s="26">
        <v>249</v>
      </c>
      <c r="G783" s="26">
        <v>145</v>
      </c>
      <c r="H783" s="26">
        <v>484</v>
      </c>
      <c r="I783" s="26">
        <v>44.36</v>
      </c>
      <c r="J783" s="26">
        <v>142.5</v>
      </c>
      <c r="K783" s="26">
        <v>220</v>
      </c>
      <c r="L783" s="26">
        <v>173.6</v>
      </c>
      <c r="M783" s="26">
        <v>450.5</v>
      </c>
      <c r="N783" s="26">
        <v>172.2</v>
      </c>
      <c r="O783" s="26">
        <v>1050</v>
      </c>
      <c r="P783" s="26">
        <v>1720</v>
      </c>
      <c r="Q783" s="26">
        <v>72</v>
      </c>
      <c r="R783" s="26">
        <v>46.55</v>
      </c>
      <c r="S783" s="26">
        <v>60</v>
      </c>
      <c r="T783" s="26">
        <v>476</v>
      </c>
      <c r="U783" s="26">
        <v>198</v>
      </c>
      <c r="V783" s="26">
        <v>112</v>
      </c>
      <c r="W783" s="26">
        <v>6128</v>
      </c>
      <c r="X783" s="26">
        <v>3415</v>
      </c>
      <c r="Y783" s="26">
        <v>287</v>
      </c>
      <c r="Z783" s="26">
        <v>509.5</v>
      </c>
      <c r="AA783" s="26">
        <v>3275</v>
      </c>
      <c r="AB783" s="26">
        <v>307.39999999999998</v>
      </c>
      <c r="AC783" s="26">
        <v>920</v>
      </c>
      <c r="AD783" s="26">
        <v>12245</v>
      </c>
      <c r="AE783" s="26">
        <v>1254</v>
      </c>
      <c r="AF783" s="26">
        <v>1733.5</v>
      </c>
      <c r="AG783" s="26">
        <v>10.835599999999999</v>
      </c>
    </row>
    <row r="784" spans="1:33" ht="15.75" customHeight="1">
      <c r="A784" s="101">
        <v>44963</v>
      </c>
      <c r="B784" s="102">
        <f>VLOOKUP(A784,'FTSE All-Share Historical '!A:B,2,FALSE)</f>
        <v>4344.3500000000004</v>
      </c>
      <c r="C784" s="26">
        <v>514</v>
      </c>
      <c r="D784" s="26">
        <v>169.2</v>
      </c>
      <c r="E784" s="26">
        <v>211.4</v>
      </c>
      <c r="F784" s="26">
        <v>250</v>
      </c>
      <c r="G784" s="26">
        <v>146</v>
      </c>
      <c r="H784" s="26">
        <v>490</v>
      </c>
      <c r="I784" s="26">
        <v>44.02</v>
      </c>
      <c r="J784" s="26">
        <v>141</v>
      </c>
      <c r="K784" s="26">
        <v>220</v>
      </c>
      <c r="L784" s="26">
        <v>176.8</v>
      </c>
      <c r="M784" s="26">
        <v>452.5</v>
      </c>
      <c r="N784" s="26">
        <v>167.9</v>
      </c>
      <c r="O784" s="26">
        <v>1068</v>
      </c>
      <c r="P784" s="26">
        <v>1724</v>
      </c>
      <c r="Q784" s="26">
        <v>71.2</v>
      </c>
      <c r="R784" s="26">
        <v>45.85</v>
      </c>
      <c r="S784" s="26">
        <v>59.9</v>
      </c>
      <c r="T784" s="26">
        <v>455</v>
      </c>
      <c r="U784" s="26">
        <v>205</v>
      </c>
      <c r="V784" s="26">
        <v>111</v>
      </c>
      <c r="W784" s="26">
        <v>6047</v>
      </c>
      <c r="X784" s="26">
        <v>3352</v>
      </c>
      <c r="Y784" s="26">
        <v>285</v>
      </c>
      <c r="Z784" s="26">
        <v>501.5</v>
      </c>
      <c r="AA784" s="26">
        <v>3185</v>
      </c>
      <c r="AB784" s="26">
        <v>303.39999999999998</v>
      </c>
      <c r="AC784" s="26">
        <v>940</v>
      </c>
      <c r="AD784" s="26">
        <v>11995</v>
      </c>
      <c r="AE784" s="26">
        <v>1244</v>
      </c>
      <c r="AF784" s="26">
        <v>1724.5</v>
      </c>
      <c r="AG784" s="26">
        <v>9.9326000000000008</v>
      </c>
    </row>
    <row r="785" spans="1:33" ht="15.75" customHeight="1">
      <c r="A785" s="101">
        <v>44964</v>
      </c>
      <c r="B785" s="102">
        <f>VLOOKUP(A785,'FTSE All-Share Historical '!A:B,2,FALSE)</f>
        <v>4350.82</v>
      </c>
      <c r="C785" s="26">
        <v>512</v>
      </c>
      <c r="D785" s="26">
        <v>171.4</v>
      </c>
      <c r="E785" s="26">
        <v>206.4</v>
      </c>
      <c r="F785" s="26">
        <v>248</v>
      </c>
      <c r="G785" s="26">
        <v>143.6</v>
      </c>
      <c r="H785" s="26">
        <v>491.5</v>
      </c>
      <c r="I785" s="26">
        <v>42.96</v>
      </c>
      <c r="J785" s="26">
        <v>145</v>
      </c>
      <c r="K785" s="26">
        <v>223</v>
      </c>
      <c r="L785" s="26">
        <v>171</v>
      </c>
      <c r="M785" s="26">
        <v>450</v>
      </c>
      <c r="N785" s="26">
        <v>166.3</v>
      </c>
      <c r="O785" s="26">
        <v>1070</v>
      </c>
      <c r="P785" s="26">
        <v>1666</v>
      </c>
      <c r="Q785" s="26">
        <v>69.900000000000006</v>
      </c>
      <c r="R785" s="26">
        <v>45.75</v>
      </c>
      <c r="S785" s="26">
        <v>60</v>
      </c>
      <c r="T785" s="26">
        <v>455</v>
      </c>
      <c r="U785" s="26">
        <v>201</v>
      </c>
      <c r="V785" s="26">
        <v>106.4</v>
      </c>
      <c r="W785" s="26">
        <v>6081</v>
      </c>
      <c r="X785" s="26">
        <v>3387</v>
      </c>
      <c r="Y785" s="26">
        <v>287</v>
      </c>
      <c r="Z785" s="26">
        <v>491.8</v>
      </c>
      <c r="AA785" s="26">
        <v>3105</v>
      </c>
      <c r="AB785" s="26">
        <v>298.60000000000002</v>
      </c>
      <c r="AC785" s="26">
        <v>935</v>
      </c>
      <c r="AD785" s="26">
        <v>11980</v>
      </c>
      <c r="AE785" s="26">
        <v>1235</v>
      </c>
      <c r="AF785" s="26">
        <v>1730</v>
      </c>
      <c r="AG785" s="26">
        <v>10.004799999999999</v>
      </c>
    </row>
    <row r="786" spans="1:33" ht="15.75" customHeight="1">
      <c r="A786" s="101">
        <v>44965</v>
      </c>
      <c r="B786" s="102">
        <f>VLOOKUP(A786,'FTSE All-Share Historical '!A:B,2,FALSE)</f>
        <v>4364.0600000000004</v>
      </c>
      <c r="C786" s="26">
        <v>520</v>
      </c>
      <c r="D786" s="26">
        <v>169</v>
      </c>
      <c r="E786" s="26">
        <v>206.8</v>
      </c>
      <c r="F786" s="26">
        <v>244</v>
      </c>
      <c r="G786" s="26">
        <v>146</v>
      </c>
      <c r="H786" s="26">
        <v>493</v>
      </c>
      <c r="I786" s="26">
        <v>43.02</v>
      </c>
      <c r="J786" s="26">
        <v>142.5</v>
      </c>
      <c r="K786" s="26">
        <v>220</v>
      </c>
      <c r="L786" s="26">
        <v>172.6</v>
      </c>
      <c r="M786" s="26">
        <v>458.5</v>
      </c>
      <c r="N786" s="26">
        <v>161.69999999999999</v>
      </c>
      <c r="O786" s="26">
        <v>1042</v>
      </c>
      <c r="P786" s="26">
        <v>1690</v>
      </c>
      <c r="Q786" s="26">
        <v>70.5</v>
      </c>
      <c r="R786" s="26">
        <v>45</v>
      </c>
      <c r="S786" s="26">
        <v>62.8</v>
      </c>
      <c r="T786" s="26">
        <v>470</v>
      </c>
      <c r="U786" s="26">
        <v>197</v>
      </c>
      <c r="V786" s="26">
        <v>107</v>
      </c>
      <c r="W786" s="26">
        <v>6051</v>
      </c>
      <c r="X786" s="26">
        <v>3343.5</v>
      </c>
      <c r="Y786" s="26">
        <v>286</v>
      </c>
      <c r="Z786" s="26">
        <v>501.5</v>
      </c>
      <c r="AA786" s="26">
        <v>3125</v>
      </c>
      <c r="AB786" s="26">
        <v>303.60000000000002</v>
      </c>
      <c r="AC786" s="26">
        <v>955</v>
      </c>
      <c r="AD786" s="26">
        <v>11915</v>
      </c>
      <c r="AE786" s="26">
        <v>1244.5</v>
      </c>
      <c r="AF786" s="26">
        <v>1737</v>
      </c>
      <c r="AG786" s="26">
        <v>10.254</v>
      </c>
    </row>
    <row r="787" spans="1:33" ht="15.75" customHeight="1">
      <c r="A787" s="101">
        <v>44966</v>
      </c>
      <c r="B787" s="102">
        <f>VLOOKUP(A787,'FTSE All-Share Historical '!A:B,2,FALSE)</f>
        <v>4375.55</v>
      </c>
      <c r="C787" s="26">
        <v>524</v>
      </c>
      <c r="D787" s="26">
        <v>172.6</v>
      </c>
      <c r="E787" s="26">
        <v>208</v>
      </c>
      <c r="F787" s="26">
        <v>240</v>
      </c>
      <c r="G787" s="26">
        <v>144</v>
      </c>
      <c r="H787" s="26">
        <v>488</v>
      </c>
      <c r="I787" s="26">
        <v>42.4</v>
      </c>
      <c r="J787" s="26">
        <v>141</v>
      </c>
      <c r="K787" s="26">
        <v>218</v>
      </c>
      <c r="L787" s="26">
        <v>174.8</v>
      </c>
      <c r="M787" s="26">
        <v>474</v>
      </c>
      <c r="N787" s="26">
        <v>166</v>
      </c>
      <c r="O787" s="26">
        <v>1052</v>
      </c>
      <c r="P787" s="26">
        <v>1702</v>
      </c>
      <c r="Q787" s="26">
        <v>72.5</v>
      </c>
      <c r="R787" s="26">
        <v>44</v>
      </c>
      <c r="S787" s="26">
        <v>64.8</v>
      </c>
      <c r="T787" s="26">
        <v>500</v>
      </c>
      <c r="U787" s="26">
        <v>202</v>
      </c>
      <c r="V787" s="26">
        <v>103.4</v>
      </c>
      <c r="W787" s="26">
        <v>6079</v>
      </c>
      <c r="X787" s="26">
        <v>3342.5</v>
      </c>
      <c r="Y787" s="26">
        <v>282</v>
      </c>
      <c r="Z787" s="26">
        <v>501.5</v>
      </c>
      <c r="AA787" s="26">
        <v>3125</v>
      </c>
      <c r="AB787" s="26">
        <v>305.60000000000002</v>
      </c>
      <c r="AC787" s="26">
        <v>970</v>
      </c>
      <c r="AD787" s="26">
        <v>12025</v>
      </c>
      <c r="AE787" s="26">
        <v>1247</v>
      </c>
      <c r="AF787" s="26">
        <v>1721</v>
      </c>
      <c r="AG787" s="26">
        <v>10.113200000000001</v>
      </c>
    </row>
    <row r="788" spans="1:33" ht="15.75" customHeight="1">
      <c r="A788" s="101">
        <v>44967</v>
      </c>
      <c r="B788" s="102">
        <f>VLOOKUP(A788,'FTSE All-Share Historical '!A:B,2,FALSE)</f>
        <v>4354.32</v>
      </c>
      <c r="C788" s="26">
        <v>528</v>
      </c>
      <c r="D788" s="26">
        <v>167.2</v>
      </c>
      <c r="E788" s="26">
        <v>208.2</v>
      </c>
      <c r="F788" s="26">
        <v>243</v>
      </c>
      <c r="G788" s="26">
        <v>150.19999999999999</v>
      </c>
      <c r="H788" s="26">
        <v>486.5</v>
      </c>
      <c r="I788" s="26">
        <v>41.5</v>
      </c>
      <c r="J788" s="26">
        <v>146.5</v>
      </c>
      <c r="K788" s="26">
        <v>214</v>
      </c>
      <c r="L788" s="26">
        <v>162.6</v>
      </c>
      <c r="M788" s="26">
        <v>458.5</v>
      </c>
      <c r="N788" s="26">
        <v>163.30000000000001</v>
      </c>
      <c r="O788" s="26">
        <v>1070</v>
      </c>
      <c r="P788" s="26">
        <v>1694</v>
      </c>
      <c r="Q788" s="26">
        <v>72.8</v>
      </c>
      <c r="R788" s="26">
        <v>44.225000000000001</v>
      </c>
      <c r="S788" s="26">
        <v>65</v>
      </c>
      <c r="T788" s="26">
        <v>536</v>
      </c>
      <c r="U788" s="26">
        <v>202</v>
      </c>
      <c r="V788" s="26">
        <v>101</v>
      </c>
      <c r="W788" s="26">
        <v>5967</v>
      </c>
      <c r="X788" s="26">
        <v>3228</v>
      </c>
      <c r="Y788" s="26">
        <v>278</v>
      </c>
      <c r="Z788" s="26">
        <v>496.4</v>
      </c>
      <c r="AA788" s="26">
        <v>3085</v>
      </c>
      <c r="AB788" s="26">
        <v>308.39999999999998</v>
      </c>
      <c r="AC788" s="26">
        <v>970</v>
      </c>
      <c r="AD788" s="26">
        <v>11860</v>
      </c>
      <c r="AE788" s="26">
        <v>1203.5</v>
      </c>
      <c r="AF788" s="26">
        <v>1719</v>
      </c>
      <c r="AG788" s="26">
        <v>10.113200000000001</v>
      </c>
    </row>
    <row r="789" spans="1:33" ht="15.75" customHeight="1">
      <c r="A789" s="101">
        <v>44970</v>
      </c>
      <c r="B789" s="102">
        <f>VLOOKUP(A789,'FTSE All-Share Historical '!A:B,2,FALSE)</f>
        <v>4388.1099999999997</v>
      </c>
      <c r="C789" s="26">
        <v>530</v>
      </c>
      <c r="D789" s="26">
        <v>169.6</v>
      </c>
      <c r="E789" s="26">
        <v>215.8</v>
      </c>
      <c r="F789" s="26">
        <v>249</v>
      </c>
      <c r="G789" s="26">
        <v>147.19999999999999</v>
      </c>
      <c r="H789" s="26">
        <v>486</v>
      </c>
      <c r="I789" s="26">
        <v>41.5</v>
      </c>
      <c r="J789" s="26">
        <v>145</v>
      </c>
      <c r="K789" s="26">
        <v>210.5</v>
      </c>
      <c r="L789" s="26">
        <v>162.19999999999999</v>
      </c>
      <c r="M789" s="26">
        <v>469</v>
      </c>
      <c r="N789" s="26">
        <v>165.1</v>
      </c>
      <c r="O789" s="26">
        <v>1120</v>
      </c>
      <c r="P789" s="26">
        <v>1704</v>
      </c>
      <c r="Q789" s="26">
        <v>74.400000000000006</v>
      </c>
      <c r="R789" s="26">
        <v>44.6</v>
      </c>
      <c r="S789" s="26">
        <v>64</v>
      </c>
      <c r="T789" s="26">
        <v>524</v>
      </c>
      <c r="U789" s="26">
        <v>198.5</v>
      </c>
      <c r="V789" s="26">
        <v>100.4</v>
      </c>
      <c r="W789" s="26">
        <v>5977</v>
      </c>
      <c r="X789" s="26">
        <v>3235.5</v>
      </c>
      <c r="Y789" s="26">
        <v>277</v>
      </c>
      <c r="Z789" s="26">
        <v>511</v>
      </c>
      <c r="AA789" s="26">
        <v>3085</v>
      </c>
      <c r="AB789" s="26">
        <v>308</v>
      </c>
      <c r="AC789" s="26">
        <v>930</v>
      </c>
      <c r="AD789" s="26">
        <v>12110</v>
      </c>
      <c r="AE789" s="26">
        <v>1224</v>
      </c>
      <c r="AF789" s="26">
        <v>1738.5</v>
      </c>
      <c r="AG789" s="26">
        <v>10.113200000000001</v>
      </c>
    </row>
    <row r="790" spans="1:33" ht="15.75" customHeight="1">
      <c r="A790" s="101">
        <v>44971</v>
      </c>
      <c r="B790" s="102">
        <f>VLOOKUP(A790,'FTSE All-Share Historical '!A:B,2,FALSE)</f>
        <v>4387.79</v>
      </c>
      <c r="C790" s="26">
        <v>536</v>
      </c>
      <c r="D790" s="26">
        <v>171.8</v>
      </c>
      <c r="E790" s="26">
        <v>212.8</v>
      </c>
      <c r="F790" s="26">
        <v>240</v>
      </c>
      <c r="G790" s="26">
        <v>138.19999999999999</v>
      </c>
      <c r="H790" s="26">
        <v>487</v>
      </c>
      <c r="I790" s="26">
        <v>40.42</v>
      </c>
      <c r="J790" s="26">
        <v>143</v>
      </c>
      <c r="K790" s="26">
        <v>206</v>
      </c>
      <c r="L790" s="26">
        <v>162.4</v>
      </c>
      <c r="M790" s="26">
        <v>495.5</v>
      </c>
      <c r="N790" s="26">
        <v>157.69999999999999</v>
      </c>
      <c r="O790" s="26">
        <v>1174</v>
      </c>
      <c r="P790" s="26">
        <v>1670</v>
      </c>
      <c r="Q790" s="26">
        <v>74.5</v>
      </c>
      <c r="R790" s="26">
        <v>44.95</v>
      </c>
      <c r="S790" s="26">
        <v>63.5</v>
      </c>
      <c r="T790" s="26">
        <v>528</v>
      </c>
      <c r="U790" s="26">
        <v>197</v>
      </c>
      <c r="V790" s="26">
        <v>99</v>
      </c>
      <c r="W790" s="26">
        <v>6018</v>
      </c>
      <c r="X790" s="26">
        <v>3213</v>
      </c>
      <c r="Y790" s="26">
        <v>274</v>
      </c>
      <c r="Z790" s="26">
        <v>513</v>
      </c>
      <c r="AA790" s="26">
        <v>3125</v>
      </c>
      <c r="AB790" s="26">
        <v>304</v>
      </c>
      <c r="AC790" s="26">
        <v>935</v>
      </c>
      <c r="AD790" s="26">
        <v>11970</v>
      </c>
      <c r="AE790" s="26">
        <v>1253.5</v>
      </c>
      <c r="AF790" s="26">
        <v>1751.5</v>
      </c>
      <c r="AG790" s="26">
        <v>9.3293999999999997</v>
      </c>
    </row>
    <row r="791" spans="1:33" ht="15.75" customHeight="1">
      <c r="A791" s="101">
        <v>44972</v>
      </c>
      <c r="B791" s="102">
        <f>VLOOKUP(A791,'FTSE All-Share Historical '!A:B,2,FALSE)</f>
        <v>4413.3999999999996</v>
      </c>
      <c r="C791" s="26">
        <v>538</v>
      </c>
      <c r="D791" s="26">
        <v>171.4</v>
      </c>
      <c r="E791" s="26">
        <v>218.4</v>
      </c>
      <c r="F791" s="26">
        <v>241.5</v>
      </c>
      <c r="G791" s="26">
        <v>138.19999999999999</v>
      </c>
      <c r="H791" s="26">
        <v>475.5</v>
      </c>
      <c r="I791" s="26">
        <v>40.06</v>
      </c>
      <c r="J791" s="26">
        <v>145</v>
      </c>
      <c r="K791" s="26">
        <v>214</v>
      </c>
      <c r="L791" s="26">
        <v>168.6</v>
      </c>
      <c r="M791" s="26">
        <v>499.5</v>
      </c>
      <c r="N791" s="26">
        <v>159.80000000000001</v>
      </c>
      <c r="O791" s="26">
        <v>1190</v>
      </c>
      <c r="P791" s="26">
        <v>1686</v>
      </c>
      <c r="Q791" s="26">
        <v>75.400000000000006</v>
      </c>
      <c r="R791" s="26">
        <v>44.2</v>
      </c>
      <c r="S791" s="26">
        <v>60.5</v>
      </c>
      <c r="T791" s="26">
        <v>528</v>
      </c>
      <c r="U791" s="26">
        <v>201</v>
      </c>
      <c r="V791" s="26">
        <v>99.4</v>
      </c>
      <c r="W791" s="26">
        <v>6037</v>
      </c>
      <c r="X791" s="26">
        <v>3224</v>
      </c>
      <c r="Y791" s="26">
        <v>272</v>
      </c>
      <c r="Z791" s="26">
        <v>503</v>
      </c>
      <c r="AA791" s="26">
        <v>3120</v>
      </c>
      <c r="AB791" s="26">
        <v>308.8</v>
      </c>
      <c r="AC791" s="26">
        <v>950</v>
      </c>
      <c r="AD791" s="26">
        <v>12300</v>
      </c>
      <c r="AE791" s="26">
        <v>1289</v>
      </c>
      <c r="AF791" s="26">
        <v>1764</v>
      </c>
      <c r="AG791" s="26">
        <v>9.4268999999999998</v>
      </c>
    </row>
    <row r="792" spans="1:33" ht="15.75" customHeight="1">
      <c r="A792" s="101">
        <v>44973</v>
      </c>
      <c r="B792" s="102">
        <f>VLOOKUP(A792,'FTSE All-Share Historical '!A:B,2,FALSE)</f>
        <v>4420.6400000000003</v>
      </c>
      <c r="C792" s="26">
        <v>536</v>
      </c>
      <c r="D792" s="26">
        <v>173</v>
      </c>
      <c r="E792" s="26">
        <v>217.4</v>
      </c>
      <c r="F792" s="26">
        <v>244</v>
      </c>
      <c r="G792" s="26">
        <v>138</v>
      </c>
      <c r="H792" s="26">
        <v>475</v>
      </c>
      <c r="I792" s="26">
        <v>40.340000000000003</v>
      </c>
      <c r="J792" s="26">
        <v>143.75</v>
      </c>
      <c r="K792" s="26">
        <v>205</v>
      </c>
      <c r="L792" s="26">
        <v>169.4</v>
      </c>
      <c r="M792" s="26">
        <v>500</v>
      </c>
      <c r="N792" s="26">
        <v>162.1</v>
      </c>
      <c r="O792" s="26">
        <v>1194</v>
      </c>
      <c r="P792" s="26">
        <v>1684</v>
      </c>
      <c r="Q792" s="26">
        <v>74.599999999999994</v>
      </c>
      <c r="R792" s="26">
        <v>46</v>
      </c>
      <c r="S792" s="26">
        <v>60.4</v>
      </c>
      <c r="T792" s="26">
        <v>540</v>
      </c>
      <c r="U792" s="26">
        <v>199</v>
      </c>
      <c r="V792" s="26">
        <v>99.1</v>
      </c>
      <c r="W792" s="26">
        <v>6139</v>
      </c>
      <c r="X792" s="26">
        <v>3261.5</v>
      </c>
      <c r="Y792" s="26">
        <v>272.5</v>
      </c>
      <c r="Z792" s="26">
        <v>520</v>
      </c>
      <c r="AA792" s="26">
        <v>3145</v>
      </c>
      <c r="AB792" s="26">
        <v>311.2</v>
      </c>
      <c r="AC792" s="26">
        <v>920</v>
      </c>
      <c r="AD792" s="26">
        <v>12380</v>
      </c>
      <c r="AE792" s="26">
        <v>1291.5</v>
      </c>
      <c r="AF792" s="26">
        <v>1775</v>
      </c>
      <c r="AG792" s="26">
        <v>9.5714000000000006</v>
      </c>
    </row>
    <row r="793" spans="1:33" ht="15.75" customHeight="1">
      <c r="A793" s="101">
        <v>44974</v>
      </c>
      <c r="B793" s="102">
        <f>VLOOKUP(A793,'FTSE All-Share Historical '!A:B,2,FALSE)</f>
        <v>4413.91</v>
      </c>
      <c r="C793" s="26">
        <v>532</v>
      </c>
      <c r="D793" s="26">
        <v>172</v>
      </c>
      <c r="E793" s="26">
        <v>216.2</v>
      </c>
      <c r="F793" s="26">
        <v>242</v>
      </c>
      <c r="G793" s="26">
        <v>139.19999999999999</v>
      </c>
      <c r="H793" s="26">
        <v>478</v>
      </c>
      <c r="I793" s="26">
        <v>40</v>
      </c>
      <c r="J793" s="26">
        <v>145</v>
      </c>
      <c r="K793" s="26">
        <v>204.5</v>
      </c>
      <c r="L793" s="26">
        <v>169.4</v>
      </c>
      <c r="M793" s="26">
        <v>513</v>
      </c>
      <c r="N793" s="26">
        <v>161.30000000000001</v>
      </c>
      <c r="O793" s="26">
        <v>1220</v>
      </c>
      <c r="P793" s="26">
        <v>1658</v>
      </c>
      <c r="Q793" s="26">
        <v>76.099999999999994</v>
      </c>
      <c r="R793" s="26">
        <v>43.55</v>
      </c>
      <c r="S793" s="26">
        <v>60.9</v>
      </c>
      <c r="T793" s="26">
        <v>544</v>
      </c>
      <c r="U793" s="26">
        <v>201</v>
      </c>
      <c r="V793" s="26">
        <v>99.3</v>
      </c>
      <c r="W793" s="26">
        <v>6103</v>
      </c>
      <c r="X793" s="26">
        <v>3209.5</v>
      </c>
      <c r="Y793" s="26">
        <v>272</v>
      </c>
      <c r="Z793" s="26">
        <v>519.5</v>
      </c>
      <c r="AA793" s="26">
        <v>3135</v>
      </c>
      <c r="AB793" s="26">
        <v>319.39999999999998</v>
      </c>
      <c r="AC793" s="26">
        <v>920</v>
      </c>
      <c r="AD793" s="26">
        <v>12320</v>
      </c>
      <c r="AE793" s="26">
        <v>1301</v>
      </c>
      <c r="AF793" s="26">
        <v>1770.5</v>
      </c>
      <c r="AG793" s="26">
        <v>9.6435999999999993</v>
      </c>
    </row>
    <row r="794" spans="1:33" ht="15.75" customHeight="1">
      <c r="A794" s="101">
        <v>44977</v>
      </c>
      <c r="B794" s="102">
        <f>VLOOKUP(A794,'FTSE All-Share Historical '!A:B,2,FALSE)</f>
        <v>4418.92</v>
      </c>
      <c r="C794" s="26">
        <v>516</v>
      </c>
      <c r="D794" s="26">
        <v>170.6</v>
      </c>
      <c r="E794" s="26">
        <v>207.6</v>
      </c>
      <c r="F794" s="26">
        <v>240</v>
      </c>
      <c r="G794" s="26">
        <v>138</v>
      </c>
      <c r="H794" s="26">
        <v>480</v>
      </c>
      <c r="I794" s="26">
        <v>38.96</v>
      </c>
      <c r="J794" s="26">
        <v>143</v>
      </c>
      <c r="K794" s="26">
        <v>211</v>
      </c>
      <c r="L794" s="26">
        <v>168.4</v>
      </c>
      <c r="M794" s="26">
        <v>514</v>
      </c>
      <c r="N794" s="26">
        <v>161</v>
      </c>
      <c r="O794" s="26">
        <v>1200</v>
      </c>
      <c r="P794" s="26">
        <v>1676</v>
      </c>
      <c r="Q794" s="26">
        <v>74.900000000000006</v>
      </c>
      <c r="R794" s="26">
        <v>43.5</v>
      </c>
      <c r="S794" s="26">
        <v>60.8</v>
      </c>
      <c r="T794" s="26">
        <v>540</v>
      </c>
      <c r="U794" s="26">
        <v>202</v>
      </c>
      <c r="V794" s="26">
        <v>98.5</v>
      </c>
      <c r="W794" s="26">
        <v>6277</v>
      </c>
      <c r="X794" s="26">
        <v>3337.5</v>
      </c>
      <c r="Y794" s="26">
        <v>272</v>
      </c>
      <c r="Z794" s="26">
        <v>538</v>
      </c>
      <c r="AA794" s="26">
        <v>3080</v>
      </c>
      <c r="AB794" s="26">
        <v>319</v>
      </c>
      <c r="AC794" s="26">
        <v>920</v>
      </c>
      <c r="AD794" s="26">
        <v>12155</v>
      </c>
      <c r="AE794" s="26">
        <v>1290.5</v>
      </c>
      <c r="AF794" s="26">
        <v>1768.5</v>
      </c>
      <c r="AG794" s="26">
        <v>9.5352999999999994</v>
      </c>
    </row>
    <row r="795" spans="1:33" ht="15.75" customHeight="1">
      <c r="A795" s="101">
        <v>44978</v>
      </c>
      <c r="B795" s="102">
        <f>VLOOKUP(A795,'FTSE All-Share Historical '!A:B,2,FALSE)</f>
        <v>4393.9399999999996</v>
      </c>
      <c r="C795" s="26">
        <v>510</v>
      </c>
      <c r="D795" s="26">
        <v>170</v>
      </c>
      <c r="E795" s="26">
        <v>205</v>
      </c>
      <c r="F795" s="26">
        <v>236</v>
      </c>
      <c r="G795" s="26">
        <v>137.1</v>
      </c>
      <c r="H795" s="26">
        <v>479.5</v>
      </c>
      <c r="I795" s="26">
        <v>37.94</v>
      </c>
      <c r="J795" s="26">
        <v>143</v>
      </c>
      <c r="K795" s="26">
        <v>205</v>
      </c>
      <c r="L795" s="26">
        <v>166.2</v>
      </c>
      <c r="M795" s="26">
        <v>527</v>
      </c>
      <c r="N795" s="26">
        <v>160.1</v>
      </c>
      <c r="O795" s="26">
        <v>1200</v>
      </c>
      <c r="P795" s="26">
        <v>1650</v>
      </c>
      <c r="Q795" s="26">
        <v>74.7</v>
      </c>
      <c r="R795" s="26">
        <v>43</v>
      </c>
      <c r="S795" s="26">
        <v>60.4</v>
      </c>
      <c r="T795" s="26">
        <v>538</v>
      </c>
      <c r="U795" s="26">
        <v>205</v>
      </c>
      <c r="V795" s="26">
        <v>96.8</v>
      </c>
      <c r="W795" s="26">
        <v>6204</v>
      </c>
      <c r="X795" s="26">
        <v>3154</v>
      </c>
      <c r="Y795" s="26">
        <v>270</v>
      </c>
      <c r="Z795" s="26">
        <v>540</v>
      </c>
      <c r="AA795" s="26">
        <v>3090</v>
      </c>
      <c r="AB795" s="26">
        <v>321</v>
      </c>
      <c r="AC795" s="26">
        <v>945</v>
      </c>
      <c r="AD795" s="26">
        <v>11910</v>
      </c>
      <c r="AE795" s="26">
        <v>1283.5</v>
      </c>
      <c r="AF795" s="26">
        <v>1779</v>
      </c>
      <c r="AG795" s="26">
        <v>9.1740999999999993</v>
      </c>
    </row>
    <row r="796" spans="1:33" ht="15.75" customHeight="1">
      <c r="A796" s="101">
        <v>44979</v>
      </c>
      <c r="B796" s="102">
        <f>VLOOKUP(A796,'FTSE All-Share Historical '!A:B,2,FALSE)</f>
        <v>4366.34</v>
      </c>
      <c r="C796" s="26">
        <v>491</v>
      </c>
      <c r="D796" s="26">
        <v>173</v>
      </c>
      <c r="E796" s="26">
        <v>206.8</v>
      </c>
      <c r="F796" s="26">
        <v>242</v>
      </c>
      <c r="G796" s="26">
        <v>138</v>
      </c>
      <c r="H796" s="26">
        <v>489</v>
      </c>
      <c r="I796" s="26">
        <v>38.5</v>
      </c>
      <c r="J796" s="26">
        <v>144.5</v>
      </c>
      <c r="K796" s="26">
        <v>208</v>
      </c>
      <c r="L796" s="26">
        <v>162.19999999999999</v>
      </c>
      <c r="M796" s="26">
        <v>520</v>
      </c>
      <c r="N796" s="26">
        <v>156</v>
      </c>
      <c r="O796" s="26">
        <v>1156</v>
      </c>
      <c r="P796" s="26">
        <v>1634</v>
      </c>
      <c r="Q796" s="26">
        <v>74.7</v>
      </c>
      <c r="R796" s="26">
        <v>43.9</v>
      </c>
      <c r="S796" s="26">
        <v>60.1</v>
      </c>
      <c r="T796" s="26">
        <v>538</v>
      </c>
      <c r="U796" s="26">
        <v>204</v>
      </c>
      <c r="V796" s="26">
        <v>97.3</v>
      </c>
      <c r="W796" s="26">
        <v>5983</v>
      </c>
      <c r="X796" s="26">
        <v>3085.5</v>
      </c>
      <c r="Y796" s="26">
        <v>264.5</v>
      </c>
      <c r="Z796" s="26">
        <v>533.5</v>
      </c>
      <c r="AA796" s="26">
        <v>3100</v>
      </c>
      <c r="AB796" s="26">
        <v>321.8</v>
      </c>
      <c r="AC796" s="26">
        <v>945</v>
      </c>
      <c r="AD796" s="26">
        <v>11825</v>
      </c>
      <c r="AE796" s="26">
        <v>1264</v>
      </c>
      <c r="AF796" s="26">
        <v>1753.5</v>
      </c>
      <c r="AG796" s="26">
        <v>9.2138000000000009</v>
      </c>
    </row>
    <row r="797" spans="1:33" ht="15.75" customHeight="1">
      <c r="A797" s="101">
        <v>44980</v>
      </c>
      <c r="B797" s="102">
        <f>VLOOKUP(A797,'FTSE All-Share Historical '!A:B,2,FALSE)</f>
        <v>4358.8900000000003</v>
      </c>
      <c r="C797" s="26">
        <v>506</v>
      </c>
      <c r="D797" s="26">
        <v>172.6</v>
      </c>
      <c r="E797" s="26">
        <v>208</v>
      </c>
      <c r="F797" s="26">
        <v>240</v>
      </c>
      <c r="G797" s="26">
        <v>139.6</v>
      </c>
      <c r="H797" s="26">
        <v>488.5</v>
      </c>
      <c r="I797" s="26">
        <v>37.92</v>
      </c>
      <c r="J797" s="26">
        <v>142.25</v>
      </c>
      <c r="K797" s="26">
        <v>210</v>
      </c>
      <c r="L797" s="26">
        <v>161.6</v>
      </c>
      <c r="M797" s="26">
        <v>521</v>
      </c>
      <c r="N797" s="26">
        <v>157</v>
      </c>
      <c r="O797" s="26">
        <v>1186</v>
      </c>
      <c r="P797" s="26">
        <v>1754</v>
      </c>
      <c r="Q797" s="26">
        <v>77.7</v>
      </c>
      <c r="R797" s="26">
        <v>44.3</v>
      </c>
      <c r="S797" s="26">
        <v>60.4</v>
      </c>
      <c r="T797" s="26">
        <v>546</v>
      </c>
      <c r="U797" s="26">
        <v>201</v>
      </c>
      <c r="V797" s="26">
        <v>97.7</v>
      </c>
      <c r="W797" s="26">
        <v>5836</v>
      </c>
      <c r="X797" s="26">
        <v>3009.5</v>
      </c>
      <c r="Y797" s="26">
        <v>266.5</v>
      </c>
      <c r="Z797" s="26">
        <v>528</v>
      </c>
      <c r="AA797" s="26">
        <v>3220</v>
      </c>
      <c r="AB797" s="26">
        <v>326.60000000000002</v>
      </c>
      <c r="AC797" s="26">
        <v>930</v>
      </c>
      <c r="AD797" s="26">
        <v>11905</v>
      </c>
      <c r="AE797" s="26">
        <v>1299.5</v>
      </c>
      <c r="AF797" s="26">
        <v>1718</v>
      </c>
      <c r="AG797" s="26">
        <v>8.6358999999999995</v>
      </c>
    </row>
    <row r="798" spans="1:33" ht="15.75" customHeight="1">
      <c r="A798" s="101">
        <v>44981</v>
      </c>
      <c r="B798" s="102">
        <f>VLOOKUP(A798,'FTSE All-Share Historical '!A:B,2,FALSE)</f>
        <v>4342.22</v>
      </c>
      <c r="C798" s="26">
        <v>500</v>
      </c>
      <c r="D798" s="26">
        <v>174.2</v>
      </c>
      <c r="E798" s="26">
        <v>204.8</v>
      </c>
      <c r="F798" s="26">
        <v>238</v>
      </c>
      <c r="G798" s="26">
        <v>138</v>
      </c>
      <c r="H798" s="26">
        <v>485</v>
      </c>
      <c r="I798" s="26">
        <v>37.659999999999997</v>
      </c>
      <c r="J798" s="26">
        <v>143</v>
      </c>
      <c r="K798" s="26">
        <v>210</v>
      </c>
      <c r="L798" s="26">
        <v>161</v>
      </c>
      <c r="M798" s="26">
        <v>530</v>
      </c>
      <c r="N798" s="26">
        <v>154.4</v>
      </c>
      <c r="O798" s="26">
        <v>1110</v>
      </c>
      <c r="P798" s="26">
        <v>1770</v>
      </c>
      <c r="Q798" s="26">
        <v>78.599999999999994</v>
      </c>
      <c r="R798" s="26">
        <v>43.55</v>
      </c>
      <c r="S798" s="26">
        <v>60.6</v>
      </c>
      <c r="T798" s="26">
        <v>548</v>
      </c>
      <c r="U798" s="26">
        <v>197.75</v>
      </c>
      <c r="V798" s="26">
        <v>99.1</v>
      </c>
      <c r="W798" s="26">
        <v>5667</v>
      </c>
      <c r="X798" s="26">
        <v>2846</v>
      </c>
      <c r="Y798" s="26">
        <v>259.5</v>
      </c>
      <c r="Z798" s="26">
        <v>524.5</v>
      </c>
      <c r="AA798" s="26">
        <v>3250</v>
      </c>
      <c r="AB798" s="26">
        <v>333.6</v>
      </c>
      <c r="AC798" s="26">
        <v>955</v>
      </c>
      <c r="AD798" s="26">
        <v>11865</v>
      </c>
      <c r="AE798" s="26">
        <v>1271.5</v>
      </c>
      <c r="AF798" s="26">
        <v>1716.5</v>
      </c>
      <c r="AG798" s="26">
        <v>8.4878</v>
      </c>
    </row>
    <row r="799" spans="1:33" ht="15.75" customHeight="1">
      <c r="A799" s="101">
        <v>44984</v>
      </c>
      <c r="B799" s="102">
        <f>VLOOKUP(A799,'FTSE All-Share Historical '!A:B,2,FALSE)</f>
        <v>4374.83</v>
      </c>
      <c r="C799" s="26">
        <v>492</v>
      </c>
      <c r="D799" s="26">
        <v>174.4</v>
      </c>
      <c r="E799" s="26">
        <v>207.6</v>
      </c>
      <c r="F799" s="26">
        <v>234</v>
      </c>
      <c r="G799" s="26">
        <v>143</v>
      </c>
      <c r="H799" s="26">
        <v>486</v>
      </c>
      <c r="I799" s="26">
        <v>39.22</v>
      </c>
      <c r="J799" s="26">
        <v>143</v>
      </c>
      <c r="K799" s="26">
        <v>205</v>
      </c>
      <c r="L799" s="26">
        <v>168.8</v>
      </c>
      <c r="M799" s="26">
        <v>552</v>
      </c>
      <c r="N799" s="26">
        <v>161.19999999999999</v>
      </c>
      <c r="O799" s="26">
        <v>1150</v>
      </c>
      <c r="P799" s="26">
        <v>1792</v>
      </c>
      <c r="Q799" s="26">
        <v>78.5</v>
      </c>
      <c r="R799" s="26">
        <v>43.85</v>
      </c>
      <c r="S799" s="26">
        <v>61.4</v>
      </c>
      <c r="T799" s="26">
        <v>562</v>
      </c>
      <c r="U799" s="26">
        <v>199.75</v>
      </c>
      <c r="V799" s="26">
        <v>100</v>
      </c>
      <c r="W799" s="26">
        <v>5648</v>
      </c>
      <c r="X799" s="26">
        <v>2846</v>
      </c>
      <c r="Y799" s="26">
        <v>264</v>
      </c>
      <c r="Z799" s="26">
        <v>542.5</v>
      </c>
      <c r="AA799" s="26">
        <v>3315</v>
      </c>
      <c r="AB799" s="26">
        <v>337.2</v>
      </c>
      <c r="AC799" s="26">
        <v>915</v>
      </c>
      <c r="AD799" s="26">
        <v>11965</v>
      </c>
      <c r="AE799" s="26">
        <v>1298</v>
      </c>
      <c r="AF799" s="26">
        <v>1743</v>
      </c>
      <c r="AG799" s="26">
        <v>8.1266999999999996</v>
      </c>
    </row>
    <row r="800" spans="1:33" ht="15.75" customHeight="1">
      <c r="A800" s="101">
        <v>44985</v>
      </c>
      <c r="B800" s="102">
        <f>VLOOKUP(A800,'FTSE All-Share Historical '!A:B,2,FALSE)</f>
        <v>4347.4799999999996</v>
      </c>
      <c r="C800" s="26">
        <v>506</v>
      </c>
      <c r="D800" s="26">
        <v>175</v>
      </c>
      <c r="E800" s="26">
        <v>210.8</v>
      </c>
      <c r="F800" s="26">
        <v>227</v>
      </c>
      <c r="G800" s="26">
        <v>135</v>
      </c>
      <c r="H800" s="26">
        <v>485</v>
      </c>
      <c r="I800" s="26">
        <v>39.08</v>
      </c>
      <c r="J800" s="26">
        <v>141</v>
      </c>
      <c r="K800" s="26">
        <v>200</v>
      </c>
      <c r="L800" s="26">
        <v>169.8</v>
      </c>
      <c r="M800" s="26">
        <v>550</v>
      </c>
      <c r="N800" s="26">
        <v>162.5</v>
      </c>
      <c r="O800" s="26">
        <v>1134</v>
      </c>
      <c r="P800" s="26">
        <v>1796</v>
      </c>
      <c r="Q800" s="26">
        <v>78.5</v>
      </c>
      <c r="R800" s="26">
        <v>43.95</v>
      </c>
      <c r="S800" s="26">
        <v>61</v>
      </c>
      <c r="T800" s="26">
        <v>588</v>
      </c>
      <c r="U800" s="26">
        <v>203</v>
      </c>
      <c r="V800" s="26">
        <v>99</v>
      </c>
      <c r="W800" s="26">
        <v>5712</v>
      </c>
      <c r="X800" s="26">
        <v>2884.5</v>
      </c>
      <c r="Y800" s="26">
        <v>264.5</v>
      </c>
      <c r="Z800" s="26">
        <v>562.5</v>
      </c>
      <c r="AA800" s="26">
        <v>3305</v>
      </c>
      <c r="AB800" s="26">
        <v>328.2</v>
      </c>
      <c r="AC800" s="26">
        <v>930</v>
      </c>
      <c r="AD800" s="26">
        <v>11945</v>
      </c>
      <c r="AE800" s="26">
        <v>1293.5</v>
      </c>
      <c r="AF800" s="26">
        <v>1732</v>
      </c>
      <c r="AG800" s="26">
        <v>7.8738000000000001</v>
      </c>
    </row>
    <row r="801" spans="1:33" ht="15.75" customHeight="1">
      <c r="A801" s="101">
        <v>44986</v>
      </c>
      <c r="B801" s="102">
        <f>VLOOKUP(A801,'FTSE All-Share Historical '!A:B,2,FALSE)</f>
        <v>4364.78</v>
      </c>
      <c r="C801" s="26">
        <v>538</v>
      </c>
      <c r="D801" s="26">
        <v>177</v>
      </c>
      <c r="E801" s="26">
        <v>205.2</v>
      </c>
      <c r="F801" s="26">
        <v>231</v>
      </c>
      <c r="G801" s="26">
        <v>135</v>
      </c>
      <c r="H801" s="26">
        <v>489</v>
      </c>
      <c r="I801" s="26">
        <v>38.700000000000003</v>
      </c>
      <c r="J801" s="26">
        <v>140</v>
      </c>
      <c r="K801" s="26">
        <v>200</v>
      </c>
      <c r="L801" s="26">
        <v>164.2</v>
      </c>
      <c r="M801" s="26">
        <v>560</v>
      </c>
      <c r="N801" s="26">
        <v>163.6</v>
      </c>
      <c r="O801" s="26">
        <v>1134</v>
      </c>
      <c r="P801" s="26">
        <v>1792</v>
      </c>
      <c r="Q801" s="26">
        <v>77.2</v>
      </c>
      <c r="R801" s="26">
        <v>44.5</v>
      </c>
      <c r="S801" s="26">
        <v>61.2</v>
      </c>
      <c r="T801" s="26">
        <v>582</v>
      </c>
      <c r="U801" s="26">
        <v>198.25</v>
      </c>
      <c r="V801" s="26">
        <v>95.3</v>
      </c>
      <c r="W801" s="26">
        <v>5972</v>
      </c>
      <c r="X801" s="26">
        <v>2980</v>
      </c>
      <c r="Y801" s="26">
        <v>273</v>
      </c>
      <c r="Z801" s="26">
        <v>559</v>
      </c>
      <c r="AA801" s="26">
        <v>3285</v>
      </c>
      <c r="AB801" s="26">
        <v>329</v>
      </c>
      <c r="AC801" s="26">
        <v>922.5</v>
      </c>
      <c r="AD801" s="26">
        <v>11920</v>
      </c>
      <c r="AE801" s="26">
        <v>1314</v>
      </c>
      <c r="AF801" s="26">
        <v>1738.5</v>
      </c>
      <c r="AG801" s="26">
        <v>7.5849000000000002</v>
      </c>
    </row>
    <row r="802" spans="1:33" ht="15.75" customHeight="1">
      <c r="A802" s="101">
        <v>44987</v>
      </c>
      <c r="B802" s="102">
        <f>VLOOKUP(A802,'FTSE All-Share Historical '!A:B,2,FALSE)</f>
        <v>4377.99</v>
      </c>
      <c r="C802" s="26">
        <v>524</v>
      </c>
      <c r="D802" s="26">
        <v>176.4</v>
      </c>
      <c r="E802" s="26">
        <v>203</v>
      </c>
      <c r="F802" s="26">
        <v>230</v>
      </c>
      <c r="G802" s="26">
        <v>129</v>
      </c>
      <c r="H802" s="26">
        <v>488.5</v>
      </c>
      <c r="I802" s="26">
        <v>39.6</v>
      </c>
      <c r="J802" s="26">
        <v>140</v>
      </c>
      <c r="K802" s="26">
        <v>205</v>
      </c>
      <c r="L802" s="26">
        <v>161.19999999999999</v>
      </c>
      <c r="M802" s="26">
        <v>551</v>
      </c>
      <c r="N802" s="26">
        <v>159.9</v>
      </c>
      <c r="O802" s="26">
        <v>1100</v>
      </c>
      <c r="P802" s="26">
        <v>1786</v>
      </c>
      <c r="Q802" s="26">
        <v>76</v>
      </c>
      <c r="R802" s="26">
        <v>44.15</v>
      </c>
      <c r="S802" s="26">
        <v>62.1</v>
      </c>
      <c r="T802" s="26">
        <v>574</v>
      </c>
      <c r="U802" s="26">
        <v>197.25</v>
      </c>
      <c r="V802" s="26">
        <v>94.3</v>
      </c>
      <c r="W802" s="26">
        <v>6018</v>
      </c>
      <c r="X802" s="26">
        <v>2989</v>
      </c>
      <c r="Y802" s="26">
        <v>272</v>
      </c>
      <c r="Z802" s="26">
        <v>561</v>
      </c>
      <c r="AA802" s="26">
        <v>3285</v>
      </c>
      <c r="AB802" s="26">
        <v>324.39999999999998</v>
      </c>
      <c r="AC802" s="26">
        <v>905</v>
      </c>
      <c r="AD802" s="26">
        <v>12000</v>
      </c>
      <c r="AE802" s="26">
        <v>1311.5</v>
      </c>
      <c r="AF802" s="26">
        <v>1762.5</v>
      </c>
      <c r="AG802" s="26">
        <v>7.9461000000000004</v>
      </c>
    </row>
    <row r="803" spans="1:33" ht="15.75" customHeight="1">
      <c r="A803" s="101">
        <v>44988</v>
      </c>
      <c r="B803" s="102">
        <f>VLOOKUP(A803,'FTSE All-Share Historical '!A:B,2,FALSE)</f>
        <v>4381.74</v>
      </c>
      <c r="C803" s="26">
        <v>514</v>
      </c>
      <c r="D803" s="26">
        <v>175</v>
      </c>
      <c r="E803" s="26">
        <v>202.6</v>
      </c>
      <c r="F803" s="26">
        <v>228</v>
      </c>
      <c r="G803" s="26">
        <v>129</v>
      </c>
      <c r="H803" s="26">
        <v>487</v>
      </c>
      <c r="I803" s="26">
        <v>39.76</v>
      </c>
      <c r="J803" s="26">
        <v>140</v>
      </c>
      <c r="K803" s="26">
        <v>207</v>
      </c>
      <c r="L803" s="26">
        <v>166</v>
      </c>
      <c r="M803" s="26">
        <v>562</v>
      </c>
      <c r="N803" s="26">
        <v>157.30000000000001</v>
      </c>
      <c r="O803" s="26">
        <v>1090</v>
      </c>
      <c r="P803" s="26">
        <v>1794</v>
      </c>
      <c r="Q803" s="26">
        <v>75</v>
      </c>
      <c r="R803" s="26">
        <v>44.45</v>
      </c>
      <c r="S803" s="26">
        <v>61.6</v>
      </c>
      <c r="T803" s="26">
        <v>564</v>
      </c>
      <c r="U803" s="26">
        <v>198.75</v>
      </c>
      <c r="V803" s="26">
        <v>94.4</v>
      </c>
      <c r="W803" s="26">
        <v>6144</v>
      </c>
      <c r="X803" s="26">
        <v>3042.5</v>
      </c>
      <c r="Y803" s="26">
        <v>272</v>
      </c>
      <c r="Z803" s="26">
        <v>564</v>
      </c>
      <c r="AA803" s="26">
        <v>3305</v>
      </c>
      <c r="AB803" s="26">
        <v>323</v>
      </c>
      <c r="AC803" s="26">
        <v>900</v>
      </c>
      <c r="AD803" s="26">
        <v>12030</v>
      </c>
      <c r="AE803" s="26">
        <v>1316</v>
      </c>
      <c r="AF803" s="26">
        <v>1758</v>
      </c>
      <c r="AG803" s="26">
        <v>7.8521999999999998</v>
      </c>
    </row>
    <row r="804" spans="1:33" ht="15.75" customHeight="1">
      <c r="A804" s="101">
        <v>44991</v>
      </c>
      <c r="B804" s="102">
        <f>VLOOKUP(A804,'FTSE All-Share Historical '!A:B,2,FALSE)</f>
        <v>4377.82</v>
      </c>
      <c r="C804" s="26">
        <v>536</v>
      </c>
      <c r="D804" s="26">
        <v>175</v>
      </c>
      <c r="E804" s="26">
        <v>201.2</v>
      </c>
      <c r="F804" s="26">
        <v>230</v>
      </c>
      <c r="G804" s="26">
        <v>136.19999999999999</v>
      </c>
      <c r="H804" s="26">
        <v>489</v>
      </c>
      <c r="I804" s="26">
        <v>41.16</v>
      </c>
      <c r="J804" s="26">
        <v>141.5</v>
      </c>
      <c r="K804" s="26">
        <v>195</v>
      </c>
      <c r="L804" s="26">
        <v>170.2</v>
      </c>
      <c r="M804" s="26">
        <v>558</v>
      </c>
      <c r="N804" s="26">
        <v>162.1</v>
      </c>
      <c r="O804" s="26">
        <v>1132</v>
      </c>
      <c r="P804" s="26">
        <v>1788</v>
      </c>
      <c r="Q804" s="26">
        <v>74</v>
      </c>
      <c r="R804" s="26">
        <v>44.9</v>
      </c>
      <c r="S804" s="26">
        <v>62.8</v>
      </c>
      <c r="T804" s="26">
        <v>562</v>
      </c>
      <c r="U804" s="26">
        <v>201</v>
      </c>
      <c r="V804" s="26">
        <v>94</v>
      </c>
      <c r="W804" s="26">
        <v>5972</v>
      </c>
      <c r="X804" s="26">
        <v>2931.5</v>
      </c>
      <c r="Y804" s="26">
        <v>269.5</v>
      </c>
      <c r="Z804" s="26">
        <v>590.5</v>
      </c>
      <c r="AA804" s="26">
        <v>3365</v>
      </c>
      <c r="AB804" s="26">
        <v>327.8</v>
      </c>
      <c r="AC804" s="26">
        <v>920</v>
      </c>
      <c r="AD804" s="26">
        <v>12035</v>
      </c>
      <c r="AE804" s="26">
        <v>1339.5</v>
      </c>
      <c r="AF804" s="26">
        <v>1777.5</v>
      </c>
      <c r="AG804" s="26">
        <v>7.8558000000000003</v>
      </c>
    </row>
    <row r="805" spans="1:33" ht="15.75" customHeight="1">
      <c r="A805" s="101">
        <v>44992</v>
      </c>
      <c r="B805" s="102">
        <f>VLOOKUP(A805,'FTSE All-Share Historical '!A:B,2,FALSE)</f>
        <v>4369.6000000000004</v>
      </c>
      <c r="C805" s="26">
        <v>512</v>
      </c>
      <c r="D805" s="26">
        <v>174</v>
      </c>
      <c r="E805" s="26">
        <v>198.3</v>
      </c>
      <c r="F805" s="26">
        <v>231</v>
      </c>
      <c r="G805" s="26">
        <v>134.19999999999999</v>
      </c>
      <c r="H805" s="26">
        <v>485</v>
      </c>
      <c r="I805" s="26">
        <v>40.74</v>
      </c>
      <c r="J805" s="26">
        <v>140</v>
      </c>
      <c r="K805" s="26">
        <v>193.75</v>
      </c>
      <c r="L805" s="26">
        <v>170.2</v>
      </c>
      <c r="M805" s="26">
        <v>555</v>
      </c>
      <c r="N805" s="26">
        <v>167.2</v>
      </c>
      <c r="O805" s="26">
        <v>1112</v>
      </c>
      <c r="P805" s="26">
        <v>1774</v>
      </c>
      <c r="Q805" s="26">
        <v>74.3</v>
      </c>
      <c r="R805" s="26">
        <v>45.25</v>
      </c>
      <c r="S805" s="26">
        <v>64.5</v>
      </c>
      <c r="T805" s="26">
        <v>564</v>
      </c>
      <c r="U805" s="26">
        <v>198</v>
      </c>
      <c r="V805" s="26">
        <v>92.5</v>
      </c>
      <c r="W805" s="26">
        <v>5894</v>
      </c>
      <c r="X805" s="26">
        <v>2851</v>
      </c>
      <c r="Y805" s="26">
        <v>265.5</v>
      </c>
      <c r="Z805" s="26">
        <v>594</v>
      </c>
      <c r="AA805" s="26">
        <v>3190</v>
      </c>
      <c r="AB805" s="26">
        <v>316.8</v>
      </c>
      <c r="AC805" s="26">
        <v>920</v>
      </c>
      <c r="AD805" s="26">
        <v>11615</v>
      </c>
      <c r="AE805" s="26">
        <v>1358.5</v>
      </c>
      <c r="AF805" s="26">
        <v>1808.5</v>
      </c>
      <c r="AG805" s="26">
        <v>7.9461000000000004</v>
      </c>
    </row>
    <row r="806" spans="1:33" ht="15.75" customHeight="1">
      <c r="A806" s="101">
        <v>44993</v>
      </c>
      <c r="B806" s="102">
        <f>VLOOKUP(A806,'FTSE All-Share Historical '!A:B,2,FALSE)</f>
        <v>4371.3100000000004</v>
      </c>
      <c r="C806" s="26">
        <v>520</v>
      </c>
      <c r="D806" s="26">
        <v>182</v>
      </c>
      <c r="E806" s="26">
        <v>197.2</v>
      </c>
      <c r="F806" s="26">
        <v>235</v>
      </c>
      <c r="G806" s="26">
        <v>135.6</v>
      </c>
      <c r="H806" s="26">
        <v>485</v>
      </c>
      <c r="I806" s="26">
        <v>39.72</v>
      </c>
      <c r="J806" s="26">
        <v>140</v>
      </c>
      <c r="K806" s="26">
        <v>190.5</v>
      </c>
      <c r="L806" s="26">
        <v>165</v>
      </c>
      <c r="M806" s="26">
        <v>551</v>
      </c>
      <c r="N806" s="26">
        <v>163.9</v>
      </c>
      <c r="O806" s="26">
        <v>1118</v>
      </c>
      <c r="P806" s="26">
        <v>1782</v>
      </c>
      <c r="Q806" s="26">
        <v>74.2</v>
      </c>
      <c r="R806" s="26">
        <v>46.225000000000001</v>
      </c>
      <c r="S806" s="26">
        <v>63.9</v>
      </c>
      <c r="T806" s="26">
        <v>570</v>
      </c>
      <c r="U806" s="26">
        <v>199</v>
      </c>
      <c r="V806" s="26">
        <v>92.5</v>
      </c>
      <c r="W806" s="26">
        <v>5960</v>
      </c>
      <c r="X806" s="26">
        <v>2880.5</v>
      </c>
      <c r="Y806" s="26">
        <v>264.5</v>
      </c>
      <c r="Z806" s="26">
        <v>581.5</v>
      </c>
      <c r="AA806" s="26">
        <v>3375</v>
      </c>
      <c r="AB806" s="26">
        <v>324.2</v>
      </c>
      <c r="AC806" s="26">
        <v>930</v>
      </c>
      <c r="AD806" s="26">
        <v>11800</v>
      </c>
      <c r="AE806" s="26">
        <v>1381.5</v>
      </c>
      <c r="AF806" s="26">
        <v>1789</v>
      </c>
      <c r="AG806" s="26">
        <v>7.9461000000000004</v>
      </c>
    </row>
    <row r="807" spans="1:33" ht="15.75" customHeight="1">
      <c r="A807" s="101">
        <v>44994</v>
      </c>
      <c r="B807" s="102">
        <f>VLOOKUP(A807,'FTSE All-Share Historical '!A:B,2,FALSE)</f>
        <v>4342.7299999999996</v>
      </c>
      <c r="C807" s="26">
        <v>520</v>
      </c>
      <c r="D807" s="26">
        <v>180</v>
      </c>
      <c r="E807" s="26">
        <v>194.9</v>
      </c>
      <c r="F807" s="26">
        <v>230</v>
      </c>
      <c r="G807" s="26">
        <v>142.4</v>
      </c>
      <c r="H807" s="26">
        <v>486.5</v>
      </c>
      <c r="I807" s="26">
        <v>39.9</v>
      </c>
      <c r="J807" s="26">
        <v>139</v>
      </c>
      <c r="K807" s="26">
        <v>195</v>
      </c>
      <c r="L807" s="26">
        <v>162</v>
      </c>
      <c r="M807" s="26">
        <v>546</v>
      </c>
      <c r="N807" s="26">
        <v>165.2</v>
      </c>
      <c r="O807" s="26">
        <v>1068</v>
      </c>
      <c r="P807" s="26">
        <v>1782</v>
      </c>
      <c r="Q807" s="26">
        <v>70.099999999999994</v>
      </c>
      <c r="R807" s="26">
        <v>46.5</v>
      </c>
      <c r="S807" s="26">
        <v>64.599999999999994</v>
      </c>
      <c r="T807" s="26">
        <v>564</v>
      </c>
      <c r="U807" s="26">
        <v>192</v>
      </c>
      <c r="V807" s="26">
        <v>90.3</v>
      </c>
      <c r="W807" s="26">
        <v>5690</v>
      </c>
      <c r="X807" s="26">
        <v>2813</v>
      </c>
      <c r="Y807" s="26">
        <v>266.5</v>
      </c>
      <c r="Z807" s="26">
        <v>588.5</v>
      </c>
      <c r="AA807" s="26">
        <v>3330</v>
      </c>
      <c r="AB807" s="26">
        <v>323.60000000000002</v>
      </c>
      <c r="AC807" s="26">
        <v>945</v>
      </c>
      <c r="AD807" s="26">
        <v>11685</v>
      </c>
      <c r="AE807" s="26">
        <v>1365</v>
      </c>
      <c r="AF807" s="26">
        <v>1789</v>
      </c>
      <c r="AG807" s="26">
        <v>8.0905000000000005</v>
      </c>
    </row>
    <row r="808" spans="1:33" ht="15.75" customHeight="1">
      <c r="A808" s="101">
        <v>44995</v>
      </c>
      <c r="B808" s="102">
        <f>VLOOKUP(A808,'FTSE All-Share Historical '!A:B,2,FALSE)</f>
        <v>4269.9799999999996</v>
      </c>
      <c r="C808" s="26">
        <v>516</v>
      </c>
      <c r="D808" s="26">
        <v>179</v>
      </c>
      <c r="E808" s="26">
        <v>190.4</v>
      </c>
      <c r="F808" s="26">
        <v>228</v>
      </c>
      <c r="G808" s="26">
        <v>137</v>
      </c>
      <c r="H808" s="26">
        <v>486.5</v>
      </c>
      <c r="I808" s="26">
        <v>38.54</v>
      </c>
      <c r="J808" s="26">
        <v>138</v>
      </c>
      <c r="K808" s="26">
        <v>191</v>
      </c>
      <c r="L808" s="26">
        <v>158</v>
      </c>
      <c r="M808" s="26">
        <v>503</v>
      </c>
      <c r="N808" s="26">
        <v>161.69999999999999</v>
      </c>
      <c r="O808" s="26">
        <v>1068</v>
      </c>
      <c r="P808" s="26">
        <v>1740</v>
      </c>
      <c r="Q808" s="26">
        <v>69.2</v>
      </c>
      <c r="R808" s="26">
        <v>45</v>
      </c>
      <c r="S808" s="26">
        <v>62</v>
      </c>
      <c r="T808" s="26">
        <v>580</v>
      </c>
      <c r="U808" s="26">
        <v>192</v>
      </c>
      <c r="V808" s="26">
        <v>87.2</v>
      </c>
      <c r="W808" s="26">
        <v>5634</v>
      </c>
      <c r="X808" s="26">
        <v>2812</v>
      </c>
      <c r="Y808" s="26">
        <v>265.5</v>
      </c>
      <c r="Z808" s="26">
        <v>579.5</v>
      </c>
      <c r="AA808" s="26">
        <v>3290</v>
      </c>
      <c r="AB808" s="26">
        <v>331</v>
      </c>
      <c r="AC808" s="26">
        <v>905</v>
      </c>
      <c r="AD808" s="26">
        <v>11325</v>
      </c>
      <c r="AE808" s="26">
        <v>1339</v>
      </c>
      <c r="AF808" s="26">
        <v>1762</v>
      </c>
      <c r="AG808" s="26">
        <v>7.5667999999999997</v>
      </c>
    </row>
    <row r="809" spans="1:33" ht="15.75" customHeight="1">
      <c r="A809" s="101">
        <v>44998</v>
      </c>
      <c r="B809" s="102">
        <f>VLOOKUP(A809,'FTSE All-Share Historical '!A:B,2,FALSE)</f>
        <v>4158.8900000000003</v>
      </c>
      <c r="C809" s="26">
        <v>514</v>
      </c>
      <c r="D809" s="26">
        <v>170.2</v>
      </c>
      <c r="E809" s="26">
        <v>185.1</v>
      </c>
      <c r="F809" s="26">
        <v>226</v>
      </c>
      <c r="G809" s="26">
        <v>138</v>
      </c>
      <c r="H809" s="26">
        <v>474.5</v>
      </c>
      <c r="I809" s="26">
        <v>38.28</v>
      </c>
      <c r="J809" s="26">
        <v>136</v>
      </c>
      <c r="K809" s="26">
        <v>195</v>
      </c>
      <c r="L809" s="26">
        <v>151</v>
      </c>
      <c r="M809" s="26">
        <v>488</v>
      </c>
      <c r="N809" s="26">
        <v>157.30000000000001</v>
      </c>
      <c r="O809" s="26">
        <v>1076</v>
      </c>
      <c r="P809" s="26">
        <v>1650</v>
      </c>
      <c r="Q809" s="26">
        <v>66.5</v>
      </c>
      <c r="R809" s="26">
        <v>44.55</v>
      </c>
      <c r="S809" s="26">
        <v>61</v>
      </c>
      <c r="T809" s="26">
        <v>560</v>
      </c>
      <c r="U809" s="26">
        <v>184</v>
      </c>
      <c r="V809" s="26">
        <v>88.1</v>
      </c>
      <c r="W809" s="26">
        <v>5548</v>
      </c>
      <c r="X809" s="26">
        <v>2728</v>
      </c>
      <c r="Y809" s="26">
        <v>260</v>
      </c>
      <c r="Z809" s="26">
        <v>570</v>
      </c>
      <c r="AA809" s="26">
        <v>3200</v>
      </c>
      <c r="AB809" s="26">
        <v>328.8</v>
      </c>
      <c r="AC809" s="26">
        <v>910</v>
      </c>
      <c r="AD809" s="26">
        <v>11100</v>
      </c>
      <c r="AE809" s="26">
        <v>1297.5</v>
      </c>
      <c r="AF809" s="26">
        <v>1724</v>
      </c>
      <c r="AG809" s="26">
        <v>7.2237</v>
      </c>
    </row>
    <row r="810" spans="1:33" ht="15.75" customHeight="1">
      <c r="A810" s="101">
        <v>44999</v>
      </c>
      <c r="B810" s="102">
        <f>VLOOKUP(A810,'FTSE All-Share Historical '!A:B,2,FALSE)</f>
        <v>4210.2299999999996</v>
      </c>
      <c r="C810" s="26">
        <v>512</v>
      </c>
      <c r="D810" s="26">
        <v>171.4</v>
      </c>
      <c r="E810" s="26">
        <v>190.2</v>
      </c>
      <c r="F810" s="26">
        <v>219</v>
      </c>
      <c r="G810" s="26">
        <v>146</v>
      </c>
      <c r="H810" s="26">
        <v>458.5</v>
      </c>
      <c r="I810" s="26">
        <v>38.14</v>
      </c>
      <c r="J810" s="26">
        <v>135.5</v>
      </c>
      <c r="K810" s="26">
        <v>190.5</v>
      </c>
      <c r="L810" s="26">
        <v>155</v>
      </c>
      <c r="M810" s="26">
        <v>500</v>
      </c>
      <c r="N810" s="26">
        <v>165.1</v>
      </c>
      <c r="O810" s="26">
        <v>1090</v>
      </c>
      <c r="P810" s="26">
        <v>1684</v>
      </c>
      <c r="Q810" s="26">
        <v>67.599999999999994</v>
      </c>
      <c r="R810" s="26">
        <v>48</v>
      </c>
      <c r="S810" s="26">
        <v>61.5</v>
      </c>
      <c r="T810" s="26">
        <v>566</v>
      </c>
      <c r="U810" s="26">
        <v>190.5</v>
      </c>
      <c r="V810" s="26">
        <v>90.2</v>
      </c>
      <c r="W810" s="26">
        <v>5642</v>
      </c>
      <c r="X810" s="26">
        <v>2770</v>
      </c>
      <c r="Y810" s="26">
        <v>267.5</v>
      </c>
      <c r="Z810" s="26">
        <v>595</v>
      </c>
      <c r="AA810" s="26">
        <v>3250</v>
      </c>
      <c r="AB810" s="26">
        <v>330.8</v>
      </c>
      <c r="AC810" s="26">
        <v>930</v>
      </c>
      <c r="AD810" s="26">
        <v>11125</v>
      </c>
      <c r="AE810" s="26">
        <v>1336.5</v>
      </c>
      <c r="AF810" s="26">
        <v>1741.5</v>
      </c>
      <c r="AG810" s="26">
        <v>7.5849000000000002</v>
      </c>
    </row>
    <row r="811" spans="1:33" ht="15.75" customHeight="1">
      <c r="A811" s="101">
        <v>45000</v>
      </c>
      <c r="B811" s="102">
        <f>VLOOKUP(A811,'FTSE All-Share Historical '!A:B,2,FALSE)</f>
        <v>4055.98</v>
      </c>
      <c r="C811" s="26">
        <v>500</v>
      </c>
      <c r="D811" s="26">
        <v>169.8</v>
      </c>
      <c r="E811" s="26">
        <v>181.8</v>
      </c>
      <c r="F811" s="26">
        <v>218</v>
      </c>
      <c r="G811" s="26">
        <v>148.6</v>
      </c>
      <c r="H811" s="26">
        <v>452</v>
      </c>
      <c r="I811" s="26">
        <v>36.78</v>
      </c>
      <c r="J811" s="26">
        <v>136</v>
      </c>
      <c r="K811" s="26">
        <v>190</v>
      </c>
      <c r="L811" s="26">
        <v>146.6</v>
      </c>
      <c r="M811" s="26">
        <v>482</v>
      </c>
      <c r="N811" s="26">
        <v>151.5</v>
      </c>
      <c r="O811" s="26">
        <v>1084</v>
      </c>
      <c r="P811" s="26">
        <v>1636</v>
      </c>
      <c r="Q811" s="26">
        <v>67.2</v>
      </c>
      <c r="R811" s="26">
        <v>51.9</v>
      </c>
      <c r="S811" s="26">
        <v>60.6</v>
      </c>
      <c r="T811" s="26">
        <v>564</v>
      </c>
      <c r="U811" s="26">
        <v>183.5</v>
      </c>
      <c r="V811" s="26">
        <v>90.5</v>
      </c>
      <c r="W811" s="26">
        <v>5334</v>
      </c>
      <c r="X811" s="26">
        <v>2559.5</v>
      </c>
      <c r="Y811" s="26">
        <v>253.5</v>
      </c>
      <c r="Z811" s="26">
        <v>577</v>
      </c>
      <c r="AA811" s="26">
        <v>3150</v>
      </c>
      <c r="AB811" s="26">
        <v>308.8</v>
      </c>
      <c r="AC811" s="26">
        <v>920</v>
      </c>
      <c r="AD811" s="26">
        <v>10610</v>
      </c>
      <c r="AE811" s="26">
        <v>1273.5</v>
      </c>
      <c r="AF811" s="26">
        <v>1739</v>
      </c>
      <c r="AG811" s="26">
        <v>7.0430999999999999</v>
      </c>
    </row>
    <row r="812" spans="1:33" ht="15.75" customHeight="1">
      <c r="A812" s="101">
        <v>45001</v>
      </c>
      <c r="B812" s="102">
        <f>VLOOKUP(A812,'FTSE All-Share Historical '!A:B,2,FALSE)</f>
        <v>4091.16</v>
      </c>
      <c r="C812" s="26">
        <v>491</v>
      </c>
      <c r="D812" s="26">
        <v>168.4</v>
      </c>
      <c r="E812" s="26">
        <v>180.6</v>
      </c>
      <c r="F812" s="26">
        <v>218</v>
      </c>
      <c r="G812" s="26">
        <v>153.80000000000001</v>
      </c>
      <c r="H812" s="26">
        <v>450</v>
      </c>
      <c r="I812" s="26">
        <v>37.78</v>
      </c>
      <c r="J812" s="26">
        <v>136</v>
      </c>
      <c r="K812" s="26">
        <v>192</v>
      </c>
      <c r="L812" s="26">
        <v>146.6</v>
      </c>
      <c r="M812" s="26">
        <v>480</v>
      </c>
      <c r="N812" s="26">
        <v>155.1</v>
      </c>
      <c r="O812" s="26">
        <v>1096</v>
      </c>
      <c r="P812" s="26">
        <v>1666</v>
      </c>
      <c r="Q812" s="26">
        <v>67.5</v>
      </c>
      <c r="R812" s="26">
        <v>50.6</v>
      </c>
      <c r="S812" s="26">
        <v>60.5</v>
      </c>
      <c r="T812" s="26">
        <v>560</v>
      </c>
      <c r="U812" s="26">
        <v>191</v>
      </c>
      <c r="V812" s="26">
        <v>89.2</v>
      </c>
      <c r="W812" s="26">
        <v>5281</v>
      </c>
      <c r="X812" s="26">
        <v>2479</v>
      </c>
      <c r="Y812" s="26">
        <v>250.5</v>
      </c>
      <c r="Z812" s="26">
        <v>583.5</v>
      </c>
      <c r="AA812" s="26">
        <v>3170</v>
      </c>
      <c r="AB812" s="26">
        <v>308.39999999999998</v>
      </c>
      <c r="AC812" s="26">
        <v>910</v>
      </c>
      <c r="AD812" s="26">
        <v>10655</v>
      </c>
      <c r="AE812" s="26">
        <v>1277</v>
      </c>
      <c r="AF812" s="26">
        <v>1741.5</v>
      </c>
      <c r="AG812" s="26">
        <v>7.0395000000000003</v>
      </c>
    </row>
    <row r="813" spans="1:33" ht="15.75" customHeight="1">
      <c r="A813" s="101">
        <v>45002</v>
      </c>
      <c r="B813" s="102">
        <f>VLOOKUP(A813,'FTSE All-Share Historical '!A:B,2,FALSE)</f>
        <v>4046.9</v>
      </c>
      <c r="C813" s="26">
        <v>486</v>
      </c>
      <c r="D813" s="26">
        <v>170</v>
      </c>
      <c r="E813" s="26">
        <v>173.5</v>
      </c>
      <c r="F813" s="26">
        <v>224</v>
      </c>
      <c r="G813" s="26">
        <v>144.80000000000001</v>
      </c>
      <c r="H813" s="26">
        <v>439.5</v>
      </c>
      <c r="I813" s="26">
        <v>36.24</v>
      </c>
      <c r="J813" s="26">
        <v>132</v>
      </c>
      <c r="K813" s="26">
        <v>186</v>
      </c>
      <c r="L813" s="26">
        <v>138.6</v>
      </c>
      <c r="M813" s="26">
        <v>463</v>
      </c>
      <c r="N813" s="26">
        <v>154.5</v>
      </c>
      <c r="O813" s="26">
        <v>1080</v>
      </c>
      <c r="P813" s="26">
        <v>1652</v>
      </c>
      <c r="Q813" s="26">
        <v>67.099999999999994</v>
      </c>
      <c r="R813" s="26">
        <v>52.1</v>
      </c>
      <c r="S813" s="26">
        <v>60.5</v>
      </c>
      <c r="T813" s="26">
        <v>512</v>
      </c>
      <c r="U813" s="26">
        <v>190.5</v>
      </c>
      <c r="V813" s="26">
        <v>86.2</v>
      </c>
      <c r="W813" s="26">
        <v>5250</v>
      </c>
      <c r="X813" s="26">
        <v>2504</v>
      </c>
      <c r="Y813" s="26">
        <v>248.5</v>
      </c>
      <c r="Z813" s="26">
        <v>589</v>
      </c>
      <c r="AA813" s="26">
        <v>3145</v>
      </c>
      <c r="AB813" s="26">
        <v>302.2</v>
      </c>
      <c r="AC813" s="26">
        <v>925</v>
      </c>
      <c r="AD813" s="26">
        <v>10605</v>
      </c>
      <c r="AE813" s="26">
        <v>1224</v>
      </c>
      <c r="AF813" s="26">
        <v>1662.5</v>
      </c>
      <c r="AG813" s="26">
        <v>6.9527999999999999</v>
      </c>
    </row>
    <row r="814" spans="1:33" ht="15.75" customHeight="1">
      <c r="A814" s="101">
        <v>45005</v>
      </c>
      <c r="B814" s="102">
        <f>VLOOKUP(A814,'FTSE All-Share Historical '!A:B,2,FALSE)</f>
        <v>4080.06</v>
      </c>
      <c r="C814" s="26">
        <v>485</v>
      </c>
      <c r="D814" s="26">
        <v>170</v>
      </c>
      <c r="E814" s="26">
        <v>176.8</v>
      </c>
      <c r="F814" s="26">
        <v>225</v>
      </c>
      <c r="G814" s="26">
        <v>145.4</v>
      </c>
      <c r="H814" s="26">
        <v>440</v>
      </c>
      <c r="I814" s="26">
        <v>36.299999999999997</v>
      </c>
      <c r="J814" s="26">
        <v>133</v>
      </c>
      <c r="K814" s="26">
        <v>185</v>
      </c>
      <c r="L814" s="26">
        <v>142</v>
      </c>
      <c r="M814" s="26">
        <v>445</v>
      </c>
      <c r="N814" s="26">
        <v>154.69999999999999</v>
      </c>
      <c r="O814" s="26">
        <v>1088</v>
      </c>
      <c r="P814" s="26">
        <v>1662</v>
      </c>
      <c r="Q814" s="26">
        <v>66.900000000000006</v>
      </c>
      <c r="R814" s="26">
        <v>51.1</v>
      </c>
      <c r="S814" s="26">
        <v>59.8</v>
      </c>
      <c r="T814" s="26">
        <v>485</v>
      </c>
      <c r="U814" s="26">
        <v>185</v>
      </c>
      <c r="V814" s="26">
        <v>86.3</v>
      </c>
      <c r="W814" s="26">
        <v>5360</v>
      </c>
      <c r="X814" s="26">
        <v>2626</v>
      </c>
      <c r="Y814" s="26">
        <v>255</v>
      </c>
      <c r="Z814" s="26">
        <v>580</v>
      </c>
      <c r="AA814" s="26">
        <v>3120</v>
      </c>
      <c r="AB814" s="26">
        <v>306.2</v>
      </c>
      <c r="AC814" s="26">
        <v>905</v>
      </c>
      <c r="AD814" s="26">
        <v>10675</v>
      </c>
      <c r="AE814" s="26">
        <v>1238</v>
      </c>
      <c r="AF814" s="26">
        <v>1658.5</v>
      </c>
      <c r="AG814" s="26">
        <v>6.5012999999999996</v>
      </c>
    </row>
    <row r="815" spans="1:33" ht="15.75" customHeight="1">
      <c r="A815" s="101">
        <v>45006</v>
      </c>
      <c r="B815" s="102">
        <f>VLOOKUP(A815,'FTSE All-Share Historical '!A:B,2,FALSE)</f>
        <v>4151.5600000000004</v>
      </c>
      <c r="C815" s="26">
        <v>486</v>
      </c>
      <c r="D815" s="26">
        <v>172.4</v>
      </c>
      <c r="E815" s="26">
        <v>179.4</v>
      </c>
      <c r="F815" s="26">
        <v>222</v>
      </c>
      <c r="G815" s="26">
        <v>145</v>
      </c>
      <c r="H815" s="26">
        <v>431.5</v>
      </c>
      <c r="I815" s="26">
        <v>36.76</v>
      </c>
      <c r="J815" s="26">
        <v>134.5</v>
      </c>
      <c r="K815" s="26">
        <v>179.5</v>
      </c>
      <c r="L815" s="26">
        <v>141.80000000000001</v>
      </c>
      <c r="M815" s="26">
        <v>443.5</v>
      </c>
      <c r="N815" s="26">
        <v>161.6</v>
      </c>
      <c r="O815" s="26">
        <v>1100</v>
      </c>
      <c r="P815" s="26">
        <v>1674</v>
      </c>
      <c r="Q815" s="26">
        <v>68.2</v>
      </c>
      <c r="R815" s="26">
        <v>51.6</v>
      </c>
      <c r="S815" s="26">
        <v>60.4</v>
      </c>
      <c r="T815" s="26">
        <v>506</v>
      </c>
      <c r="U815" s="26">
        <v>183</v>
      </c>
      <c r="V815" s="26">
        <v>88.9</v>
      </c>
      <c r="W815" s="26">
        <v>5340</v>
      </c>
      <c r="X815" s="26">
        <v>2601.5</v>
      </c>
      <c r="Y815" s="26">
        <v>260.5</v>
      </c>
      <c r="Z815" s="26">
        <v>600</v>
      </c>
      <c r="AA815" s="26">
        <v>3145</v>
      </c>
      <c r="AB815" s="26">
        <v>314</v>
      </c>
      <c r="AC815" s="26">
        <v>885</v>
      </c>
      <c r="AD815" s="26">
        <v>10905</v>
      </c>
      <c r="AE815" s="26">
        <v>1278.5</v>
      </c>
      <c r="AF815" s="26">
        <v>1699.5</v>
      </c>
      <c r="AG815" s="26">
        <v>6.3948</v>
      </c>
    </row>
    <row r="816" spans="1:33" ht="15.75" customHeight="1">
      <c r="A816" s="101">
        <v>45007</v>
      </c>
      <c r="B816" s="102">
        <f>VLOOKUP(A816,'FTSE All-Share Historical '!A:B,2,FALSE)</f>
        <v>4165.3900000000003</v>
      </c>
      <c r="C816" s="26">
        <v>471</v>
      </c>
      <c r="D816" s="26">
        <v>171.8</v>
      </c>
      <c r="E816" s="26">
        <v>179.5</v>
      </c>
      <c r="F816" s="26">
        <v>225</v>
      </c>
      <c r="G816" s="26">
        <v>143.80000000000001</v>
      </c>
      <c r="H816" s="26">
        <v>460.5</v>
      </c>
      <c r="I816" s="26">
        <v>36.54</v>
      </c>
      <c r="J816" s="26">
        <v>133.75</v>
      </c>
      <c r="K816" s="26">
        <v>187</v>
      </c>
      <c r="L816" s="26">
        <v>141</v>
      </c>
      <c r="M816" s="26">
        <v>443</v>
      </c>
      <c r="N816" s="26">
        <v>158.5</v>
      </c>
      <c r="O816" s="26">
        <v>1040</v>
      </c>
      <c r="P816" s="26">
        <v>1690</v>
      </c>
      <c r="Q816" s="26">
        <v>67.599999999999994</v>
      </c>
      <c r="R816" s="26">
        <v>55.5</v>
      </c>
      <c r="S816" s="26">
        <v>62.4</v>
      </c>
      <c r="T816" s="26">
        <v>504</v>
      </c>
      <c r="U816" s="26">
        <v>180.25</v>
      </c>
      <c r="V816" s="26">
        <v>87.7</v>
      </c>
      <c r="W816" s="26">
        <v>5319</v>
      </c>
      <c r="X816" s="26">
        <v>2604</v>
      </c>
      <c r="Y816" s="26">
        <v>254</v>
      </c>
      <c r="Z816" s="26">
        <v>592</v>
      </c>
      <c r="AA816" s="26">
        <v>3150</v>
      </c>
      <c r="AB816" s="26">
        <v>313.8</v>
      </c>
      <c r="AC816" s="26">
        <v>887.5</v>
      </c>
      <c r="AD816" s="26">
        <v>10795</v>
      </c>
      <c r="AE816" s="26">
        <v>1269</v>
      </c>
      <c r="AF816" s="26">
        <v>1705.5</v>
      </c>
      <c r="AG816" s="26">
        <v>6.1401000000000003</v>
      </c>
    </row>
    <row r="817" spans="1:33" ht="15.75" customHeight="1">
      <c r="A817" s="101">
        <v>45008</v>
      </c>
      <c r="B817" s="102">
        <f>VLOOKUP(A817,'FTSE All-Share Historical '!A:B,2,FALSE)</f>
        <v>4132.7</v>
      </c>
      <c r="C817" s="26">
        <v>477</v>
      </c>
      <c r="D817" s="26">
        <v>172</v>
      </c>
      <c r="E817" s="26">
        <v>176.3</v>
      </c>
      <c r="F817" s="26">
        <v>230</v>
      </c>
      <c r="G817" s="26">
        <v>140</v>
      </c>
      <c r="H817" s="26">
        <v>462</v>
      </c>
      <c r="I817" s="26">
        <v>35.94</v>
      </c>
      <c r="J817" s="26">
        <v>135</v>
      </c>
      <c r="K817" s="26">
        <v>183.5</v>
      </c>
      <c r="L817" s="26">
        <v>138.80000000000001</v>
      </c>
      <c r="M817" s="26">
        <v>446</v>
      </c>
      <c r="N817" s="26">
        <v>159.5</v>
      </c>
      <c r="O817" s="26">
        <v>1066</v>
      </c>
      <c r="P817" s="26">
        <v>1672</v>
      </c>
      <c r="Q817" s="26">
        <v>67.2</v>
      </c>
      <c r="R817" s="26">
        <v>55.4</v>
      </c>
      <c r="S817" s="26">
        <v>64</v>
      </c>
      <c r="T817" s="26">
        <v>502</v>
      </c>
      <c r="U817" s="26">
        <v>187</v>
      </c>
      <c r="V817" s="26">
        <v>88.2</v>
      </c>
      <c r="W817" s="26">
        <v>5288</v>
      </c>
      <c r="X817" s="26">
        <v>2586.5</v>
      </c>
      <c r="Y817" s="26">
        <v>255</v>
      </c>
      <c r="Z817" s="26">
        <v>581</v>
      </c>
      <c r="AA817" s="26">
        <v>3155</v>
      </c>
      <c r="AB817" s="26">
        <v>307</v>
      </c>
      <c r="AC817" s="26">
        <v>910</v>
      </c>
      <c r="AD817" s="26">
        <v>10690</v>
      </c>
      <c r="AE817" s="26">
        <v>1278.5</v>
      </c>
      <c r="AF817" s="26">
        <v>1673</v>
      </c>
      <c r="AG817" s="26">
        <v>6.1401000000000003</v>
      </c>
    </row>
    <row r="818" spans="1:33" ht="15.75" customHeight="1">
      <c r="A818" s="101">
        <v>45009</v>
      </c>
      <c r="B818" s="102">
        <f>VLOOKUP(A818,'FTSE All-Share Historical '!A:B,2,FALSE)</f>
        <v>4080.78</v>
      </c>
      <c r="C818" s="26">
        <v>471</v>
      </c>
      <c r="D818" s="26">
        <v>171</v>
      </c>
      <c r="E818" s="26">
        <v>172.4</v>
      </c>
      <c r="F818" s="26">
        <v>228</v>
      </c>
      <c r="G818" s="26">
        <v>142.6</v>
      </c>
      <c r="H818" s="26">
        <v>466.5</v>
      </c>
      <c r="I818" s="26">
        <v>35.22</v>
      </c>
      <c r="J818" s="26">
        <v>135</v>
      </c>
      <c r="K818" s="26">
        <v>182.5</v>
      </c>
      <c r="L818" s="26">
        <v>137</v>
      </c>
      <c r="M818" s="26">
        <v>438</v>
      </c>
      <c r="N818" s="26">
        <v>160.19999999999999</v>
      </c>
      <c r="O818" s="26">
        <v>1058</v>
      </c>
      <c r="P818" s="26">
        <v>1648</v>
      </c>
      <c r="Q818" s="26">
        <v>65.2</v>
      </c>
      <c r="R818" s="26">
        <v>53.1</v>
      </c>
      <c r="S818" s="26">
        <v>62.2</v>
      </c>
      <c r="T818" s="26">
        <v>504</v>
      </c>
      <c r="U818" s="26">
        <v>184</v>
      </c>
      <c r="V818" s="26">
        <v>85.5</v>
      </c>
      <c r="W818" s="26">
        <v>5253</v>
      </c>
      <c r="X818" s="26">
        <v>2538</v>
      </c>
      <c r="Y818" s="26">
        <v>252</v>
      </c>
      <c r="Z818" s="26">
        <v>660</v>
      </c>
      <c r="AA818" s="26">
        <v>3175</v>
      </c>
      <c r="AB818" s="26">
        <v>300</v>
      </c>
      <c r="AC818" s="26">
        <v>880</v>
      </c>
      <c r="AD818" s="26">
        <v>10470</v>
      </c>
      <c r="AE818" s="26">
        <v>1263</v>
      </c>
      <c r="AF818" s="26">
        <v>1671.5</v>
      </c>
      <c r="AG818" s="26">
        <v>5.7409999999999997</v>
      </c>
    </row>
    <row r="819" spans="1:33" ht="15.75" customHeight="1">
      <c r="A819" s="101">
        <v>45012</v>
      </c>
      <c r="B819" s="102">
        <f>VLOOKUP(A819,'FTSE All-Share Historical '!A:B,2,FALSE)</f>
        <v>4113.29</v>
      </c>
      <c r="C819" s="26">
        <v>483</v>
      </c>
      <c r="D819" s="26">
        <v>173.4</v>
      </c>
      <c r="E819" s="26">
        <v>172.3</v>
      </c>
      <c r="F819" s="26">
        <v>225</v>
      </c>
      <c r="G819" s="26">
        <v>144</v>
      </c>
      <c r="H819" s="26">
        <v>463</v>
      </c>
      <c r="I819" s="26">
        <v>34.92</v>
      </c>
      <c r="J819" s="26">
        <v>134</v>
      </c>
      <c r="K819" s="26">
        <v>182.5</v>
      </c>
      <c r="L819" s="26">
        <v>137.4</v>
      </c>
      <c r="M819" s="26">
        <v>438</v>
      </c>
      <c r="N819" s="26">
        <v>161.80000000000001</v>
      </c>
      <c r="O819" s="26">
        <v>1096</v>
      </c>
      <c r="P819" s="26">
        <v>1640</v>
      </c>
      <c r="Q819" s="26">
        <v>66.099999999999994</v>
      </c>
      <c r="R819" s="26">
        <v>54.6</v>
      </c>
      <c r="S819" s="26">
        <v>61.5</v>
      </c>
      <c r="T819" s="26">
        <v>480</v>
      </c>
      <c r="U819" s="26">
        <v>182</v>
      </c>
      <c r="V819" s="26">
        <v>86.1</v>
      </c>
      <c r="W819" s="26">
        <v>5232</v>
      </c>
      <c r="X819" s="26">
        <v>2539</v>
      </c>
      <c r="Y819" s="26">
        <v>250.5</v>
      </c>
      <c r="Z819" s="26">
        <v>677.5</v>
      </c>
      <c r="AA819" s="26">
        <v>3070</v>
      </c>
      <c r="AB819" s="26">
        <v>299.60000000000002</v>
      </c>
      <c r="AC819" s="26">
        <v>900</v>
      </c>
      <c r="AD819" s="26">
        <v>10515</v>
      </c>
      <c r="AE819" s="26">
        <v>1271.5</v>
      </c>
      <c r="AF819" s="26">
        <v>1658</v>
      </c>
      <c r="AG819" s="26">
        <v>5.7771999999999997</v>
      </c>
    </row>
    <row r="820" spans="1:33" ht="15.75" customHeight="1">
      <c r="A820" s="101">
        <v>45013</v>
      </c>
      <c r="B820" s="102">
        <f>VLOOKUP(A820,'FTSE All-Share Historical '!A:B,2,FALSE)</f>
        <v>4115.04</v>
      </c>
      <c r="C820" s="26">
        <v>480</v>
      </c>
      <c r="D820" s="26">
        <v>172.4</v>
      </c>
      <c r="E820" s="26">
        <v>170.4</v>
      </c>
      <c r="F820" s="26">
        <v>225</v>
      </c>
      <c r="G820" s="26">
        <v>142.6</v>
      </c>
      <c r="H820" s="26">
        <v>479.5</v>
      </c>
      <c r="I820" s="26">
        <v>34.14</v>
      </c>
      <c r="J820" s="26">
        <v>135</v>
      </c>
      <c r="K820" s="26">
        <v>186</v>
      </c>
      <c r="L820" s="26">
        <v>135.4</v>
      </c>
      <c r="M820" s="26">
        <v>423.5</v>
      </c>
      <c r="N820" s="26">
        <v>161</v>
      </c>
      <c r="O820" s="26">
        <v>1070</v>
      </c>
      <c r="P820" s="26">
        <v>1608</v>
      </c>
      <c r="Q820" s="26">
        <v>64.5</v>
      </c>
      <c r="R820" s="26">
        <v>53.1</v>
      </c>
      <c r="S820" s="26">
        <v>61.5</v>
      </c>
      <c r="T820" s="26">
        <v>488</v>
      </c>
      <c r="U820" s="26">
        <v>180</v>
      </c>
      <c r="V820" s="26">
        <v>84.2</v>
      </c>
      <c r="W820" s="26">
        <v>5338</v>
      </c>
      <c r="X820" s="26">
        <v>2567.5</v>
      </c>
      <c r="Y820" s="26">
        <v>251.5</v>
      </c>
      <c r="Z820" s="26">
        <v>679</v>
      </c>
      <c r="AA820" s="26">
        <v>3105</v>
      </c>
      <c r="AB820" s="26">
        <v>303.60000000000002</v>
      </c>
      <c r="AC820" s="26">
        <v>890</v>
      </c>
      <c r="AD820" s="26">
        <v>10655</v>
      </c>
      <c r="AE820" s="26">
        <v>1270</v>
      </c>
      <c r="AF820" s="26">
        <v>1631.5</v>
      </c>
      <c r="AG820" s="26">
        <v>5.5965999999999996</v>
      </c>
    </row>
    <row r="821" spans="1:33" ht="15.75" customHeight="1">
      <c r="A821" s="101">
        <v>45014</v>
      </c>
      <c r="B821" s="102">
        <f>VLOOKUP(A821,'FTSE All-Share Historical '!A:B,2,FALSE)</f>
        <v>4160.28</v>
      </c>
      <c r="C821" s="26">
        <v>477</v>
      </c>
      <c r="D821" s="26">
        <v>172.4</v>
      </c>
      <c r="E821" s="26">
        <v>170</v>
      </c>
      <c r="F821" s="26">
        <v>225</v>
      </c>
      <c r="G821" s="26">
        <v>143.6</v>
      </c>
      <c r="H821" s="26">
        <v>477</v>
      </c>
      <c r="I821" s="26">
        <v>34.56</v>
      </c>
      <c r="J821" s="26">
        <v>135</v>
      </c>
      <c r="K821" s="26">
        <v>185.5</v>
      </c>
      <c r="L821" s="26">
        <v>137.4</v>
      </c>
      <c r="M821" s="26">
        <v>418.5</v>
      </c>
      <c r="N821" s="26">
        <v>162.19999999999999</v>
      </c>
      <c r="O821" s="26">
        <v>1040</v>
      </c>
      <c r="P821" s="26">
        <v>1650</v>
      </c>
      <c r="Q821" s="26">
        <v>67.8</v>
      </c>
      <c r="R821" s="26">
        <v>52.6</v>
      </c>
      <c r="S821" s="26">
        <v>60.4</v>
      </c>
      <c r="T821" s="26">
        <v>480</v>
      </c>
      <c r="U821" s="26">
        <v>185</v>
      </c>
      <c r="V821" s="26">
        <v>85.2</v>
      </c>
      <c r="W821" s="26">
        <v>5393</v>
      </c>
      <c r="X821" s="26">
        <v>2634</v>
      </c>
      <c r="Y821" s="26">
        <v>239</v>
      </c>
      <c r="Z821" s="26">
        <v>700</v>
      </c>
      <c r="AA821" s="26">
        <v>3100</v>
      </c>
      <c r="AB821" s="26">
        <v>305.60000000000002</v>
      </c>
      <c r="AC821" s="26">
        <v>900</v>
      </c>
      <c r="AD821" s="26">
        <v>10635</v>
      </c>
      <c r="AE821" s="26">
        <v>1291.5</v>
      </c>
      <c r="AF821" s="26">
        <v>1645</v>
      </c>
      <c r="AG821" s="26">
        <v>5.8872999999999998</v>
      </c>
    </row>
    <row r="822" spans="1:33" ht="15.75" customHeight="1">
      <c r="A822" s="101">
        <v>45015</v>
      </c>
      <c r="B822" s="102">
        <f>VLOOKUP(A822,'FTSE All-Share Historical '!A:B,2,FALSE)</f>
        <v>4195.43</v>
      </c>
      <c r="C822" s="26">
        <v>467</v>
      </c>
      <c r="D822" s="26">
        <v>178</v>
      </c>
      <c r="E822" s="26">
        <v>174.9</v>
      </c>
      <c r="F822" s="26">
        <v>223</v>
      </c>
      <c r="G822" s="26">
        <v>140</v>
      </c>
      <c r="H822" s="26">
        <v>466</v>
      </c>
      <c r="I822" s="26">
        <v>35.619999999999997</v>
      </c>
      <c r="J822" s="26">
        <v>133.5</v>
      </c>
      <c r="K822" s="26">
        <v>183</v>
      </c>
      <c r="L822" s="26">
        <v>143.6</v>
      </c>
      <c r="M822" s="26">
        <v>438</v>
      </c>
      <c r="N822" s="26">
        <v>163.6</v>
      </c>
      <c r="O822" s="26">
        <v>1058</v>
      </c>
      <c r="P822" s="26">
        <v>1700</v>
      </c>
      <c r="Q822" s="26">
        <v>68.8</v>
      </c>
      <c r="R822" s="26">
        <v>53.7</v>
      </c>
      <c r="S822" s="26">
        <v>59.8</v>
      </c>
      <c r="T822" s="26">
        <v>495</v>
      </c>
      <c r="U822" s="26">
        <v>181.5</v>
      </c>
      <c r="V822" s="26">
        <v>87.7</v>
      </c>
      <c r="W822" s="26">
        <v>5439</v>
      </c>
      <c r="X822" s="26">
        <v>2687.5</v>
      </c>
      <c r="Y822" s="26">
        <v>236.5</v>
      </c>
      <c r="Z822" s="26">
        <v>722</v>
      </c>
      <c r="AA822" s="26">
        <v>3100</v>
      </c>
      <c r="AB822" s="26">
        <v>302.2</v>
      </c>
      <c r="AC822" s="26">
        <v>905</v>
      </c>
      <c r="AD822" s="26">
        <v>10720</v>
      </c>
      <c r="AE822" s="26">
        <v>1312</v>
      </c>
      <c r="AF822" s="26">
        <v>1680.5</v>
      </c>
      <c r="AG822" s="26">
        <v>5.7771999999999997</v>
      </c>
    </row>
    <row r="823" spans="1:33" ht="15.75" customHeight="1">
      <c r="A823" s="101">
        <v>45016</v>
      </c>
      <c r="B823" s="102">
        <f>VLOOKUP(A823,'FTSE All-Share Historical '!A:B,2,FALSE)</f>
        <v>4201.42</v>
      </c>
      <c r="C823" s="26">
        <v>465</v>
      </c>
      <c r="D823" s="26">
        <v>172.4</v>
      </c>
      <c r="E823" s="26">
        <v>174.8</v>
      </c>
      <c r="F823" s="26">
        <v>227</v>
      </c>
      <c r="G823" s="26">
        <v>131.6</v>
      </c>
      <c r="H823" s="26">
        <v>469.5</v>
      </c>
      <c r="I823" s="26">
        <v>35.86</v>
      </c>
      <c r="J823" s="26">
        <v>135</v>
      </c>
      <c r="K823" s="26">
        <v>186</v>
      </c>
      <c r="L823" s="26">
        <v>143.6</v>
      </c>
      <c r="M823" s="26">
        <v>434.5</v>
      </c>
      <c r="N823" s="26">
        <v>164.5</v>
      </c>
      <c r="O823" s="26">
        <v>1026</v>
      </c>
      <c r="P823" s="26">
        <v>1690</v>
      </c>
      <c r="Q823" s="26">
        <v>68.2</v>
      </c>
      <c r="R823" s="26">
        <v>54.5</v>
      </c>
      <c r="S823" s="26">
        <v>59.8</v>
      </c>
      <c r="T823" s="26">
        <v>490</v>
      </c>
      <c r="U823" s="26">
        <v>183</v>
      </c>
      <c r="V823" s="26">
        <v>88.8</v>
      </c>
      <c r="W823" s="26">
        <v>5478</v>
      </c>
      <c r="X823" s="26">
        <v>2678</v>
      </c>
      <c r="Y823" s="26">
        <v>236.5</v>
      </c>
      <c r="Z823" s="26">
        <v>715</v>
      </c>
      <c r="AA823" s="26">
        <v>3090</v>
      </c>
      <c r="AB823" s="26">
        <v>298.8</v>
      </c>
      <c r="AC823" s="26">
        <v>905</v>
      </c>
      <c r="AD823" s="26">
        <v>10650</v>
      </c>
      <c r="AE823" s="26">
        <v>1312.5</v>
      </c>
      <c r="AF823" s="26">
        <v>1675</v>
      </c>
      <c r="AG823" s="26">
        <v>5.8312999999999997</v>
      </c>
    </row>
    <row r="824" spans="1:33" ht="15.75" customHeight="1">
      <c r="A824" s="101">
        <v>45019</v>
      </c>
      <c r="B824" s="102">
        <f>VLOOKUP(A824,'FTSE All-Share Historical '!A:B,2,FALSE)</f>
        <v>4219.41</v>
      </c>
      <c r="C824" s="26">
        <v>472</v>
      </c>
      <c r="D824" s="26">
        <v>172.2</v>
      </c>
      <c r="E824" s="26">
        <v>172.9</v>
      </c>
      <c r="F824" s="26">
        <v>225</v>
      </c>
      <c r="G824" s="26">
        <v>125.5</v>
      </c>
      <c r="H824" s="26">
        <v>456</v>
      </c>
      <c r="I824" s="26">
        <v>35.5</v>
      </c>
      <c r="J824" s="26">
        <v>135.75</v>
      </c>
      <c r="K824" s="26">
        <v>187.5</v>
      </c>
      <c r="L824" s="26">
        <v>141.80000000000001</v>
      </c>
      <c r="M824" s="26">
        <v>426.5</v>
      </c>
      <c r="N824" s="26">
        <v>162.9</v>
      </c>
      <c r="O824" s="26">
        <v>1060</v>
      </c>
      <c r="P824" s="26">
        <v>1686</v>
      </c>
      <c r="Q824" s="26">
        <v>70.3</v>
      </c>
      <c r="R824" s="26">
        <v>55</v>
      </c>
      <c r="S824" s="26">
        <v>60.1</v>
      </c>
      <c r="T824" s="26">
        <v>494.5</v>
      </c>
      <c r="U824" s="26">
        <v>180.25</v>
      </c>
      <c r="V824" s="26">
        <v>91.4</v>
      </c>
      <c r="W824" s="26">
        <v>5405</v>
      </c>
      <c r="X824" s="26">
        <v>2678</v>
      </c>
      <c r="Y824" s="26">
        <v>239</v>
      </c>
      <c r="Z824" s="26">
        <v>717.5</v>
      </c>
      <c r="AA824" s="26">
        <v>3025</v>
      </c>
      <c r="AB824" s="26">
        <v>302.8</v>
      </c>
      <c r="AC824" s="26">
        <v>906</v>
      </c>
      <c r="AD824" s="26">
        <v>10745</v>
      </c>
      <c r="AE824" s="26">
        <v>1284</v>
      </c>
      <c r="AF824" s="26">
        <v>1686</v>
      </c>
      <c r="AG824" s="26">
        <v>5.3635999999999999</v>
      </c>
    </row>
    <row r="825" spans="1:33" ht="15.75" customHeight="1">
      <c r="A825" s="101">
        <v>45020</v>
      </c>
      <c r="B825" s="102">
        <f>VLOOKUP(A825,'FTSE All-Share Historical '!A:B,2,FALSE)</f>
        <v>4199.2</v>
      </c>
      <c r="C825" s="26">
        <v>475</v>
      </c>
      <c r="D825" s="26">
        <v>171.4</v>
      </c>
      <c r="E825" s="26">
        <v>170.4</v>
      </c>
      <c r="F825" s="26">
        <v>225</v>
      </c>
      <c r="G825" s="26">
        <v>128.5</v>
      </c>
      <c r="H825" s="26">
        <v>462</v>
      </c>
      <c r="I825" s="26">
        <v>33.6</v>
      </c>
      <c r="J825" s="26">
        <v>130</v>
      </c>
      <c r="K825" s="26">
        <v>190</v>
      </c>
      <c r="L825" s="26">
        <v>143.19999999999999</v>
      </c>
      <c r="M825" s="26">
        <v>414</v>
      </c>
      <c r="N825" s="26">
        <v>164.8</v>
      </c>
      <c r="O825" s="26">
        <v>1075</v>
      </c>
      <c r="P825" s="26">
        <v>1680</v>
      </c>
      <c r="Q825" s="26">
        <v>70.400000000000006</v>
      </c>
      <c r="R825" s="26">
        <v>54.4</v>
      </c>
      <c r="S825" s="26">
        <v>59.8</v>
      </c>
      <c r="T825" s="26">
        <v>490</v>
      </c>
      <c r="U825" s="26">
        <v>179.5</v>
      </c>
      <c r="V825" s="26">
        <v>90.5</v>
      </c>
      <c r="W825" s="26">
        <v>5312</v>
      </c>
      <c r="X825" s="26">
        <v>2634</v>
      </c>
      <c r="Y825" s="26">
        <v>234</v>
      </c>
      <c r="Z825" s="26">
        <v>696</v>
      </c>
      <c r="AA825" s="26">
        <v>2990</v>
      </c>
      <c r="AB825" s="26">
        <v>302</v>
      </c>
      <c r="AC825" s="26">
        <v>908</v>
      </c>
      <c r="AD825" s="26">
        <v>10355</v>
      </c>
      <c r="AE825" s="26">
        <v>1282</v>
      </c>
      <c r="AF825" s="26">
        <v>1675.5</v>
      </c>
      <c r="AG825" s="26">
        <v>5.4177999999999997</v>
      </c>
    </row>
    <row r="826" spans="1:33" ht="15.75" customHeight="1">
      <c r="A826" s="101">
        <v>45021</v>
      </c>
      <c r="B826" s="102">
        <f>VLOOKUP(A826,'FTSE All-Share Historical '!A:B,2,FALSE)</f>
        <v>4205.97</v>
      </c>
      <c r="C826" s="26">
        <v>480</v>
      </c>
      <c r="D826" s="26">
        <v>169.4</v>
      </c>
      <c r="E826" s="26">
        <v>165.6</v>
      </c>
      <c r="F826" s="26">
        <v>223</v>
      </c>
      <c r="G826" s="26">
        <v>129</v>
      </c>
      <c r="H826" s="26">
        <v>460</v>
      </c>
      <c r="I826" s="26">
        <v>34.299999999999997</v>
      </c>
      <c r="J826" s="26">
        <v>131</v>
      </c>
      <c r="K826" s="26">
        <v>188.5</v>
      </c>
      <c r="L826" s="26">
        <v>141</v>
      </c>
      <c r="M826" s="26">
        <v>413.5</v>
      </c>
      <c r="N826" s="26">
        <v>157.6</v>
      </c>
      <c r="O826" s="26">
        <v>1095</v>
      </c>
      <c r="P826" s="26">
        <v>1664</v>
      </c>
      <c r="Q826" s="26">
        <v>67.5</v>
      </c>
      <c r="R826" s="26">
        <v>55.2</v>
      </c>
      <c r="S826" s="26">
        <v>60.1</v>
      </c>
      <c r="T826" s="26">
        <v>480</v>
      </c>
      <c r="U826" s="26">
        <v>186.75</v>
      </c>
      <c r="V826" s="26">
        <v>88.3</v>
      </c>
      <c r="W826" s="26">
        <v>5283</v>
      </c>
      <c r="X826" s="26">
        <v>2610.5</v>
      </c>
      <c r="Y826" s="26">
        <v>228</v>
      </c>
      <c r="Z826" s="26">
        <v>697</v>
      </c>
      <c r="AA826" s="26">
        <v>2985</v>
      </c>
      <c r="AB826" s="26">
        <v>299</v>
      </c>
      <c r="AC826" s="26">
        <v>910</v>
      </c>
      <c r="AD826" s="26">
        <v>10100</v>
      </c>
      <c r="AE826" s="26">
        <v>1244</v>
      </c>
      <c r="AF826" s="26">
        <v>1686.5</v>
      </c>
      <c r="AG826" s="26">
        <v>6.5012999999999996</v>
      </c>
    </row>
    <row r="827" spans="1:33" ht="15.75" customHeight="1">
      <c r="A827" s="101">
        <v>45022</v>
      </c>
      <c r="B827" s="102">
        <f>VLOOKUP(A827,'FTSE All-Share Historical '!A:B,2,FALSE)</f>
        <v>4249.2700000000004</v>
      </c>
      <c r="C827" s="26">
        <v>471</v>
      </c>
      <c r="D827" s="26">
        <v>172</v>
      </c>
      <c r="E827" s="26">
        <v>167.4</v>
      </c>
      <c r="F827" s="26">
        <v>228</v>
      </c>
      <c r="G827" s="26">
        <v>130</v>
      </c>
      <c r="H827" s="26">
        <v>465</v>
      </c>
      <c r="I827" s="26">
        <v>35</v>
      </c>
      <c r="J827" s="26">
        <v>134.75</v>
      </c>
      <c r="K827" s="26">
        <v>184.75</v>
      </c>
      <c r="L827" s="26">
        <v>144</v>
      </c>
      <c r="M827" s="26">
        <v>413.5</v>
      </c>
      <c r="N827" s="26">
        <v>160.30000000000001</v>
      </c>
      <c r="O827" s="26">
        <v>1100</v>
      </c>
      <c r="P827" s="26">
        <v>1686</v>
      </c>
      <c r="Q827" s="26">
        <v>67.3</v>
      </c>
      <c r="R827" s="26">
        <v>56</v>
      </c>
      <c r="S827" s="26">
        <v>60.6</v>
      </c>
      <c r="T827" s="26">
        <v>468</v>
      </c>
      <c r="U827" s="26">
        <v>188.5</v>
      </c>
      <c r="V827" s="26">
        <v>91.4</v>
      </c>
      <c r="W827" s="26">
        <v>5295</v>
      </c>
      <c r="X827" s="26">
        <v>2600.5</v>
      </c>
      <c r="Y827" s="26">
        <v>228</v>
      </c>
      <c r="Z827" s="26">
        <v>710.5</v>
      </c>
      <c r="AA827" s="26">
        <v>2990</v>
      </c>
      <c r="AB827" s="26">
        <v>301.60000000000002</v>
      </c>
      <c r="AC827" s="26">
        <v>908</v>
      </c>
      <c r="AD827" s="26">
        <v>9930</v>
      </c>
      <c r="AE827" s="26">
        <v>1266</v>
      </c>
      <c r="AF827" s="26">
        <v>1751</v>
      </c>
      <c r="AG827" s="26">
        <v>6.8228</v>
      </c>
    </row>
    <row r="828" spans="1:33" ht="15.75" customHeight="1">
      <c r="A828" s="101">
        <v>45027</v>
      </c>
      <c r="B828" s="102">
        <f>VLOOKUP(A828,'FTSE All-Share Historical '!A:B,2,FALSE)</f>
        <v>4275.12</v>
      </c>
      <c r="C828" s="26">
        <v>472</v>
      </c>
      <c r="D828" s="26">
        <v>176</v>
      </c>
      <c r="E828" s="26">
        <v>168</v>
      </c>
      <c r="F828" s="26">
        <v>226</v>
      </c>
      <c r="G828" s="26">
        <v>130</v>
      </c>
      <c r="H828" s="26">
        <v>485.5</v>
      </c>
      <c r="I828" s="26">
        <v>34.9</v>
      </c>
      <c r="J828" s="26">
        <v>134</v>
      </c>
      <c r="K828" s="26">
        <v>184.5</v>
      </c>
      <c r="L828" s="26">
        <v>146</v>
      </c>
      <c r="M828" s="26">
        <v>424</v>
      </c>
      <c r="N828" s="26">
        <v>164</v>
      </c>
      <c r="O828" s="26">
        <v>1095</v>
      </c>
      <c r="P828" s="26">
        <v>1726</v>
      </c>
      <c r="Q828" s="26">
        <v>69.400000000000006</v>
      </c>
      <c r="R828" s="26">
        <v>55.4</v>
      </c>
      <c r="S828" s="26">
        <v>60.5</v>
      </c>
      <c r="T828" s="26">
        <v>461.5</v>
      </c>
      <c r="U828" s="26">
        <v>192</v>
      </c>
      <c r="V828" s="26">
        <v>95.6</v>
      </c>
      <c r="W828" s="26">
        <v>5555</v>
      </c>
      <c r="X828" s="26">
        <v>2709</v>
      </c>
      <c r="Y828" s="26">
        <v>230</v>
      </c>
      <c r="Z828" s="26">
        <v>695.5</v>
      </c>
      <c r="AA828" s="26">
        <v>3065</v>
      </c>
      <c r="AB828" s="26">
        <v>300</v>
      </c>
      <c r="AC828" s="26">
        <v>912</v>
      </c>
      <c r="AD828" s="26">
        <v>10175</v>
      </c>
      <c r="AE828" s="26">
        <v>1305</v>
      </c>
      <c r="AF828" s="26">
        <v>1772.5</v>
      </c>
      <c r="AG828" s="26">
        <v>6.8624999999999998</v>
      </c>
    </row>
    <row r="829" spans="1:33" ht="15.75" customHeight="1">
      <c r="A829" s="101">
        <v>45028</v>
      </c>
      <c r="B829" s="102">
        <f>VLOOKUP(A829,'FTSE All-Share Historical '!A:B,2,FALSE)</f>
        <v>4295.09</v>
      </c>
      <c r="C829" s="26">
        <v>478</v>
      </c>
      <c r="D829" s="26">
        <v>175.6</v>
      </c>
      <c r="E829" s="26">
        <v>173.9</v>
      </c>
      <c r="F829" s="26">
        <v>230</v>
      </c>
      <c r="G829" s="26">
        <v>128.5</v>
      </c>
      <c r="H829" s="26">
        <v>492</v>
      </c>
      <c r="I829" s="26">
        <v>33.9</v>
      </c>
      <c r="J829" s="26">
        <v>132.25</v>
      </c>
      <c r="K829" s="26">
        <v>177</v>
      </c>
      <c r="L829" s="26">
        <v>142.19999999999999</v>
      </c>
      <c r="M829" s="26">
        <v>428</v>
      </c>
      <c r="N829" s="26">
        <v>162.1</v>
      </c>
      <c r="O829" s="26">
        <v>1135</v>
      </c>
      <c r="P829" s="26">
        <v>1732</v>
      </c>
      <c r="Q829" s="26">
        <v>69.5</v>
      </c>
      <c r="R829" s="26">
        <v>56</v>
      </c>
      <c r="S829" s="26">
        <v>59.6</v>
      </c>
      <c r="T829" s="26">
        <v>457.5</v>
      </c>
      <c r="U829" s="26">
        <v>199.5</v>
      </c>
      <c r="V829" s="26">
        <v>95.9</v>
      </c>
      <c r="W829" s="26">
        <v>5520</v>
      </c>
      <c r="X829" s="26">
        <v>2675.5</v>
      </c>
      <c r="Y829" s="26">
        <v>230</v>
      </c>
      <c r="Z829" s="26">
        <v>698</v>
      </c>
      <c r="AA829" s="26">
        <v>3020</v>
      </c>
      <c r="AB829" s="26">
        <v>297.39999999999998</v>
      </c>
      <c r="AC829" s="26">
        <v>904</v>
      </c>
      <c r="AD829" s="26">
        <v>10185</v>
      </c>
      <c r="AE829" s="26">
        <v>1277</v>
      </c>
      <c r="AF829" s="26">
        <v>1776.5</v>
      </c>
      <c r="AG829" s="26">
        <v>6.9709000000000003</v>
      </c>
    </row>
    <row r="830" spans="1:33" ht="15.75" customHeight="1">
      <c r="A830" s="101">
        <v>45029</v>
      </c>
      <c r="B830" s="102">
        <f>VLOOKUP(A830,'FTSE All-Share Historical '!A:B,2,FALSE)</f>
        <v>4305.96</v>
      </c>
      <c r="C830" s="26">
        <v>475</v>
      </c>
      <c r="D830" s="26">
        <v>177.6</v>
      </c>
      <c r="E830" s="26">
        <v>174</v>
      </c>
      <c r="F830" s="26">
        <v>230</v>
      </c>
      <c r="G830" s="26">
        <v>121</v>
      </c>
      <c r="H830" s="26">
        <v>475</v>
      </c>
      <c r="I830" s="26">
        <v>34.950000000000003</v>
      </c>
      <c r="J830" s="26">
        <v>133</v>
      </c>
      <c r="K830" s="26">
        <v>186</v>
      </c>
      <c r="L830" s="26">
        <v>144.6</v>
      </c>
      <c r="M830" s="26">
        <v>440</v>
      </c>
      <c r="N830" s="26">
        <v>163.1</v>
      </c>
      <c r="O830" s="26">
        <v>1190</v>
      </c>
      <c r="P830" s="26">
        <v>1772</v>
      </c>
      <c r="Q830" s="26">
        <v>69.599999999999994</v>
      </c>
      <c r="R830" s="26">
        <v>56</v>
      </c>
      <c r="S830" s="26">
        <v>60.6</v>
      </c>
      <c r="T830" s="26">
        <v>474</v>
      </c>
      <c r="U830" s="26">
        <v>198</v>
      </c>
      <c r="V830" s="26">
        <v>88.2</v>
      </c>
      <c r="W830" s="26">
        <v>5537</v>
      </c>
      <c r="X830" s="26">
        <v>2706.5</v>
      </c>
      <c r="Y830" s="26">
        <v>234</v>
      </c>
      <c r="Z830" s="26">
        <v>697</v>
      </c>
      <c r="AA830" s="26">
        <v>3035</v>
      </c>
      <c r="AB830" s="26">
        <v>295.8</v>
      </c>
      <c r="AC830" s="26">
        <v>904</v>
      </c>
      <c r="AD830" s="26">
        <v>10175</v>
      </c>
      <c r="AE830" s="26">
        <v>1270</v>
      </c>
      <c r="AF830" s="26">
        <v>1781.5</v>
      </c>
      <c r="AG830" s="26">
        <v>9.5785999999999998</v>
      </c>
    </row>
    <row r="831" spans="1:33" ht="15.75" customHeight="1">
      <c r="A831" s="101">
        <v>45030</v>
      </c>
      <c r="B831" s="102">
        <f>VLOOKUP(A831,'FTSE All-Share Historical '!A:B,2,FALSE)</f>
        <v>4324.8500000000004</v>
      </c>
      <c r="C831" s="26">
        <v>475</v>
      </c>
      <c r="D831" s="26">
        <v>174.2</v>
      </c>
      <c r="E831" s="26">
        <v>174</v>
      </c>
      <c r="F831" s="26">
        <v>227</v>
      </c>
      <c r="G831" s="26">
        <v>123</v>
      </c>
      <c r="H831" s="26">
        <v>475</v>
      </c>
      <c r="I831" s="26">
        <v>35.1</v>
      </c>
      <c r="J831" s="26">
        <v>133.5</v>
      </c>
      <c r="K831" s="26">
        <v>190</v>
      </c>
      <c r="L831" s="26">
        <v>148.6</v>
      </c>
      <c r="M831" s="26">
        <v>446</v>
      </c>
      <c r="N831" s="26">
        <v>164.2</v>
      </c>
      <c r="O831" s="26">
        <v>1160</v>
      </c>
      <c r="P831" s="26">
        <v>1758</v>
      </c>
      <c r="Q831" s="26">
        <v>70</v>
      </c>
      <c r="R831" s="26">
        <v>54.2</v>
      </c>
      <c r="S831" s="26">
        <v>61.5</v>
      </c>
      <c r="T831" s="26">
        <v>465.5</v>
      </c>
      <c r="U831" s="26">
        <v>200</v>
      </c>
      <c r="V831" s="26">
        <v>92.8</v>
      </c>
      <c r="W831" s="26">
        <v>5462</v>
      </c>
      <c r="X831" s="26">
        <v>2676.5</v>
      </c>
      <c r="Y831" s="26">
        <v>230.5</v>
      </c>
      <c r="Z831" s="26">
        <v>692</v>
      </c>
      <c r="AA831" s="26">
        <v>3040</v>
      </c>
      <c r="AB831" s="26">
        <v>295.2</v>
      </c>
      <c r="AC831" s="26">
        <v>900</v>
      </c>
      <c r="AD831" s="26">
        <v>10405</v>
      </c>
      <c r="AE831" s="26">
        <v>1278</v>
      </c>
      <c r="AF831" s="26">
        <v>1784.5</v>
      </c>
      <c r="AG831" s="26">
        <v>11.9191</v>
      </c>
    </row>
    <row r="832" spans="1:33" ht="15.75" customHeight="1">
      <c r="A832" s="101">
        <v>45033</v>
      </c>
      <c r="B832" s="102">
        <f>VLOOKUP(A832,'FTSE All-Share Historical '!A:B,2,FALSE)</f>
        <v>4329.83</v>
      </c>
      <c r="C832" s="26">
        <v>474</v>
      </c>
      <c r="D832" s="26">
        <v>175.6</v>
      </c>
      <c r="E832" s="26">
        <v>176.6</v>
      </c>
      <c r="F832" s="26">
        <v>233</v>
      </c>
      <c r="G832" s="26">
        <v>125</v>
      </c>
      <c r="H832" s="26">
        <v>473.5</v>
      </c>
      <c r="I832" s="26">
        <v>34.9</v>
      </c>
      <c r="J832" s="26">
        <v>133</v>
      </c>
      <c r="K832" s="26">
        <v>186.5</v>
      </c>
      <c r="L832" s="26">
        <v>151.80000000000001</v>
      </c>
      <c r="M832" s="26">
        <v>444</v>
      </c>
      <c r="N832" s="26">
        <v>165.6</v>
      </c>
      <c r="O832" s="26">
        <v>1185</v>
      </c>
      <c r="P832" s="26">
        <v>1790</v>
      </c>
      <c r="Q832" s="26">
        <v>70.599999999999994</v>
      </c>
      <c r="R832" s="26">
        <v>56</v>
      </c>
      <c r="S832" s="26">
        <v>59.8</v>
      </c>
      <c r="T832" s="26">
        <v>468</v>
      </c>
      <c r="U832" s="26">
        <v>198.5</v>
      </c>
      <c r="V832" s="26">
        <v>94.5</v>
      </c>
      <c r="W832" s="26">
        <v>5551</v>
      </c>
      <c r="X832" s="26">
        <v>2711.5</v>
      </c>
      <c r="Y832" s="26">
        <v>230</v>
      </c>
      <c r="Z832" s="26">
        <v>692</v>
      </c>
      <c r="AA832" s="26">
        <v>3095</v>
      </c>
      <c r="AB832" s="26">
        <v>296.39999999999998</v>
      </c>
      <c r="AC832" s="26">
        <v>900</v>
      </c>
      <c r="AD832" s="26">
        <v>10550</v>
      </c>
      <c r="AE832" s="26">
        <v>1316</v>
      </c>
      <c r="AF832" s="26">
        <v>1793</v>
      </c>
      <c r="AG832" s="26">
        <v>9.7520000000000007</v>
      </c>
    </row>
    <row r="833" spans="1:33" ht="15.75" customHeight="1">
      <c r="A833" s="101">
        <v>45034</v>
      </c>
      <c r="B833" s="102">
        <f>VLOOKUP(A833,'FTSE All-Share Historical '!A:B,2,FALSE)</f>
        <v>4344.28</v>
      </c>
      <c r="C833" s="26">
        <v>475</v>
      </c>
      <c r="D833" s="26">
        <v>176</v>
      </c>
      <c r="E833" s="26">
        <v>193</v>
      </c>
      <c r="F833" s="26">
        <v>234</v>
      </c>
      <c r="G833" s="26">
        <v>125</v>
      </c>
      <c r="H833" s="26">
        <v>474</v>
      </c>
      <c r="I833" s="26">
        <v>34.700000000000003</v>
      </c>
      <c r="J833" s="26">
        <v>131</v>
      </c>
      <c r="K833" s="26">
        <v>190</v>
      </c>
      <c r="L833" s="26">
        <v>151.19999999999999</v>
      </c>
      <c r="M833" s="26">
        <v>434.5</v>
      </c>
      <c r="N833" s="26">
        <v>169.3</v>
      </c>
      <c r="O833" s="26">
        <v>1130</v>
      </c>
      <c r="P833" s="26">
        <v>1792</v>
      </c>
      <c r="Q833" s="26">
        <v>71.8</v>
      </c>
      <c r="R833" s="26">
        <v>55</v>
      </c>
      <c r="S833" s="26">
        <v>60</v>
      </c>
      <c r="T833" s="26">
        <v>464</v>
      </c>
      <c r="U833" s="26">
        <v>199</v>
      </c>
      <c r="V833" s="26">
        <v>92.8</v>
      </c>
      <c r="W833" s="26">
        <v>5609</v>
      </c>
      <c r="X833" s="26">
        <v>2800</v>
      </c>
      <c r="Y833" s="26">
        <v>232</v>
      </c>
      <c r="Z833" s="26">
        <v>695</v>
      </c>
      <c r="AA833" s="26">
        <v>3085</v>
      </c>
      <c r="AB833" s="26">
        <v>294</v>
      </c>
      <c r="AC833" s="26">
        <v>910</v>
      </c>
      <c r="AD833" s="26">
        <v>10595</v>
      </c>
      <c r="AE833" s="26">
        <v>1322</v>
      </c>
      <c r="AF833" s="26">
        <v>1798</v>
      </c>
      <c r="AG833" s="26">
        <v>8.7985000000000007</v>
      </c>
    </row>
    <row r="834" spans="1:33" ht="15.75" customHeight="1">
      <c r="A834" s="101">
        <v>45035</v>
      </c>
      <c r="B834" s="102">
        <f>VLOOKUP(A834,'FTSE All-Share Historical '!A:B,2,FALSE)</f>
        <v>4336.25</v>
      </c>
      <c r="C834" s="26">
        <v>470</v>
      </c>
      <c r="D834" s="26">
        <v>173.4</v>
      </c>
      <c r="E834" s="26">
        <v>192.3</v>
      </c>
      <c r="F834" s="26">
        <v>233</v>
      </c>
      <c r="G834" s="26">
        <v>122</v>
      </c>
      <c r="H834" s="26">
        <v>470</v>
      </c>
      <c r="I834" s="26">
        <v>35</v>
      </c>
      <c r="J834" s="26">
        <v>135</v>
      </c>
      <c r="K834" s="26">
        <v>186.5</v>
      </c>
      <c r="L834" s="26">
        <v>144</v>
      </c>
      <c r="M834" s="26">
        <v>439</v>
      </c>
      <c r="N834" s="26">
        <v>169.4</v>
      </c>
      <c r="O834" s="26">
        <v>1160</v>
      </c>
      <c r="P834" s="26">
        <v>1768</v>
      </c>
      <c r="Q834" s="26">
        <v>71.5</v>
      </c>
      <c r="R834" s="26">
        <v>55.4</v>
      </c>
      <c r="S834" s="26">
        <v>59.9</v>
      </c>
      <c r="T834" s="26">
        <v>472</v>
      </c>
      <c r="U834" s="26">
        <v>200</v>
      </c>
      <c r="V834" s="26">
        <v>92.3</v>
      </c>
      <c r="W834" s="26">
        <v>5530</v>
      </c>
      <c r="X834" s="26">
        <v>2761.5</v>
      </c>
      <c r="Y834" s="26">
        <v>231.5</v>
      </c>
      <c r="Z834" s="26">
        <v>698</v>
      </c>
      <c r="AA834" s="26">
        <v>3045</v>
      </c>
      <c r="AB834" s="26">
        <v>292</v>
      </c>
      <c r="AC834" s="26">
        <v>905</v>
      </c>
      <c r="AD834" s="26">
        <v>10605</v>
      </c>
      <c r="AE834" s="26">
        <v>1324</v>
      </c>
      <c r="AF834" s="26">
        <v>1821</v>
      </c>
      <c r="AG834" s="26">
        <v>9.3908000000000005</v>
      </c>
    </row>
    <row r="835" spans="1:33" ht="15.75" customHeight="1">
      <c r="A835" s="101">
        <v>45036</v>
      </c>
      <c r="B835" s="102">
        <f>VLOOKUP(A835,'FTSE All-Share Historical '!A:B,2,FALSE)</f>
        <v>4336.04</v>
      </c>
      <c r="C835" s="26">
        <v>490</v>
      </c>
      <c r="D835" s="26">
        <v>171.4</v>
      </c>
      <c r="E835" s="26">
        <v>195.3</v>
      </c>
      <c r="F835" s="26">
        <v>233</v>
      </c>
      <c r="G835" s="26">
        <v>123.5</v>
      </c>
      <c r="H835" s="26">
        <v>463.5</v>
      </c>
      <c r="I835" s="26">
        <v>34.549999999999997</v>
      </c>
      <c r="J835" s="26">
        <v>136.75</v>
      </c>
      <c r="K835" s="26">
        <v>185</v>
      </c>
      <c r="L835" s="26">
        <v>136.4</v>
      </c>
      <c r="M835" s="26">
        <v>430</v>
      </c>
      <c r="N835" s="26">
        <v>167.1</v>
      </c>
      <c r="O835" s="26">
        <v>1130</v>
      </c>
      <c r="P835" s="26">
        <v>1750</v>
      </c>
      <c r="Q835" s="26">
        <v>71.7</v>
      </c>
      <c r="R835" s="26">
        <v>55.8</v>
      </c>
      <c r="S835" s="26">
        <v>59</v>
      </c>
      <c r="T835" s="26">
        <v>472.5</v>
      </c>
      <c r="U835" s="26">
        <v>199.5</v>
      </c>
      <c r="V835" s="26">
        <v>92.1</v>
      </c>
      <c r="W835" s="26">
        <v>5442</v>
      </c>
      <c r="X835" s="26">
        <v>2714</v>
      </c>
      <c r="Y835" s="26">
        <v>227.5</v>
      </c>
      <c r="Z835" s="26">
        <v>685</v>
      </c>
      <c r="AA835" s="26">
        <v>3095</v>
      </c>
      <c r="AB835" s="26">
        <v>293</v>
      </c>
      <c r="AC835" s="26">
        <v>903</v>
      </c>
      <c r="AD835" s="26">
        <v>10875</v>
      </c>
      <c r="AE835" s="26">
        <v>1295</v>
      </c>
      <c r="AF835" s="26">
        <v>1833.5</v>
      </c>
      <c r="AG835" s="26">
        <v>9.5496999999999996</v>
      </c>
    </row>
    <row r="836" spans="1:33" ht="15.75" customHeight="1">
      <c r="A836" s="101">
        <v>45037</v>
      </c>
      <c r="B836" s="102">
        <f>VLOOKUP(A836,'FTSE All-Share Historical '!A:B,2,FALSE)</f>
        <v>4345.68</v>
      </c>
      <c r="C836" s="26">
        <v>480</v>
      </c>
      <c r="D836" s="26">
        <v>175.2</v>
      </c>
      <c r="E836" s="26">
        <v>207.2</v>
      </c>
      <c r="F836" s="26">
        <v>239</v>
      </c>
      <c r="G836" s="26">
        <v>122</v>
      </c>
      <c r="H836" s="26">
        <v>467</v>
      </c>
      <c r="I836" s="26">
        <v>34.35</v>
      </c>
      <c r="J836" s="26">
        <v>132.5</v>
      </c>
      <c r="K836" s="26">
        <v>184.5</v>
      </c>
      <c r="L836" s="26">
        <v>135.80000000000001</v>
      </c>
      <c r="M836" s="26">
        <v>449.5</v>
      </c>
      <c r="N836" s="26">
        <v>169.4</v>
      </c>
      <c r="O836" s="26">
        <v>1115</v>
      </c>
      <c r="P836" s="26">
        <v>1768</v>
      </c>
      <c r="Q836" s="26">
        <v>73.2</v>
      </c>
      <c r="R836" s="26">
        <v>55.2</v>
      </c>
      <c r="S836" s="26">
        <v>57</v>
      </c>
      <c r="T836" s="26">
        <v>476.5</v>
      </c>
      <c r="U836" s="26">
        <v>204</v>
      </c>
      <c r="V836" s="26">
        <v>94.1</v>
      </c>
      <c r="W836" s="26">
        <v>5131</v>
      </c>
      <c r="X836" s="26">
        <v>2552.5</v>
      </c>
      <c r="Y836" s="26">
        <v>225</v>
      </c>
      <c r="Z836" s="26">
        <v>691.5</v>
      </c>
      <c r="AA836" s="26">
        <v>3115</v>
      </c>
      <c r="AB836" s="26">
        <v>304.2</v>
      </c>
      <c r="AC836" s="26">
        <v>894</v>
      </c>
      <c r="AD836" s="26">
        <v>10980</v>
      </c>
      <c r="AE836" s="26">
        <v>1284</v>
      </c>
      <c r="AF836" s="26">
        <v>1830.5</v>
      </c>
      <c r="AG836" s="26">
        <v>9.0296000000000003</v>
      </c>
    </row>
    <row r="837" spans="1:33" ht="15.75" customHeight="1">
      <c r="A837" s="101">
        <v>45040</v>
      </c>
      <c r="B837" s="102">
        <f>VLOOKUP(A837,'FTSE All-Share Historical '!A:B,2,FALSE)</f>
        <v>4343.42</v>
      </c>
      <c r="C837" s="26">
        <v>476</v>
      </c>
      <c r="D837" s="26">
        <v>175</v>
      </c>
      <c r="E837" s="26">
        <v>206</v>
      </c>
      <c r="F837" s="26">
        <v>235</v>
      </c>
      <c r="G837" s="26">
        <v>119</v>
      </c>
      <c r="H837" s="26">
        <v>462.5</v>
      </c>
      <c r="I837" s="26">
        <v>33.450000000000003</v>
      </c>
      <c r="J837" s="26">
        <v>135.5</v>
      </c>
      <c r="K837" s="26">
        <v>185</v>
      </c>
      <c r="L837" s="26">
        <v>131.80000000000001</v>
      </c>
      <c r="M837" s="26">
        <v>447</v>
      </c>
      <c r="N837" s="26">
        <v>166.7</v>
      </c>
      <c r="O837" s="26">
        <v>1130</v>
      </c>
      <c r="P837" s="26">
        <v>1774</v>
      </c>
      <c r="Q837" s="26">
        <v>74.5</v>
      </c>
      <c r="R837" s="26">
        <v>60.8</v>
      </c>
      <c r="S837" s="26">
        <v>58.5</v>
      </c>
      <c r="T837" s="26">
        <v>475</v>
      </c>
      <c r="U837" s="26">
        <v>208</v>
      </c>
      <c r="V837" s="26">
        <v>92.5</v>
      </c>
      <c r="W837" s="26">
        <v>5141</v>
      </c>
      <c r="X837" s="26">
        <v>2512</v>
      </c>
      <c r="Y837" s="26">
        <v>223</v>
      </c>
      <c r="Z837" s="26">
        <v>679.5</v>
      </c>
      <c r="AA837" s="26">
        <v>3070</v>
      </c>
      <c r="AB837" s="26">
        <v>302</v>
      </c>
      <c r="AC837" s="26">
        <v>884</v>
      </c>
      <c r="AD837" s="26">
        <v>11070</v>
      </c>
      <c r="AE837" s="26">
        <v>1255</v>
      </c>
      <c r="AF837" s="26">
        <v>1844</v>
      </c>
      <c r="AG837" s="26">
        <v>8.3361000000000001</v>
      </c>
    </row>
    <row r="838" spans="1:33" ht="15.75" customHeight="1">
      <c r="A838" s="101">
        <v>45041</v>
      </c>
      <c r="B838" s="102">
        <f>VLOOKUP(A838,'FTSE All-Share Historical '!A:B,2,FALSE)</f>
        <v>4333.1000000000004</v>
      </c>
      <c r="C838" s="26">
        <v>460</v>
      </c>
      <c r="D838" s="26">
        <v>175.6</v>
      </c>
      <c r="E838" s="26">
        <v>209</v>
      </c>
      <c r="F838" s="26">
        <v>237</v>
      </c>
      <c r="G838" s="26">
        <v>117.5</v>
      </c>
      <c r="H838" s="26">
        <v>445.5</v>
      </c>
      <c r="I838" s="26">
        <v>33.4</v>
      </c>
      <c r="J838" s="26">
        <v>135.25</v>
      </c>
      <c r="K838" s="26">
        <v>186</v>
      </c>
      <c r="L838" s="26">
        <v>131.19999999999999</v>
      </c>
      <c r="M838" s="26">
        <v>452.5</v>
      </c>
      <c r="N838" s="26">
        <v>165.4</v>
      </c>
      <c r="O838" s="26">
        <v>1135</v>
      </c>
      <c r="P838" s="26">
        <v>1774</v>
      </c>
      <c r="Q838" s="26">
        <v>75.5</v>
      </c>
      <c r="R838" s="26">
        <v>58</v>
      </c>
      <c r="S838" s="26">
        <v>58</v>
      </c>
      <c r="T838" s="26">
        <v>495</v>
      </c>
      <c r="U838" s="26">
        <v>206</v>
      </c>
      <c r="V838" s="26">
        <v>92</v>
      </c>
      <c r="W838" s="26">
        <v>4984.5</v>
      </c>
      <c r="X838" s="26">
        <v>2426</v>
      </c>
      <c r="Y838" s="26">
        <v>217.5</v>
      </c>
      <c r="Z838" s="26">
        <v>680.5</v>
      </c>
      <c r="AA838" s="26">
        <v>3035</v>
      </c>
      <c r="AB838" s="26">
        <v>311</v>
      </c>
      <c r="AC838" s="26">
        <v>894</v>
      </c>
      <c r="AD838" s="26">
        <v>10970</v>
      </c>
      <c r="AE838" s="26">
        <v>1216</v>
      </c>
      <c r="AF838" s="26">
        <v>1820.5</v>
      </c>
      <c r="AG838" s="26">
        <v>10.113200000000001</v>
      </c>
    </row>
    <row r="839" spans="1:33" ht="15.75" customHeight="1">
      <c r="A839" s="101">
        <v>45042</v>
      </c>
      <c r="B839" s="102">
        <f>VLOOKUP(A839,'FTSE All-Share Historical '!A:B,2,FALSE)</f>
        <v>4314.67</v>
      </c>
      <c r="C839" s="26">
        <v>465</v>
      </c>
      <c r="D839" s="26">
        <v>179.2</v>
      </c>
      <c r="E839" s="26">
        <v>207.6</v>
      </c>
      <c r="F839" s="26">
        <v>242</v>
      </c>
      <c r="G839" s="26">
        <v>114</v>
      </c>
      <c r="H839" s="26">
        <v>459.5</v>
      </c>
      <c r="I839" s="26">
        <v>33.049999999999997</v>
      </c>
      <c r="J839" s="26">
        <v>137</v>
      </c>
      <c r="K839" s="26">
        <v>185</v>
      </c>
      <c r="L839" s="26">
        <v>131.80000000000001</v>
      </c>
      <c r="M839" s="26">
        <v>423.5</v>
      </c>
      <c r="N839" s="26">
        <v>167.4</v>
      </c>
      <c r="O839" s="26">
        <v>1150</v>
      </c>
      <c r="P839" s="26">
        <v>1774</v>
      </c>
      <c r="Q839" s="26">
        <v>75</v>
      </c>
      <c r="R839" s="26">
        <v>57</v>
      </c>
      <c r="S839" s="26">
        <v>56.2</v>
      </c>
      <c r="T839" s="26">
        <v>495</v>
      </c>
      <c r="U839" s="26">
        <v>207</v>
      </c>
      <c r="V839" s="26">
        <v>92.1</v>
      </c>
      <c r="W839" s="26">
        <v>5037</v>
      </c>
      <c r="X839" s="26">
        <v>2426</v>
      </c>
      <c r="Y839" s="26">
        <v>218</v>
      </c>
      <c r="Z839" s="26">
        <v>689</v>
      </c>
      <c r="AA839" s="26">
        <v>3055</v>
      </c>
      <c r="AB839" s="26">
        <v>319.8</v>
      </c>
      <c r="AC839" s="26">
        <v>906</v>
      </c>
      <c r="AD839" s="26">
        <v>10830</v>
      </c>
      <c r="AE839" s="26">
        <v>1211</v>
      </c>
      <c r="AF839" s="26">
        <v>1767.5</v>
      </c>
      <c r="AG839" s="26">
        <v>8.6684000000000001</v>
      </c>
    </row>
    <row r="840" spans="1:33" ht="15.75" customHeight="1">
      <c r="A840" s="101">
        <v>45043</v>
      </c>
      <c r="B840" s="102">
        <f>VLOOKUP(A840,'FTSE All-Share Historical '!A:B,2,FALSE)</f>
        <v>4305.97</v>
      </c>
      <c r="C840" s="26">
        <v>458</v>
      </c>
      <c r="D840" s="26">
        <v>179.2</v>
      </c>
      <c r="E840" s="26">
        <v>207.2</v>
      </c>
      <c r="F840" s="26">
        <v>239</v>
      </c>
      <c r="G840" s="26">
        <v>123.5</v>
      </c>
      <c r="H840" s="26">
        <v>464</v>
      </c>
      <c r="I840" s="26">
        <v>33.4</v>
      </c>
      <c r="J840" s="26">
        <v>135</v>
      </c>
      <c r="K840" s="26">
        <v>185.5</v>
      </c>
      <c r="L840" s="26">
        <v>131.6</v>
      </c>
      <c r="M840" s="26">
        <v>426</v>
      </c>
      <c r="N840" s="26">
        <v>169.9</v>
      </c>
      <c r="O840" s="26">
        <v>1135</v>
      </c>
      <c r="P840" s="26">
        <v>1698</v>
      </c>
      <c r="Q840" s="26">
        <v>74</v>
      </c>
      <c r="R840" s="26">
        <v>57.6</v>
      </c>
      <c r="S840" s="26">
        <v>57.9</v>
      </c>
      <c r="T840" s="26">
        <v>496.5</v>
      </c>
      <c r="U840" s="26">
        <v>209</v>
      </c>
      <c r="V840" s="26">
        <v>93.4</v>
      </c>
      <c r="W840" s="26">
        <v>5044</v>
      </c>
      <c r="X840" s="26">
        <v>2427</v>
      </c>
      <c r="Y840" s="26">
        <v>207</v>
      </c>
      <c r="Z840" s="26">
        <v>709.5</v>
      </c>
      <c r="AA840" s="26">
        <v>3095</v>
      </c>
      <c r="AB840" s="26">
        <v>317.2</v>
      </c>
      <c r="AC840" s="26">
        <v>890</v>
      </c>
      <c r="AD840" s="26">
        <v>10880</v>
      </c>
      <c r="AE840" s="26">
        <v>1213</v>
      </c>
      <c r="AF840" s="26">
        <v>1770</v>
      </c>
      <c r="AG840" s="26">
        <v>8.3072999999999997</v>
      </c>
    </row>
    <row r="841" spans="1:33" ht="15.75" customHeight="1">
      <c r="A841" s="101">
        <v>45044</v>
      </c>
      <c r="B841" s="102">
        <f>VLOOKUP(A841,'FTSE All-Share Historical '!A:B,2,FALSE)</f>
        <v>4329.96</v>
      </c>
      <c r="C841" s="26">
        <v>472</v>
      </c>
      <c r="D841" s="26">
        <v>177.6</v>
      </c>
      <c r="E841" s="26">
        <v>210.2</v>
      </c>
      <c r="F841" s="26">
        <v>250</v>
      </c>
      <c r="G841" s="26">
        <v>124.5</v>
      </c>
      <c r="H841" s="26">
        <v>462</v>
      </c>
      <c r="I841" s="26">
        <v>34.799999999999997</v>
      </c>
      <c r="J841" s="26">
        <v>135</v>
      </c>
      <c r="K841" s="26">
        <v>195</v>
      </c>
      <c r="L841" s="26">
        <v>132</v>
      </c>
      <c r="M841" s="26">
        <v>434</v>
      </c>
      <c r="N841" s="26">
        <v>175.1</v>
      </c>
      <c r="O841" s="26">
        <v>1145</v>
      </c>
      <c r="P841" s="26">
        <v>1694</v>
      </c>
      <c r="Q841" s="26">
        <v>76.7</v>
      </c>
      <c r="R841" s="26">
        <v>59.6</v>
      </c>
      <c r="S841" s="26">
        <v>57.7</v>
      </c>
      <c r="T841" s="26">
        <v>521</v>
      </c>
      <c r="U841" s="26">
        <v>208</v>
      </c>
      <c r="V841" s="26">
        <v>96.6</v>
      </c>
      <c r="W841" s="26">
        <v>5049</v>
      </c>
      <c r="X841" s="26">
        <v>2445</v>
      </c>
      <c r="Y841" s="26">
        <v>205.5</v>
      </c>
      <c r="Z841" s="26">
        <v>713</v>
      </c>
      <c r="AA841" s="26">
        <v>3100</v>
      </c>
      <c r="AB841" s="26">
        <v>317.39999999999998</v>
      </c>
      <c r="AC841" s="26">
        <v>898</v>
      </c>
      <c r="AD841" s="26">
        <v>11195</v>
      </c>
      <c r="AE841" s="26">
        <v>1226</v>
      </c>
      <c r="AF841" s="26">
        <v>1841</v>
      </c>
      <c r="AG841" s="26">
        <v>6.8624999999999998</v>
      </c>
    </row>
    <row r="842" spans="1:33" ht="15.75" customHeight="1">
      <c r="A842" s="101">
        <v>45048</v>
      </c>
      <c r="B842" s="102">
        <f>VLOOKUP(A842,'FTSE All-Share Historical '!A:B,2,FALSE)</f>
        <v>4280.37</v>
      </c>
      <c r="C842" s="26">
        <v>474</v>
      </c>
      <c r="D842" s="26">
        <v>176.6</v>
      </c>
      <c r="E842" s="26">
        <v>210</v>
      </c>
      <c r="F842" s="26">
        <v>245</v>
      </c>
      <c r="G842" s="26">
        <v>126</v>
      </c>
      <c r="H842" s="26">
        <v>456</v>
      </c>
      <c r="I842" s="26">
        <v>34.950000000000003</v>
      </c>
      <c r="J842" s="26">
        <v>133.5</v>
      </c>
      <c r="K842" s="26">
        <v>186.5</v>
      </c>
      <c r="L842" s="26">
        <v>129.6</v>
      </c>
      <c r="M842" s="26">
        <v>427</v>
      </c>
      <c r="N842" s="26">
        <v>176.4</v>
      </c>
      <c r="O842" s="26">
        <v>1180</v>
      </c>
      <c r="P842" s="26">
        <v>1676</v>
      </c>
      <c r="Q842" s="26">
        <v>75.8</v>
      </c>
      <c r="R842" s="26">
        <v>58.4</v>
      </c>
      <c r="S842" s="26">
        <v>54.9</v>
      </c>
      <c r="T842" s="26">
        <v>560</v>
      </c>
      <c r="U842" s="26">
        <v>210</v>
      </c>
      <c r="V842" s="26">
        <v>96</v>
      </c>
      <c r="W842" s="26">
        <v>4915</v>
      </c>
      <c r="X842" s="26">
        <v>2370.5</v>
      </c>
      <c r="Y842" s="26">
        <v>203.5</v>
      </c>
      <c r="Z842" s="26">
        <v>724.5</v>
      </c>
      <c r="AA842" s="26">
        <v>3135</v>
      </c>
      <c r="AB842" s="26">
        <v>321.60000000000002</v>
      </c>
      <c r="AC842" s="26">
        <v>894</v>
      </c>
      <c r="AD842" s="26">
        <v>11070</v>
      </c>
      <c r="AE842" s="26">
        <v>1193</v>
      </c>
      <c r="AF842" s="26">
        <v>1832</v>
      </c>
      <c r="AG842" s="26">
        <v>6.5012999999999996</v>
      </c>
    </row>
    <row r="843" spans="1:33" ht="15.75" customHeight="1">
      <c r="A843" s="101">
        <v>45049</v>
      </c>
      <c r="B843" s="102">
        <f>VLOOKUP(A843,'FTSE All-Share Historical '!A:B,2,FALSE)</f>
        <v>4289.2299999999996</v>
      </c>
      <c r="C843" s="26">
        <v>481</v>
      </c>
      <c r="D843" s="26">
        <v>178</v>
      </c>
      <c r="E843" s="26">
        <v>207.4</v>
      </c>
      <c r="F843" s="26">
        <v>237</v>
      </c>
      <c r="G843" s="26">
        <v>130.25</v>
      </c>
      <c r="H843" s="26">
        <v>447</v>
      </c>
      <c r="I843" s="26">
        <v>35.15</v>
      </c>
      <c r="J843" s="26">
        <v>132</v>
      </c>
      <c r="K843" s="26">
        <v>184</v>
      </c>
      <c r="L843" s="26">
        <v>129.80000000000001</v>
      </c>
      <c r="M843" s="26">
        <v>415</v>
      </c>
      <c r="N843" s="26">
        <v>174.7</v>
      </c>
      <c r="O843" s="26">
        <v>1160</v>
      </c>
      <c r="P843" s="26">
        <v>1694</v>
      </c>
      <c r="Q843" s="26">
        <v>75.599999999999994</v>
      </c>
      <c r="R843" s="26">
        <v>59</v>
      </c>
      <c r="S843" s="26">
        <v>56</v>
      </c>
      <c r="T843" s="26">
        <v>573</v>
      </c>
      <c r="U843" s="26">
        <v>209</v>
      </c>
      <c r="V843" s="26">
        <v>95</v>
      </c>
      <c r="W843" s="26">
        <v>4954.5</v>
      </c>
      <c r="X843" s="26">
        <v>2413</v>
      </c>
      <c r="Y843" s="26">
        <v>202</v>
      </c>
      <c r="Z843" s="26">
        <v>727</v>
      </c>
      <c r="AA843" s="26">
        <v>3100</v>
      </c>
      <c r="AB843" s="26">
        <v>321</v>
      </c>
      <c r="AC843" s="26">
        <v>900</v>
      </c>
      <c r="AD843" s="26">
        <v>11160</v>
      </c>
      <c r="AE843" s="26">
        <v>1187</v>
      </c>
      <c r="AF843" s="26">
        <v>1843</v>
      </c>
      <c r="AG843" s="26">
        <v>6.5012999999999996</v>
      </c>
    </row>
    <row r="844" spans="1:33" ht="15.75" customHeight="1">
      <c r="A844" s="101">
        <v>45050</v>
      </c>
      <c r="B844" s="102">
        <f>VLOOKUP(A844,'FTSE All-Share Historical '!A:B,2,FALSE)</f>
        <v>4244.92</v>
      </c>
      <c r="C844" s="26">
        <v>487</v>
      </c>
      <c r="D844" s="26">
        <v>176</v>
      </c>
      <c r="E844" s="26">
        <v>204.8</v>
      </c>
      <c r="F844" s="26">
        <v>241</v>
      </c>
      <c r="G844" s="26">
        <v>130</v>
      </c>
      <c r="H844" s="26">
        <v>448.5</v>
      </c>
      <c r="I844" s="26">
        <v>34.85</v>
      </c>
      <c r="J844" s="26">
        <v>134</v>
      </c>
      <c r="K844" s="26">
        <v>183</v>
      </c>
      <c r="L844" s="26">
        <v>125</v>
      </c>
      <c r="M844" s="26">
        <v>416</v>
      </c>
      <c r="N844" s="26">
        <v>174.3</v>
      </c>
      <c r="O844" s="26">
        <v>1165</v>
      </c>
      <c r="P844" s="26">
        <v>1764</v>
      </c>
      <c r="Q844" s="26">
        <v>75</v>
      </c>
      <c r="R844" s="26">
        <v>59</v>
      </c>
      <c r="S844" s="26">
        <v>55.5</v>
      </c>
      <c r="T844" s="26">
        <v>564</v>
      </c>
      <c r="U844" s="26">
        <v>208</v>
      </c>
      <c r="V844" s="26">
        <v>95</v>
      </c>
      <c r="W844" s="26">
        <v>4870</v>
      </c>
      <c r="X844" s="26">
        <v>2377</v>
      </c>
      <c r="Y844" s="26">
        <v>203</v>
      </c>
      <c r="Z844" s="26">
        <v>728.5</v>
      </c>
      <c r="AA844" s="26">
        <v>3035</v>
      </c>
      <c r="AB844" s="26">
        <v>314</v>
      </c>
      <c r="AC844" s="26">
        <v>910</v>
      </c>
      <c r="AD844" s="26">
        <v>10960</v>
      </c>
      <c r="AE844" s="26">
        <v>1180</v>
      </c>
      <c r="AF844" s="26">
        <v>1869</v>
      </c>
      <c r="AG844" s="26">
        <v>6.6025</v>
      </c>
    </row>
    <row r="845" spans="1:33" ht="15.75" customHeight="1">
      <c r="A845" s="101">
        <v>45051</v>
      </c>
      <c r="B845" s="102">
        <f>VLOOKUP(A845,'FTSE All-Share Historical '!A:B,2,FALSE)</f>
        <v>4287.24</v>
      </c>
      <c r="C845" s="26">
        <v>506</v>
      </c>
      <c r="D845" s="26">
        <v>177.4</v>
      </c>
      <c r="E845" s="26">
        <v>205</v>
      </c>
      <c r="F845" s="26" t="e">
        <v>#N/A</v>
      </c>
      <c r="G845" s="26">
        <v>129.5</v>
      </c>
      <c r="H845" s="26">
        <v>445.5</v>
      </c>
      <c r="I845" s="26">
        <v>35.6</v>
      </c>
      <c r="J845" s="26">
        <v>135</v>
      </c>
      <c r="K845" s="26">
        <v>182</v>
      </c>
      <c r="L845" s="26">
        <v>128.19999999999999</v>
      </c>
      <c r="M845" s="26">
        <v>415</v>
      </c>
      <c r="N845" s="26">
        <v>178.2</v>
      </c>
      <c r="O845" s="26">
        <v>1170</v>
      </c>
      <c r="P845" s="26">
        <v>1800</v>
      </c>
      <c r="Q845" s="26">
        <v>76.3</v>
      </c>
      <c r="R845" s="26">
        <v>58.2</v>
      </c>
      <c r="S845" s="26">
        <v>55.7</v>
      </c>
      <c r="T845" s="26">
        <v>568</v>
      </c>
      <c r="U845" s="26">
        <v>214</v>
      </c>
      <c r="V845" s="26">
        <v>95.1</v>
      </c>
      <c r="W845" s="26">
        <v>4992</v>
      </c>
      <c r="X845" s="26">
        <v>2447</v>
      </c>
      <c r="Y845" s="26">
        <v>202</v>
      </c>
      <c r="Z845" s="26">
        <v>754.5</v>
      </c>
      <c r="AA845" s="26">
        <v>3080</v>
      </c>
      <c r="AB845" s="26">
        <v>312</v>
      </c>
      <c r="AC845" s="26">
        <v>905</v>
      </c>
      <c r="AD845" s="26">
        <v>10985</v>
      </c>
      <c r="AE845" s="26">
        <v>1182</v>
      </c>
      <c r="AF845" s="26">
        <v>1874</v>
      </c>
      <c r="AG845" s="26">
        <v>6.1401000000000003</v>
      </c>
    </row>
    <row r="846" spans="1:33" ht="15.75" customHeight="1">
      <c r="A846" s="101">
        <v>45055</v>
      </c>
      <c r="B846" s="102">
        <f>VLOOKUP(A846,'FTSE All-Share Historical '!A:B,2,FALSE)</f>
        <v>4274.9799999999996</v>
      </c>
      <c r="C846" s="26">
        <v>510</v>
      </c>
      <c r="D846" s="26">
        <v>175</v>
      </c>
      <c r="E846" s="26">
        <v>204.6</v>
      </c>
      <c r="F846" s="26">
        <v>239</v>
      </c>
      <c r="G846" s="26">
        <v>135</v>
      </c>
      <c r="H846" s="26">
        <v>450</v>
      </c>
      <c r="I846" s="26">
        <v>36.35</v>
      </c>
      <c r="J846" s="26">
        <v>130</v>
      </c>
      <c r="K846" s="26">
        <v>178</v>
      </c>
      <c r="L846" s="26">
        <v>126.8</v>
      </c>
      <c r="M846" s="26">
        <v>401</v>
      </c>
      <c r="N846" s="26">
        <v>180.8</v>
      </c>
      <c r="O846" s="26">
        <v>1150</v>
      </c>
      <c r="P846" s="26">
        <v>1782</v>
      </c>
      <c r="Q846" s="26">
        <v>76.5</v>
      </c>
      <c r="R846" s="26">
        <v>59</v>
      </c>
      <c r="S846" s="26">
        <v>58</v>
      </c>
      <c r="T846" s="26">
        <v>574</v>
      </c>
      <c r="U846" s="26">
        <v>215</v>
      </c>
      <c r="V846" s="26">
        <v>94.1</v>
      </c>
      <c r="W846" s="26">
        <v>5027</v>
      </c>
      <c r="X846" s="26">
        <v>2447</v>
      </c>
      <c r="Y846" s="26">
        <v>209</v>
      </c>
      <c r="Z846" s="26">
        <v>744.5</v>
      </c>
      <c r="AA846" s="26">
        <v>3030</v>
      </c>
      <c r="AB846" s="26">
        <v>314</v>
      </c>
      <c r="AC846" s="26">
        <v>920</v>
      </c>
      <c r="AD846" s="26">
        <v>11380</v>
      </c>
      <c r="AE846" s="26">
        <v>1195</v>
      </c>
      <c r="AF846" s="26">
        <v>1859</v>
      </c>
      <c r="AG846" s="26">
        <v>5.7789999999999999</v>
      </c>
    </row>
    <row r="847" spans="1:33" ht="15.75" customHeight="1">
      <c r="A847" s="101">
        <v>45056</v>
      </c>
      <c r="B847" s="102">
        <f>VLOOKUP(A847,'FTSE All-Share Historical '!A:B,2,FALSE)</f>
        <v>4264.1000000000004</v>
      </c>
      <c r="C847" s="26">
        <v>530</v>
      </c>
      <c r="D847" s="26">
        <v>180</v>
      </c>
      <c r="E847" s="26">
        <v>200.6</v>
      </c>
      <c r="F847" s="26">
        <v>236</v>
      </c>
      <c r="G847" s="26">
        <v>144</v>
      </c>
      <c r="H847" s="26">
        <v>450.5</v>
      </c>
      <c r="I847" s="26">
        <v>37.1</v>
      </c>
      <c r="J847" s="26">
        <v>132.5</v>
      </c>
      <c r="K847" s="26">
        <v>175.5</v>
      </c>
      <c r="L847" s="26">
        <v>127.8</v>
      </c>
      <c r="M847" s="26">
        <v>402</v>
      </c>
      <c r="N847" s="26">
        <v>189.5</v>
      </c>
      <c r="O847" s="26">
        <v>1165</v>
      </c>
      <c r="P847" s="26">
        <v>1778</v>
      </c>
      <c r="Q847" s="26">
        <v>75.400000000000006</v>
      </c>
      <c r="R847" s="26">
        <v>57.4</v>
      </c>
      <c r="S847" s="26">
        <v>59.8</v>
      </c>
      <c r="T847" s="26">
        <v>535</v>
      </c>
      <c r="U847" s="26">
        <v>211</v>
      </c>
      <c r="V847" s="26">
        <v>92.7</v>
      </c>
      <c r="W847" s="26">
        <v>4984.5</v>
      </c>
      <c r="X847" s="26">
        <v>2444</v>
      </c>
      <c r="Y847" s="26">
        <v>206</v>
      </c>
      <c r="Z847" s="26">
        <v>783.5</v>
      </c>
      <c r="AA847" s="26">
        <v>3060</v>
      </c>
      <c r="AB847" s="26">
        <v>317</v>
      </c>
      <c r="AC847" s="26">
        <v>902</v>
      </c>
      <c r="AD847" s="26">
        <v>11470</v>
      </c>
      <c r="AE847" s="26">
        <v>1211</v>
      </c>
      <c r="AF847" s="26">
        <v>1859.5</v>
      </c>
      <c r="AG847" s="26">
        <v>6.0317999999999996</v>
      </c>
    </row>
    <row r="848" spans="1:33" ht="15.75" customHeight="1">
      <c r="A848" s="101">
        <v>45057</v>
      </c>
      <c r="B848" s="102">
        <f>VLOOKUP(A848,'FTSE All-Share Historical '!A:B,2,FALSE)</f>
        <v>4258.8</v>
      </c>
      <c r="C848" s="26">
        <v>530</v>
      </c>
      <c r="D848" s="26">
        <v>180.4</v>
      </c>
      <c r="E848" s="26">
        <v>198.7</v>
      </c>
      <c r="F848" s="26">
        <v>238</v>
      </c>
      <c r="G848" s="26">
        <v>146</v>
      </c>
      <c r="H848" s="26">
        <v>451</v>
      </c>
      <c r="I848" s="26">
        <v>36.549999999999997</v>
      </c>
      <c r="J848" s="26">
        <v>133</v>
      </c>
      <c r="K848" s="26">
        <v>176</v>
      </c>
      <c r="L848" s="26">
        <v>126.6</v>
      </c>
      <c r="M848" s="26">
        <v>408</v>
      </c>
      <c r="N848" s="26">
        <v>193.1</v>
      </c>
      <c r="O848" s="26">
        <v>1185</v>
      </c>
      <c r="P848" s="26">
        <v>1800</v>
      </c>
      <c r="Q848" s="26">
        <v>75.7</v>
      </c>
      <c r="R848" s="26">
        <v>57.2</v>
      </c>
      <c r="S848" s="26">
        <v>59</v>
      </c>
      <c r="T848" s="26">
        <v>517</v>
      </c>
      <c r="U848" s="26">
        <v>206</v>
      </c>
      <c r="V848" s="26">
        <v>94.9</v>
      </c>
      <c r="W848" s="26">
        <v>4882.5</v>
      </c>
      <c r="X848" s="26">
        <v>2347.5</v>
      </c>
      <c r="Y848" s="26">
        <v>202.5</v>
      </c>
      <c r="Z848" s="26">
        <v>779</v>
      </c>
      <c r="AA848" s="26">
        <v>2985</v>
      </c>
      <c r="AB848" s="26">
        <v>313.39999999999998</v>
      </c>
      <c r="AC848" s="26">
        <v>902</v>
      </c>
      <c r="AD848" s="26">
        <v>11615</v>
      </c>
      <c r="AE848" s="26">
        <v>1215</v>
      </c>
      <c r="AF848" s="26">
        <v>1856</v>
      </c>
      <c r="AG848" s="26">
        <v>5.9992999999999999</v>
      </c>
    </row>
    <row r="849" spans="1:33" ht="15.75" customHeight="1">
      <c r="A849" s="101">
        <v>45058</v>
      </c>
      <c r="B849" s="102">
        <f>VLOOKUP(A849,'FTSE All-Share Historical '!A:B,2,FALSE)</f>
        <v>4267.72</v>
      </c>
      <c r="C849" s="26">
        <v>534</v>
      </c>
      <c r="D849" s="26">
        <v>179.4</v>
      </c>
      <c r="E849" s="26">
        <v>198.6</v>
      </c>
      <c r="F849" s="26">
        <v>238</v>
      </c>
      <c r="G849" s="26">
        <v>142.5</v>
      </c>
      <c r="H849" s="26">
        <v>448</v>
      </c>
      <c r="I849" s="26">
        <v>36.5</v>
      </c>
      <c r="J849" s="26">
        <v>133</v>
      </c>
      <c r="K849" s="26">
        <v>178</v>
      </c>
      <c r="L849" s="26">
        <v>122.8</v>
      </c>
      <c r="M849" s="26">
        <v>407.5</v>
      </c>
      <c r="N849" s="26">
        <v>196.5</v>
      </c>
      <c r="O849" s="26">
        <v>1195</v>
      </c>
      <c r="P849" s="26">
        <v>1816</v>
      </c>
      <c r="Q849" s="26">
        <v>77</v>
      </c>
      <c r="R849" s="26">
        <v>53.4</v>
      </c>
      <c r="S849" s="26">
        <v>59</v>
      </c>
      <c r="T849" s="26">
        <v>522</v>
      </c>
      <c r="U849" s="26">
        <v>215</v>
      </c>
      <c r="V849" s="26">
        <v>97.4</v>
      </c>
      <c r="W849" s="26">
        <v>4917.5</v>
      </c>
      <c r="X849" s="26">
        <v>2337.5</v>
      </c>
      <c r="Y849" s="26">
        <v>204</v>
      </c>
      <c r="Z849" s="26">
        <v>758</v>
      </c>
      <c r="AA849" s="26">
        <v>2995</v>
      </c>
      <c r="AB849" s="26">
        <v>312</v>
      </c>
      <c r="AC849" s="26">
        <v>900</v>
      </c>
      <c r="AD849" s="26">
        <v>11630</v>
      </c>
      <c r="AE849" s="26">
        <v>1235</v>
      </c>
      <c r="AF849" s="26">
        <v>1852.5</v>
      </c>
      <c r="AG849" s="26">
        <v>7.0467000000000004</v>
      </c>
    </row>
    <row r="850" spans="1:33" ht="15.75" customHeight="1">
      <c r="A850" s="101">
        <v>45061</v>
      </c>
      <c r="B850" s="102">
        <f>VLOOKUP(A850,'FTSE All-Share Historical '!A:B,2,FALSE)</f>
        <v>4280.84</v>
      </c>
      <c r="C850" s="26">
        <v>554</v>
      </c>
      <c r="D850" s="26">
        <v>179.2</v>
      </c>
      <c r="E850" s="26">
        <v>199</v>
      </c>
      <c r="F850" s="26">
        <v>238</v>
      </c>
      <c r="G850" s="26">
        <v>143</v>
      </c>
      <c r="H850" s="26">
        <v>452</v>
      </c>
      <c r="I850" s="26">
        <v>37.15</v>
      </c>
      <c r="J850" s="26">
        <v>131.5</v>
      </c>
      <c r="K850" s="26">
        <v>180</v>
      </c>
      <c r="L850" s="26">
        <v>127.4</v>
      </c>
      <c r="M850" s="26">
        <v>412.5</v>
      </c>
      <c r="N850" s="26">
        <v>195</v>
      </c>
      <c r="O850" s="26">
        <v>1185</v>
      </c>
      <c r="P850" s="26">
        <v>1840</v>
      </c>
      <c r="Q850" s="26">
        <v>78</v>
      </c>
      <c r="R850" s="26">
        <v>56</v>
      </c>
      <c r="S850" s="26">
        <v>60.9</v>
      </c>
      <c r="T850" s="26">
        <v>527</v>
      </c>
      <c r="U850" s="26">
        <v>212</v>
      </c>
      <c r="V850" s="26">
        <v>96.9</v>
      </c>
      <c r="W850" s="26">
        <v>4963</v>
      </c>
      <c r="X850" s="26">
        <v>2380</v>
      </c>
      <c r="Y850" s="26">
        <v>203</v>
      </c>
      <c r="Z850" s="26">
        <v>768.5</v>
      </c>
      <c r="AA850" s="26">
        <v>3020</v>
      </c>
      <c r="AB850" s="26">
        <v>313.2</v>
      </c>
      <c r="AC850" s="26">
        <v>900</v>
      </c>
      <c r="AD850" s="26">
        <v>11745</v>
      </c>
      <c r="AE850" s="26">
        <v>1249</v>
      </c>
      <c r="AF850" s="26">
        <v>1848</v>
      </c>
      <c r="AG850" s="26">
        <v>7.0467000000000004</v>
      </c>
    </row>
    <row r="851" spans="1:33" ht="15.75" customHeight="1">
      <c r="A851" s="101">
        <v>45062</v>
      </c>
      <c r="B851" s="102">
        <f>VLOOKUP(A851,'FTSE All-Share Historical '!A:B,2,FALSE)</f>
        <v>4268.6899999999996</v>
      </c>
      <c r="C851" s="26">
        <v>528</v>
      </c>
      <c r="D851" s="26">
        <v>179.2</v>
      </c>
      <c r="E851" s="26">
        <v>202</v>
      </c>
      <c r="F851" s="26">
        <v>235</v>
      </c>
      <c r="G851" s="26">
        <v>145</v>
      </c>
      <c r="H851" s="26">
        <v>445</v>
      </c>
      <c r="I851" s="26">
        <v>34.799999999999997</v>
      </c>
      <c r="J851" s="26">
        <v>131</v>
      </c>
      <c r="K851" s="26">
        <v>175</v>
      </c>
      <c r="L851" s="26">
        <v>109.4</v>
      </c>
      <c r="M851" s="26">
        <v>430.5</v>
      </c>
      <c r="N851" s="26">
        <v>195.1</v>
      </c>
      <c r="O851" s="26">
        <v>1175</v>
      </c>
      <c r="P851" s="26">
        <v>1848</v>
      </c>
      <c r="Q851" s="26">
        <v>77.7</v>
      </c>
      <c r="R851" s="26">
        <v>53.2</v>
      </c>
      <c r="S851" s="26">
        <v>61.5</v>
      </c>
      <c r="T851" s="26">
        <v>488.5</v>
      </c>
      <c r="U851" s="26">
        <v>208</v>
      </c>
      <c r="V851" s="26">
        <v>97</v>
      </c>
      <c r="W851" s="26">
        <v>4916.5</v>
      </c>
      <c r="X851" s="26">
        <v>2365.5</v>
      </c>
      <c r="Y851" s="26">
        <v>203</v>
      </c>
      <c r="Z851" s="26">
        <v>765.5</v>
      </c>
      <c r="AA851" s="26">
        <v>3025</v>
      </c>
      <c r="AB851" s="26">
        <v>316.2</v>
      </c>
      <c r="AC851" s="26">
        <v>898</v>
      </c>
      <c r="AD851" s="26">
        <v>11705</v>
      </c>
      <c r="AE851" s="26">
        <v>1264</v>
      </c>
      <c r="AF851" s="26">
        <v>1835.5</v>
      </c>
      <c r="AG851" s="26">
        <v>7.0106000000000002</v>
      </c>
    </row>
    <row r="852" spans="1:33" ht="15.75" customHeight="1">
      <c r="A852" s="101">
        <v>45063</v>
      </c>
      <c r="B852" s="102">
        <f>VLOOKUP(A852,'FTSE All-Share Historical '!A:B,2,FALSE)</f>
        <v>4253.7299999999996</v>
      </c>
      <c r="C852" s="26">
        <v>522</v>
      </c>
      <c r="D852" s="26">
        <v>179</v>
      </c>
      <c r="E852" s="26">
        <v>202.4</v>
      </c>
      <c r="F852" s="26">
        <v>235</v>
      </c>
      <c r="G852" s="26">
        <v>134.5</v>
      </c>
      <c r="H852" s="26">
        <v>443</v>
      </c>
      <c r="I852" s="26">
        <v>35.15</v>
      </c>
      <c r="J852" s="26">
        <v>130</v>
      </c>
      <c r="K852" s="26">
        <v>173</v>
      </c>
      <c r="L852" s="26">
        <v>107.4</v>
      </c>
      <c r="M852" s="26">
        <v>424</v>
      </c>
      <c r="N852" s="26">
        <v>199.1</v>
      </c>
      <c r="O852" s="26">
        <v>1160</v>
      </c>
      <c r="P852" s="26">
        <v>1842</v>
      </c>
      <c r="Q852" s="26">
        <v>77.900000000000006</v>
      </c>
      <c r="R852" s="26">
        <v>54.2</v>
      </c>
      <c r="S852" s="26">
        <v>62</v>
      </c>
      <c r="T852" s="26">
        <v>485.5</v>
      </c>
      <c r="U852" s="26">
        <v>212</v>
      </c>
      <c r="V852" s="26">
        <v>98.8</v>
      </c>
      <c r="W852" s="26">
        <v>4970.5</v>
      </c>
      <c r="X852" s="26">
        <v>2370</v>
      </c>
      <c r="Y852" s="26">
        <v>204</v>
      </c>
      <c r="Z852" s="26">
        <v>756</v>
      </c>
      <c r="AA852" s="26">
        <v>3025</v>
      </c>
      <c r="AB852" s="26">
        <v>318.2</v>
      </c>
      <c r="AC852" s="26">
        <v>910</v>
      </c>
      <c r="AD852" s="26">
        <v>11680</v>
      </c>
      <c r="AE852" s="26">
        <v>1293</v>
      </c>
      <c r="AF852" s="26">
        <v>1835</v>
      </c>
      <c r="AG852" s="26">
        <v>7.0467000000000004</v>
      </c>
    </row>
    <row r="853" spans="1:33" ht="15.75" customHeight="1">
      <c r="A853" s="101">
        <v>45064</v>
      </c>
      <c r="B853" s="102">
        <f>VLOOKUP(A853,'FTSE All-Share Historical '!A:B,2,FALSE)</f>
        <v>4265.34</v>
      </c>
      <c r="C853" s="26">
        <v>530</v>
      </c>
      <c r="D853" s="26">
        <v>181</v>
      </c>
      <c r="E853" s="26">
        <v>202.6</v>
      </c>
      <c r="F853" s="26">
        <v>243</v>
      </c>
      <c r="G853" s="26">
        <v>133</v>
      </c>
      <c r="H853" s="26">
        <v>440</v>
      </c>
      <c r="I853" s="26">
        <v>34.15</v>
      </c>
      <c r="J853" s="26">
        <v>133.5</v>
      </c>
      <c r="K853" s="26">
        <v>176</v>
      </c>
      <c r="L853" s="26">
        <v>104.6</v>
      </c>
      <c r="M853" s="26">
        <v>437</v>
      </c>
      <c r="N853" s="26">
        <v>208.4</v>
      </c>
      <c r="O853" s="26">
        <v>1185</v>
      </c>
      <c r="P853" s="26">
        <v>1830</v>
      </c>
      <c r="Q853" s="26">
        <v>80.3</v>
      </c>
      <c r="R853" s="26">
        <v>54</v>
      </c>
      <c r="S853" s="26">
        <v>63</v>
      </c>
      <c r="T853" s="26">
        <v>493.5</v>
      </c>
      <c r="U853" s="26">
        <v>212</v>
      </c>
      <c r="V853" s="26">
        <v>95.8</v>
      </c>
      <c r="W853" s="26">
        <v>4936</v>
      </c>
      <c r="X853" s="26">
        <v>2328.5</v>
      </c>
      <c r="Y853" s="26">
        <v>202</v>
      </c>
      <c r="Z853" s="26">
        <v>764</v>
      </c>
      <c r="AA853" s="26">
        <v>3010</v>
      </c>
      <c r="AB853" s="26">
        <v>320.8</v>
      </c>
      <c r="AC853" s="26">
        <v>854</v>
      </c>
      <c r="AD853" s="26">
        <v>12000</v>
      </c>
      <c r="AE853" s="26">
        <v>1259</v>
      </c>
      <c r="AF853" s="26">
        <v>1830</v>
      </c>
      <c r="AG853" s="26">
        <v>6.8661000000000003</v>
      </c>
    </row>
    <row r="854" spans="1:33" ht="15.75" customHeight="1">
      <c r="A854" s="101">
        <v>45065</v>
      </c>
      <c r="B854" s="102">
        <f>VLOOKUP(A854,'FTSE All-Share Historical '!A:B,2,FALSE)</f>
        <v>4271.9399999999996</v>
      </c>
      <c r="C854" s="26">
        <v>526</v>
      </c>
      <c r="D854" s="26">
        <v>178.4</v>
      </c>
      <c r="E854" s="26">
        <v>199.7</v>
      </c>
      <c r="F854" s="26">
        <v>237</v>
      </c>
      <c r="G854" s="26">
        <v>133</v>
      </c>
      <c r="H854" s="26">
        <v>451.5</v>
      </c>
      <c r="I854" s="26">
        <v>33.75</v>
      </c>
      <c r="J854" s="26">
        <v>132</v>
      </c>
      <c r="K854" s="26">
        <v>170</v>
      </c>
      <c r="L854" s="26">
        <v>102</v>
      </c>
      <c r="M854" s="26">
        <v>446.5</v>
      </c>
      <c r="N854" s="26">
        <v>208</v>
      </c>
      <c r="O854" s="26">
        <v>1155</v>
      </c>
      <c r="P854" s="26">
        <v>1856</v>
      </c>
      <c r="Q854" s="26">
        <v>81.900000000000006</v>
      </c>
      <c r="R854" s="26">
        <v>53.4</v>
      </c>
      <c r="S854" s="26">
        <v>64.400000000000006</v>
      </c>
      <c r="T854" s="26">
        <v>487.5</v>
      </c>
      <c r="U854" s="26">
        <v>212</v>
      </c>
      <c r="V854" s="26">
        <v>97</v>
      </c>
      <c r="W854" s="26">
        <v>4948.5</v>
      </c>
      <c r="X854" s="26">
        <v>2350</v>
      </c>
      <c r="Y854" s="26">
        <v>200</v>
      </c>
      <c r="Z854" s="26">
        <v>736.5</v>
      </c>
      <c r="AA854" s="26">
        <v>3010</v>
      </c>
      <c r="AB854" s="26">
        <v>319</v>
      </c>
      <c r="AC854" s="26">
        <v>856</v>
      </c>
      <c r="AD854" s="26">
        <v>11865</v>
      </c>
      <c r="AE854" s="26">
        <v>1227</v>
      </c>
      <c r="AF854" s="26">
        <v>1826</v>
      </c>
      <c r="AG854" s="26">
        <v>7.0467000000000004</v>
      </c>
    </row>
    <row r="855" spans="1:33" ht="15.75" customHeight="1">
      <c r="A855" s="101">
        <v>45068</v>
      </c>
      <c r="B855" s="102">
        <f>VLOOKUP(A855,'FTSE All-Share Historical '!A:B,2,FALSE)</f>
        <v>4278.13</v>
      </c>
      <c r="C855" s="26">
        <v>536</v>
      </c>
      <c r="D855" s="26">
        <v>176</v>
      </c>
      <c r="E855" s="26">
        <v>200.8</v>
      </c>
      <c r="F855" s="26">
        <v>238</v>
      </c>
      <c r="G855" s="26">
        <v>131</v>
      </c>
      <c r="H855" s="26">
        <v>443</v>
      </c>
      <c r="I855" s="26">
        <v>33.65</v>
      </c>
      <c r="J855" s="26">
        <v>131.5</v>
      </c>
      <c r="K855" s="26">
        <v>170</v>
      </c>
      <c r="L855" s="26">
        <v>103</v>
      </c>
      <c r="M855" s="26">
        <v>444.5</v>
      </c>
      <c r="N855" s="26">
        <v>209.8</v>
      </c>
      <c r="O855" s="26">
        <v>1140</v>
      </c>
      <c r="P855" s="26">
        <v>1846</v>
      </c>
      <c r="Q855" s="26">
        <v>81.099999999999994</v>
      </c>
      <c r="R855" s="26">
        <v>50.6</v>
      </c>
      <c r="S855" s="26">
        <v>61.6</v>
      </c>
      <c r="T855" s="26">
        <v>489.5</v>
      </c>
      <c r="U855" s="26">
        <v>210</v>
      </c>
      <c r="V855" s="26">
        <v>96.4</v>
      </c>
      <c r="W855" s="26">
        <v>4936.5</v>
      </c>
      <c r="X855" s="26">
        <v>2365.5</v>
      </c>
      <c r="Y855" s="26">
        <v>200</v>
      </c>
      <c r="Z855" s="26">
        <v>741</v>
      </c>
      <c r="AA855" s="26">
        <v>2975</v>
      </c>
      <c r="AB855" s="26">
        <v>319</v>
      </c>
      <c r="AC855" s="26">
        <v>854</v>
      </c>
      <c r="AD855" s="26">
        <v>12000</v>
      </c>
      <c r="AE855" s="26">
        <v>1238</v>
      </c>
      <c r="AF855" s="26">
        <v>1841</v>
      </c>
      <c r="AG855" s="26">
        <v>7.0106000000000002</v>
      </c>
    </row>
    <row r="856" spans="1:33" ht="15.75" customHeight="1">
      <c r="A856" s="101">
        <v>45069</v>
      </c>
      <c r="B856" s="102">
        <f>VLOOKUP(A856,'FTSE All-Share Historical '!A:B,2,FALSE)</f>
        <v>4272.29</v>
      </c>
      <c r="C856" s="26">
        <v>536</v>
      </c>
      <c r="D856" s="26">
        <v>184</v>
      </c>
      <c r="E856" s="26">
        <v>204</v>
      </c>
      <c r="F856" s="26">
        <v>235</v>
      </c>
      <c r="G856" s="26">
        <v>127.5</v>
      </c>
      <c r="H856" s="26">
        <v>442.5</v>
      </c>
      <c r="I856" s="26">
        <v>33.700000000000003</v>
      </c>
      <c r="J856" s="26">
        <v>130.5</v>
      </c>
      <c r="K856" s="26">
        <v>170</v>
      </c>
      <c r="L856" s="26">
        <v>105</v>
      </c>
      <c r="M856" s="26">
        <v>446.5</v>
      </c>
      <c r="N856" s="26">
        <v>207.2</v>
      </c>
      <c r="O856" s="26">
        <v>1160</v>
      </c>
      <c r="P856" s="26">
        <v>1850</v>
      </c>
      <c r="Q856" s="26">
        <v>80.599999999999994</v>
      </c>
      <c r="R856" s="26">
        <v>52</v>
      </c>
      <c r="S856" s="26">
        <v>62.5</v>
      </c>
      <c r="T856" s="26">
        <v>478</v>
      </c>
      <c r="U856" s="26">
        <v>214</v>
      </c>
      <c r="V856" s="26">
        <v>76.8</v>
      </c>
      <c r="W856" s="26">
        <v>4895</v>
      </c>
      <c r="X856" s="26">
        <v>2346</v>
      </c>
      <c r="Y856" s="26">
        <v>200.5</v>
      </c>
      <c r="Z856" s="26">
        <v>720</v>
      </c>
      <c r="AA856" s="26">
        <v>2950</v>
      </c>
      <c r="AB856" s="26">
        <v>311.39999999999998</v>
      </c>
      <c r="AC856" s="26">
        <v>846</v>
      </c>
      <c r="AD856" s="26">
        <v>11720</v>
      </c>
      <c r="AE856" s="26">
        <v>1231</v>
      </c>
      <c r="AF856" s="26">
        <v>1842.5</v>
      </c>
      <c r="AG856" s="26">
        <v>6.7324999999999999</v>
      </c>
    </row>
    <row r="857" spans="1:33" ht="15.75" customHeight="1">
      <c r="A857" s="101">
        <v>45070</v>
      </c>
      <c r="B857" s="102">
        <f>VLOOKUP(A857,'FTSE All-Share Historical '!A:B,2,FALSE)</f>
        <v>4199.37</v>
      </c>
      <c r="C857" s="26">
        <v>540</v>
      </c>
      <c r="D857" s="26">
        <v>180.2</v>
      </c>
      <c r="E857" s="26">
        <v>202.2</v>
      </c>
      <c r="F857" s="26">
        <v>237</v>
      </c>
      <c r="G857" s="26">
        <v>122</v>
      </c>
      <c r="H857" s="26">
        <v>437</v>
      </c>
      <c r="I857" s="26">
        <v>33.049999999999997</v>
      </c>
      <c r="J857" s="26">
        <v>128.5</v>
      </c>
      <c r="K857" s="26">
        <v>177</v>
      </c>
      <c r="L857" s="26">
        <v>104.4</v>
      </c>
      <c r="M857" s="26">
        <v>447.5</v>
      </c>
      <c r="N857" s="26">
        <v>206.8</v>
      </c>
      <c r="O857" s="26">
        <v>1165</v>
      </c>
      <c r="P857" s="26">
        <v>1832</v>
      </c>
      <c r="Q857" s="26">
        <v>78.900000000000006</v>
      </c>
      <c r="R857" s="26">
        <v>52</v>
      </c>
      <c r="S857" s="26">
        <v>62.5</v>
      </c>
      <c r="T857" s="26">
        <v>480</v>
      </c>
      <c r="U857" s="26">
        <v>213</v>
      </c>
      <c r="V857" s="26">
        <v>72.3</v>
      </c>
      <c r="W857" s="26">
        <v>4774</v>
      </c>
      <c r="X857" s="26">
        <v>2278.5</v>
      </c>
      <c r="Y857" s="26">
        <v>196</v>
      </c>
      <c r="Z857" s="26">
        <v>712.5</v>
      </c>
      <c r="AA857" s="26">
        <v>2915</v>
      </c>
      <c r="AB857" s="26">
        <v>308.60000000000002</v>
      </c>
      <c r="AC857" s="26">
        <v>846</v>
      </c>
      <c r="AD857" s="26">
        <v>11540</v>
      </c>
      <c r="AE857" s="26">
        <v>1186</v>
      </c>
      <c r="AF857" s="26">
        <v>1847.5</v>
      </c>
      <c r="AG857" s="26">
        <v>6.4977</v>
      </c>
    </row>
    <row r="858" spans="1:33" ht="15.75" customHeight="1">
      <c r="A858" s="101">
        <v>45071</v>
      </c>
      <c r="B858" s="102">
        <f>VLOOKUP(A858,'FTSE All-Share Historical '!A:B,2,FALSE)</f>
        <v>4169.9399999999996</v>
      </c>
      <c r="C858" s="26">
        <v>538</v>
      </c>
      <c r="D858" s="26">
        <v>186</v>
      </c>
      <c r="E858" s="26">
        <v>202</v>
      </c>
      <c r="F858" s="26">
        <v>236</v>
      </c>
      <c r="G858" s="26">
        <v>123</v>
      </c>
      <c r="H858" s="26">
        <v>435</v>
      </c>
      <c r="I858" s="26">
        <v>32.65</v>
      </c>
      <c r="J858" s="26">
        <v>130</v>
      </c>
      <c r="K858" s="26">
        <v>175.25</v>
      </c>
      <c r="L858" s="26">
        <v>104</v>
      </c>
      <c r="M858" s="26">
        <v>438</v>
      </c>
      <c r="N858" s="26">
        <v>207.2</v>
      </c>
      <c r="O858" s="26">
        <v>1170</v>
      </c>
      <c r="P858" s="26">
        <v>1838</v>
      </c>
      <c r="Q858" s="26">
        <v>79.099999999999994</v>
      </c>
      <c r="R858" s="26">
        <v>52</v>
      </c>
      <c r="S858" s="26">
        <v>62.3</v>
      </c>
      <c r="T858" s="26">
        <v>483</v>
      </c>
      <c r="U858" s="26">
        <v>212</v>
      </c>
      <c r="V858" s="26">
        <v>72</v>
      </c>
      <c r="W858" s="26">
        <v>4758</v>
      </c>
      <c r="X858" s="26">
        <v>2267</v>
      </c>
      <c r="Y858" s="26">
        <v>195.4</v>
      </c>
      <c r="Z858" s="26">
        <v>712.5</v>
      </c>
      <c r="AA858" s="26">
        <v>2895</v>
      </c>
      <c r="AB858" s="26">
        <v>306.60000000000002</v>
      </c>
      <c r="AC858" s="26">
        <v>838</v>
      </c>
      <c r="AD858" s="26">
        <v>11680</v>
      </c>
      <c r="AE858" s="26">
        <v>1205</v>
      </c>
      <c r="AF858" s="26">
        <v>1832</v>
      </c>
      <c r="AG858" s="26">
        <v>6.2123999999999997</v>
      </c>
    </row>
    <row r="859" spans="1:33" ht="15.75" customHeight="1">
      <c r="A859" s="101">
        <v>45072</v>
      </c>
      <c r="B859" s="102">
        <f>VLOOKUP(A859,'FTSE All-Share Historical '!A:B,2,FALSE)</f>
        <v>4195.1400000000003</v>
      </c>
      <c r="C859" s="26">
        <v>542</v>
      </c>
      <c r="D859" s="26">
        <v>180.4</v>
      </c>
      <c r="E859" s="26">
        <v>200.6</v>
      </c>
      <c r="F859" s="26" t="e">
        <v>#N/A</v>
      </c>
      <c r="G859" s="26">
        <v>124</v>
      </c>
      <c r="H859" s="26">
        <v>434.5</v>
      </c>
      <c r="I859" s="26">
        <v>32.299999999999997</v>
      </c>
      <c r="J859" s="26">
        <v>130</v>
      </c>
      <c r="K859" s="26">
        <v>173</v>
      </c>
      <c r="L859" s="26">
        <v>104.2</v>
      </c>
      <c r="M859" s="26">
        <v>441.5</v>
      </c>
      <c r="N859" s="26">
        <v>207.8</v>
      </c>
      <c r="O859" s="26">
        <v>1180</v>
      </c>
      <c r="P859" s="26">
        <v>1830</v>
      </c>
      <c r="Q859" s="26">
        <v>78.900000000000006</v>
      </c>
      <c r="R859" s="26">
        <v>53.8</v>
      </c>
      <c r="S859" s="26">
        <v>61.5</v>
      </c>
      <c r="T859" s="26">
        <v>492</v>
      </c>
      <c r="U859" s="26">
        <v>215.5</v>
      </c>
      <c r="V859" s="26">
        <v>67.599999999999994</v>
      </c>
      <c r="W859" s="26">
        <v>4925</v>
      </c>
      <c r="X859" s="26">
        <v>2318.5</v>
      </c>
      <c r="Y859" s="26">
        <v>195.6</v>
      </c>
      <c r="Z859" s="26">
        <v>712.5</v>
      </c>
      <c r="AA859" s="26">
        <v>2855</v>
      </c>
      <c r="AB859" s="26">
        <v>308.39999999999998</v>
      </c>
      <c r="AC859" s="26">
        <v>838</v>
      </c>
      <c r="AD859" s="26">
        <v>11870</v>
      </c>
      <c r="AE859" s="26">
        <v>1193</v>
      </c>
      <c r="AF859" s="26">
        <v>1851.5</v>
      </c>
      <c r="AG859" s="26">
        <v>6.0678999999999998</v>
      </c>
    </row>
    <row r="860" spans="1:33" ht="15.75" customHeight="1">
      <c r="A860" s="101">
        <v>45076</v>
      </c>
      <c r="B860" s="102">
        <f>VLOOKUP(A860,'FTSE All-Share Historical '!A:B,2,FALSE)</f>
        <v>4145.8100000000004</v>
      </c>
      <c r="C860" s="26">
        <v>538</v>
      </c>
      <c r="D860" s="26">
        <v>177</v>
      </c>
      <c r="E860" s="26">
        <v>202.8</v>
      </c>
      <c r="F860" s="26">
        <v>234</v>
      </c>
      <c r="G860" s="26">
        <v>118</v>
      </c>
      <c r="H860" s="26">
        <v>430</v>
      </c>
      <c r="I860" s="26">
        <v>32</v>
      </c>
      <c r="J860" s="26">
        <v>128.5</v>
      </c>
      <c r="K860" s="26">
        <v>172.25</v>
      </c>
      <c r="L860" s="26">
        <v>101.6</v>
      </c>
      <c r="M860" s="26">
        <v>442</v>
      </c>
      <c r="N860" s="26">
        <v>201.8</v>
      </c>
      <c r="O860" s="26">
        <v>1185</v>
      </c>
      <c r="P860" s="26">
        <v>1830</v>
      </c>
      <c r="Q860" s="26">
        <v>79.900000000000006</v>
      </c>
      <c r="R860" s="26">
        <v>51.6</v>
      </c>
      <c r="S860" s="26">
        <v>61.9</v>
      </c>
      <c r="T860" s="26">
        <v>502</v>
      </c>
      <c r="U860" s="26">
        <v>214</v>
      </c>
      <c r="V860" s="26">
        <v>69.099999999999994</v>
      </c>
      <c r="W860" s="26">
        <v>4839.5</v>
      </c>
      <c r="X860" s="26">
        <v>2265</v>
      </c>
      <c r="Y860" s="26">
        <v>190.4</v>
      </c>
      <c r="Z860" s="26">
        <v>710.5</v>
      </c>
      <c r="AA860" s="26">
        <v>2845</v>
      </c>
      <c r="AB860" s="26">
        <v>310.39999999999998</v>
      </c>
      <c r="AC860" s="26">
        <v>830</v>
      </c>
      <c r="AD860" s="26">
        <v>11950</v>
      </c>
      <c r="AE860" s="26">
        <v>1202</v>
      </c>
      <c r="AF860" s="26">
        <v>1798</v>
      </c>
      <c r="AG860" s="26">
        <v>6.5012999999999996</v>
      </c>
    </row>
    <row r="861" spans="1:33" ht="15.75" customHeight="1">
      <c r="A861" s="101">
        <v>45077</v>
      </c>
      <c r="B861" s="102">
        <f>VLOOKUP(A861,'FTSE All-Share Historical '!A:B,2,FALSE)</f>
        <v>4107.24</v>
      </c>
      <c r="C861" s="26">
        <v>530</v>
      </c>
      <c r="D861" s="26">
        <v>180.2</v>
      </c>
      <c r="E861" s="26">
        <v>202.6</v>
      </c>
      <c r="F861" s="26">
        <v>240</v>
      </c>
      <c r="G861" s="26">
        <v>121</v>
      </c>
      <c r="H861" s="26">
        <v>446.5</v>
      </c>
      <c r="I861" s="26">
        <v>31.6</v>
      </c>
      <c r="J861" s="26">
        <v>127.5</v>
      </c>
      <c r="K861" s="26">
        <v>171.5</v>
      </c>
      <c r="L861" s="26">
        <v>98.3</v>
      </c>
      <c r="M861" s="26">
        <v>448.5</v>
      </c>
      <c r="N861" s="26">
        <v>204.6</v>
      </c>
      <c r="O861" s="26">
        <v>1180</v>
      </c>
      <c r="P861" s="26">
        <v>1820</v>
      </c>
      <c r="Q861" s="26">
        <v>77.5</v>
      </c>
      <c r="R861" s="26">
        <v>50.8</v>
      </c>
      <c r="S861" s="26">
        <v>61.3</v>
      </c>
      <c r="T861" s="26">
        <v>530</v>
      </c>
      <c r="U861" s="26">
        <v>214</v>
      </c>
      <c r="V861" s="26">
        <v>66.8</v>
      </c>
      <c r="W861" s="26">
        <v>4782</v>
      </c>
      <c r="X861" s="26">
        <v>2223.5</v>
      </c>
      <c r="Y861" s="26">
        <v>185.6</v>
      </c>
      <c r="Z861" s="26">
        <v>733.5</v>
      </c>
      <c r="AA861" s="26">
        <v>2865</v>
      </c>
      <c r="AB861" s="26">
        <v>308.2</v>
      </c>
      <c r="AC861" s="26">
        <v>832</v>
      </c>
      <c r="AD861" s="26">
        <v>11675</v>
      </c>
      <c r="AE861" s="26">
        <v>1196</v>
      </c>
      <c r="AF861" s="26">
        <v>1791.5</v>
      </c>
      <c r="AG861" s="26">
        <v>6.4615999999999998</v>
      </c>
    </row>
    <row r="862" spans="1:33" ht="15.75" customHeight="1">
      <c r="A862" s="101">
        <v>45078</v>
      </c>
      <c r="B862" s="102">
        <f>VLOOKUP(A862,'FTSE All-Share Historical '!A:B,2,FALSE)</f>
        <v>4131.3999999999996</v>
      </c>
      <c r="C862" s="26">
        <v>544</v>
      </c>
      <c r="D862" s="26">
        <v>179</v>
      </c>
      <c r="E862" s="26">
        <v>204.4</v>
      </c>
      <c r="F862" s="26">
        <v>238</v>
      </c>
      <c r="G862" s="26">
        <v>123.5</v>
      </c>
      <c r="H862" s="26">
        <v>441</v>
      </c>
      <c r="I862" s="26">
        <v>30.45</v>
      </c>
      <c r="J862" s="26">
        <v>129.75</v>
      </c>
      <c r="K862" s="26">
        <v>172.25</v>
      </c>
      <c r="L862" s="26">
        <v>99.1</v>
      </c>
      <c r="M862" s="26">
        <v>457</v>
      </c>
      <c r="N862" s="26">
        <v>206.2</v>
      </c>
      <c r="O862" s="26">
        <v>1180</v>
      </c>
      <c r="P862" s="26">
        <v>1860</v>
      </c>
      <c r="Q862" s="26">
        <v>80</v>
      </c>
      <c r="R862" s="26">
        <v>51.2</v>
      </c>
      <c r="S862" s="26">
        <v>59</v>
      </c>
      <c r="T862" s="26">
        <v>553</v>
      </c>
      <c r="U862" s="26">
        <v>215</v>
      </c>
      <c r="V862" s="26">
        <v>63.5</v>
      </c>
      <c r="W862" s="26">
        <v>4886</v>
      </c>
      <c r="X862" s="26">
        <v>2299.5</v>
      </c>
      <c r="Y862" s="26">
        <v>186.2</v>
      </c>
      <c r="Z862" s="26">
        <v>731.5</v>
      </c>
      <c r="AA862" s="26">
        <v>2925</v>
      </c>
      <c r="AB862" s="26">
        <v>309.2</v>
      </c>
      <c r="AC862" s="26">
        <v>830</v>
      </c>
      <c r="AD862" s="26">
        <v>11580</v>
      </c>
      <c r="AE862" s="26">
        <v>1225</v>
      </c>
      <c r="AF862" s="26">
        <v>1792</v>
      </c>
      <c r="AG862" s="26">
        <v>6.0678999999999998</v>
      </c>
    </row>
    <row r="863" spans="1:33" ht="15.75" customHeight="1">
      <c r="A863" s="101">
        <v>45079</v>
      </c>
      <c r="B863" s="102">
        <f>VLOOKUP(A863,'FTSE All-Share Historical '!A:B,2,FALSE)</f>
        <v>4196.79</v>
      </c>
      <c r="C863" s="26">
        <v>540</v>
      </c>
      <c r="D863" s="26">
        <v>179.6</v>
      </c>
      <c r="E863" s="26">
        <v>210.8</v>
      </c>
      <c r="F863" s="26">
        <v>242</v>
      </c>
      <c r="G863" s="26">
        <v>126.5</v>
      </c>
      <c r="H863" s="26">
        <v>450</v>
      </c>
      <c r="I863" s="26">
        <v>30.5</v>
      </c>
      <c r="J863" s="26">
        <v>126</v>
      </c>
      <c r="K863" s="26">
        <v>173.5</v>
      </c>
      <c r="L863" s="26">
        <v>102.2</v>
      </c>
      <c r="M863" s="26">
        <v>461.5</v>
      </c>
      <c r="N863" s="26">
        <v>209.4</v>
      </c>
      <c r="O863" s="26">
        <v>1185</v>
      </c>
      <c r="P863" s="26">
        <v>1880</v>
      </c>
      <c r="Q863" s="26">
        <v>81.099999999999994</v>
      </c>
      <c r="R863" s="26">
        <v>51.8</v>
      </c>
      <c r="S863" s="26">
        <v>60.5</v>
      </c>
      <c r="T863" s="26">
        <v>577</v>
      </c>
      <c r="U863" s="26">
        <v>214</v>
      </c>
      <c r="V863" s="26">
        <v>68.3</v>
      </c>
      <c r="W863" s="26">
        <v>5070</v>
      </c>
      <c r="X863" s="26">
        <v>2418</v>
      </c>
      <c r="Y863" s="26">
        <v>193.8</v>
      </c>
      <c r="Z863" s="26">
        <v>728</v>
      </c>
      <c r="AA863" s="26">
        <v>2940</v>
      </c>
      <c r="AB863" s="26">
        <v>312.60000000000002</v>
      </c>
      <c r="AC863" s="26">
        <v>830</v>
      </c>
      <c r="AD863" s="26">
        <v>11810</v>
      </c>
      <c r="AE863" s="26">
        <v>1263</v>
      </c>
      <c r="AF863" s="26">
        <v>1803</v>
      </c>
      <c r="AG863" s="26">
        <v>6.2846000000000002</v>
      </c>
    </row>
    <row r="864" spans="1:33" ht="15.75" customHeight="1">
      <c r="A864" s="101">
        <v>45082</v>
      </c>
      <c r="B864" s="102">
        <f>VLOOKUP(A864,'FTSE All-Share Historical '!A:B,2,FALSE)</f>
        <v>4192.2299999999996</v>
      </c>
      <c r="C864" s="26">
        <v>530</v>
      </c>
      <c r="D864" s="26">
        <v>183</v>
      </c>
      <c r="E864" s="26">
        <v>208.2</v>
      </c>
      <c r="F864" s="26">
        <v>240</v>
      </c>
      <c r="G864" s="26">
        <v>124</v>
      </c>
      <c r="H864" s="26">
        <v>446.5</v>
      </c>
      <c r="I864" s="26">
        <v>30.85</v>
      </c>
      <c r="J864" s="26">
        <v>125</v>
      </c>
      <c r="K864" s="26">
        <v>179</v>
      </c>
      <c r="L864" s="26">
        <v>101.8</v>
      </c>
      <c r="M864" s="26">
        <v>462.5</v>
      </c>
      <c r="N864" s="26">
        <v>212.8</v>
      </c>
      <c r="O864" s="26">
        <v>1200</v>
      </c>
      <c r="P864" s="26">
        <v>1896</v>
      </c>
      <c r="Q864" s="26">
        <v>81.8</v>
      </c>
      <c r="R864" s="26">
        <v>53</v>
      </c>
      <c r="S864" s="26">
        <v>60.8</v>
      </c>
      <c r="T864" s="26">
        <v>587</v>
      </c>
      <c r="U864" s="26">
        <v>217</v>
      </c>
      <c r="V864" s="26">
        <v>69.400000000000006</v>
      </c>
      <c r="W864" s="26">
        <v>5055</v>
      </c>
      <c r="X864" s="26">
        <v>2414.5</v>
      </c>
      <c r="Y864" s="26">
        <v>194</v>
      </c>
      <c r="Z864" s="26">
        <v>734</v>
      </c>
      <c r="AA864" s="26">
        <v>2955</v>
      </c>
      <c r="AB864" s="26">
        <v>311.2</v>
      </c>
      <c r="AC864" s="26">
        <v>838</v>
      </c>
      <c r="AD864" s="26">
        <v>11795</v>
      </c>
      <c r="AE864" s="26">
        <v>1271</v>
      </c>
      <c r="AF864" s="26">
        <v>1801.5</v>
      </c>
      <c r="AG864" s="26">
        <v>6.1546000000000003</v>
      </c>
    </row>
    <row r="865" spans="1:33" ht="15.75" customHeight="1">
      <c r="A865" s="101">
        <v>45083</v>
      </c>
      <c r="B865" s="102">
        <f>VLOOKUP(A865,'FTSE All-Share Historical '!A:B,2,FALSE)</f>
        <v>4208.76</v>
      </c>
      <c r="C865" s="26">
        <v>530</v>
      </c>
      <c r="D865" s="26">
        <v>183.4</v>
      </c>
      <c r="E865" s="26">
        <v>205.2</v>
      </c>
      <c r="F865" s="26">
        <v>236</v>
      </c>
      <c r="G865" s="26">
        <v>123</v>
      </c>
      <c r="H865" s="26">
        <v>443.5</v>
      </c>
      <c r="I865" s="26">
        <v>30.65</v>
      </c>
      <c r="J865" s="26">
        <v>123</v>
      </c>
      <c r="K865" s="26">
        <v>181</v>
      </c>
      <c r="L865" s="26">
        <v>101.2</v>
      </c>
      <c r="M865" s="26">
        <v>469</v>
      </c>
      <c r="N865" s="26">
        <v>214</v>
      </c>
      <c r="O865" s="26">
        <v>1185</v>
      </c>
      <c r="P865" s="26">
        <v>1884</v>
      </c>
      <c r="Q865" s="26">
        <v>81.3</v>
      </c>
      <c r="R865" s="26">
        <v>53</v>
      </c>
      <c r="S865" s="26">
        <v>60.5</v>
      </c>
      <c r="T865" s="26">
        <v>607</v>
      </c>
      <c r="U865" s="26">
        <v>219</v>
      </c>
      <c r="V865" s="26">
        <v>66.7</v>
      </c>
      <c r="W865" s="26">
        <v>5102</v>
      </c>
      <c r="X865" s="26">
        <v>2454.5</v>
      </c>
      <c r="Y865" s="26">
        <v>193</v>
      </c>
      <c r="Z865" s="26">
        <v>746</v>
      </c>
      <c r="AA865" s="26">
        <v>2930</v>
      </c>
      <c r="AB865" s="26">
        <v>312.2</v>
      </c>
      <c r="AC865" s="26">
        <v>832</v>
      </c>
      <c r="AD865" s="26">
        <v>11940</v>
      </c>
      <c r="AE865" s="26">
        <v>1277</v>
      </c>
      <c r="AF865" s="26">
        <v>1814.5</v>
      </c>
      <c r="AG865" s="26">
        <v>6.0715000000000003</v>
      </c>
    </row>
    <row r="866" spans="1:33" ht="15.75" customHeight="1">
      <c r="A866" s="101">
        <v>45084</v>
      </c>
      <c r="B866" s="102">
        <f>VLOOKUP(A866,'FTSE All-Share Historical '!A:B,2,FALSE)</f>
        <v>4204.96</v>
      </c>
      <c r="C866" s="26">
        <v>530</v>
      </c>
      <c r="D866" s="26">
        <v>185.4</v>
      </c>
      <c r="E866" s="26">
        <v>206.6</v>
      </c>
      <c r="F866" s="26">
        <v>238</v>
      </c>
      <c r="G866" s="26">
        <v>124.5</v>
      </c>
      <c r="H866" s="26">
        <v>437</v>
      </c>
      <c r="I866" s="26">
        <v>30.1</v>
      </c>
      <c r="J866" s="26">
        <v>125</v>
      </c>
      <c r="K866" s="26">
        <v>180</v>
      </c>
      <c r="L866" s="26">
        <v>98</v>
      </c>
      <c r="M866" s="26">
        <v>465</v>
      </c>
      <c r="N866" s="26">
        <v>214</v>
      </c>
      <c r="O866" s="26">
        <v>1195</v>
      </c>
      <c r="P866" s="26">
        <v>1880</v>
      </c>
      <c r="Q866" s="26">
        <v>82</v>
      </c>
      <c r="R866" s="26">
        <v>54</v>
      </c>
      <c r="S866" s="26">
        <v>61</v>
      </c>
      <c r="T866" s="26">
        <v>588</v>
      </c>
      <c r="U866" s="26">
        <v>214</v>
      </c>
      <c r="V866" s="26">
        <v>64</v>
      </c>
      <c r="W866" s="26">
        <v>5103</v>
      </c>
      <c r="X866" s="26">
        <v>2456</v>
      </c>
      <c r="Y866" s="26">
        <v>199.6</v>
      </c>
      <c r="Z866" s="26">
        <v>728.5</v>
      </c>
      <c r="AA866" s="26">
        <v>2975</v>
      </c>
      <c r="AB866" s="26">
        <v>313.8</v>
      </c>
      <c r="AC866" s="26">
        <v>834</v>
      </c>
      <c r="AD866" s="26">
        <v>11875</v>
      </c>
      <c r="AE866" s="26">
        <v>1289</v>
      </c>
      <c r="AF866" s="26">
        <v>1813.5</v>
      </c>
      <c r="AG866" s="26">
        <v>6.1401000000000003</v>
      </c>
    </row>
    <row r="867" spans="1:33" ht="15.75" customHeight="1">
      <c r="A867" s="101">
        <v>45085</v>
      </c>
      <c r="B867" s="102">
        <f>VLOOKUP(A867,'FTSE All-Share Historical '!A:B,2,FALSE)</f>
        <v>4191.92</v>
      </c>
      <c r="C867" s="26">
        <v>534</v>
      </c>
      <c r="D867" s="26">
        <v>200</v>
      </c>
      <c r="E867" s="26">
        <v>200.6</v>
      </c>
      <c r="F867" s="26">
        <v>235</v>
      </c>
      <c r="G867" s="26">
        <v>125.5</v>
      </c>
      <c r="H867" s="26">
        <v>438.5</v>
      </c>
      <c r="I867" s="26">
        <v>30.2</v>
      </c>
      <c r="J867" s="26">
        <v>125</v>
      </c>
      <c r="K867" s="26">
        <v>181</v>
      </c>
      <c r="L867" s="26">
        <v>100.8</v>
      </c>
      <c r="M867" s="26">
        <v>464</v>
      </c>
      <c r="N867" s="26">
        <v>217.6</v>
      </c>
      <c r="O867" s="26">
        <v>1175</v>
      </c>
      <c r="P867" s="26">
        <v>1886</v>
      </c>
      <c r="Q867" s="26">
        <v>81.2</v>
      </c>
      <c r="R867" s="26">
        <v>47.1</v>
      </c>
      <c r="S867" s="26">
        <v>60.8</v>
      </c>
      <c r="T867" s="26">
        <v>596</v>
      </c>
      <c r="U867" s="26">
        <v>218</v>
      </c>
      <c r="V867" s="26">
        <v>63.3</v>
      </c>
      <c r="W867" s="26">
        <v>5127</v>
      </c>
      <c r="X867" s="26">
        <v>2459.5</v>
      </c>
      <c r="Y867" s="26">
        <v>201</v>
      </c>
      <c r="Z867" s="26">
        <v>738.5</v>
      </c>
      <c r="AA867" s="26">
        <v>3100</v>
      </c>
      <c r="AB867" s="26">
        <v>317.60000000000002</v>
      </c>
      <c r="AC867" s="26">
        <v>822</v>
      </c>
      <c r="AD867" s="26">
        <v>11635</v>
      </c>
      <c r="AE867" s="26">
        <v>1305</v>
      </c>
      <c r="AF867" s="26">
        <v>1838.5</v>
      </c>
      <c r="AG867" s="26">
        <v>5.9198000000000004</v>
      </c>
    </row>
    <row r="868" spans="1:33" ht="15.75" customHeight="1">
      <c r="A868" s="101">
        <v>45086</v>
      </c>
      <c r="B868" s="102">
        <f>VLOOKUP(A868,'FTSE All-Share Historical '!A:B,2,FALSE)</f>
        <v>4173.74</v>
      </c>
      <c r="C868" s="26">
        <v>526</v>
      </c>
      <c r="D868" s="26">
        <v>197</v>
      </c>
      <c r="E868" s="26">
        <v>200.8</v>
      </c>
      <c r="F868" s="26">
        <v>237</v>
      </c>
      <c r="G868" s="26">
        <v>124</v>
      </c>
      <c r="H868" s="26">
        <v>435.5</v>
      </c>
      <c r="I868" s="26">
        <v>29.75</v>
      </c>
      <c r="J868" s="26">
        <v>125</v>
      </c>
      <c r="K868" s="26">
        <v>177</v>
      </c>
      <c r="L868" s="26">
        <v>102</v>
      </c>
      <c r="M868" s="26">
        <v>461</v>
      </c>
      <c r="N868" s="26">
        <v>216</v>
      </c>
      <c r="O868" s="26">
        <v>1200</v>
      </c>
      <c r="P868" s="26">
        <v>1864</v>
      </c>
      <c r="Q868" s="26">
        <v>80.900000000000006</v>
      </c>
      <c r="R868" s="26">
        <v>48.8</v>
      </c>
      <c r="S868" s="26">
        <v>61.6</v>
      </c>
      <c r="T868" s="26">
        <v>550</v>
      </c>
      <c r="U868" s="26">
        <v>220</v>
      </c>
      <c r="V868" s="26">
        <v>68.3</v>
      </c>
      <c r="W868" s="26">
        <v>5125</v>
      </c>
      <c r="X868" s="26">
        <v>2457</v>
      </c>
      <c r="Y868" s="26">
        <v>200.5</v>
      </c>
      <c r="Z868" s="26">
        <v>726</v>
      </c>
      <c r="AA868" s="26">
        <v>3050</v>
      </c>
      <c r="AB868" s="26">
        <v>317.2</v>
      </c>
      <c r="AC868" s="26">
        <v>820</v>
      </c>
      <c r="AD868" s="26">
        <v>11530</v>
      </c>
      <c r="AE868" s="26">
        <v>1288</v>
      </c>
      <c r="AF868" s="26">
        <v>1890.5</v>
      </c>
      <c r="AG868" s="26">
        <v>5.9126000000000003</v>
      </c>
    </row>
    <row r="869" spans="1:33" ht="15.75" customHeight="1">
      <c r="A869" s="101">
        <v>45089</v>
      </c>
      <c r="B869" s="102">
        <f>VLOOKUP(A869,'FTSE All-Share Historical '!A:B,2,FALSE)</f>
        <v>4180.7700000000004</v>
      </c>
      <c r="C869" s="26">
        <v>536</v>
      </c>
      <c r="D869" s="26">
        <v>200.5</v>
      </c>
      <c r="E869" s="26">
        <v>201.4</v>
      </c>
      <c r="F869" s="26">
        <v>240</v>
      </c>
      <c r="G869" s="26">
        <v>126</v>
      </c>
      <c r="H869" s="26">
        <v>430.5</v>
      </c>
      <c r="I869" s="26">
        <v>30.05</v>
      </c>
      <c r="J869" s="26">
        <v>123</v>
      </c>
      <c r="K869" s="26">
        <v>180.5</v>
      </c>
      <c r="L869" s="26">
        <v>107.4</v>
      </c>
      <c r="M869" s="26">
        <v>463</v>
      </c>
      <c r="N869" s="26">
        <v>217.2</v>
      </c>
      <c r="O869" s="26">
        <v>1185</v>
      </c>
      <c r="P869" s="26">
        <v>1864</v>
      </c>
      <c r="Q869" s="26">
        <v>80.3</v>
      </c>
      <c r="R869" s="26">
        <v>47.7</v>
      </c>
      <c r="S869" s="26">
        <v>62.4</v>
      </c>
      <c r="T869" s="26">
        <v>534</v>
      </c>
      <c r="U869" s="26">
        <v>214</v>
      </c>
      <c r="V869" s="26">
        <v>69.599999999999994</v>
      </c>
      <c r="W869" s="26">
        <v>5068</v>
      </c>
      <c r="X869" s="26">
        <v>2416.5</v>
      </c>
      <c r="Y869" s="26">
        <v>196</v>
      </c>
      <c r="Z869" s="26">
        <v>726.5</v>
      </c>
      <c r="AA869" s="26">
        <v>3010</v>
      </c>
      <c r="AB869" s="26">
        <v>310.2</v>
      </c>
      <c r="AC869" s="26">
        <v>920</v>
      </c>
      <c r="AD869" s="26">
        <v>11605</v>
      </c>
      <c r="AE869" s="26">
        <v>1227</v>
      </c>
      <c r="AF869" s="26">
        <v>1883</v>
      </c>
      <c r="AG869" s="26">
        <v>5.9596</v>
      </c>
    </row>
    <row r="870" spans="1:33" ht="15.75" customHeight="1">
      <c r="A870" s="101">
        <v>45090</v>
      </c>
      <c r="B870" s="102">
        <f>VLOOKUP(A870,'FTSE All-Share Historical '!A:B,2,FALSE)</f>
        <v>4192.1000000000004</v>
      </c>
      <c r="C870" s="26">
        <v>550</v>
      </c>
      <c r="D870" s="26">
        <v>200.5</v>
      </c>
      <c r="E870" s="26">
        <v>200</v>
      </c>
      <c r="F870" s="26">
        <v>231</v>
      </c>
      <c r="G870" s="26">
        <v>125</v>
      </c>
      <c r="H870" s="26">
        <v>434.5</v>
      </c>
      <c r="I870" s="26">
        <v>30.8</v>
      </c>
      <c r="J870" s="26">
        <v>125</v>
      </c>
      <c r="K870" s="26">
        <v>170</v>
      </c>
      <c r="L870" s="26">
        <v>113.2</v>
      </c>
      <c r="M870" s="26">
        <v>465.5</v>
      </c>
      <c r="N870" s="26">
        <v>220.6</v>
      </c>
      <c r="O870" s="26">
        <v>1205</v>
      </c>
      <c r="P870" s="26">
        <v>1868</v>
      </c>
      <c r="Q870" s="26">
        <v>80</v>
      </c>
      <c r="R870" s="26">
        <v>47.5</v>
      </c>
      <c r="S870" s="26">
        <v>62.8</v>
      </c>
      <c r="T870" s="26">
        <v>555</v>
      </c>
      <c r="U870" s="26">
        <v>215</v>
      </c>
      <c r="V870" s="26">
        <v>70.3</v>
      </c>
      <c r="W870" s="26">
        <v>5203</v>
      </c>
      <c r="X870" s="26">
        <v>2483</v>
      </c>
      <c r="Y870" s="26">
        <v>200.5</v>
      </c>
      <c r="Z870" s="26">
        <v>723.5</v>
      </c>
      <c r="AA870" s="26">
        <v>3040</v>
      </c>
      <c r="AB870" s="26">
        <v>309</v>
      </c>
      <c r="AC870" s="26">
        <v>924</v>
      </c>
      <c r="AD870" s="26">
        <v>11645</v>
      </c>
      <c r="AE870" s="26">
        <v>1229</v>
      </c>
      <c r="AF870" s="26">
        <v>1886</v>
      </c>
      <c r="AG870" s="26">
        <v>6.0895999999999999</v>
      </c>
    </row>
    <row r="871" spans="1:33" ht="15.75" customHeight="1">
      <c r="A871" s="101">
        <v>45091</v>
      </c>
      <c r="B871" s="102">
        <f>VLOOKUP(A871,'FTSE All-Share Historical '!A:B,2,FALSE)</f>
        <v>4195.46</v>
      </c>
      <c r="C871" s="26">
        <v>550</v>
      </c>
      <c r="D871" s="26">
        <v>202</v>
      </c>
      <c r="E871" s="26">
        <v>190.7</v>
      </c>
      <c r="F871" s="26">
        <v>230</v>
      </c>
      <c r="G871" s="26">
        <v>124.5</v>
      </c>
      <c r="H871" s="26">
        <v>433.5</v>
      </c>
      <c r="I871" s="26">
        <v>31</v>
      </c>
      <c r="J871" s="26">
        <v>120</v>
      </c>
      <c r="K871" s="26">
        <v>176.5</v>
      </c>
      <c r="L871" s="26">
        <v>114.8</v>
      </c>
      <c r="M871" s="26">
        <v>468.5</v>
      </c>
      <c r="N871" s="26">
        <v>215</v>
      </c>
      <c r="O871" s="26">
        <v>1220</v>
      </c>
      <c r="P871" s="26">
        <v>1864</v>
      </c>
      <c r="Q871" s="26">
        <v>80.3</v>
      </c>
      <c r="R871" s="26">
        <v>46</v>
      </c>
      <c r="S871" s="26">
        <v>63.2</v>
      </c>
      <c r="T871" s="26">
        <v>562</v>
      </c>
      <c r="U871" s="26">
        <v>216</v>
      </c>
      <c r="V871" s="26">
        <v>72.5</v>
      </c>
      <c r="W871" s="26">
        <v>5338</v>
      </c>
      <c r="X871" s="26">
        <v>2582.5</v>
      </c>
      <c r="Y871" s="26">
        <v>199.4</v>
      </c>
      <c r="Z871" s="26">
        <v>718</v>
      </c>
      <c r="AA871" s="26">
        <v>3085</v>
      </c>
      <c r="AB871" s="26">
        <v>304.60000000000002</v>
      </c>
      <c r="AC871" s="26">
        <v>922</v>
      </c>
      <c r="AD871" s="26">
        <v>11790</v>
      </c>
      <c r="AE871" s="26">
        <v>1237</v>
      </c>
      <c r="AF871" s="26">
        <v>1900</v>
      </c>
      <c r="AG871" s="26">
        <v>5.7355999999999998</v>
      </c>
    </row>
    <row r="872" spans="1:33" ht="15.75" customHeight="1">
      <c r="A872" s="101">
        <v>45092</v>
      </c>
      <c r="B872" s="102">
        <f>VLOOKUP(A872,'FTSE All-Share Historical '!A:B,2,FALSE)</f>
        <v>4203.29</v>
      </c>
      <c r="C872" s="26">
        <v>582</v>
      </c>
      <c r="D872" s="26">
        <v>205</v>
      </c>
      <c r="E872" s="26">
        <v>196.1</v>
      </c>
      <c r="F872" s="26">
        <v>230</v>
      </c>
      <c r="G872" s="26">
        <v>124</v>
      </c>
      <c r="H872" s="26">
        <v>437</v>
      </c>
      <c r="I872" s="26">
        <v>30.5</v>
      </c>
      <c r="J872" s="26">
        <v>111.25</v>
      </c>
      <c r="K872" s="26">
        <v>178</v>
      </c>
      <c r="L872" s="26">
        <v>117</v>
      </c>
      <c r="M872" s="26">
        <v>468</v>
      </c>
      <c r="N872" s="26">
        <v>204.8</v>
      </c>
      <c r="O872" s="26">
        <v>1220</v>
      </c>
      <c r="P872" s="26">
        <v>1866</v>
      </c>
      <c r="Q872" s="26">
        <v>79.400000000000006</v>
      </c>
      <c r="R872" s="26">
        <v>45.1</v>
      </c>
      <c r="S872" s="26">
        <v>63</v>
      </c>
      <c r="T872" s="26">
        <v>576</v>
      </c>
      <c r="U872" s="26">
        <v>216.5</v>
      </c>
      <c r="V872" s="26">
        <v>72.5</v>
      </c>
      <c r="W872" s="26">
        <v>5343</v>
      </c>
      <c r="X872" s="26">
        <v>2580</v>
      </c>
      <c r="Y872" s="26">
        <v>197.2</v>
      </c>
      <c r="Z872" s="26">
        <v>696.5</v>
      </c>
      <c r="AA872" s="26">
        <v>3005</v>
      </c>
      <c r="AB872" s="26">
        <v>303.8</v>
      </c>
      <c r="AC872" s="26">
        <v>926</v>
      </c>
      <c r="AD872" s="26">
        <v>11875</v>
      </c>
      <c r="AE872" s="26">
        <v>1250</v>
      </c>
      <c r="AF872" s="26">
        <v>1925</v>
      </c>
      <c r="AG872" s="26">
        <v>5.4177999999999997</v>
      </c>
    </row>
    <row r="873" spans="1:33" ht="15.75" customHeight="1">
      <c r="A873" s="101">
        <v>45093</v>
      </c>
      <c r="B873" s="102">
        <f>VLOOKUP(A873,'FTSE All-Share Historical '!A:B,2,FALSE)</f>
        <v>4209.87</v>
      </c>
      <c r="C873" s="26">
        <v>586</v>
      </c>
      <c r="D873" s="26">
        <v>202</v>
      </c>
      <c r="E873" s="26">
        <v>196.5</v>
      </c>
      <c r="F873" s="26">
        <v>228</v>
      </c>
      <c r="G873" s="26">
        <v>126.5</v>
      </c>
      <c r="H873" s="26">
        <v>438.5</v>
      </c>
      <c r="I873" s="26">
        <v>30.25</v>
      </c>
      <c r="J873" s="26">
        <v>104.5</v>
      </c>
      <c r="K873" s="26">
        <v>178</v>
      </c>
      <c r="L873" s="26">
        <v>119</v>
      </c>
      <c r="M873" s="26">
        <v>470</v>
      </c>
      <c r="N873" s="26">
        <v>210</v>
      </c>
      <c r="O873" s="26">
        <v>1240</v>
      </c>
      <c r="P873" s="26">
        <v>1848</v>
      </c>
      <c r="Q873" s="26">
        <v>80.3</v>
      </c>
      <c r="R873" s="26">
        <v>44.8</v>
      </c>
      <c r="S873" s="26">
        <v>62.8</v>
      </c>
      <c r="T873" s="26">
        <v>580</v>
      </c>
      <c r="U873" s="26">
        <v>222</v>
      </c>
      <c r="V873" s="26">
        <v>74</v>
      </c>
      <c r="W873" s="26">
        <v>5300</v>
      </c>
      <c r="X873" s="26">
        <v>2545</v>
      </c>
      <c r="Y873" s="26">
        <v>195</v>
      </c>
      <c r="Z873" s="26">
        <v>682.5</v>
      </c>
      <c r="AA873" s="26">
        <v>2985</v>
      </c>
      <c r="AB873" s="26">
        <v>308.8</v>
      </c>
      <c r="AC873" s="26">
        <v>932</v>
      </c>
      <c r="AD873" s="26">
        <v>11680</v>
      </c>
      <c r="AE873" s="26">
        <v>1258</v>
      </c>
      <c r="AF873" s="26">
        <v>1930</v>
      </c>
      <c r="AG873" s="26">
        <v>5.5983999999999998</v>
      </c>
    </row>
    <row r="874" spans="1:33" ht="15.75" customHeight="1">
      <c r="A874" s="101">
        <v>45096</v>
      </c>
      <c r="B874" s="102">
        <f>VLOOKUP(A874,'FTSE All-Share Historical '!A:B,2,FALSE)</f>
        <v>4178.7</v>
      </c>
      <c r="C874" s="26">
        <v>598</v>
      </c>
      <c r="D874" s="26">
        <v>202</v>
      </c>
      <c r="E874" s="26">
        <v>195.4</v>
      </c>
      <c r="F874" s="26">
        <v>225</v>
      </c>
      <c r="G874" s="26">
        <v>126.5</v>
      </c>
      <c r="H874" s="26">
        <v>443</v>
      </c>
      <c r="I874" s="26">
        <v>29.8</v>
      </c>
      <c r="J874" s="26">
        <v>102.75</v>
      </c>
      <c r="K874" s="26">
        <v>184</v>
      </c>
      <c r="L874" s="26">
        <v>114.8</v>
      </c>
      <c r="M874" s="26">
        <v>460</v>
      </c>
      <c r="N874" s="26">
        <v>211</v>
      </c>
      <c r="O874" s="26">
        <v>1215</v>
      </c>
      <c r="P874" s="26">
        <v>1832</v>
      </c>
      <c r="Q874" s="26">
        <v>78.8</v>
      </c>
      <c r="R874" s="26">
        <v>44.2</v>
      </c>
      <c r="S874" s="26">
        <v>62.8</v>
      </c>
      <c r="T874" s="26">
        <v>587</v>
      </c>
      <c r="U874" s="26">
        <v>218</v>
      </c>
      <c r="V874" s="26">
        <v>72</v>
      </c>
      <c r="W874" s="26">
        <v>5214</v>
      </c>
      <c r="X874" s="26">
        <v>2484</v>
      </c>
      <c r="Y874" s="26">
        <v>193.6</v>
      </c>
      <c r="Z874" s="26">
        <v>682.5</v>
      </c>
      <c r="AA874" s="26">
        <v>2970</v>
      </c>
      <c r="AB874" s="26">
        <v>311.39999999999998</v>
      </c>
      <c r="AC874" s="26">
        <v>940</v>
      </c>
      <c r="AD874" s="26">
        <v>11665</v>
      </c>
      <c r="AE874" s="26">
        <v>1272</v>
      </c>
      <c r="AF874" s="26">
        <v>1893</v>
      </c>
      <c r="AG874" s="26">
        <v>6.2123999999999997</v>
      </c>
    </row>
    <row r="875" spans="1:33" ht="15.75" customHeight="1">
      <c r="A875" s="101">
        <v>45097</v>
      </c>
      <c r="B875" s="102">
        <f>VLOOKUP(A875,'FTSE All-Share Historical '!A:B,2,FALSE)</f>
        <v>4166.25</v>
      </c>
      <c r="C875" s="26">
        <v>598</v>
      </c>
      <c r="D875" s="26">
        <v>197.8</v>
      </c>
      <c r="E875" s="26">
        <v>191.7</v>
      </c>
      <c r="F875" s="26">
        <v>220</v>
      </c>
      <c r="G875" s="26">
        <v>128</v>
      </c>
      <c r="H875" s="26">
        <v>439</v>
      </c>
      <c r="I875" s="26">
        <v>29.55</v>
      </c>
      <c r="J875" s="26">
        <v>102</v>
      </c>
      <c r="K875" s="26">
        <v>188</v>
      </c>
      <c r="L875" s="26">
        <v>107</v>
      </c>
      <c r="M875" s="26">
        <v>462</v>
      </c>
      <c r="N875" s="26">
        <v>216.6</v>
      </c>
      <c r="O875" s="26">
        <v>1205</v>
      </c>
      <c r="P875" s="26">
        <v>1838</v>
      </c>
      <c r="Q875" s="26">
        <v>78.3</v>
      </c>
      <c r="R875" s="26">
        <v>44</v>
      </c>
      <c r="S875" s="26">
        <v>68.400000000000006</v>
      </c>
      <c r="T875" s="26">
        <v>582</v>
      </c>
      <c r="U875" s="26">
        <v>213</v>
      </c>
      <c r="V875" s="26">
        <v>71.5</v>
      </c>
      <c r="W875" s="26">
        <v>5153</v>
      </c>
      <c r="X875" s="26">
        <v>2384.5</v>
      </c>
      <c r="Y875" s="26">
        <v>190</v>
      </c>
      <c r="Z875" s="26">
        <v>681</v>
      </c>
      <c r="AA875" s="26">
        <v>2965</v>
      </c>
      <c r="AB875" s="26">
        <v>307.39999999999998</v>
      </c>
      <c r="AC875" s="26">
        <v>970</v>
      </c>
      <c r="AD875" s="26">
        <v>11690</v>
      </c>
      <c r="AE875" s="26">
        <v>1264</v>
      </c>
      <c r="AF875" s="26">
        <v>1868</v>
      </c>
      <c r="AG875" s="26">
        <v>5.9234</v>
      </c>
    </row>
    <row r="876" spans="1:33" ht="15.75" customHeight="1">
      <c r="A876" s="101">
        <v>45098</v>
      </c>
      <c r="B876" s="102">
        <f>VLOOKUP(A876,'FTSE All-Share Historical '!A:B,2,FALSE)</f>
        <v>4156</v>
      </c>
      <c r="C876" s="26">
        <v>606</v>
      </c>
      <c r="D876" s="26">
        <v>199.4</v>
      </c>
      <c r="E876" s="26">
        <v>207.6</v>
      </c>
      <c r="F876" s="26">
        <v>219</v>
      </c>
      <c r="G876" s="26">
        <v>125.5</v>
      </c>
      <c r="H876" s="26">
        <v>440</v>
      </c>
      <c r="I876" s="26">
        <v>29.05</v>
      </c>
      <c r="J876" s="26">
        <v>104</v>
      </c>
      <c r="K876" s="26">
        <v>188</v>
      </c>
      <c r="L876" s="26">
        <v>103.4</v>
      </c>
      <c r="M876" s="26">
        <v>464.5</v>
      </c>
      <c r="N876" s="26">
        <v>218</v>
      </c>
      <c r="O876" s="26">
        <v>1230</v>
      </c>
      <c r="P876" s="26">
        <v>1792</v>
      </c>
      <c r="Q876" s="26">
        <v>77.900000000000006</v>
      </c>
      <c r="R876" s="26">
        <v>43.4</v>
      </c>
      <c r="S876" s="26">
        <v>68.400000000000006</v>
      </c>
      <c r="T876" s="26">
        <v>602</v>
      </c>
      <c r="U876" s="26">
        <v>212</v>
      </c>
      <c r="V876" s="26">
        <v>72.099999999999994</v>
      </c>
      <c r="W876" s="26">
        <v>5105</v>
      </c>
      <c r="X876" s="26">
        <v>2336</v>
      </c>
      <c r="Y876" s="26">
        <v>184.2</v>
      </c>
      <c r="Z876" s="26">
        <v>678</v>
      </c>
      <c r="AA876" s="26">
        <v>2960</v>
      </c>
      <c r="AB876" s="26">
        <v>305.39999999999998</v>
      </c>
      <c r="AC876" s="26">
        <v>990</v>
      </c>
      <c r="AD876" s="26">
        <v>11900</v>
      </c>
      <c r="AE876" s="26">
        <v>1272</v>
      </c>
      <c r="AF876" s="26">
        <v>1851</v>
      </c>
      <c r="AG876" s="26">
        <v>5.4177999999999997</v>
      </c>
    </row>
    <row r="877" spans="1:33" ht="15.75" customHeight="1">
      <c r="A877" s="101">
        <v>45099</v>
      </c>
      <c r="B877" s="102">
        <f>VLOOKUP(A877,'FTSE All-Share Historical '!A:B,2,FALSE)</f>
        <v>4121.3599999999997</v>
      </c>
      <c r="C877" s="26">
        <v>582</v>
      </c>
      <c r="D877" s="26">
        <v>201</v>
      </c>
      <c r="E877" s="26">
        <v>215.4</v>
      </c>
      <c r="F877" s="26">
        <v>207</v>
      </c>
      <c r="G877" s="26">
        <v>125</v>
      </c>
      <c r="H877" s="26">
        <v>451</v>
      </c>
      <c r="I877" s="26">
        <v>28.8</v>
      </c>
      <c r="J877" s="26">
        <v>102.5</v>
      </c>
      <c r="K877" s="26">
        <v>180.5</v>
      </c>
      <c r="L877" s="26">
        <v>100</v>
      </c>
      <c r="M877" s="26">
        <v>454.5</v>
      </c>
      <c r="N877" s="26">
        <v>215.6</v>
      </c>
      <c r="O877" s="26">
        <v>1230</v>
      </c>
      <c r="P877" s="26">
        <v>1768</v>
      </c>
      <c r="Q877" s="26">
        <v>77.7</v>
      </c>
      <c r="R877" s="26">
        <v>45.1</v>
      </c>
      <c r="S877" s="26">
        <v>68.400000000000006</v>
      </c>
      <c r="T877" s="26">
        <v>622</v>
      </c>
      <c r="U877" s="26">
        <v>210</v>
      </c>
      <c r="V877" s="26">
        <v>68.7</v>
      </c>
      <c r="W877" s="26">
        <v>5080</v>
      </c>
      <c r="X877" s="26">
        <v>2331</v>
      </c>
      <c r="Y877" s="26">
        <v>183.4</v>
      </c>
      <c r="Z877" s="26">
        <v>672.5</v>
      </c>
      <c r="AA877" s="26">
        <v>2920</v>
      </c>
      <c r="AB877" s="26">
        <v>289.2</v>
      </c>
      <c r="AC877" s="26">
        <v>992</v>
      </c>
      <c r="AD877" s="26">
        <v>12010</v>
      </c>
      <c r="AE877" s="26">
        <v>1236</v>
      </c>
      <c r="AF877" s="26">
        <v>1856.5</v>
      </c>
      <c r="AG877" s="26">
        <v>6.3569000000000004</v>
      </c>
    </row>
    <row r="878" spans="1:33" ht="15.75" customHeight="1">
      <c r="A878" s="101">
        <v>45100</v>
      </c>
      <c r="B878" s="102">
        <f>VLOOKUP(A878,'FTSE All-Share Historical '!A:B,2,FALSE)</f>
        <v>4094.07</v>
      </c>
      <c r="C878" s="26">
        <v>582</v>
      </c>
      <c r="D878" s="26">
        <v>199</v>
      </c>
      <c r="E878" s="26">
        <v>212</v>
      </c>
      <c r="F878" s="26">
        <v>211</v>
      </c>
      <c r="G878" s="26">
        <v>125.5</v>
      </c>
      <c r="H878" s="26">
        <v>459.5</v>
      </c>
      <c r="I878" s="26">
        <v>27.9</v>
      </c>
      <c r="J878" s="26">
        <v>100.5</v>
      </c>
      <c r="K878" s="26">
        <v>185</v>
      </c>
      <c r="L878" s="26">
        <v>97.1</v>
      </c>
      <c r="M878" s="26">
        <v>433.5</v>
      </c>
      <c r="N878" s="26">
        <v>203.8</v>
      </c>
      <c r="O878" s="26">
        <v>1190</v>
      </c>
      <c r="P878" s="26">
        <v>1738</v>
      </c>
      <c r="Q878" s="26">
        <v>77</v>
      </c>
      <c r="R878" s="26">
        <v>44</v>
      </c>
      <c r="S878" s="26">
        <v>68.599999999999994</v>
      </c>
      <c r="T878" s="26">
        <v>619</v>
      </c>
      <c r="U878" s="26">
        <v>212</v>
      </c>
      <c r="V878" s="26">
        <v>69</v>
      </c>
      <c r="W878" s="26">
        <v>4971.5</v>
      </c>
      <c r="X878" s="26">
        <v>2248</v>
      </c>
      <c r="Y878" s="26">
        <v>179.8</v>
      </c>
      <c r="Z878" s="26">
        <v>659</v>
      </c>
      <c r="AA878" s="26">
        <v>2860</v>
      </c>
      <c r="AB878" s="26">
        <v>289.39999999999998</v>
      </c>
      <c r="AC878" s="26">
        <v>990</v>
      </c>
      <c r="AD878" s="26">
        <v>12030</v>
      </c>
      <c r="AE878" s="26">
        <v>1186</v>
      </c>
      <c r="AF878" s="26">
        <v>1855</v>
      </c>
      <c r="AG878" s="26">
        <v>6.5012999999999996</v>
      </c>
    </row>
    <row r="879" spans="1:33" ht="15.75" customHeight="1">
      <c r="A879" s="101">
        <v>45103</v>
      </c>
      <c r="B879" s="102">
        <f>VLOOKUP(A879,'FTSE All-Share Historical '!A:B,2,FALSE)</f>
        <v>4087.41</v>
      </c>
      <c r="C879" s="26">
        <v>596</v>
      </c>
      <c r="D879" s="26">
        <v>196.2</v>
      </c>
      <c r="E879" s="26">
        <v>208.4</v>
      </c>
      <c r="F879" s="26">
        <v>208</v>
      </c>
      <c r="G879" s="26">
        <v>126.5</v>
      </c>
      <c r="H879" s="26">
        <v>450</v>
      </c>
      <c r="I879" s="26">
        <v>27.25</v>
      </c>
      <c r="J879" s="26">
        <v>99.4</v>
      </c>
      <c r="K879" s="26">
        <v>184</v>
      </c>
      <c r="L879" s="26">
        <v>98.4</v>
      </c>
      <c r="M879" s="26">
        <v>439</v>
      </c>
      <c r="N879" s="26">
        <v>203.6</v>
      </c>
      <c r="O879" s="26">
        <v>1185</v>
      </c>
      <c r="P879" s="26">
        <v>1722</v>
      </c>
      <c r="Q879" s="26">
        <v>75.7</v>
      </c>
      <c r="R879" s="26">
        <v>44.3</v>
      </c>
      <c r="S879" s="26">
        <v>68.7</v>
      </c>
      <c r="T879" s="26">
        <v>604</v>
      </c>
      <c r="U879" s="26">
        <v>210</v>
      </c>
      <c r="V879" s="26">
        <v>68.3</v>
      </c>
      <c r="W879" s="26">
        <v>5013</v>
      </c>
      <c r="X879" s="26">
        <v>2275</v>
      </c>
      <c r="Y879" s="26">
        <v>179</v>
      </c>
      <c r="Z879" s="26">
        <v>649.5</v>
      </c>
      <c r="AA879" s="26">
        <v>2840</v>
      </c>
      <c r="AB879" s="26">
        <v>287.60000000000002</v>
      </c>
      <c r="AC879" s="26">
        <v>996</v>
      </c>
      <c r="AD879" s="26">
        <v>11815</v>
      </c>
      <c r="AE879" s="26">
        <v>1184</v>
      </c>
      <c r="AF879" s="26">
        <v>1816</v>
      </c>
      <c r="AG879" s="26">
        <v>6.5012999999999996</v>
      </c>
    </row>
    <row r="880" spans="1:33" ht="15.75" customHeight="1">
      <c r="A880" s="101">
        <v>45104</v>
      </c>
      <c r="B880" s="102">
        <f>VLOOKUP(A880,'FTSE All-Share Historical '!A:B,2,FALSE)</f>
        <v>4093.64</v>
      </c>
      <c r="C880" s="26">
        <v>588</v>
      </c>
      <c r="D880" s="26">
        <v>196</v>
      </c>
      <c r="E880" s="26">
        <v>211</v>
      </c>
      <c r="F880" s="26">
        <v>210</v>
      </c>
      <c r="G880" s="26">
        <v>127.5</v>
      </c>
      <c r="H880" s="26">
        <v>460</v>
      </c>
      <c r="I880" s="26">
        <v>27.45</v>
      </c>
      <c r="J880" s="26">
        <v>100.5</v>
      </c>
      <c r="K880" s="26">
        <v>181</v>
      </c>
      <c r="L880" s="26">
        <v>97.4</v>
      </c>
      <c r="M880" s="26">
        <v>419</v>
      </c>
      <c r="N880" s="26">
        <v>203</v>
      </c>
      <c r="O880" s="26">
        <v>1215</v>
      </c>
      <c r="P880" s="26">
        <v>1706</v>
      </c>
      <c r="Q880" s="26">
        <v>75.099999999999994</v>
      </c>
      <c r="R880" s="26">
        <v>44.8</v>
      </c>
      <c r="S880" s="26">
        <v>69.5</v>
      </c>
      <c r="T880" s="26">
        <v>576</v>
      </c>
      <c r="U880" s="26">
        <v>211</v>
      </c>
      <c r="V880" s="26">
        <v>68.5</v>
      </c>
      <c r="W880" s="26">
        <v>5042</v>
      </c>
      <c r="X880" s="26">
        <v>2280</v>
      </c>
      <c r="Y880" s="26">
        <v>179.6</v>
      </c>
      <c r="Z880" s="26">
        <v>654</v>
      </c>
      <c r="AA880" s="26">
        <v>2885</v>
      </c>
      <c r="AB880" s="26">
        <v>289.2</v>
      </c>
      <c r="AC880" s="26">
        <v>990</v>
      </c>
      <c r="AD880" s="26">
        <v>11980</v>
      </c>
      <c r="AE880" s="26">
        <v>1205</v>
      </c>
      <c r="AF880" s="26">
        <v>1783</v>
      </c>
      <c r="AG880" s="26">
        <v>5.9812000000000003</v>
      </c>
    </row>
    <row r="881" spans="1:33" ht="15.75" customHeight="1">
      <c r="A881" s="101">
        <v>45105</v>
      </c>
      <c r="B881" s="102">
        <f>VLOOKUP(A881,'FTSE All-Share Historical '!A:B,2,FALSE)</f>
        <v>4123.28</v>
      </c>
      <c r="C881" s="26">
        <v>600</v>
      </c>
      <c r="D881" s="26">
        <v>195.4</v>
      </c>
      <c r="E881" s="26">
        <v>215</v>
      </c>
      <c r="F881" s="26">
        <v>207</v>
      </c>
      <c r="G881" s="26">
        <v>127</v>
      </c>
      <c r="H881" s="26">
        <v>459.5</v>
      </c>
      <c r="I881" s="26">
        <v>28.4</v>
      </c>
      <c r="J881" s="26">
        <v>100.5</v>
      </c>
      <c r="K881" s="26">
        <v>179.5</v>
      </c>
      <c r="L881" s="26">
        <v>96</v>
      </c>
      <c r="M881" s="26">
        <v>432.5</v>
      </c>
      <c r="N881" s="26">
        <v>205.8</v>
      </c>
      <c r="O881" s="26">
        <v>1215</v>
      </c>
      <c r="P881" s="26">
        <v>1740</v>
      </c>
      <c r="Q881" s="26">
        <v>76.099999999999994</v>
      </c>
      <c r="R881" s="26">
        <v>46.4</v>
      </c>
      <c r="S881" s="26">
        <v>70.8</v>
      </c>
      <c r="T881" s="26">
        <v>606</v>
      </c>
      <c r="U881" s="26">
        <v>217</v>
      </c>
      <c r="V881" s="26">
        <v>69.3</v>
      </c>
      <c r="W881" s="26">
        <v>5003</v>
      </c>
      <c r="X881" s="26">
        <v>2237.5</v>
      </c>
      <c r="Y881" s="26">
        <v>179.2</v>
      </c>
      <c r="Z881" s="26">
        <v>669</v>
      </c>
      <c r="AA881" s="26">
        <v>2920</v>
      </c>
      <c r="AB881" s="26">
        <v>299.2</v>
      </c>
      <c r="AC881" s="26">
        <v>952</v>
      </c>
      <c r="AD881" s="26">
        <v>12185</v>
      </c>
      <c r="AE881" s="26">
        <v>1236</v>
      </c>
      <c r="AF881" s="26">
        <v>1822.5</v>
      </c>
      <c r="AG881" s="26">
        <v>5.9558999999999997</v>
      </c>
    </row>
    <row r="882" spans="1:33" ht="15.75" customHeight="1">
      <c r="A882" s="101">
        <v>45106</v>
      </c>
      <c r="B882" s="102">
        <f>VLOOKUP(A882,'FTSE All-Share Historical '!A:B,2,FALSE)</f>
        <v>4105.22</v>
      </c>
      <c r="C882" s="26">
        <v>600</v>
      </c>
      <c r="D882" s="26">
        <v>194.4</v>
      </c>
      <c r="E882" s="26">
        <v>214</v>
      </c>
      <c r="F882" s="26">
        <v>210</v>
      </c>
      <c r="G882" s="26">
        <v>127</v>
      </c>
      <c r="H882" s="26">
        <v>452</v>
      </c>
      <c r="I882" s="26">
        <v>30.4</v>
      </c>
      <c r="J882" s="26">
        <v>95</v>
      </c>
      <c r="K882" s="26">
        <v>170</v>
      </c>
      <c r="L882" s="26">
        <v>93.8</v>
      </c>
      <c r="M882" s="26">
        <v>420</v>
      </c>
      <c r="N882" s="26">
        <v>206.6</v>
      </c>
      <c r="O882" s="26">
        <v>1215</v>
      </c>
      <c r="P882" s="26">
        <v>1820</v>
      </c>
      <c r="Q882" s="26">
        <v>74.599999999999994</v>
      </c>
      <c r="R882" s="26">
        <v>45.3</v>
      </c>
      <c r="S882" s="26">
        <v>69.3</v>
      </c>
      <c r="T882" s="26">
        <v>605</v>
      </c>
      <c r="U882" s="26">
        <v>210</v>
      </c>
      <c r="V882" s="26">
        <v>70.599999999999994</v>
      </c>
      <c r="W882" s="26">
        <v>4998</v>
      </c>
      <c r="X882" s="26">
        <v>2234</v>
      </c>
      <c r="Y882" s="26">
        <v>179</v>
      </c>
      <c r="Z882" s="26">
        <v>674</v>
      </c>
      <c r="AA882" s="26">
        <v>2915</v>
      </c>
      <c r="AB882" s="26">
        <v>283.2</v>
      </c>
      <c r="AC882" s="26">
        <v>960</v>
      </c>
      <c r="AD882" s="26">
        <v>12300</v>
      </c>
      <c r="AE882" s="26">
        <v>1246</v>
      </c>
      <c r="AF882" s="26">
        <v>1836.5</v>
      </c>
      <c r="AG882" s="26">
        <v>5.4177999999999997</v>
      </c>
    </row>
    <row r="883" spans="1:33" ht="15.75" customHeight="1">
      <c r="A883" s="101">
        <v>45107</v>
      </c>
      <c r="B883" s="102">
        <f>VLOOKUP(A883,'FTSE All-Share Historical '!A:B,2,FALSE)</f>
        <v>4138.09</v>
      </c>
      <c r="C883" s="26">
        <v>598</v>
      </c>
      <c r="D883" s="26">
        <v>194.6</v>
      </c>
      <c r="E883" s="26">
        <v>215.6</v>
      </c>
      <c r="F883" s="26">
        <v>211</v>
      </c>
      <c r="G883" s="26">
        <v>127</v>
      </c>
      <c r="H883" s="26">
        <v>447</v>
      </c>
      <c r="I883" s="26">
        <v>29.4</v>
      </c>
      <c r="J883" s="26">
        <v>95.4</v>
      </c>
      <c r="K883" s="26">
        <v>169</v>
      </c>
      <c r="L883" s="26">
        <v>96</v>
      </c>
      <c r="M883" s="26">
        <v>420</v>
      </c>
      <c r="N883" s="26">
        <v>204.2</v>
      </c>
      <c r="O883" s="26">
        <v>1200</v>
      </c>
      <c r="P883" s="26">
        <v>1830</v>
      </c>
      <c r="Q883" s="26">
        <v>75.099999999999994</v>
      </c>
      <c r="R883" s="26">
        <v>46</v>
      </c>
      <c r="S883" s="26">
        <v>71.400000000000006</v>
      </c>
      <c r="T883" s="26">
        <v>589</v>
      </c>
      <c r="U883" s="26">
        <v>211</v>
      </c>
      <c r="V883" s="26">
        <v>71.400000000000006</v>
      </c>
      <c r="W883" s="26">
        <v>4985.5</v>
      </c>
      <c r="X883" s="26">
        <v>2233</v>
      </c>
      <c r="Y883" s="26">
        <v>180.2</v>
      </c>
      <c r="Z883" s="26">
        <v>672.5</v>
      </c>
      <c r="AA883" s="26">
        <v>2960</v>
      </c>
      <c r="AB883" s="26">
        <v>282.60000000000002</v>
      </c>
      <c r="AC883" s="26">
        <v>960</v>
      </c>
      <c r="AD883" s="26">
        <v>12410</v>
      </c>
      <c r="AE883" s="26">
        <v>1246</v>
      </c>
      <c r="AF883" s="26">
        <v>1890.5</v>
      </c>
      <c r="AG883" s="26">
        <v>6.2846000000000002</v>
      </c>
    </row>
    <row r="884" spans="1:33" ht="15.75" customHeight="1">
      <c r="A884" s="101">
        <v>45110</v>
      </c>
      <c r="B884" s="102">
        <f>VLOOKUP(A884,'FTSE All-Share Historical '!A:B,2,FALSE)</f>
        <v>4138.91</v>
      </c>
      <c r="C884" s="26">
        <v>588</v>
      </c>
      <c r="D884" s="26">
        <v>199.8</v>
      </c>
      <c r="E884" s="26">
        <v>214.6</v>
      </c>
      <c r="F884" s="26">
        <v>210</v>
      </c>
      <c r="G884" s="26">
        <v>122.5</v>
      </c>
      <c r="H884" s="26">
        <v>450</v>
      </c>
      <c r="I884" s="26">
        <v>30.7</v>
      </c>
      <c r="J884" s="26">
        <v>96.4</v>
      </c>
      <c r="K884" s="26">
        <v>165</v>
      </c>
      <c r="L884" s="26">
        <v>96.6</v>
      </c>
      <c r="M884" s="26">
        <v>420</v>
      </c>
      <c r="N884" s="26">
        <v>206.4</v>
      </c>
      <c r="O884" s="26">
        <v>1180</v>
      </c>
      <c r="P884" s="26">
        <v>1840</v>
      </c>
      <c r="Q884" s="26">
        <v>75.7</v>
      </c>
      <c r="R884" s="26">
        <v>47.7</v>
      </c>
      <c r="S884" s="26">
        <v>71.099999999999994</v>
      </c>
      <c r="T884" s="26">
        <v>605</v>
      </c>
      <c r="U884" s="26">
        <v>210</v>
      </c>
      <c r="V884" s="26">
        <v>74</v>
      </c>
      <c r="W884" s="26">
        <v>5091</v>
      </c>
      <c r="X884" s="26">
        <v>2329.5</v>
      </c>
      <c r="Y884" s="26">
        <v>182.8</v>
      </c>
      <c r="Z884" s="26">
        <v>683.5</v>
      </c>
      <c r="AA884" s="26">
        <v>2970</v>
      </c>
      <c r="AB884" s="26">
        <v>284.39999999999998</v>
      </c>
      <c r="AC884" s="26">
        <v>990</v>
      </c>
      <c r="AD884" s="26">
        <v>12360</v>
      </c>
      <c r="AE884" s="26">
        <v>1273</v>
      </c>
      <c r="AF884" s="26">
        <v>1894</v>
      </c>
      <c r="AG884" s="26">
        <v>5.5260999999999996</v>
      </c>
    </row>
    <row r="885" spans="1:33" ht="15.75" customHeight="1">
      <c r="A885" s="101">
        <v>45111</v>
      </c>
      <c r="B885" s="102">
        <f>VLOOKUP(A885,'FTSE All-Share Historical '!A:B,2,FALSE)</f>
        <v>4136.16</v>
      </c>
      <c r="C885" s="26">
        <v>582</v>
      </c>
      <c r="D885" s="26">
        <v>203.5</v>
      </c>
      <c r="E885" s="26">
        <v>216.2</v>
      </c>
      <c r="F885" s="26">
        <v>214</v>
      </c>
      <c r="G885" s="26">
        <v>125.5</v>
      </c>
      <c r="H885" s="26">
        <v>447</v>
      </c>
      <c r="I885" s="26">
        <v>31.4</v>
      </c>
      <c r="J885" s="26">
        <v>96.4</v>
      </c>
      <c r="K885" s="26">
        <v>167</v>
      </c>
      <c r="L885" s="26">
        <v>101.8</v>
      </c>
      <c r="M885" s="26">
        <v>424</v>
      </c>
      <c r="N885" s="26">
        <v>208</v>
      </c>
      <c r="O885" s="26">
        <v>1210</v>
      </c>
      <c r="P885" s="26">
        <v>1854</v>
      </c>
      <c r="Q885" s="26">
        <v>74.8</v>
      </c>
      <c r="R885" s="26">
        <v>47.4</v>
      </c>
      <c r="S885" s="26">
        <v>72.2</v>
      </c>
      <c r="T885" s="26">
        <v>614</v>
      </c>
      <c r="U885" s="26">
        <v>210</v>
      </c>
      <c r="V885" s="26">
        <v>76.5</v>
      </c>
      <c r="W885" s="26">
        <v>5050</v>
      </c>
      <c r="X885" s="26">
        <v>2332</v>
      </c>
      <c r="Y885" s="26">
        <v>182.8</v>
      </c>
      <c r="Z885" s="26">
        <v>682</v>
      </c>
      <c r="AA885" s="26">
        <v>2970</v>
      </c>
      <c r="AB885" s="26">
        <v>279.2</v>
      </c>
      <c r="AC885" s="26">
        <v>1030</v>
      </c>
      <c r="AD885" s="26">
        <v>12305</v>
      </c>
      <c r="AE885" s="26">
        <v>1283</v>
      </c>
      <c r="AF885" s="26">
        <v>1901.5</v>
      </c>
      <c r="AG885" s="26">
        <v>5.5152999999999999</v>
      </c>
    </row>
    <row r="886" spans="1:33" ht="15.75" customHeight="1">
      <c r="A886" s="101">
        <v>45112</v>
      </c>
      <c r="B886" s="102">
        <f>VLOOKUP(A886,'FTSE All-Share Historical '!A:B,2,FALSE)</f>
        <v>4095.05</v>
      </c>
      <c r="C886" s="26">
        <v>586</v>
      </c>
      <c r="D886" s="26">
        <v>197</v>
      </c>
      <c r="E886" s="26">
        <v>215</v>
      </c>
      <c r="F886" s="26">
        <v>216</v>
      </c>
      <c r="G886" s="26">
        <v>125.5</v>
      </c>
      <c r="H886" s="26">
        <v>440</v>
      </c>
      <c r="I886" s="26">
        <v>30.9</v>
      </c>
      <c r="J886" s="26">
        <v>95</v>
      </c>
      <c r="K886" s="26">
        <v>166.5</v>
      </c>
      <c r="L886" s="26">
        <v>102.8</v>
      </c>
      <c r="M886" s="26">
        <v>416.5</v>
      </c>
      <c r="N886" s="26">
        <v>204</v>
      </c>
      <c r="O886" s="26">
        <v>1200</v>
      </c>
      <c r="P886" s="26">
        <v>1844</v>
      </c>
      <c r="Q886" s="26">
        <v>75.5</v>
      </c>
      <c r="R886" s="26">
        <v>47</v>
      </c>
      <c r="S886" s="26">
        <v>73</v>
      </c>
      <c r="T886" s="26">
        <v>614</v>
      </c>
      <c r="U886" s="26">
        <v>210</v>
      </c>
      <c r="V886" s="26">
        <v>74.099999999999994</v>
      </c>
      <c r="W886" s="26">
        <v>5017</v>
      </c>
      <c r="X886" s="26">
        <v>2268.5</v>
      </c>
      <c r="Y886" s="26">
        <v>178.8</v>
      </c>
      <c r="Z886" s="26">
        <v>668</v>
      </c>
      <c r="AA886" s="26">
        <v>2925</v>
      </c>
      <c r="AB886" s="26">
        <v>276</v>
      </c>
      <c r="AC886" s="26">
        <v>1020</v>
      </c>
      <c r="AD886" s="26">
        <v>12255</v>
      </c>
      <c r="AE886" s="26">
        <v>1263</v>
      </c>
      <c r="AF886" s="26">
        <v>1903.5</v>
      </c>
      <c r="AG886" s="26">
        <v>5.7789999999999999</v>
      </c>
    </row>
    <row r="887" spans="1:33" ht="15.75" customHeight="1">
      <c r="A887" s="101">
        <v>45113</v>
      </c>
      <c r="B887" s="102">
        <f>VLOOKUP(A887,'FTSE All-Share Historical '!A:B,2,FALSE)</f>
        <v>4003.71</v>
      </c>
      <c r="C887" s="26">
        <v>580</v>
      </c>
      <c r="D887" s="26">
        <v>194</v>
      </c>
      <c r="E887" s="26">
        <v>211</v>
      </c>
      <c r="F887" s="26">
        <v>210</v>
      </c>
      <c r="G887" s="26">
        <v>119</v>
      </c>
      <c r="H887" s="26">
        <v>428.5</v>
      </c>
      <c r="I887" s="26">
        <v>30.05</v>
      </c>
      <c r="J887" s="26">
        <v>95.4</v>
      </c>
      <c r="K887" s="26">
        <v>161</v>
      </c>
      <c r="L887" s="26">
        <v>96.2</v>
      </c>
      <c r="M887" s="26">
        <v>412.5</v>
      </c>
      <c r="N887" s="26">
        <v>199.3</v>
      </c>
      <c r="O887" s="26">
        <v>1220</v>
      </c>
      <c r="P887" s="26">
        <v>1780</v>
      </c>
      <c r="Q887" s="26">
        <v>75.5</v>
      </c>
      <c r="R887" s="26">
        <v>46.5</v>
      </c>
      <c r="S887" s="26">
        <v>69.5</v>
      </c>
      <c r="T887" s="26">
        <v>590</v>
      </c>
      <c r="U887" s="26">
        <v>211</v>
      </c>
      <c r="V887" s="26">
        <v>73</v>
      </c>
      <c r="W887" s="26">
        <v>4896</v>
      </c>
      <c r="X887" s="26">
        <v>2168.5</v>
      </c>
      <c r="Y887" s="26">
        <v>175.6</v>
      </c>
      <c r="Z887" s="26">
        <v>651</v>
      </c>
      <c r="AA887" s="26">
        <v>2880</v>
      </c>
      <c r="AB887" s="26">
        <v>271</v>
      </c>
      <c r="AC887" s="26">
        <v>998</v>
      </c>
      <c r="AD887" s="26">
        <v>11910</v>
      </c>
      <c r="AE887" s="26">
        <v>1131</v>
      </c>
      <c r="AF887" s="26">
        <v>1851.5</v>
      </c>
      <c r="AG887" s="26">
        <v>5.2732999999999999</v>
      </c>
    </row>
    <row r="888" spans="1:33" ht="15.75" customHeight="1">
      <c r="A888" s="101">
        <v>45114</v>
      </c>
      <c r="B888" s="102">
        <f>VLOOKUP(A888,'FTSE All-Share Historical '!A:B,2,FALSE)</f>
        <v>3995.3</v>
      </c>
      <c r="C888" s="26">
        <v>556</v>
      </c>
      <c r="D888" s="26">
        <v>192.6</v>
      </c>
      <c r="E888" s="26">
        <v>213</v>
      </c>
      <c r="F888" s="26">
        <v>209</v>
      </c>
      <c r="G888" s="26">
        <v>119</v>
      </c>
      <c r="H888" s="26">
        <v>435</v>
      </c>
      <c r="I888" s="26">
        <v>30.3</v>
      </c>
      <c r="J888" s="26">
        <v>96.4</v>
      </c>
      <c r="K888" s="26">
        <v>153</v>
      </c>
      <c r="L888" s="26">
        <v>96.3</v>
      </c>
      <c r="M888" s="26">
        <v>415.5</v>
      </c>
      <c r="N888" s="26">
        <v>200</v>
      </c>
      <c r="O888" s="26">
        <v>1195</v>
      </c>
      <c r="P888" s="26">
        <v>1778</v>
      </c>
      <c r="Q888" s="26">
        <v>76</v>
      </c>
      <c r="R888" s="26">
        <v>46.8</v>
      </c>
      <c r="S888" s="26">
        <v>69.599999999999994</v>
      </c>
      <c r="T888" s="26">
        <v>606</v>
      </c>
      <c r="U888" s="26">
        <v>212</v>
      </c>
      <c r="V888" s="26">
        <v>74.2</v>
      </c>
      <c r="W888" s="26">
        <v>4915</v>
      </c>
      <c r="X888" s="26">
        <v>2201</v>
      </c>
      <c r="Y888" s="26">
        <v>180.2</v>
      </c>
      <c r="Z888" s="26">
        <v>653.5</v>
      </c>
      <c r="AA888" s="26">
        <v>2915</v>
      </c>
      <c r="AB888" s="26">
        <v>269</v>
      </c>
      <c r="AC888" s="26">
        <v>998</v>
      </c>
      <c r="AD888" s="26">
        <v>12025</v>
      </c>
      <c r="AE888" s="26">
        <v>1165</v>
      </c>
      <c r="AF888" s="26">
        <v>1847</v>
      </c>
      <c r="AG888" s="26">
        <v>5.3022</v>
      </c>
    </row>
    <row r="889" spans="1:33" ht="15.75" customHeight="1">
      <c r="A889" s="101">
        <v>45117</v>
      </c>
      <c r="B889" s="102">
        <f>VLOOKUP(A889,'FTSE All-Share Historical '!A:B,2,FALSE)</f>
        <v>4004.02</v>
      </c>
      <c r="C889" s="26">
        <v>558</v>
      </c>
      <c r="D889" s="26">
        <v>195</v>
      </c>
      <c r="E889" s="26">
        <v>214.4</v>
      </c>
      <c r="F889" s="26">
        <v>209</v>
      </c>
      <c r="G889" s="26">
        <v>121.5</v>
      </c>
      <c r="H889" s="26">
        <v>437</v>
      </c>
      <c r="I889" s="26">
        <v>29.5</v>
      </c>
      <c r="J889" s="26">
        <v>96.6</v>
      </c>
      <c r="K889" s="26">
        <v>161</v>
      </c>
      <c r="L889" s="26">
        <v>97.6</v>
      </c>
      <c r="M889" s="26">
        <v>420</v>
      </c>
      <c r="N889" s="26">
        <v>201.8</v>
      </c>
      <c r="O889" s="26">
        <v>1200</v>
      </c>
      <c r="P889" s="26">
        <v>1784</v>
      </c>
      <c r="Q889" s="26">
        <v>77.3</v>
      </c>
      <c r="R889" s="26">
        <v>47</v>
      </c>
      <c r="S889" s="26">
        <v>69.599999999999994</v>
      </c>
      <c r="T889" s="26">
        <v>613</v>
      </c>
      <c r="U889" s="26">
        <v>211</v>
      </c>
      <c r="V889" s="26">
        <v>72.5</v>
      </c>
      <c r="W889" s="26">
        <v>4868.5</v>
      </c>
      <c r="X889" s="26">
        <v>2194</v>
      </c>
      <c r="Y889" s="26">
        <v>178.2</v>
      </c>
      <c r="Z889" s="26">
        <v>656</v>
      </c>
      <c r="AA889" s="26">
        <v>2965</v>
      </c>
      <c r="AB889" s="26">
        <v>272.39999999999998</v>
      </c>
      <c r="AC889" s="26">
        <v>1005</v>
      </c>
      <c r="AD889" s="26">
        <v>12050</v>
      </c>
      <c r="AE889" s="26">
        <v>1133</v>
      </c>
      <c r="AF889" s="26">
        <v>1855</v>
      </c>
      <c r="AG889" s="26">
        <v>5.0566000000000004</v>
      </c>
    </row>
    <row r="890" spans="1:33" ht="15.75" customHeight="1">
      <c r="A890" s="101">
        <v>45118</v>
      </c>
      <c r="B890" s="102">
        <f>VLOOKUP(A890,'FTSE All-Share Historical '!A:B,2,FALSE)</f>
        <v>4011.65</v>
      </c>
      <c r="C890" s="26">
        <v>548</v>
      </c>
      <c r="D890" s="26">
        <v>210</v>
      </c>
      <c r="E890" s="26">
        <v>215.2</v>
      </c>
      <c r="F890" s="26">
        <v>209</v>
      </c>
      <c r="G890" s="26">
        <v>121</v>
      </c>
      <c r="H890" s="26">
        <v>437.5</v>
      </c>
      <c r="I890" s="26">
        <v>29.6</v>
      </c>
      <c r="J890" s="26">
        <v>97</v>
      </c>
      <c r="K890" s="26">
        <v>160</v>
      </c>
      <c r="L890" s="26">
        <v>99.9</v>
      </c>
      <c r="M890" s="26">
        <v>416</v>
      </c>
      <c r="N890" s="26">
        <v>200.6</v>
      </c>
      <c r="O890" s="26">
        <v>1205</v>
      </c>
      <c r="P890" s="26">
        <v>1792</v>
      </c>
      <c r="Q890" s="26">
        <v>77.900000000000006</v>
      </c>
      <c r="R890" s="26">
        <v>48</v>
      </c>
      <c r="S890" s="26">
        <v>72</v>
      </c>
      <c r="T890" s="26">
        <v>606</v>
      </c>
      <c r="U890" s="26">
        <v>211</v>
      </c>
      <c r="V890" s="26">
        <v>74.900000000000006</v>
      </c>
      <c r="W890" s="26">
        <v>4947</v>
      </c>
      <c r="X890" s="26">
        <v>2229</v>
      </c>
      <c r="Y890" s="26">
        <v>182.6</v>
      </c>
      <c r="Z890" s="26">
        <v>662.5</v>
      </c>
      <c r="AA890" s="26">
        <v>2970</v>
      </c>
      <c r="AB890" s="26">
        <v>272.8</v>
      </c>
      <c r="AC890" s="26">
        <v>1020</v>
      </c>
      <c r="AD890" s="26">
        <v>12180</v>
      </c>
      <c r="AE890" s="26">
        <v>1115</v>
      </c>
      <c r="AF890" s="26">
        <v>1818.5</v>
      </c>
      <c r="AG890" s="26">
        <v>4.9481999999999999</v>
      </c>
    </row>
    <row r="891" spans="1:33" ht="15.75" customHeight="1">
      <c r="A891" s="101">
        <v>45119</v>
      </c>
      <c r="B891" s="102">
        <f>VLOOKUP(A891,'FTSE All-Share Historical '!A:B,2,FALSE)</f>
        <v>4088.57</v>
      </c>
      <c r="C891" s="26">
        <v>568</v>
      </c>
      <c r="D891" s="26">
        <v>209</v>
      </c>
      <c r="E891" s="26">
        <v>222</v>
      </c>
      <c r="F891" s="26">
        <v>213</v>
      </c>
      <c r="G891" s="26">
        <v>125</v>
      </c>
      <c r="H891" s="26">
        <v>438</v>
      </c>
      <c r="I891" s="26">
        <v>30.35</v>
      </c>
      <c r="J891" s="26">
        <v>97</v>
      </c>
      <c r="K891" s="26">
        <v>160</v>
      </c>
      <c r="L891" s="26">
        <v>104.8</v>
      </c>
      <c r="M891" s="26">
        <v>423</v>
      </c>
      <c r="N891" s="26">
        <v>208</v>
      </c>
      <c r="O891" s="26">
        <v>1220</v>
      </c>
      <c r="P891" s="26">
        <v>1800</v>
      </c>
      <c r="Q891" s="26">
        <v>81.2</v>
      </c>
      <c r="R891" s="26">
        <v>48.2</v>
      </c>
      <c r="S891" s="26">
        <v>72.400000000000006</v>
      </c>
      <c r="T891" s="26">
        <v>630</v>
      </c>
      <c r="U891" s="26">
        <v>211</v>
      </c>
      <c r="V891" s="26">
        <v>77</v>
      </c>
      <c r="W891" s="26">
        <v>5140</v>
      </c>
      <c r="X891" s="26">
        <v>2325</v>
      </c>
      <c r="Y891" s="26">
        <v>186.4</v>
      </c>
      <c r="Z891" s="26">
        <v>731</v>
      </c>
      <c r="AA891" s="26">
        <v>3030</v>
      </c>
      <c r="AB891" s="26">
        <v>286</v>
      </c>
      <c r="AC891" s="26">
        <v>990</v>
      </c>
      <c r="AD891" s="26">
        <v>12350</v>
      </c>
      <c r="AE891" s="26">
        <v>1110</v>
      </c>
      <c r="AF891" s="26">
        <v>1815</v>
      </c>
      <c r="AG891" s="26">
        <v>5.2371999999999996</v>
      </c>
    </row>
    <row r="892" spans="1:33" ht="15.75" customHeight="1">
      <c r="A892" s="101">
        <v>45120</v>
      </c>
      <c r="B892" s="102">
        <f>VLOOKUP(A892,'FTSE All-Share Historical '!A:B,2,FALSE)</f>
        <v>4101.6000000000004</v>
      </c>
      <c r="C892" s="26">
        <v>566</v>
      </c>
      <c r="D892" s="26">
        <v>203</v>
      </c>
      <c r="E892" s="26">
        <v>222.2</v>
      </c>
      <c r="F892" s="26">
        <v>211</v>
      </c>
      <c r="G892" s="26">
        <v>123</v>
      </c>
      <c r="H892" s="26">
        <v>435</v>
      </c>
      <c r="I892" s="26">
        <v>30.75</v>
      </c>
      <c r="J892" s="26">
        <v>96.8</v>
      </c>
      <c r="K892" s="26">
        <v>160</v>
      </c>
      <c r="L892" s="26">
        <v>102.6</v>
      </c>
      <c r="M892" s="26">
        <v>429</v>
      </c>
      <c r="N892" s="26">
        <v>208</v>
      </c>
      <c r="O892" s="26">
        <v>1230</v>
      </c>
      <c r="P892" s="26">
        <v>1830</v>
      </c>
      <c r="Q892" s="26">
        <v>81.3</v>
      </c>
      <c r="R892" s="26">
        <v>48.8</v>
      </c>
      <c r="S892" s="26">
        <v>73.3</v>
      </c>
      <c r="T892" s="26">
        <v>636</v>
      </c>
      <c r="U892" s="26">
        <v>214</v>
      </c>
      <c r="V892" s="26">
        <v>77.5</v>
      </c>
      <c r="W892" s="26">
        <v>5228</v>
      </c>
      <c r="X892" s="26">
        <v>2365</v>
      </c>
      <c r="Y892" s="26">
        <v>188.4</v>
      </c>
      <c r="Z892" s="26">
        <v>708</v>
      </c>
      <c r="AA892" s="26">
        <v>2970</v>
      </c>
      <c r="AB892" s="26">
        <v>296</v>
      </c>
      <c r="AC892" s="26">
        <v>990</v>
      </c>
      <c r="AD892" s="26">
        <v>12330</v>
      </c>
      <c r="AE892" s="26">
        <v>1156</v>
      </c>
      <c r="AF892" s="26">
        <v>1820.5</v>
      </c>
      <c r="AG892" s="26">
        <v>5.3418999999999999</v>
      </c>
    </row>
    <row r="893" spans="1:33" ht="15.75" customHeight="1">
      <c r="A893" s="101">
        <v>45121</v>
      </c>
      <c r="B893" s="102">
        <f>VLOOKUP(A893,'FTSE All-Share Historical '!A:B,2,FALSE)</f>
        <v>4096.91</v>
      </c>
      <c r="C893" s="26">
        <v>564</v>
      </c>
      <c r="D893" s="26">
        <v>205</v>
      </c>
      <c r="E893" s="26">
        <v>220.2</v>
      </c>
      <c r="F893" s="26">
        <v>209</v>
      </c>
      <c r="G893" s="26">
        <v>126.5</v>
      </c>
      <c r="H893" s="26">
        <v>438.5</v>
      </c>
      <c r="I893" s="26">
        <v>30.35</v>
      </c>
      <c r="J893" s="26">
        <v>96.8</v>
      </c>
      <c r="K893" s="26">
        <v>159.5</v>
      </c>
      <c r="L893" s="26">
        <v>99.1</v>
      </c>
      <c r="M893" s="26">
        <v>428</v>
      </c>
      <c r="N893" s="26">
        <v>208.8</v>
      </c>
      <c r="O893" s="26">
        <v>1230</v>
      </c>
      <c r="P893" s="26">
        <v>1832</v>
      </c>
      <c r="Q893" s="26">
        <v>82.1</v>
      </c>
      <c r="R893" s="26">
        <v>47.2</v>
      </c>
      <c r="S893" s="26">
        <v>73.8</v>
      </c>
      <c r="T893" s="26">
        <v>633</v>
      </c>
      <c r="U893" s="26">
        <v>214</v>
      </c>
      <c r="V893" s="26">
        <v>74.8</v>
      </c>
      <c r="W893" s="26">
        <v>5212</v>
      </c>
      <c r="X893" s="26">
        <v>2349</v>
      </c>
      <c r="Y893" s="26">
        <v>186.4</v>
      </c>
      <c r="Z893" s="26">
        <v>710.5</v>
      </c>
      <c r="AA893" s="26">
        <v>2920</v>
      </c>
      <c r="AB893" s="26">
        <v>298</v>
      </c>
      <c r="AC893" s="26">
        <v>1000</v>
      </c>
      <c r="AD893" s="26">
        <v>12315</v>
      </c>
      <c r="AE893" s="26">
        <v>1197</v>
      </c>
      <c r="AF893" s="26">
        <v>1810</v>
      </c>
      <c r="AG893" s="26">
        <v>5.2877000000000001</v>
      </c>
    </row>
    <row r="894" spans="1:33" ht="15.75" customHeight="1">
      <c r="A894" s="101">
        <v>45124</v>
      </c>
      <c r="B894" s="102">
        <f>VLOOKUP(A894,'FTSE All-Share Historical '!A:B,2,FALSE)</f>
        <v>4078.52</v>
      </c>
      <c r="C894" s="26">
        <v>564</v>
      </c>
      <c r="D894" s="26">
        <v>197.2</v>
      </c>
      <c r="E894" s="26">
        <v>216.2</v>
      </c>
      <c r="F894" s="26">
        <v>212</v>
      </c>
      <c r="G894" s="26">
        <v>128</v>
      </c>
      <c r="H894" s="26">
        <v>428</v>
      </c>
      <c r="I894" s="26">
        <v>31.2</v>
      </c>
      <c r="J894" s="26">
        <v>97.2</v>
      </c>
      <c r="K894" s="26">
        <v>160</v>
      </c>
      <c r="L894" s="26">
        <v>96.7</v>
      </c>
      <c r="M894" s="26">
        <v>423.5</v>
      </c>
      <c r="N894" s="26">
        <v>205</v>
      </c>
      <c r="O894" s="26">
        <v>1225</v>
      </c>
      <c r="P894" s="26">
        <v>1808</v>
      </c>
      <c r="Q894" s="26">
        <v>79.8</v>
      </c>
      <c r="R894" s="26">
        <v>48</v>
      </c>
      <c r="S894" s="26">
        <v>72.099999999999994</v>
      </c>
      <c r="T894" s="26">
        <v>675</v>
      </c>
      <c r="U894" s="26">
        <v>211</v>
      </c>
      <c r="V894" s="26">
        <v>74.900000000000006</v>
      </c>
      <c r="W894" s="26">
        <v>5086</v>
      </c>
      <c r="X894" s="26">
        <v>2290.5</v>
      </c>
      <c r="Y894" s="26">
        <v>185</v>
      </c>
      <c r="Z894" s="26">
        <v>703.5</v>
      </c>
      <c r="AA894" s="26">
        <v>2840</v>
      </c>
      <c r="AB894" s="26">
        <v>305.60000000000002</v>
      </c>
      <c r="AC894" s="26">
        <v>1000</v>
      </c>
      <c r="AD894" s="26">
        <v>12275</v>
      </c>
      <c r="AE894" s="26">
        <v>1168</v>
      </c>
      <c r="AF894" s="26">
        <v>1818</v>
      </c>
      <c r="AG894" s="26">
        <v>5.2552000000000003</v>
      </c>
    </row>
    <row r="895" spans="1:33" ht="15.75" customHeight="1">
      <c r="A895" s="101">
        <v>45125</v>
      </c>
      <c r="B895" s="102">
        <f>VLOOKUP(A895,'FTSE All-Share Historical '!A:B,2,FALSE)</f>
        <v>4107.5600000000004</v>
      </c>
      <c r="C895" s="26">
        <v>568</v>
      </c>
      <c r="D895" s="26">
        <v>200</v>
      </c>
      <c r="E895" s="26">
        <v>219.4</v>
      </c>
      <c r="F895" s="26">
        <v>226</v>
      </c>
      <c r="G895" s="26">
        <v>120</v>
      </c>
      <c r="H895" s="26">
        <v>428.5</v>
      </c>
      <c r="I895" s="26">
        <v>32.049999999999997</v>
      </c>
      <c r="J895" s="26">
        <v>98.2</v>
      </c>
      <c r="K895" s="26">
        <v>170</v>
      </c>
      <c r="L895" s="26">
        <v>95.4</v>
      </c>
      <c r="M895" s="26">
        <v>427.5</v>
      </c>
      <c r="N895" s="26">
        <v>209.8</v>
      </c>
      <c r="O895" s="26">
        <v>1220</v>
      </c>
      <c r="P895" s="26">
        <v>1824</v>
      </c>
      <c r="Q895" s="26">
        <v>80.099999999999994</v>
      </c>
      <c r="R895" s="26">
        <v>50</v>
      </c>
      <c r="S895" s="26">
        <v>70.599999999999994</v>
      </c>
      <c r="T895" s="26">
        <v>702</v>
      </c>
      <c r="U895" s="26">
        <v>212</v>
      </c>
      <c r="V895" s="26">
        <v>77.2</v>
      </c>
      <c r="W895" s="26">
        <v>5110</v>
      </c>
      <c r="X895" s="26">
        <v>2311</v>
      </c>
      <c r="Y895" s="26">
        <v>189</v>
      </c>
      <c r="Z895" s="26">
        <v>717.5</v>
      </c>
      <c r="AA895" s="26">
        <v>2840</v>
      </c>
      <c r="AB895" s="26">
        <v>309</v>
      </c>
      <c r="AC895" s="26">
        <v>1000</v>
      </c>
      <c r="AD895" s="26">
        <v>12205</v>
      </c>
      <c r="AE895" s="26">
        <v>1188</v>
      </c>
      <c r="AF895" s="26">
        <v>1879.5</v>
      </c>
      <c r="AG895" s="26">
        <v>5.1612999999999998</v>
      </c>
    </row>
    <row r="896" spans="1:33" ht="15.75" customHeight="1">
      <c r="A896" s="101">
        <v>45126</v>
      </c>
      <c r="B896" s="102">
        <f>VLOOKUP(A896,'FTSE All-Share Historical '!A:B,2,FALSE)</f>
        <v>4193.1899999999996</v>
      </c>
      <c r="C896" s="26">
        <v>580</v>
      </c>
      <c r="D896" s="26">
        <v>200</v>
      </c>
      <c r="E896" s="26">
        <v>222.8</v>
      </c>
      <c r="F896" s="26">
        <v>228</v>
      </c>
      <c r="G896" s="26">
        <v>127.5</v>
      </c>
      <c r="H896" s="26">
        <v>428</v>
      </c>
      <c r="I896" s="26">
        <v>32.6</v>
      </c>
      <c r="J896" s="26">
        <v>97</v>
      </c>
      <c r="K896" s="26">
        <v>166.25</v>
      </c>
      <c r="L896" s="26">
        <v>100</v>
      </c>
      <c r="M896" s="26">
        <v>440</v>
      </c>
      <c r="N896" s="26">
        <v>221.4</v>
      </c>
      <c r="O896" s="26">
        <v>1225</v>
      </c>
      <c r="P896" s="26">
        <v>1890</v>
      </c>
      <c r="Q896" s="26">
        <v>84.2</v>
      </c>
      <c r="R896" s="26">
        <v>49.2</v>
      </c>
      <c r="S896" s="26">
        <v>70</v>
      </c>
      <c r="T896" s="26">
        <v>692</v>
      </c>
      <c r="U896" s="26">
        <v>213</v>
      </c>
      <c r="V896" s="26">
        <v>46.7</v>
      </c>
      <c r="W896" s="26">
        <v>5096</v>
      </c>
      <c r="X896" s="26">
        <v>2303</v>
      </c>
      <c r="Y896" s="26">
        <v>188.8</v>
      </c>
      <c r="Z896" s="26">
        <v>727.5</v>
      </c>
      <c r="AA896" s="26">
        <v>2915</v>
      </c>
      <c r="AB896" s="26">
        <v>315.60000000000002</v>
      </c>
      <c r="AC896" s="26">
        <v>1015</v>
      </c>
      <c r="AD896" s="26">
        <v>12200</v>
      </c>
      <c r="AE896" s="26">
        <v>1228</v>
      </c>
      <c r="AF896" s="26">
        <v>1951.5</v>
      </c>
      <c r="AG896" s="26">
        <v>5.0891000000000002</v>
      </c>
    </row>
    <row r="897" spans="1:33" ht="15.75" customHeight="1">
      <c r="A897" s="101">
        <v>45127</v>
      </c>
      <c r="B897" s="102">
        <f>VLOOKUP(A897,'FTSE All-Share Historical '!A:B,2,FALSE)</f>
        <v>4220.22</v>
      </c>
      <c r="C897" s="26">
        <v>580</v>
      </c>
      <c r="D897" s="26">
        <v>207</v>
      </c>
      <c r="E897" s="26">
        <v>223</v>
      </c>
      <c r="F897" s="26">
        <v>225</v>
      </c>
      <c r="G897" s="26">
        <v>137.5</v>
      </c>
      <c r="H897" s="26">
        <v>426</v>
      </c>
      <c r="I897" s="26">
        <v>31.95</v>
      </c>
      <c r="J897" s="26">
        <v>96.6</v>
      </c>
      <c r="K897" s="26">
        <v>166.5</v>
      </c>
      <c r="L897" s="26">
        <v>96.3</v>
      </c>
      <c r="M897" s="26">
        <v>434.5</v>
      </c>
      <c r="N897" s="26">
        <v>223</v>
      </c>
      <c r="O897" s="26">
        <v>1220</v>
      </c>
      <c r="P897" s="26">
        <v>1916</v>
      </c>
      <c r="Q897" s="26">
        <v>89</v>
      </c>
      <c r="R897" s="26">
        <v>48.8</v>
      </c>
      <c r="S897" s="26">
        <v>70</v>
      </c>
      <c r="T897" s="26">
        <v>698</v>
      </c>
      <c r="U897" s="26">
        <v>224</v>
      </c>
      <c r="V897" s="26">
        <v>45.4</v>
      </c>
      <c r="W897" s="26">
        <v>5174</v>
      </c>
      <c r="X897" s="26">
        <v>2380</v>
      </c>
      <c r="Y897" s="26">
        <v>188.2</v>
      </c>
      <c r="Z897" s="26">
        <v>707</v>
      </c>
      <c r="AA897" s="26">
        <v>2880</v>
      </c>
      <c r="AB897" s="26">
        <v>361.6</v>
      </c>
      <c r="AC897" s="26">
        <v>1030</v>
      </c>
      <c r="AD897" s="26">
        <v>12210</v>
      </c>
      <c r="AE897" s="26">
        <v>1220</v>
      </c>
      <c r="AF897" s="26">
        <v>2063</v>
      </c>
      <c r="AG897" s="26">
        <v>5.0891000000000002</v>
      </c>
    </row>
    <row r="898" spans="1:33" ht="15.75" customHeight="1">
      <c r="A898" s="101">
        <v>45128</v>
      </c>
      <c r="B898" s="102">
        <f>VLOOKUP(A898,'FTSE All-Share Historical '!A:B,2,FALSE)</f>
        <v>4225.1099999999997</v>
      </c>
      <c r="C898" s="26">
        <v>598</v>
      </c>
      <c r="D898" s="26">
        <v>199</v>
      </c>
      <c r="E898" s="26">
        <v>216.6</v>
      </c>
      <c r="F898" s="26">
        <v>225</v>
      </c>
      <c r="G898" s="26">
        <v>135</v>
      </c>
      <c r="H898" s="26">
        <v>425</v>
      </c>
      <c r="I898" s="26">
        <v>32.75</v>
      </c>
      <c r="J898" s="26">
        <v>98</v>
      </c>
      <c r="K898" s="26">
        <v>164</v>
      </c>
      <c r="L898" s="26">
        <v>94.7</v>
      </c>
      <c r="M898" s="26">
        <v>437.5</v>
      </c>
      <c r="N898" s="26">
        <v>220.6</v>
      </c>
      <c r="O898" s="26">
        <v>1225</v>
      </c>
      <c r="P898" s="26">
        <v>1908</v>
      </c>
      <c r="Q898" s="26">
        <v>89.3</v>
      </c>
      <c r="R898" s="26">
        <v>48.5</v>
      </c>
      <c r="S898" s="26">
        <v>69.3</v>
      </c>
      <c r="T898" s="26">
        <v>715</v>
      </c>
      <c r="U898" s="26">
        <v>212</v>
      </c>
      <c r="V898" s="26">
        <v>45</v>
      </c>
      <c r="W898" s="26">
        <v>5140</v>
      </c>
      <c r="X898" s="26">
        <v>2389</v>
      </c>
      <c r="Y898" s="26">
        <v>186</v>
      </c>
      <c r="Z898" s="26">
        <v>710.5</v>
      </c>
      <c r="AA898" s="26">
        <v>2885</v>
      </c>
      <c r="AB898" s="26">
        <v>377.4</v>
      </c>
      <c r="AC898" s="26">
        <v>1010</v>
      </c>
      <c r="AD898" s="26">
        <v>12240</v>
      </c>
      <c r="AE898" s="26">
        <v>1194</v>
      </c>
      <c r="AF898" s="26">
        <v>2040</v>
      </c>
      <c r="AG898" s="26">
        <v>5.3418999999999999</v>
      </c>
    </row>
    <row r="899" spans="1:33" ht="15.75" customHeight="1">
      <c r="A899" s="101">
        <v>45131</v>
      </c>
      <c r="B899" s="102">
        <f>VLOOKUP(A899,'FTSE All-Share Historical '!A:B,2,FALSE)</f>
        <v>4230.3999999999996</v>
      </c>
      <c r="C899" s="26">
        <v>600</v>
      </c>
      <c r="D899" s="26">
        <v>200</v>
      </c>
      <c r="E899" s="26">
        <v>214.6</v>
      </c>
      <c r="F899" s="26">
        <v>224</v>
      </c>
      <c r="G899" s="26">
        <v>130.5</v>
      </c>
      <c r="H899" s="26">
        <v>424</v>
      </c>
      <c r="I899" s="26">
        <v>32.85</v>
      </c>
      <c r="J899" s="26">
        <v>99</v>
      </c>
      <c r="K899" s="26">
        <v>164</v>
      </c>
      <c r="L899" s="26">
        <v>91.4</v>
      </c>
      <c r="M899" s="26">
        <v>438.5</v>
      </c>
      <c r="N899" s="26">
        <v>217</v>
      </c>
      <c r="O899" s="26">
        <v>1215</v>
      </c>
      <c r="P899" s="26">
        <v>1920</v>
      </c>
      <c r="Q899" s="26">
        <v>90</v>
      </c>
      <c r="R899" s="26">
        <v>48.3</v>
      </c>
      <c r="S899" s="26">
        <v>69.5</v>
      </c>
      <c r="T899" s="26">
        <v>708</v>
      </c>
      <c r="U899" s="26">
        <v>212</v>
      </c>
      <c r="V899" s="26">
        <v>50</v>
      </c>
      <c r="W899" s="26">
        <v>5177</v>
      </c>
      <c r="X899" s="26">
        <v>2390.5</v>
      </c>
      <c r="Y899" s="26">
        <v>181.6</v>
      </c>
      <c r="Z899" s="26">
        <v>692.5</v>
      </c>
      <c r="AA899" s="26">
        <v>2880</v>
      </c>
      <c r="AB899" s="26">
        <v>387.8</v>
      </c>
      <c r="AC899" s="26">
        <v>1000</v>
      </c>
      <c r="AD899" s="26">
        <v>12335</v>
      </c>
      <c r="AE899" s="26">
        <v>1145</v>
      </c>
      <c r="AF899" s="26">
        <v>2045</v>
      </c>
      <c r="AG899" s="26">
        <v>5.3239000000000001</v>
      </c>
    </row>
    <row r="900" spans="1:33" ht="15.75" customHeight="1">
      <c r="A900" s="101">
        <v>45132</v>
      </c>
      <c r="B900" s="102">
        <f>VLOOKUP(A900,'FTSE All-Share Historical '!A:B,2,FALSE)</f>
        <v>4236.8100000000004</v>
      </c>
      <c r="C900" s="26">
        <v>580</v>
      </c>
      <c r="D900" s="26">
        <v>200.5</v>
      </c>
      <c r="E900" s="26">
        <v>218.8</v>
      </c>
      <c r="F900" s="26">
        <v>221</v>
      </c>
      <c r="G900" s="26">
        <v>130.5</v>
      </c>
      <c r="H900" s="26">
        <v>434</v>
      </c>
      <c r="I900" s="26">
        <v>31.85</v>
      </c>
      <c r="J900" s="26">
        <v>102</v>
      </c>
      <c r="K900" s="26">
        <v>170</v>
      </c>
      <c r="L900" s="26">
        <v>90</v>
      </c>
      <c r="M900" s="26">
        <v>444</v>
      </c>
      <c r="N900" s="26">
        <v>210.4</v>
      </c>
      <c r="O900" s="26">
        <v>1225</v>
      </c>
      <c r="P900" s="26">
        <v>1942</v>
      </c>
      <c r="Q900" s="26">
        <v>87.2</v>
      </c>
      <c r="R900" s="26">
        <v>48.9</v>
      </c>
      <c r="S900" s="26">
        <v>69.5</v>
      </c>
      <c r="T900" s="26">
        <v>716</v>
      </c>
      <c r="U900" s="26">
        <v>212</v>
      </c>
      <c r="V900" s="26">
        <v>49.95</v>
      </c>
      <c r="W900" s="26">
        <v>5394</v>
      </c>
      <c r="X900" s="26">
        <v>2506</v>
      </c>
      <c r="Y900" s="26">
        <v>184</v>
      </c>
      <c r="Z900" s="26">
        <v>687</v>
      </c>
      <c r="AA900" s="26">
        <v>2825</v>
      </c>
      <c r="AB900" s="26">
        <v>390</v>
      </c>
      <c r="AC900" s="26">
        <v>1010</v>
      </c>
      <c r="AD900" s="26">
        <v>12425</v>
      </c>
      <c r="AE900" s="26">
        <v>1127</v>
      </c>
      <c r="AF900" s="26">
        <v>2049</v>
      </c>
      <c r="AG900" s="26">
        <v>5.3239000000000001</v>
      </c>
    </row>
    <row r="901" spans="1:33" ht="15.75" customHeight="1">
      <c r="A901" s="101">
        <v>45133</v>
      </c>
      <c r="B901" s="102">
        <f>VLOOKUP(A901,'FTSE All-Share Historical '!A:B,2,FALSE)</f>
        <v>4230.8999999999996</v>
      </c>
      <c r="C901" s="26">
        <v>592</v>
      </c>
      <c r="D901" s="26">
        <v>201.5</v>
      </c>
      <c r="E901" s="26">
        <v>220.2</v>
      </c>
      <c r="F901" s="26">
        <v>219</v>
      </c>
      <c r="G901" s="26">
        <v>126</v>
      </c>
      <c r="H901" s="26">
        <v>425.5</v>
      </c>
      <c r="I901" s="26">
        <v>32.25</v>
      </c>
      <c r="J901" s="26">
        <v>110</v>
      </c>
      <c r="K901" s="26">
        <v>162</v>
      </c>
      <c r="L901" s="26">
        <v>89</v>
      </c>
      <c r="M901" s="26">
        <v>440</v>
      </c>
      <c r="N901" s="26">
        <v>215.2</v>
      </c>
      <c r="O901" s="26">
        <v>1225</v>
      </c>
      <c r="P901" s="26">
        <v>1938</v>
      </c>
      <c r="Q901" s="26">
        <v>88.8</v>
      </c>
      <c r="R901" s="26">
        <v>49</v>
      </c>
      <c r="S901" s="26">
        <v>69.3</v>
      </c>
      <c r="T901" s="26">
        <v>722</v>
      </c>
      <c r="U901" s="26">
        <v>212</v>
      </c>
      <c r="V901" s="26">
        <v>49.75</v>
      </c>
      <c r="W901" s="26">
        <v>5229</v>
      </c>
      <c r="X901" s="26">
        <v>2450</v>
      </c>
      <c r="Y901" s="26">
        <v>182</v>
      </c>
      <c r="Z901" s="26">
        <v>692.5</v>
      </c>
      <c r="AA901" s="26">
        <v>2835</v>
      </c>
      <c r="AB901" s="26">
        <v>394.2</v>
      </c>
      <c r="AC901" s="26">
        <v>1007.5</v>
      </c>
      <c r="AD901" s="26">
        <v>12350</v>
      </c>
      <c r="AE901" s="26">
        <v>1145</v>
      </c>
      <c r="AF901" s="26">
        <v>2080</v>
      </c>
      <c r="AG901" s="26">
        <v>5.3997000000000002</v>
      </c>
    </row>
    <row r="902" spans="1:33" ht="15.75" customHeight="1">
      <c r="A902" s="101">
        <v>45134</v>
      </c>
      <c r="B902" s="102">
        <f>VLOOKUP(A902,'FTSE All-Share Historical '!A:B,2,FALSE)</f>
        <v>4241.12</v>
      </c>
      <c r="C902" s="26">
        <v>596</v>
      </c>
      <c r="D902" s="26">
        <v>203</v>
      </c>
      <c r="E902" s="26">
        <v>224</v>
      </c>
      <c r="F902" s="26">
        <v>218</v>
      </c>
      <c r="G902" s="26">
        <v>126</v>
      </c>
      <c r="H902" s="26">
        <v>423.5</v>
      </c>
      <c r="I902" s="26">
        <v>31.85</v>
      </c>
      <c r="J902" s="26">
        <v>106</v>
      </c>
      <c r="K902" s="26">
        <v>169.5</v>
      </c>
      <c r="L902" s="26">
        <v>89</v>
      </c>
      <c r="M902" s="26">
        <v>436.5</v>
      </c>
      <c r="N902" s="26">
        <v>233</v>
      </c>
      <c r="O902" s="26">
        <v>1225</v>
      </c>
      <c r="P902" s="26">
        <v>1942</v>
      </c>
      <c r="Q902" s="26">
        <v>89.8</v>
      </c>
      <c r="R902" s="26">
        <v>50</v>
      </c>
      <c r="S902" s="26">
        <v>71.5</v>
      </c>
      <c r="T902" s="26">
        <v>709</v>
      </c>
      <c r="U902" s="26">
        <v>210</v>
      </c>
      <c r="V902" s="26">
        <v>48.45</v>
      </c>
      <c r="W902" s="26">
        <v>5213</v>
      </c>
      <c r="X902" s="26">
        <v>2427</v>
      </c>
      <c r="Y902" s="26">
        <v>182.2</v>
      </c>
      <c r="Z902" s="26">
        <v>703</v>
      </c>
      <c r="AA902" s="26">
        <v>2850</v>
      </c>
      <c r="AB902" s="26">
        <v>386.2</v>
      </c>
      <c r="AC902" s="26">
        <v>1000</v>
      </c>
      <c r="AD902" s="26">
        <v>12680</v>
      </c>
      <c r="AE902" s="26">
        <v>1130</v>
      </c>
      <c r="AF902" s="26">
        <v>2096</v>
      </c>
      <c r="AG902" s="26">
        <v>6.3170999999999999</v>
      </c>
    </row>
    <row r="903" spans="1:33" ht="15.75" customHeight="1">
      <c r="A903" s="101">
        <v>45135</v>
      </c>
      <c r="B903" s="102">
        <f>VLOOKUP(A903,'FTSE All-Share Historical '!A:B,2,FALSE)</f>
        <v>4237.17</v>
      </c>
      <c r="C903" s="26">
        <v>602</v>
      </c>
      <c r="D903" s="26">
        <v>203</v>
      </c>
      <c r="E903" s="26">
        <v>222.4</v>
      </c>
      <c r="F903" s="26">
        <v>217</v>
      </c>
      <c r="G903" s="26">
        <v>130</v>
      </c>
      <c r="H903" s="26">
        <v>425.5</v>
      </c>
      <c r="I903" s="26">
        <v>31.4</v>
      </c>
      <c r="J903" s="26">
        <v>106.5</v>
      </c>
      <c r="K903" s="26">
        <v>168.5</v>
      </c>
      <c r="L903" s="26">
        <v>88.7</v>
      </c>
      <c r="M903" s="26">
        <v>440</v>
      </c>
      <c r="N903" s="26">
        <v>227.8</v>
      </c>
      <c r="O903" s="26">
        <v>1205</v>
      </c>
      <c r="P903" s="26">
        <v>1890</v>
      </c>
      <c r="Q903" s="26">
        <v>87.5</v>
      </c>
      <c r="R903" s="26">
        <v>49.5</v>
      </c>
      <c r="S903" s="26">
        <v>71</v>
      </c>
      <c r="T903" s="26">
        <v>722</v>
      </c>
      <c r="U903" s="26">
        <v>214</v>
      </c>
      <c r="V903" s="26">
        <v>49.3</v>
      </c>
      <c r="W903" s="26">
        <v>5125</v>
      </c>
      <c r="X903" s="26">
        <v>2383</v>
      </c>
      <c r="Y903" s="26">
        <v>181.8</v>
      </c>
      <c r="Z903" s="26">
        <v>693</v>
      </c>
      <c r="AA903" s="26">
        <v>2800</v>
      </c>
      <c r="AB903" s="26">
        <v>372.6</v>
      </c>
      <c r="AC903" s="26">
        <v>994</v>
      </c>
      <c r="AD903" s="26">
        <v>12475</v>
      </c>
      <c r="AE903" s="26">
        <v>1123</v>
      </c>
      <c r="AF903" s="26">
        <v>2100</v>
      </c>
      <c r="AG903" s="26">
        <v>6.5373999999999999</v>
      </c>
    </row>
    <row r="904" spans="1:33" ht="15.75" customHeight="1">
      <c r="A904" s="101">
        <v>45138</v>
      </c>
      <c r="B904" s="102">
        <f>VLOOKUP(A904,'FTSE All-Share Historical '!A:B,2,FALSE)</f>
        <v>4240.22</v>
      </c>
      <c r="C904" s="26">
        <v>596</v>
      </c>
      <c r="D904" s="26">
        <v>198</v>
      </c>
      <c r="E904" s="26">
        <v>221.2</v>
      </c>
      <c r="F904" s="26">
        <v>217</v>
      </c>
      <c r="G904" s="26">
        <v>130</v>
      </c>
      <c r="H904" s="26">
        <v>423.5</v>
      </c>
      <c r="I904" s="26">
        <v>31.5</v>
      </c>
      <c r="J904" s="26">
        <v>106.5</v>
      </c>
      <c r="K904" s="26">
        <v>162.5</v>
      </c>
      <c r="L904" s="26">
        <v>89</v>
      </c>
      <c r="M904" s="26">
        <v>442</v>
      </c>
      <c r="N904" s="26">
        <v>230</v>
      </c>
      <c r="O904" s="26">
        <v>1185</v>
      </c>
      <c r="P904" s="26">
        <v>1908</v>
      </c>
      <c r="Q904" s="26">
        <v>87.8</v>
      </c>
      <c r="R904" s="26">
        <v>49.9</v>
      </c>
      <c r="S904" s="26">
        <v>70</v>
      </c>
      <c r="T904" s="26">
        <v>656</v>
      </c>
      <c r="U904" s="26">
        <v>208</v>
      </c>
      <c r="V904" s="26">
        <v>48</v>
      </c>
      <c r="W904" s="26">
        <v>5150</v>
      </c>
      <c r="X904" s="26">
        <v>2394</v>
      </c>
      <c r="Y904" s="26">
        <v>183.6</v>
      </c>
      <c r="Z904" s="26">
        <v>676</v>
      </c>
      <c r="AA904" s="26">
        <v>2790</v>
      </c>
      <c r="AB904" s="26">
        <v>374.4</v>
      </c>
      <c r="AC904" s="26">
        <v>1000</v>
      </c>
      <c r="AD904" s="26">
        <v>12505</v>
      </c>
      <c r="AE904" s="26">
        <v>1124</v>
      </c>
      <c r="AF904" s="26">
        <v>2089</v>
      </c>
      <c r="AG904" s="26">
        <v>6.4977</v>
      </c>
    </row>
    <row r="905" spans="1:33" ht="15.75" customHeight="1">
      <c r="A905" s="101">
        <v>45139</v>
      </c>
      <c r="B905" s="102">
        <f>VLOOKUP(A905,'FTSE All-Share Historical '!A:B,2,FALSE)</f>
        <v>4222.1000000000004</v>
      </c>
      <c r="C905" s="26">
        <v>596</v>
      </c>
      <c r="D905" s="26">
        <v>199</v>
      </c>
      <c r="E905" s="26">
        <v>217.2</v>
      </c>
      <c r="F905" s="26">
        <v>221</v>
      </c>
      <c r="G905" s="26">
        <v>131.5</v>
      </c>
      <c r="H905" s="26">
        <v>423.5</v>
      </c>
      <c r="I905" s="26">
        <v>30.8</v>
      </c>
      <c r="J905" s="26">
        <v>107</v>
      </c>
      <c r="K905" s="26">
        <v>166</v>
      </c>
      <c r="L905" s="26">
        <v>87.1</v>
      </c>
      <c r="M905" s="26">
        <v>450</v>
      </c>
      <c r="N905" s="26">
        <v>228.4</v>
      </c>
      <c r="O905" s="26">
        <v>1165</v>
      </c>
      <c r="P905" s="26">
        <v>1924</v>
      </c>
      <c r="Q905" s="26">
        <v>87.4</v>
      </c>
      <c r="R905" s="26">
        <v>48.8</v>
      </c>
      <c r="S905" s="26">
        <v>70</v>
      </c>
      <c r="T905" s="26">
        <v>709</v>
      </c>
      <c r="U905" s="26">
        <v>210</v>
      </c>
      <c r="V905" s="26">
        <v>47.5</v>
      </c>
      <c r="W905" s="26">
        <v>5095</v>
      </c>
      <c r="X905" s="26">
        <v>2342.5</v>
      </c>
      <c r="Y905" s="26">
        <v>184.2</v>
      </c>
      <c r="Z905" s="26">
        <v>666.5</v>
      </c>
      <c r="AA905" s="26">
        <v>2795</v>
      </c>
      <c r="AB905" s="26">
        <v>371.2</v>
      </c>
      <c r="AC905" s="26">
        <v>1000</v>
      </c>
      <c r="AD905" s="26">
        <v>12630</v>
      </c>
      <c r="AE905" s="26">
        <v>1138</v>
      </c>
      <c r="AF905" s="26">
        <v>2105</v>
      </c>
      <c r="AG905" s="26">
        <v>6.1401000000000003</v>
      </c>
    </row>
    <row r="906" spans="1:33" ht="15.75" customHeight="1">
      <c r="A906" s="101">
        <v>45140</v>
      </c>
      <c r="B906" s="102">
        <f>VLOOKUP(A906,'FTSE All-Share Historical '!A:B,2,FALSE)</f>
        <v>4164.7</v>
      </c>
      <c r="C906" s="26">
        <v>600</v>
      </c>
      <c r="D906" s="26">
        <v>195</v>
      </c>
      <c r="E906" s="26">
        <v>204.4</v>
      </c>
      <c r="F906" s="26">
        <v>213</v>
      </c>
      <c r="G906" s="26">
        <v>138</v>
      </c>
      <c r="H906" s="26">
        <v>416.5</v>
      </c>
      <c r="I906" s="26">
        <v>30.4</v>
      </c>
      <c r="J906" s="26">
        <v>106.5</v>
      </c>
      <c r="K906" s="26">
        <v>165</v>
      </c>
      <c r="L906" s="26">
        <v>82.8</v>
      </c>
      <c r="M906" s="26">
        <v>443</v>
      </c>
      <c r="N906" s="26">
        <v>226</v>
      </c>
      <c r="O906" s="26">
        <v>1150</v>
      </c>
      <c r="P906" s="26">
        <v>1912</v>
      </c>
      <c r="Q906" s="26">
        <v>87.4</v>
      </c>
      <c r="R906" s="26">
        <v>47.5</v>
      </c>
      <c r="S906" s="26">
        <v>71.3</v>
      </c>
      <c r="T906" s="26">
        <v>664</v>
      </c>
      <c r="U906" s="26">
        <v>210</v>
      </c>
      <c r="V906" s="26">
        <v>47</v>
      </c>
      <c r="W906" s="26">
        <v>4964</v>
      </c>
      <c r="X906" s="26">
        <v>2253</v>
      </c>
      <c r="Y906" s="26">
        <v>181.8</v>
      </c>
      <c r="Z906" s="26">
        <v>650</v>
      </c>
      <c r="AA906" s="26">
        <v>2755</v>
      </c>
      <c r="AB906" s="26">
        <v>372.2</v>
      </c>
      <c r="AC906" s="26">
        <v>1000</v>
      </c>
      <c r="AD906" s="26">
        <v>12645</v>
      </c>
      <c r="AE906" s="26">
        <v>1122</v>
      </c>
      <c r="AF906" s="26">
        <v>2075</v>
      </c>
      <c r="AG906" s="26">
        <v>6.1437999999999997</v>
      </c>
    </row>
    <row r="907" spans="1:33" ht="15.75" customHeight="1">
      <c r="A907" s="101">
        <v>45141</v>
      </c>
      <c r="B907" s="102">
        <f>VLOOKUP(A907,'FTSE All-Share Historical '!A:B,2,FALSE)</f>
        <v>4149.99</v>
      </c>
      <c r="C907" s="26">
        <v>583</v>
      </c>
      <c r="D907" s="26">
        <v>193.8</v>
      </c>
      <c r="E907" s="26">
        <v>205</v>
      </c>
      <c r="F907" s="26">
        <v>217</v>
      </c>
      <c r="G907" s="26">
        <v>133.5</v>
      </c>
      <c r="H907" s="26">
        <v>412</v>
      </c>
      <c r="I907" s="26">
        <v>30.05</v>
      </c>
      <c r="J907" s="26">
        <v>105</v>
      </c>
      <c r="K907" s="26">
        <v>157</v>
      </c>
      <c r="L907" s="26">
        <v>83.8</v>
      </c>
      <c r="M907" s="26">
        <v>446</v>
      </c>
      <c r="N907" s="26">
        <v>227.2</v>
      </c>
      <c r="O907" s="26">
        <v>1170</v>
      </c>
      <c r="P907" s="26">
        <v>1878</v>
      </c>
      <c r="Q907" s="26">
        <v>87.6</v>
      </c>
      <c r="R907" s="26">
        <v>47.2</v>
      </c>
      <c r="S907" s="26">
        <v>70.3</v>
      </c>
      <c r="T907" s="26">
        <v>672</v>
      </c>
      <c r="U907" s="26">
        <v>204</v>
      </c>
      <c r="V907" s="26">
        <v>48.35</v>
      </c>
      <c r="W907" s="26">
        <v>4999.5</v>
      </c>
      <c r="X907" s="26">
        <v>2250</v>
      </c>
      <c r="Y907" s="26">
        <v>184</v>
      </c>
      <c r="Z907" s="26">
        <v>645</v>
      </c>
      <c r="AA907" s="26">
        <v>2850</v>
      </c>
      <c r="AB907" s="26">
        <v>373.8</v>
      </c>
      <c r="AC907" s="26">
        <v>1000</v>
      </c>
      <c r="AD907" s="26">
        <v>12495</v>
      </c>
      <c r="AE907" s="26">
        <v>1126</v>
      </c>
      <c r="AF907" s="26">
        <v>2060</v>
      </c>
      <c r="AG907" s="26">
        <v>6.1401000000000003</v>
      </c>
    </row>
    <row r="908" spans="1:33" ht="15.75" customHeight="1">
      <c r="A908" s="101">
        <v>45142</v>
      </c>
      <c r="B908" s="102">
        <f>VLOOKUP(A908,'FTSE All-Share Historical '!A:B,2,FALSE)</f>
        <v>4169.8</v>
      </c>
      <c r="C908" s="26">
        <v>594</v>
      </c>
      <c r="D908" s="26">
        <v>200</v>
      </c>
      <c r="E908" s="26">
        <v>205.4</v>
      </c>
      <c r="F908" s="26">
        <v>219</v>
      </c>
      <c r="G908" s="26">
        <v>134</v>
      </c>
      <c r="H908" s="26">
        <v>415.5</v>
      </c>
      <c r="I908" s="26">
        <v>31</v>
      </c>
      <c r="J908" s="26">
        <v>101</v>
      </c>
      <c r="K908" s="26">
        <v>153</v>
      </c>
      <c r="L908" s="26">
        <v>86</v>
      </c>
      <c r="M908" s="26">
        <v>431</v>
      </c>
      <c r="N908" s="26">
        <v>234.6</v>
      </c>
      <c r="O908" s="26">
        <v>1160</v>
      </c>
      <c r="P908" s="26">
        <v>1874</v>
      </c>
      <c r="Q908" s="26">
        <v>88.5</v>
      </c>
      <c r="R908" s="26">
        <v>47.4</v>
      </c>
      <c r="S908" s="26">
        <v>72</v>
      </c>
      <c r="T908" s="26">
        <v>662</v>
      </c>
      <c r="U908" s="26">
        <v>209</v>
      </c>
      <c r="V908" s="26">
        <v>48.25</v>
      </c>
      <c r="W908" s="26">
        <v>5010</v>
      </c>
      <c r="X908" s="26">
        <v>2242.5</v>
      </c>
      <c r="Y908" s="26">
        <v>185.6</v>
      </c>
      <c r="Z908" s="26">
        <v>647</v>
      </c>
      <c r="AA908" s="26">
        <v>2870</v>
      </c>
      <c r="AB908" s="26">
        <v>386.2</v>
      </c>
      <c r="AC908" s="26">
        <v>988</v>
      </c>
      <c r="AD908" s="26">
        <v>12550</v>
      </c>
      <c r="AE908" s="26">
        <v>1147</v>
      </c>
      <c r="AF908" s="26">
        <v>2100</v>
      </c>
      <c r="AG908" s="26">
        <v>6.1401000000000003</v>
      </c>
    </row>
    <row r="909" spans="1:33" ht="15.75" customHeight="1">
      <c r="A909" s="101">
        <v>45145</v>
      </c>
      <c r="B909" s="102">
        <f>VLOOKUP(A909,'FTSE All-Share Historical '!A:B,2,FALSE)</f>
        <v>4162.8500000000004</v>
      </c>
      <c r="C909" s="26">
        <v>574</v>
      </c>
      <c r="D909" s="26">
        <v>203</v>
      </c>
      <c r="E909" s="26">
        <v>204.2</v>
      </c>
      <c r="F909" s="26">
        <v>215</v>
      </c>
      <c r="G909" s="26">
        <v>131.5</v>
      </c>
      <c r="H909" s="26">
        <v>415.5</v>
      </c>
      <c r="I909" s="26">
        <v>31</v>
      </c>
      <c r="J909" s="26">
        <v>101.5</v>
      </c>
      <c r="K909" s="26">
        <v>154</v>
      </c>
      <c r="L909" s="26">
        <v>84.9</v>
      </c>
      <c r="M909" s="26">
        <v>401.5</v>
      </c>
      <c r="N909" s="26">
        <v>232.4</v>
      </c>
      <c r="O909" s="26">
        <v>1160</v>
      </c>
      <c r="P909" s="26">
        <v>1856</v>
      </c>
      <c r="Q909" s="26">
        <v>88.7</v>
      </c>
      <c r="R909" s="26">
        <v>48.4</v>
      </c>
      <c r="S909" s="26">
        <v>71</v>
      </c>
      <c r="T909" s="26">
        <v>694</v>
      </c>
      <c r="U909" s="26">
        <v>209</v>
      </c>
      <c r="V909" s="26">
        <v>49.1</v>
      </c>
      <c r="W909" s="26">
        <v>4966.5</v>
      </c>
      <c r="X909" s="26">
        <v>2200.5</v>
      </c>
      <c r="Y909" s="26">
        <v>194.6</v>
      </c>
      <c r="Z909" s="26">
        <v>644.5</v>
      </c>
      <c r="AA909" s="26">
        <v>2755</v>
      </c>
      <c r="AB909" s="26">
        <v>378.4</v>
      </c>
      <c r="AC909" s="26">
        <v>996</v>
      </c>
      <c r="AD909" s="26">
        <v>12610</v>
      </c>
      <c r="AE909" s="26">
        <v>1144</v>
      </c>
      <c r="AF909" s="26">
        <v>2149</v>
      </c>
      <c r="AG909" s="26">
        <v>5.9596</v>
      </c>
    </row>
    <row r="910" spans="1:33" ht="15.75" customHeight="1">
      <c r="A910" s="101">
        <v>45146</v>
      </c>
      <c r="B910" s="102">
        <f>VLOOKUP(A910,'FTSE All-Share Historical '!A:B,2,FALSE)</f>
        <v>4149.41</v>
      </c>
      <c r="C910" s="26">
        <v>594</v>
      </c>
      <c r="D910" s="26">
        <v>202</v>
      </c>
      <c r="E910" s="26">
        <v>205.2</v>
      </c>
      <c r="F910" s="26">
        <v>215</v>
      </c>
      <c r="G910" s="26">
        <v>134</v>
      </c>
      <c r="H910" s="26">
        <v>423.5</v>
      </c>
      <c r="I910" s="26">
        <v>30.6</v>
      </c>
      <c r="J910" s="26">
        <v>100</v>
      </c>
      <c r="K910" s="26">
        <v>144.5</v>
      </c>
      <c r="L910" s="26">
        <v>83.7</v>
      </c>
      <c r="M910" s="26">
        <v>380</v>
      </c>
      <c r="N910" s="26">
        <v>232.6</v>
      </c>
      <c r="O910" s="26">
        <v>1150</v>
      </c>
      <c r="P910" s="26">
        <v>1836</v>
      </c>
      <c r="Q910" s="26">
        <v>88.4</v>
      </c>
      <c r="R910" s="26">
        <v>47.3</v>
      </c>
      <c r="S910" s="26">
        <v>70.7</v>
      </c>
      <c r="T910" s="26">
        <v>689</v>
      </c>
      <c r="U910" s="26">
        <v>209</v>
      </c>
      <c r="V910" s="26">
        <v>48.9</v>
      </c>
      <c r="W910" s="26">
        <v>4906.5</v>
      </c>
      <c r="X910" s="26">
        <v>2156.5</v>
      </c>
      <c r="Y910" s="26">
        <v>194.2</v>
      </c>
      <c r="Z910" s="26">
        <v>635.5</v>
      </c>
      <c r="AA910" s="26">
        <v>2755</v>
      </c>
      <c r="AB910" s="26">
        <v>377.2</v>
      </c>
      <c r="AC910" s="26">
        <v>1020</v>
      </c>
      <c r="AD910" s="26">
        <v>12535</v>
      </c>
      <c r="AE910" s="26">
        <v>1143</v>
      </c>
      <c r="AF910" s="26">
        <v>2194</v>
      </c>
      <c r="AG910" s="26">
        <v>5.5948000000000002</v>
      </c>
    </row>
    <row r="911" spans="1:33" ht="15.75" customHeight="1">
      <c r="A911" s="101">
        <v>45147</v>
      </c>
      <c r="B911" s="102">
        <f>VLOOKUP(A911,'FTSE All-Share Historical '!A:B,2,FALSE)</f>
        <v>4180.7299999999996</v>
      </c>
      <c r="C911" s="26">
        <v>582</v>
      </c>
      <c r="D911" s="26">
        <v>200</v>
      </c>
      <c r="E911" s="26">
        <v>200</v>
      </c>
      <c r="F911" s="26">
        <v>210</v>
      </c>
      <c r="G911" s="26">
        <v>133</v>
      </c>
      <c r="H911" s="26">
        <v>421.5</v>
      </c>
      <c r="I911" s="26">
        <v>31</v>
      </c>
      <c r="J911" s="26">
        <v>100</v>
      </c>
      <c r="K911" s="26">
        <v>147.5</v>
      </c>
      <c r="L911" s="26">
        <v>92.1</v>
      </c>
      <c r="M911" s="26">
        <v>364</v>
      </c>
      <c r="N911" s="26">
        <v>236.2</v>
      </c>
      <c r="O911" s="26">
        <v>1135</v>
      </c>
      <c r="P911" s="26">
        <v>1860</v>
      </c>
      <c r="Q911" s="26">
        <v>88.5</v>
      </c>
      <c r="R911" s="26">
        <v>47.4</v>
      </c>
      <c r="S911" s="26">
        <v>70.099999999999994</v>
      </c>
      <c r="T911" s="26">
        <v>680</v>
      </c>
      <c r="U911" s="26">
        <v>209</v>
      </c>
      <c r="V911" s="26">
        <v>48.65</v>
      </c>
      <c r="W911" s="26">
        <v>4955</v>
      </c>
      <c r="X911" s="26">
        <v>2160.5</v>
      </c>
      <c r="Y911" s="26">
        <v>194</v>
      </c>
      <c r="Z911" s="26">
        <v>638.5</v>
      </c>
      <c r="AA911" s="26">
        <v>2815</v>
      </c>
      <c r="AB911" s="26">
        <v>391</v>
      </c>
      <c r="AC911" s="26">
        <v>1010</v>
      </c>
      <c r="AD911" s="26">
        <v>12570</v>
      </c>
      <c r="AE911" s="26">
        <v>1134</v>
      </c>
      <c r="AF911" s="26">
        <v>2205</v>
      </c>
      <c r="AG911" s="26">
        <v>5.4177999999999997</v>
      </c>
    </row>
    <row r="912" spans="1:33" ht="15.75" customHeight="1">
      <c r="A912" s="101">
        <v>45148</v>
      </c>
      <c r="B912" s="102">
        <f>VLOOKUP(A912,'FTSE All-Share Historical '!A:B,2,FALSE)</f>
        <v>4197.3</v>
      </c>
      <c r="C912" s="26">
        <v>580</v>
      </c>
      <c r="D912" s="26">
        <v>199</v>
      </c>
      <c r="E912" s="26">
        <v>194.6</v>
      </c>
      <c r="F912" s="26">
        <v>210</v>
      </c>
      <c r="G912" s="26">
        <v>131.5</v>
      </c>
      <c r="H912" s="26">
        <v>428.5</v>
      </c>
      <c r="I912" s="26">
        <v>31.15</v>
      </c>
      <c r="J912" s="26">
        <v>102.5</v>
      </c>
      <c r="K912" s="26">
        <v>152</v>
      </c>
      <c r="L912" s="26">
        <v>95.5</v>
      </c>
      <c r="M912" s="26">
        <v>357</v>
      </c>
      <c r="N912" s="26">
        <v>234.4</v>
      </c>
      <c r="O912" s="26">
        <v>1135</v>
      </c>
      <c r="P912" s="26">
        <v>1894</v>
      </c>
      <c r="Q912" s="26">
        <v>88</v>
      </c>
      <c r="R912" s="26">
        <v>46.7</v>
      </c>
      <c r="S912" s="26">
        <v>70.2</v>
      </c>
      <c r="T912" s="26">
        <v>680</v>
      </c>
      <c r="U912" s="26">
        <v>209</v>
      </c>
      <c r="V912" s="26">
        <v>49</v>
      </c>
      <c r="W912" s="26">
        <v>4793</v>
      </c>
      <c r="X912" s="26">
        <v>2193.5</v>
      </c>
      <c r="Y912" s="26">
        <v>194.2</v>
      </c>
      <c r="Z912" s="26">
        <v>659</v>
      </c>
      <c r="AA912" s="26">
        <v>2725</v>
      </c>
      <c r="AB912" s="26">
        <v>393.4</v>
      </c>
      <c r="AC912" s="26">
        <v>1035</v>
      </c>
      <c r="AD912" s="26">
        <v>12635</v>
      </c>
      <c r="AE912" s="26">
        <v>1133</v>
      </c>
      <c r="AF912" s="26">
        <v>2200</v>
      </c>
      <c r="AG912" s="26">
        <v>5.4214000000000002</v>
      </c>
    </row>
    <row r="913" spans="1:33" ht="15.75" customHeight="1">
      <c r="A913" s="101">
        <v>45149</v>
      </c>
      <c r="B913" s="102">
        <f>VLOOKUP(A913,'FTSE All-Share Historical '!A:B,2,FALSE)</f>
        <v>4146.5600000000004</v>
      </c>
      <c r="C913" s="26">
        <v>594</v>
      </c>
      <c r="D913" s="26">
        <v>195</v>
      </c>
      <c r="E913" s="26">
        <v>191.5</v>
      </c>
      <c r="F913" s="26">
        <v>220</v>
      </c>
      <c r="G913" s="26">
        <v>127.5</v>
      </c>
      <c r="H913" s="26">
        <v>421</v>
      </c>
      <c r="I913" s="26">
        <v>31.3</v>
      </c>
      <c r="J913" s="26">
        <v>101.75</v>
      </c>
      <c r="K913" s="26">
        <v>147.5</v>
      </c>
      <c r="L913" s="26">
        <v>91.7</v>
      </c>
      <c r="M913" s="26">
        <v>350</v>
      </c>
      <c r="N913" s="26">
        <v>229.4</v>
      </c>
      <c r="O913" s="26">
        <v>1170</v>
      </c>
      <c r="P913" s="26">
        <v>1888</v>
      </c>
      <c r="Q913" s="26">
        <v>86.9</v>
      </c>
      <c r="R913" s="26">
        <v>46.2</v>
      </c>
      <c r="S913" s="26">
        <v>71</v>
      </c>
      <c r="T913" s="26">
        <v>664</v>
      </c>
      <c r="U913" s="26">
        <v>207</v>
      </c>
      <c r="V913" s="26">
        <v>49.65</v>
      </c>
      <c r="W913" s="26">
        <v>4726</v>
      </c>
      <c r="X913" s="26">
        <v>2151</v>
      </c>
      <c r="Y913" s="26">
        <v>194.8</v>
      </c>
      <c r="Z913" s="26">
        <v>659.5</v>
      </c>
      <c r="AA913" s="26">
        <v>2730</v>
      </c>
      <c r="AB913" s="26">
        <v>389.4</v>
      </c>
      <c r="AC913" s="26">
        <v>1010</v>
      </c>
      <c r="AD913" s="26">
        <v>12525</v>
      </c>
      <c r="AE913" s="26">
        <v>1120</v>
      </c>
      <c r="AF913" s="26">
        <v>2137</v>
      </c>
      <c r="AG913" s="26">
        <v>5.5983999999999998</v>
      </c>
    </row>
    <row r="914" spans="1:33" ht="15.75" customHeight="1">
      <c r="A914" s="101">
        <v>45152</v>
      </c>
      <c r="B914" s="102">
        <f>VLOOKUP(A914,'FTSE All-Share Historical '!A:B,2,FALSE)</f>
        <v>4137.32</v>
      </c>
      <c r="C914" s="26">
        <v>586</v>
      </c>
      <c r="D914" s="26">
        <v>197</v>
      </c>
      <c r="E914" s="26">
        <v>193.7</v>
      </c>
      <c r="F914" s="26">
        <v>209</v>
      </c>
      <c r="G914" s="26">
        <v>131</v>
      </c>
      <c r="H914" s="26">
        <v>422</v>
      </c>
      <c r="I914" s="26">
        <v>31.85</v>
      </c>
      <c r="J914" s="26">
        <v>96.2</v>
      </c>
      <c r="K914" s="26">
        <v>145</v>
      </c>
      <c r="L914" s="26">
        <v>104.4</v>
      </c>
      <c r="M914" s="26">
        <v>346</v>
      </c>
      <c r="N914" s="26">
        <v>231.6</v>
      </c>
      <c r="O914" s="26">
        <v>1145</v>
      </c>
      <c r="P914" s="26">
        <v>1884</v>
      </c>
      <c r="Q914" s="26">
        <v>86.5</v>
      </c>
      <c r="R914" s="26">
        <v>46.6</v>
      </c>
      <c r="S914" s="26">
        <v>72</v>
      </c>
      <c r="T914" s="26">
        <v>643</v>
      </c>
      <c r="U914" s="26">
        <v>208</v>
      </c>
      <c r="V914" s="26">
        <v>47.15</v>
      </c>
      <c r="W914" s="26">
        <v>4647</v>
      </c>
      <c r="X914" s="26">
        <v>2074</v>
      </c>
      <c r="Y914" s="26">
        <v>189.4</v>
      </c>
      <c r="Z914" s="26">
        <v>680</v>
      </c>
      <c r="AA914" s="26">
        <v>2710</v>
      </c>
      <c r="AB914" s="26">
        <v>390.4</v>
      </c>
      <c r="AC914" s="26">
        <v>1010</v>
      </c>
      <c r="AD914" s="26">
        <v>12665</v>
      </c>
      <c r="AE914" s="26">
        <v>1129</v>
      </c>
      <c r="AF914" s="26">
        <v>2146</v>
      </c>
      <c r="AG914" s="26">
        <v>5.7789999999999999</v>
      </c>
    </row>
    <row r="915" spans="1:33" ht="15.75" customHeight="1">
      <c r="A915" s="101">
        <v>45153</v>
      </c>
      <c r="B915" s="102">
        <f>VLOOKUP(A915,'FTSE All-Share Historical '!A:B,2,FALSE)</f>
        <v>4078.56</v>
      </c>
      <c r="C915" s="26">
        <v>578</v>
      </c>
      <c r="D915" s="26">
        <v>195.2</v>
      </c>
      <c r="E915" s="26">
        <v>191</v>
      </c>
      <c r="F915" s="26">
        <v>208</v>
      </c>
      <c r="G915" s="26">
        <v>130.5</v>
      </c>
      <c r="H915" s="26">
        <v>424.5</v>
      </c>
      <c r="I915" s="26">
        <v>32.25</v>
      </c>
      <c r="J915" s="26">
        <v>96.2</v>
      </c>
      <c r="K915" s="26">
        <v>149.5</v>
      </c>
      <c r="L915" s="26">
        <v>103.2</v>
      </c>
      <c r="M915" s="26">
        <v>345</v>
      </c>
      <c r="N915" s="26">
        <v>233.8</v>
      </c>
      <c r="O915" s="26">
        <v>1150</v>
      </c>
      <c r="P915" s="26">
        <v>1890</v>
      </c>
      <c r="Q915" s="26">
        <v>86.2</v>
      </c>
      <c r="R915" s="26">
        <v>46</v>
      </c>
      <c r="S915" s="26">
        <v>71.3</v>
      </c>
      <c r="T915" s="26">
        <v>597</v>
      </c>
      <c r="U915" s="26">
        <v>207</v>
      </c>
      <c r="V915" s="26">
        <v>46.3</v>
      </c>
      <c r="W915" s="26">
        <v>4587</v>
      </c>
      <c r="X915" s="26">
        <v>2025</v>
      </c>
      <c r="Y915" s="26">
        <v>186</v>
      </c>
      <c r="Z915" s="26">
        <v>684.5</v>
      </c>
      <c r="AA915" s="26">
        <v>2705</v>
      </c>
      <c r="AB915" s="26">
        <v>392.6</v>
      </c>
      <c r="AC915" s="26">
        <v>1010</v>
      </c>
      <c r="AD915" s="26">
        <v>12600</v>
      </c>
      <c r="AE915" s="26">
        <v>1111</v>
      </c>
      <c r="AF915" s="26">
        <v>2137</v>
      </c>
      <c r="AG915" s="26">
        <v>5.5803000000000003</v>
      </c>
    </row>
    <row r="916" spans="1:33" ht="15.75" customHeight="1">
      <c r="A916" s="101">
        <v>45154</v>
      </c>
      <c r="B916" s="102">
        <f>VLOOKUP(A916,'FTSE All-Share Historical '!A:B,2,FALSE)</f>
        <v>4060.6</v>
      </c>
      <c r="C916" s="26">
        <v>572</v>
      </c>
      <c r="D916" s="26">
        <v>198.2</v>
      </c>
      <c r="E916" s="26">
        <v>191.5</v>
      </c>
      <c r="F916" s="26">
        <v>207</v>
      </c>
      <c r="G916" s="26">
        <v>130</v>
      </c>
      <c r="H916" s="26">
        <v>423.5</v>
      </c>
      <c r="I916" s="26">
        <v>32.049999999999997</v>
      </c>
      <c r="J916" s="26">
        <v>95</v>
      </c>
      <c r="K916" s="26">
        <v>150</v>
      </c>
      <c r="L916" s="26">
        <v>99.2</v>
      </c>
      <c r="M916" s="26">
        <v>345</v>
      </c>
      <c r="N916" s="26">
        <v>230</v>
      </c>
      <c r="O916" s="26">
        <v>1150</v>
      </c>
      <c r="P916" s="26">
        <v>1900</v>
      </c>
      <c r="Q916" s="26">
        <v>85</v>
      </c>
      <c r="R916" s="26">
        <v>46.5</v>
      </c>
      <c r="S916" s="26">
        <v>70.5</v>
      </c>
      <c r="T916" s="26">
        <v>608</v>
      </c>
      <c r="U916" s="26">
        <v>206</v>
      </c>
      <c r="V916" s="26">
        <v>47.95</v>
      </c>
      <c r="W916" s="26">
        <v>4559</v>
      </c>
      <c r="X916" s="26">
        <v>2026.5</v>
      </c>
      <c r="Y916" s="26">
        <v>184.4</v>
      </c>
      <c r="Z916" s="26">
        <v>673</v>
      </c>
      <c r="AA916" s="26">
        <v>2730</v>
      </c>
      <c r="AB916" s="26">
        <v>390.6</v>
      </c>
      <c r="AC916" s="26">
        <v>1000</v>
      </c>
      <c r="AD916" s="26">
        <v>12615</v>
      </c>
      <c r="AE916" s="26">
        <v>1143</v>
      </c>
      <c r="AF916" s="26">
        <v>2128</v>
      </c>
      <c r="AG916" s="26">
        <v>5.5983999999999998</v>
      </c>
    </row>
    <row r="917" spans="1:33" ht="15.75" customHeight="1">
      <c r="A917" s="101">
        <v>45155</v>
      </c>
      <c r="B917" s="102">
        <f>VLOOKUP(A917,'FTSE All-Share Historical '!A:B,2,FALSE)</f>
        <v>4031.5</v>
      </c>
      <c r="C917" s="26">
        <v>572</v>
      </c>
      <c r="D917" s="26">
        <v>195</v>
      </c>
      <c r="E917" s="26">
        <v>185.4</v>
      </c>
      <c r="F917" s="26">
        <v>205</v>
      </c>
      <c r="G917" s="26">
        <v>130.5</v>
      </c>
      <c r="H917" s="26">
        <v>425</v>
      </c>
      <c r="I917" s="26">
        <v>32.15</v>
      </c>
      <c r="J917" s="26">
        <v>95</v>
      </c>
      <c r="K917" s="26">
        <v>150</v>
      </c>
      <c r="L917" s="26">
        <v>98.7</v>
      </c>
      <c r="M917" s="26">
        <v>325.5</v>
      </c>
      <c r="N917" s="26">
        <v>227</v>
      </c>
      <c r="O917" s="26">
        <v>1130</v>
      </c>
      <c r="P917" s="26">
        <v>1910</v>
      </c>
      <c r="Q917" s="26">
        <v>84.8</v>
      </c>
      <c r="R917" s="26">
        <v>47.3</v>
      </c>
      <c r="S917" s="26">
        <v>71.900000000000006</v>
      </c>
      <c r="T917" s="26">
        <v>635</v>
      </c>
      <c r="U917" s="26">
        <v>202</v>
      </c>
      <c r="V917" s="26">
        <v>47.55</v>
      </c>
      <c r="W917" s="26">
        <v>4636</v>
      </c>
      <c r="X917" s="26">
        <v>2008.5</v>
      </c>
      <c r="Y917" s="26">
        <v>185.8</v>
      </c>
      <c r="Z917" s="26">
        <v>644.5</v>
      </c>
      <c r="AA917" s="26">
        <v>2745</v>
      </c>
      <c r="AB917" s="26">
        <v>386.2</v>
      </c>
      <c r="AC917" s="26">
        <v>1010</v>
      </c>
      <c r="AD917" s="26">
        <v>12375</v>
      </c>
      <c r="AE917" s="26">
        <v>1087</v>
      </c>
      <c r="AF917" s="26">
        <v>2109</v>
      </c>
      <c r="AG917" s="26">
        <v>5.4177999999999997</v>
      </c>
    </row>
    <row r="918" spans="1:33" ht="15.75" customHeight="1">
      <c r="A918" s="101">
        <v>45156</v>
      </c>
      <c r="B918" s="102">
        <f>VLOOKUP(A918,'FTSE All-Share Historical '!A:B,2,FALSE)</f>
        <v>4000.79</v>
      </c>
      <c r="C918" s="26">
        <v>560</v>
      </c>
      <c r="D918" s="26">
        <v>195</v>
      </c>
      <c r="E918" s="26">
        <v>181.2</v>
      </c>
      <c r="F918" s="26">
        <v>200</v>
      </c>
      <c r="G918" s="26">
        <v>127</v>
      </c>
      <c r="H918" s="26">
        <v>421.5</v>
      </c>
      <c r="I918" s="26">
        <v>31.45</v>
      </c>
      <c r="J918" s="26">
        <v>95.6</v>
      </c>
      <c r="K918" s="26">
        <v>147.25</v>
      </c>
      <c r="L918" s="26">
        <v>97.5</v>
      </c>
      <c r="M918" s="26">
        <v>337.5</v>
      </c>
      <c r="N918" s="26">
        <v>222.6</v>
      </c>
      <c r="O918" s="26">
        <v>1155</v>
      </c>
      <c r="P918" s="26">
        <v>1900</v>
      </c>
      <c r="Q918" s="26">
        <v>83.1</v>
      </c>
      <c r="R918" s="26">
        <v>45</v>
      </c>
      <c r="S918" s="26">
        <v>70.5</v>
      </c>
      <c r="T918" s="26">
        <v>668</v>
      </c>
      <c r="U918" s="26">
        <v>202</v>
      </c>
      <c r="V918" s="26">
        <v>45.55</v>
      </c>
      <c r="W918" s="26">
        <v>4600.5</v>
      </c>
      <c r="X918" s="26">
        <v>1972.4</v>
      </c>
      <c r="Y918" s="26">
        <v>183.4</v>
      </c>
      <c r="Z918" s="26">
        <v>636</v>
      </c>
      <c r="AA918" s="26">
        <v>2715</v>
      </c>
      <c r="AB918" s="26">
        <v>375</v>
      </c>
      <c r="AC918" s="26">
        <v>956</v>
      </c>
      <c r="AD918" s="26">
        <v>12150</v>
      </c>
      <c r="AE918" s="26">
        <v>1079</v>
      </c>
      <c r="AF918" s="26">
        <v>2088</v>
      </c>
      <c r="AG918" s="26">
        <v>5.4177999999999997</v>
      </c>
    </row>
    <row r="919" spans="1:33" ht="15.75" customHeight="1">
      <c r="A919" s="101">
        <v>45159</v>
      </c>
      <c r="B919" s="102">
        <f>VLOOKUP(A919,'FTSE All-Share Historical '!A:B,2,FALSE)</f>
        <v>3992.43</v>
      </c>
      <c r="C919" s="26">
        <v>570</v>
      </c>
      <c r="D919" s="26">
        <v>195</v>
      </c>
      <c r="E919" s="26">
        <v>179.5</v>
      </c>
      <c r="F919" s="26">
        <v>200</v>
      </c>
      <c r="G919" s="26">
        <v>128</v>
      </c>
      <c r="H919" s="26">
        <v>421</v>
      </c>
      <c r="I919" s="26">
        <v>31.5</v>
      </c>
      <c r="J919" s="26">
        <v>95.4</v>
      </c>
      <c r="K919" s="26">
        <v>143</v>
      </c>
      <c r="L919" s="26">
        <v>97.3</v>
      </c>
      <c r="M919" s="26">
        <v>339</v>
      </c>
      <c r="N919" s="26">
        <v>223</v>
      </c>
      <c r="O919" s="26">
        <v>1125</v>
      </c>
      <c r="P919" s="26">
        <v>1900</v>
      </c>
      <c r="Q919" s="26">
        <v>81.599999999999994</v>
      </c>
      <c r="R919" s="26">
        <v>45.8</v>
      </c>
      <c r="S919" s="26">
        <v>70</v>
      </c>
      <c r="T919" s="26">
        <v>638</v>
      </c>
      <c r="U919" s="26">
        <v>203</v>
      </c>
      <c r="V919" s="26">
        <v>43.8</v>
      </c>
      <c r="W919" s="26">
        <v>4617.5</v>
      </c>
      <c r="X919" s="26">
        <v>1970</v>
      </c>
      <c r="Y919" s="26">
        <v>183.4</v>
      </c>
      <c r="Z919" s="26">
        <v>642.5</v>
      </c>
      <c r="AA919" s="26">
        <v>2645</v>
      </c>
      <c r="AB919" s="26">
        <v>373.4</v>
      </c>
      <c r="AC919" s="26">
        <v>980</v>
      </c>
      <c r="AD919" s="26">
        <v>12100</v>
      </c>
      <c r="AE919" s="26">
        <v>1071</v>
      </c>
      <c r="AF919" s="26">
        <v>2060</v>
      </c>
      <c r="AG919" s="26">
        <v>5.9596</v>
      </c>
    </row>
    <row r="920" spans="1:33" ht="15.75" customHeight="1">
      <c r="A920" s="101">
        <v>45160</v>
      </c>
      <c r="B920" s="102">
        <f>VLOOKUP(A920,'FTSE All-Share Historical '!A:B,2,FALSE)</f>
        <v>4002.47</v>
      </c>
      <c r="C920" s="26">
        <v>556</v>
      </c>
      <c r="D920" s="26">
        <v>195</v>
      </c>
      <c r="E920" s="26">
        <v>182.9</v>
      </c>
      <c r="F920" s="26">
        <v>205</v>
      </c>
      <c r="G920" s="26">
        <v>128.5</v>
      </c>
      <c r="H920" s="26">
        <v>422</v>
      </c>
      <c r="I920" s="26">
        <v>32.35</v>
      </c>
      <c r="J920" s="26">
        <v>95.2</v>
      </c>
      <c r="K920" s="26">
        <v>150</v>
      </c>
      <c r="L920" s="26">
        <v>102</v>
      </c>
      <c r="M920" s="26">
        <v>316.5</v>
      </c>
      <c r="N920" s="26">
        <v>220.4</v>
      </c>
      <c r="O920" s="26">
        <v>1140</v>
      </c>
      <c r="P920" s="26">
        <v>1928</v>
      </c>
      <c r="Q920" s="26">
        <v>82.7</v>
      </c>
      <c r="R920" s="26">
        <v>47.9</v>
      </c>
      <c r="S920" s="26">
        <v>69</v>
      </c>
      <c r="T920" s="26">
        <v>635</v>
      </c>
      <c r="U920" s="26">
        <v>204</v>
      </c>
      <c r="V920" s="26">
        <v>44.2</v>
      </c>
      <c r="W920" s="26">
        <v>4675</v>
      </c>
      <c r="X920" s="26">
        <v>2002</v>
      </c>
      <c r="Y920" s="26">
        <v>186.6</v>
      </c>
      <c r="Z920" s="26">
        <v>653</v>
      </c>
      <c r="AA920" s="26">
        <v>2685</v>
      </c>
      <c r="AB920" s="26">
        <v>368.6</v>
      </c>
      <c r="AC920" s="26">
        <v>982</v>
      </c>
      <c r="AD920" s="26">
        <v>12215</v>
      </c>
      <c r="AE920" s="26">
        <v>1086</v>
      </c>
      <c r="AF920" s="26">
        <v>2050</v>
      </c>
      <c r="AG920" s="26">
        <v>6.1364999999999998</v>
      </c>
    </row>
    <row r="921" spans="1:33" ht="15.75" customHeight="1">
      <c r="A921" s="101">
        <v>45161</v>
      </c>
      <c r="B921" s="102">
        <f>VLOOKUP(A921,'FTSE All-Share Historical '!A:B,2,FALSE)</f>
        <v>4032.33</v>
      </c>
      <c r="C921" s="26">
        <v>560</v>
      </c>
      <c r="D921" s="26">
        <v>195.6</v>
      </c>
      <c r="E921" s="26">
        <v>183.5</v>
      </c>
      <c r="F921" s="26">
        <v>200</v>
      </c>
      <c r="G921" s="26">
        <v>125.5</v>
      </c>
      <c r="H921" s="26">
        <v>425</v>
      </c>
      <c r="I921" s="26">
        <v>33.299999999999997</v>
      </c>
      <c r="J921" s="26">
        <v>94</v>
      </c>
      <c r="K921" s="26">
        <v>144.75</v>
      </c>
      <c r="L921" s="26">
        <v>100</v>
      </c>
      <c r="M921" s="26">
        <v>327.5</v>
      </c>
      <c r="N921" s="26">
        <v>223.4</v>
      </c>
      <c r="O921" s="26">
        <v>1130</v>
      </c>
      <c r="P921" s="26">
        <v>1922</v>
      </c>
      <c r="Q921" s="26">
        <v>83.1</v>
      </c>
      <c r="R921" s="26">
        <v>51</v>
      </c>
      <c r="S921" s="26">
        <v>69.2</v>
      </c>
      <c r="T921" s="26">
        <v>619</v>
      </c>
      <c r="U921" s="26">
        <v>207</v>
      </c>
      <c r="V921" s="26">
        <v>46</v>
      </c>
      <c r="W921" s="26">
        <v>4760</v>
      </c>
      <c r="X921" s="26">
        <v>2052.5</v>
      </c>
      <c r="Y921" s="26">
        <v>189</v>
      </c>
      <c r="Z921" s="26">
        <v>686</v>
      </c>
      <c r="AA921" s="26">
        <v>2705</v>
      </c>
      <c r="AB921" s="26">
        <v>377</v>
      </c>
      <c r="AC921" s="26">
        <v>1001</v>
      </c>
      <c r="AD921" s="26">
        <v>12300</v>
      </c>
      <c r="AE921" s="26">
        <v>1078</v>
      </c>
      <c r="AF921" s="26">
        <v>2087</v>
      </c>
      <c r="AG921" s="26">
        <v>6.5012999999999996</v>
      </c>
    </row>
    <row r="922" spans="1:33" ht="15.75" customHeight="1">
      <c r="A922" s="101">
        <v>45162</v>
      </c>
      <c r="B922" s="102">
        <f>VLOOKUP(A922,'FTSE All-Share Historical '!A:B,2,FALSE)</f>
        <v>4037.53</v>
      </c>
      <c r="C922" s="26">
        <v>558</v>
      </c>
      <c r="D922" s="26">
        <v>195</v>
      </c>
      <c r="E922" s="26">
        <v>183.8</v>
      </c>
      <c r="F922" s="26">
        <v>202</v>
      </c>
      <c r="G922" s="26">
        <v>125.5</v>
      </c>
      <c r="H922" s="26">
        <v>422</v>
      </c>
      <c r="I922" s="26">
        <v>33.299999999999997</v>
      </c>
      <c r="J922" s="26">
        <v>94.9</v>
      </c>
      <c r="K922" s="26">
        <v>145</v>
      </c>
      <c r="L922" s="26">
        <v>97.4</v>
      </c>
      <c r="M922" s="26">
        <v>320.5</v>
      </c>
      <c r="N922" s="26">
        <v>222</v>
      </c>
      <c r="O922" s="26">
        <v>1140</v>
      </c>
      <c r="P922" s="26">
        <v>1934</v>
      </c>
      <c r="Q922" s="26">
        <v>83.6</v>
      </c>
      <c r="R922" s="26">
        <v>52</v>
      </c>
      <c r="S922" s="26">
        <v>68.3</v>
      </c>
      <c r="T922" s="26">
        <v>600</v>
      </c>
      <c r="U922" s="26">
        <v>206</v>
      </c>
      <c r="V922" s="26">
        <v>46</v>
      </c>
      <c r="W922" s="26">
        <v>4752</v>
      </c>
      <c r="X922" s="26">
        <v>2039</v>
      </c>
      <c r="Y922" s="26">
        <v>187</v>
      </c>
      <c r="Z922" s="26">
        <v>675.5</v>
      </c>
      <c r="AA922" s="26">
        <v>2680</v>
      </c>
      <c r="AB922" s="26">
        <v>377.2</v>
      </c>
      <c r="AC922" s="26">
        <v>994.5</v>
      </c>
      <c r="AD922" s="26">
        <v>12405</v>
      </c>
      <c r="AE922" s="26">
        <v>1063</v>
      </c>
      <c r="AF922" s="26">
        <v>2096</v>
      </c>
      <c r="AG922" s="26">
        <v>5.9957000000000003</v>
      </c>
    </row>
    <row r="923" spans="1:33" ht="15.75" customHeight="1">
      <c r="A923" s="101">
        <v>45163</v>
      </c>
      <c r="B923" s="102">
        <f>VLOOKUP(A923,'FTSE All-Share Historical '!A:B,2,FALSE)</f>
        <v>4037.89</v>
      </c>
      <c r="C923" s="26">
        <v>552</v>
      </c>
      <c r="D923" s="26">
        <v>197</v>
      </c>
      <c r="E923" s="26">
        <v>180.4</v>
      </c>
      <c r="F923" s="26" t="e">
        <v>#N/A</v>
      </c>
      <c r="G923" s="26">
        <v>125.5</v>
      </c>
      <c r="H923" s="26">
        <v>422</v>
      </c>
      <c r="I923" s="26">
        <v>33.299999999999997</v>
      </c>
      <c r="J923" s="26">
        <v>94.9</v>
      </c>
      <c r="K923" s="26">
        <v>148.75</v>
      </c>
      <c r="L923" s="26">
        <v>95.3</v>
      </c>
      <c r="M923" s="26">
        <v>323.5</v>
      </c>
      <c r="N923" s="26">
        <v>217.6</v>
      </c>
      <c r="O923" s="26">
        <v>1155</v>
      </c>
      <c r="P923" s="26">
        <v>1924</v>
      </c>
      <c r="Q923" s="26">
        <v>84.9</v>
      </c>
      <c r="R923" s="26">
        <v>54</v>
      </c>
      <c r="S923" s="26">
        <v>69.5</v>
      </c>
      <c r="T923" s="26">
        <v>596</v>
      </c>
      <c r="U923" s="26">
        <v>206</v>
      </c>
      <c r="V923" s="26">
        <v>45.75</v>
      </c>
      <c r="W923" s="26">
        <v>4745.5</v>
      </c>
      <c r="X923" s="26">
        <v>2031</v>
      </c>
      <c r="Y923" s="26">
        <v>186.2</v>
      </c>
      <c r="Z923" s="26">
        <v>681</v>
      </c>
      <c r="AA923" s="26">
        <v>2645</v>
      </c>
      <c r="AB923" s="26">
        <v>379.4</v>
      </c>
      <c r="AC923" s="26">
        <v>974</v>
      </c>
      <c r="AD923" s="26">
        <v>12340</v>
      </c>
      <c r="AE923" s="26">
        <v>1053</v>
      </c>
      <c r="AF923" s="26">
        <v>2122</v>
      </c>
      <c r="AG923" s="26">
        <v>6.1364999999999998</v>
      </c>
    </row>
    <row r="924" spans="1:33" ht="15.75" customHeight="1">
      <c r="A924" s="101">
        <v>45167</v>
      </c>
      <c r="B924" s="102">
        <f>VLOOKUP(A924,'FTSE All-Share Historical '!A:B,2,FALSE)</f>
        <v>4108.2299999999996</v>
      </c>
      <c r="C924" s="26">
        <v>566</v>
      </c>
      <c r="D924" s="26">
        <v>195.2</v>
      </c>
      <c r="E924" s="26">
        <v>184.1</v>
      </c>
      <c r="F924" s="26">
        <v>212</v>
      </c>
      <c r="G924" s="26">
        <v>126.5</v>
      </c>
      <c r="H924" s="26">
        <v>422</v>
      </c>
      <c r="I924" s="26">
        <v>32.75</v>
      </c>
      <c r="J924" s="26">
        <v>97</v>
      </c>
      <c r="K924" s="26">
        <v>149</v>
      </c>
      <c r="L924" s="26">
        <v>97.3</v>
      </c>
      <c r="M924" s="26">
        <v>319</v>
      </c>
      <c r="N924" s="26">
        <v>221</v>
      </c>
      <c r="O924" s="26">
        <v>1145</v>
      </c>
      <c r="P924" s="26">
        <v>1950</v>
      </c>
      <c r="Q924" s="26">
        <v>86.2</v>
      </c>
      <c r="R924" s="26">
        <v>55.4</v>
      </c>
      <c r="S924" s="26">
        <v>69.3</v>
      </c>
      <c r="T924" s="26">
        <v>617</v>
      </c>
      <c r="U924" s="26">
        <v>201</v>
      </c>
      <c r="V924" s="26">
        <v>44.55</v>
      </c>
      <c r="W924" s="26">
        <v>4824</v>
      </c>
      <c r="X924" s="26">
        <v>2093</v>
      </c>
      <c r="Y924" s="26">
        <v>193</v>
      </c>
      <c r="Z924" s="26">
        <v>698</v>
      </c>
      <c r="AA924" s="26">
        <v>2710</v>
      </c>
      <c r="AB924" s="26">
        <v>384.2</v>
      </c>
      <c r="AC924" s="26">
        <v>972</v>
      </c>
      <c r="AD924" s="26">
        <v>12580</v>
      </c>
      <c r="AE924" s="26">
        <v>1075</v>
      </c>
      <c r="AF924" s="26">
        <v>2161</v>
      </c>
      <c r="AG924" s="26">
        <v>6.1437999999999997</v>
      </c>
    </row>
    <row r="925" spans="1:33" ht="15.75" customHeight="1">
      <c r="A925" s="101">
        <v>45168</v>
      </c>
      <c r="B925" s="102">
        <f>VLOOKUP(A925,'FTSE All-Share Historical '!A:B,2,FALSE)</f>
        <v>4115.33</v>
      </c>
      <c r="C925" s="26">
        <v>556</v>
      </c>
      <c r="D925" s="26">
        <v>196</v>
      </c>
      <c r="E925" s="26">
        <v>182.1</v>
      </c>
      <c r="F925" s="26">
        <v>210</v>
      </c>
      <c r="G925" s="26">
        <v>126</v>
      </c>
      <c r="H925" s="26">
        <v>422</v>
      </c>
      <c r="I925" s="26">
        <v>32.85</v>
      </c>
      <c r="J925" s="26">
        <v>95.9</v>
      </c>
      <c r="K925" s="26">
        <v>148</v>
      </c>
      <c r="L925" s="26">
        <v>97.5</v>
      </c>
      <c r="M925" s="26">
        <v>324</v>
      </c>
      <c r="N925" s="26">
        <v>220</v>
      </c>
      <c r="O925" s="26">
        <v>1130</v>
      </c>
      <c r="P925" s="26">
        <v>1954</v>
      </c>
      <c r="Q925" s="26">
        <v>86</v>
      </c>
      <c r="R925" s="26">
        <v>54.4</v>
      </c>
      <c r="S925" s="26">
        <v>69</v>
      </c>
      <c r="T925" s="26">
        <v>591</v>
      </c>
      <c r="U925" s="26">
        <v>206</v>
      </c>
      <c r="V925" s="26">
        <v>46.25</v>
      </c>
      <c r="W925" s="26">
        <v>4852</v>
      </c>
      <c r="X925" s="26">
        <v>2086.5</v>
      </c>
      <c r="Y925" s="26">
        <v>198</v>
      </c>
      <c r="Z925" s="26">
        <v>707.5</v>
      </c>
      <c r="AA925" s="26">
        <v>2745</v>
      </c>
      <c r="AB925" s="26">
        <v>379.2</v>
      </c>
      <c r="AC925" s="26">
        <v>986</v>
      </c>
      <c r="AD925" s="26">
        <v>12680</v>
      </c>
      <c r="AE925" s="26">
        <v>1049</v>
      </c>
      <c r="AF925" s="26">
        <v>2186</v>
      </c>
      <c r="AG925" s="26">
        <v>6.1437999999999997</v>
      </c>
    </row>
    <row r="926" spans="1:33" ht="15.75" customHeight="1">
      <c r="A926" s="101">
        <v>45169</v>
      </c>
      <c r="B926" s="102">
        <f>VLOOKUP(A926,'FTSE All-Share Historical '!A:B,2,FALSE)</f>
        <v>4100.28</v>
      </c>
      <c r="C926" s="26">
        <v>570</v>
      </c>
      <c r="D926" s="26">
        <v>196</v>
      </c>
      <c r="E926" s="26">
        <v>182.9</v>
      </c>
      <c r="F926" s="26">
        <v>206</v>
      </c>
      <c r="G926" s="26">
        <v>129</v>
      </c>
      <c r="H926" s="26">
        <v>409</v>
      </c>
      <c r="I926" s="26">
        <v>31.95</v>
      </c>
      <c r="J926" s="26">
        <v>97</v>
      </c>
      <c r="K926" s="26">
        <v>150</v>
      </c>
      <c r="L926" s="26">
        <v>96.6</v>
      </c>
      <c r="M926" s="26">
        <v>322.5</v>
      </c>
      <c r="N926" s="26">
        <v>220.6</v>
      </c>
      <c r="O926" s="26">
        <v>1150</v>
      </c>
      <c r="P926" s="26">
        <v>1974</v>
      </c>
      <c r="Q926" s="26">
        <v>84.9</v>
      </c>
      <c r="R926" s="26">
        <v>57</v>
      </c>
      <c r="S926" s="26">
        <v>69.8</v>
      </c>
      <c r="T926" s="26">
        <v>567</v>
      </c>
      <c r="U926" s="26">
        <v>199</v>
      </c>
      <c r="V926" s="26">
        <v>46.9</v>
      </c>
      <c r="W926" s="26">
        <v>4872.5</v>
      </c>
      <c r="X926" s="26">
        <v>2100.5</v>
      </c>
      <c r="Y926" s="26">
        <v>199.8</v>
      </c>
      <c r="Z926" s="26">
        <v>723</v>
      </c>
      <c r="AA926" s="26">
        <v>2710</v>
      </c>
      <c r="AB926" s="26">
        <v>386.4</v>
      </c>
      <c r="AC926" s="26">
        <v>976</v>
      </c>
      <c r="AD926" s="26">
        <v>12845</v>
      </c>
      <c r="AE926" s="26">
        <v>1055</v>
      </c>
      <c r="AF926" s="26">
        <v>2189</v>
      </c>
      <c r="AG926" s="26">
        <v>6.5735999999999999</v>
      </c>
    </row>
    <row r="927" spans="1:33" ht="15.75" customHeight="1">
      <c r="A927" s="101">
        <v>45170</v>
      </c>
      <c r="B927" s="102">
        <f>VLOOKUP(A927,'FTSE All-Share Historical '!A:B,2,FALSE)</f>
        <v>4110.1499999999996</v>
      </c>
      <c r="C927" s="26">
        <v>570</v>
      </c>
      <c r="D927" s="26">
        <v>196.2</v>
      </c>
      <c r="E927" s="26">
        <v>183.8</v>
      </c>
      <c r="F927" s="26">
        <v>205</v>
      </c>
      <c r="G927" s="26">
        <v>127.5</v>
      </c>
      <c r="H927" s="26">
        <v>419.5</v>
      </c>
      <c r="I927" s="26">
        <v>31.15</v>
      </c>
      <c r="J927" s="26">
        <v>94.7</v>
      </c>
      <c r="K927" s="26">
        <v>148</v>
      </c>
      <c r="L927" s="26">
        <v>92.5</v>
      </c>
      <c r="M927" s="26">
        <v>324</v>
      </c>
      <c r="N927" s="26">
        <v>220</v>
      </c>
      <c r="O927" s="26">
        <v>1160</v>
      </c>
      <c r="P927" s="26">
        <v>1976</v>
      </c>
      <c r="Q927" s="26">
        <v>84</v>
      </c>
      <c r="R927" s="26">
        <v>58.4</v>
      </c>
      <c r="S927" s="26">
        <v>69.8</v>
      </c>
      <c r="T927" s="26">
        <v>562</v>
      </c>
      <c r="U927" s="26">
        <v>198</v>
      </c>
      <c r="V927" s="26">
        <v>45.55</v>
      </c>
      <c r="W927" s="26">
        <v>4972.5</v>
      </c>
      <c r="X927" s="26">
        <v>2136</v>
      </c>
      <c r="Y927" s="26">
        <v>204.5</v>
      </c>
      <c r="Z927" s="26">
        <v>718.5</v>
      </c>
      <c r="AA927" s="26">
        <v>2690</v>
      </c>
      <c r="AB927" s="26">
        <v>389</v>
      </c>
      <c r="AC927" s="26">
        <v>990</v>
      </c>
      <c r="AD927" s="26">
        <v>12850</v>
      </c>
      <c r="AE927" s="26">
        <v>1060</v>
      </c>
      <c r="AF927" s="26">
        <v>2173</v>
      </c>
      <c r="AG927" s="26">
        <v>6.5411000000000001</v>
      </c>
    </row>
    <row r="928" spans="1:33" ht="15.75" customHeight="1">
      <c r="A928" s="101">
        <v>45173</v>
      </c>
      <c r="B928" s="102">
        <f>VLOOKUP(A928,'FTSE All-Share Historical '!A:B,2,FALSE)</f>
        <v>4104.18</v>
      </c>
      <c r="C928" s="26">
        <v>566</v>
      </c>
      <c r="D928" s="26">
        <v>196.4</v>
      </c>
      <c r="E928" s="26">
        <v>188.1</v>
      </c>
      <c r="F928" s="26">
        <v>204</v>
      </c>
      <c r="G928" s="26">
        <v>128</v>
      </c>
      <c r="H928" s="26">
        <v>422</v>
      </c>
      <c r="I928" s="26">
        <v>31.15</v>
      </c>
      <c r="J928" s="26">
        <v>92</v>
      </c>
      <c r="K928" s="26">
        <v>150</v>
      </c>
      <c r="L928" s="26">
        <v>94.1</v>
      </c>
      <c r="M928" s="26">
        <v>304.5</v>
      </c>
      <c r="N928" s="26">
        <v>217.6</v>
      </c>
      <c r="O928" s="26">
        <v>1120</v>
      </c>
      <c r="P928" s="26">
        <v>1958</v>
      </c>
      <c r="Q928" s="26">
        <v>83.5</v>
      </c>
      <c r="R928" s="26">
        <v>58.2</v>
      </c>
      <c r="S928" s="26">
        <v>67.900000000000006</v>
      </c>
      <c r="T928" s="26">
        <v>545</v>
      </c>
      <c r="U928" s="26">
        <v>198</v>
      </c>
      <c r="V928" s="26">
        <v>45.15</v>
      </c>
      <c r="W928" s="26">
        <v>5000</v>
      </c>
      <c r="X928" s="26">
        <v>2135</v>
      </c>
      <c r="Y928" s="26">
        <v>206</v>
      </c>
      <c r="Z928" s="26">
        <v>701.5</v>
      </c>
      <c r="AA928" s="26">
        <v>2705</v>
      </c>
      <c r="AB928" s="26">
        <v>386</v>
      </c>
      <c r="AC928" s="26">
        <v>980</v>
      </c>
      <c r="AD928" s="26">
        <v>12775</v>
      </c>
      <c r="AE928" s="26">
        <v>1056</v>
      </c>
      <c r="AF928" s="26">
        <v>2169</v>
      </c>
      <c r="AG928" s="26">
        <v>6.2484999999999999</v>
      </c>
    </row>
    <row r="929" spans="1:33" ht="15.75" customHeight="1">
      <c r="A929" s="101">
        <v>45174</v>
      </c>
      <c r="B929" s="102">
        <f>VLOOKUP(A929,'FTSE All-Share Historical '!A:B,2,FALSE)</f>
        <v>4096.1400000000003</v>
      </c>
      <c r="C929" s="26">
        <v>570</v>
      </c>
      <c r="D929" s="26">
        <v>195</v>
      </c>
      <c r="E929" s="26">
        <v>186.8</v>
      </c>
      <c r="F929" s="26">
        <v>208</v>
      </c>
      <c r="G929" s="26">
        <v>128</v>
      </c>
      <c r="H929" s="26">
        <v>420</v>
      </c>
      <c r="I929" s="26">
        <v>31.2</v>
      </c>
      <c r="J929" s="26">
        <v>93.4</v>
      </c>
      <c r="K929" s="26">
        <v>150.5</v>
      </c>
      <c r="L929" s="26">
        <v>94.4</v>
      </c>
      <c r="M929" s="26">
        <v>308</v>
      </c>
      <c r="N929" s="26">
        <v>217.2</v>
      </c>
      <c r="O929" s="26">
        <v>1160</v>
      </c>
      <c r="P929" s="26">
        <v>1960</v>
      </c>
      <c r="Q929" s="26">
        <v>84.8</v>
      </c>
      <c r="R929" s="26">
        <v>58.8</v>
      </c>
      <c r="S929" s="26">
        <v>67.400000000000006</v>
      </c>
      <c r="T929" s="26">
        <v>548</v>
      </c>
      <c r="U929" s="26">
        <v>201</v>
      </c>
      <c r="V929" s="26">
        <v>44</v>
      </c>
      <c r="W929" s="26">
        <v>4975</v>
      </c>
      <c r="X929" s="26">
        <v>2101.5</v>
      </c>
      <c r="Y929" s="26">
        <v>205</v>
      </c>
      <c r="Z929" s="26">
        <v>686.5</v>
      </c>
      <c r="AA929" s="26">
        <v>2710</v>
      </c>
      <c r="AB929" s="26">
        <v>386.8</v>
      </c>
      <c r="AC929" s="26">
        <v>980</v>
      </c>
      <c r="AD929" s="26">
        <v>12640</v>
      </c>
      <c r="AE929" s="26">
        <v>1053</v>
      </c>
      <c r="AF929" s="26">
        <v>2119</v>
      </c>
      <c r="AG929" s="26">
        <v>6.7542</v>
      </c>
    </row>
    <row r="930" spans="1:33" ht="15.75" customHeight="1">
      <c r="A930" s="101">
        <v>45175</v>
      </c>
      <c r="B930" s="102">
        <f>VLOOKUP(A930,'FTSE All-Share Historical '!A:B,2,FALSE)</f>
        <v>4089.33</v>
      </c>
      <c r="C930" s="26">
        <v>574</v>
      </c>
      <c r="D930" s="26">
        <v>195.4</v>
      </c>
      <c r="E930" s="26">
        <v>192.3</v>
      </c>
      <c r="F930" s="26">
        <v>202</v>
      </c>
      <c r="G930" s="26">
        <v>128.5</v>
      </c>
      <c r="H930" s="26">
        <v>420</v>
      </c>
      <c r="I930" s="26">
        <v>30.2</v>
      </c>
      <c r="J930" s="26">
        <v>92.8</v>
      </c>
      <c r="K930" s="26">
        <v>149</v>
      </c>
      <c r="L930" s="26">
        <v>92</v>
      </c>
      <c r="M930" s="26">
        <v>303</v>
      </c>
      <c r="N930" s="26">
        <v>215.4</v>
      </c>
      <c r="O930" s="26">
        <v>1150</v>
      </c>
      <c r="P930" s="26">
        <v>1968</v>
      </c>
      <c r="Q930" s="26">
        <v>86.6</v>
      </c>
      <c r="R930" s="26">
        <v>59.8</v>
      </c>
      <c r="S930" s="26">
        <v>67</v>
      </c>
      <c r="T930" s="26">
        <v>551</v>
      </c>
      <c r="U930" s="26">
        <v>201</v>
      </c>
      <c r="V930" s="26">
        <v>43</v>
      </c>
      <c r="W930" s="26">
        <v>4978.5</v>
      </c>
      <c r="X930" s="26">
        <v>2086</v>
      </c>
      <c r="Y930" s="26">
        <v>201.5</v>
      </c>
      <c r="Z930" s="26">
        <v>676.5</v>
      </c>
      <c r="AA930" s="26">
        <v>2700</v>
      </c>
      <c r="AB930" s="26">
        <v>388</v>
      </c>
      <c r="AC930" s="26">
        <v>974</v>
      </c>
      <c r="AD930" s="26">
        <v>12485</v>
      </c>
      <c r="AE930" s="26">
        <v>1026</v>
      </c>
      <c r="AF930" s="26">
        <v>2095</v>
      </c>
      <c r="AG930" s="26">
        <v>6.3207000000000004</v>
      </c>
    </row>
    <row r="931" spans="1:33" ht="15.75" customHeight="1">
      <c r="A931" s="101">
        <v>45176</v>
      </c>
      <c r="B931" s="102">
        <f>VLOOKUP(A931,'FTSE All-Share Historical '!A:B,2,FALSE)</f>
        <v>4094.58</v>
      </c>
      <c r="C931" s="26">
        <v>586</v>
      </c>
      <c r="D931" s="26">
        <v>195.6</v>
      </c>
      <c r="E931" s="26">
        <v>191.6</v>
      </c>
      <c r="F931" s="26">
        <v>209</v>
      </c>
      <c r="G931" s="26">
        <v>129</v>
      </c>
      <c r="H931" s="26">
        <v>415.5</v>
      </c>
      <c r="I931" s="26">
        <v>30.1</v>
      </c>
      <c r="J931" s="26">
        <v>91</v>
      </c>
      <c r="K931" s="26">
        <v>154</v>
      </c>
      <c r="L931" s="26">
        <v>94.8</v>
      </c>
      <c r="M931" s="26">
        <v>309</v>
      </c>
      <c r="N931" s="26">
        <v>216.2</v>
      </c>
      <c r="O931" s="26">
        <v>1120</v>
      </c>
      <c r="P931" s="26">
        <v>1960</v>
      </c>
      <c r="Q931" s="26">
        <v>87</v>
      </c>
      <c r="R931" s="26">
        <v>58.6</v>
      </c>
      <c r="S931" s="26">
        <v>67.5</v>
      </c>
      <c r="T931" s="26">
        <v>523</v>
      </c>
      <c r="U931" s="26">
        <v>200</v>
      </c>
      <c r="V931" s="26">
        <v>43.4</v>
      </c>
      <c r="W931" s="26">
        <v>4847</v>
      </c>
      <c r="X931" s="26">
        <v>2025.5</v>
      </c>
      <c r="Y931" s="26">
        <v>200.5</v>
      </c>
      <c r="Z931" s="26">
        <v>680</v>
      </c>
      <c r="AA931" s="26">
        <v>2715</v>
      </c>
      <c r="AB931" s="26">
        <v>395</v>
      </c>
      <c r="AC931" s="26">
        <v>950</v>
      </c>
      <c r="AD931" s="26">
        <v>12370</v>
      </c>
      <c r="AE931" s="26">
        <v>1091</v>
      </c>
      <c r="AF931" s="26">
        <v>2089</v>
      </c>
      <c r="AG931" s="26">
        <v>6.2484999999999999</v>
      </c>
    </row>
    <row r="932" spans="1:33" ht="15.75" customHeight="1">
      <c r="A932" s="101">
        <v>45177</v>
      </c>
      <c r="B932" s="102">
        <f>VLOOKUP(A932,'FTSE All-Share Historical '!A:B,2,FALSE)</f>
        <v>4114.3</v>
      </c>
      <c r="C932" s="26">
        <v>590</v>
      </c>
      <c r="D932" s="26">
        <v>195.8</v>
      </c>
      <c r="E932" s="26">
        <v>192.5</v>
      </c>
      <c r="F932" s="26">
        <v>198</v>
      </c>
      <c r="G932" s="26">
        <v>129</v>
      </c>
      <c r="H932" s="26">
        <v>420</v>
      </c>
      <c r="I932" s="26">
        <v>30.9</v>
      </c>
      <c r="J932" s="26">
        <v>92</v>
      </c>
      <c r="K932" s="26">
        <v>154</v>
      </c>
      <c r="L932" s="26">
        <v>96.4</v>
      </c>
      <c r="M932" s="26">
        <v>302</v>
      </c>
      <c r="N932" s="26">
        <v>219.8</v>
      </c>
      <c r="O932" s="26">
        <v>1115</v>
      </c>
      <c r="P932" s="26">
        <v>1980</v>
      </c>
      <c r="Q932" s="26">
        <v>87.2</v>
      </c>
      <c r="R932" s="26">
        <v>59.2</v>
      </c>
      <c r="S932" s="26">
        <v>67.2</v>
      </c>
      <c r="T932" s="26">
        <v>531</v>
      </c>
      <c r="U932" s="26">
        <v>198</v>
      </c>
      <c r="V932" s="26">
        <v>45.05</v>
      </c>
      <c r="W932" s="26">
        <v>4834.5</v>
      </c>
      <c r="X932" s="26">
        <v>2023</v>
      </c>
      <c r="Y932" s="26">
        <v>201.5</v>
      </c>
      <c r="Z932" s="26">
        <v>687.5</v>
      </c>
      <c r="AA932" s="26">
        <v>2720</v>
      </c>
      <c r="AB932" s="26">
        <v>383.8</v>
      </c>
      <c r="AC932" s="26">
        <v>934</v>
      </c>
      <c r="AD932" s="26">
        <v>12370</v>
      </c>
      <c r="AE932" s="26">
        <v>1087</v>
      </c>
      <c r="AF932" s="26">
        <v>2086</v>
      </c>
      <c r="AG932" s="26">
        <v>6.1401000000000003</v>
      </c>
    </row>
    <row r="933" spans="1:33" ht="15.75" customHeight="1">
      <c r="A933" s="101">
        <v>45180</v>
      </c>
      <c r="B933" s="102">
        <f>VLOOKUP(A933,'FTSE All-Share Historical '!A:B,2,FALSE)</f>
        <v>4124.99</v>
      </c>
      <c r="C933" s="26">
        <v>588</v>
      </c>
      <c r="D933" s="26">
        <v>199</v>
      </c>
      <c r="E933" s="26">
        <v>194.1</v>
      </c>
      <c r="F933" s="26">
        <v>198</v>
      </c>
      <c r="G933" s="26">
        <v>129</v>
      </c>
      <c r="H933" s="26">
        <v>422</v>
      </c>
      <c r="I933" s="26">
        <v>30.8</v>
      </c>
      <c r="J933" s="26">
        <v>91</v>
      </c>
      <c r="K933" s="26">
        <v>148</v>
      </c>
      <c r="L933" s="26">
        <v>100.8</v>
      </c>
      <c r="M933" s="26">
        <v>287.5</v>
      </c>
      <c r="N933" s="26">
        <v>220.8</v>
      </c>
      <c r="O933" s="26">
        <v>1140</v>
      </c>
      <c r="P933" s="26">
        <v>2025</v>
      </c>
      <c r="Q933" s="26">
        <v>88.2</v>
      </c>
      <c r="R933" s="26">
        <v>59.2</v>
      </c>
      <c r="S933" s="26">
        <v>67</v>
      </c>
      <c r="T933" s="26">
        <v>565</v>
      </c>
      <c r="U933" s="26">
        <v>200</v>
      </c>
      <c r="V933" s="26">
        <v>45.2</v>
      </c>
      <c r="W933" s="26">
        <v>5001</v>
      </c>
      <c r="X933" s="26">
        <v>2071.5</v>
      </c>
      <c r="Y933" s="26">
        <v>206</v>
      </c>
      <c r="Z933" s="26">
        <v>681.5</v>
      </c>
      <c r="AA933" s="26">
        <v>2720</v>
      </c>
      <c r="AB933" s="26">
        <v>392.2</v>
      </c>
      <c r="AC933" s="26">
        <v>930</v>
      </c>
      <c r="AD933" s="26">
        <v>12350</v>
      </c>
      <c r="AE933" s="26">
        <v>1098</v>
      </c>
      <c r="AF933" s="26">
        <v>2073</v>
      </c>
      <c r="AG933" s="26">
        <v>6.6818999999999997</v>
      </c>
    </row>
    <row r="934" spans="1:33" ht="15.75" customHeight="1">
      <c r="A934" s="101">
        <v>45181</v>
      </c>
      <c r="B934" s="102">
        <f>VLOOKUP(A934,'FTSE All-Share Historical '!A:B,2,FALSE)</f>
        <v>4140.1099999999997</v>
      </c>
      <c r="C934" s="26">
        <v>592</v>
      </c>
      <c r="D934" s="26">
        <v>199</v>
      </c>
      <c r="E934" s="26">
        <v>193.8</v>
      </c>
      <c r="F934" s="26">
        <v>198.5</v>
      </c>
      <c r="G934" s="26">
        <v>129</v>
      </c>
      <c r="H934" s="26">
        <v>434</v>
      </c>
      <c r="I934" s="26">
        <v>30.35</v>
      </c>
      <c r="J934" s="26">
        <v>92</v>
      </c>
      <c r="K934" s="26">
        <v>149.5</v>
      </c>
      <c r="L934" s="26">
        <v>104</v>
      </c>
      <c r="M934" s="26">
        <v>277</v>
      </c>
      <c r="N934" s="26">
        <v>223</v>
      </c>
      <c r="O934" s="26">
        <v>1120</v>
      </c>
      <c r="P934" s="26">
        <v>2010</v>
      </c>
      <c r="Q934" s="26">
        <v>88.6</v>
      </c>
      <c r="R934" s="26">
        <v>59.6</v>
      </c>
      <c r="S934" s="26">
        <v>69.099999999999994</v>
      </c>
      <c r="T934" s="26">
        <v>581</v>
      </c>
      <c r="U934" s="26">
        <v>202</v>
      </c>
      <c r="V934" s="26">
        <v>42.25</v>
      </c>
      <c r="W934" s="26">
        <v>5002</v>
      </c>
      <c r="X934" s="26">
        <v>2091.5</v>
      </c>
      <c r="Y934" s="26">
        <v>206</v>
      </c>
      <c r="Z934" s="26">
        <v>699.5</v>
      </c>
      <c r="AA934" s="26">
        <v>2750</v>
      </c>
      <c r="AB934" s="26">
        <v>378.4</v>
      </c>
      <c r="AC934" s="26">
        <v>914</v>
      </c>
      <c r="AD934" s="26">
        <v>12460</v>
      </c>
      <c r="AE934" s="26">
        <v>1151</v>
      </c>
      <c r="AF934" s="26">
        <v>2090</v>
      </c>
      <c r="AG934" s="26">
        <v>6.6818999999999997</v>
      </c>
    </row>
    <row r="935" spans="1:33" ht="15.75" customHeight="1">
      <c r="A935" s="101">
        <v>45182</v>
      </c>
      <c r="B935" s="102">
        <f>VLOOKUP(A935,'FTSE All-Share Historical '!A:B,2,FALSE)</f>
        <v>4139.99</v>
      </c>
      <c r="C935" s="26">
        <v>590</v>
      </c>
      <c r="D935" s="26">
        <v>197.2</v>
      </c>
      <c r="E935" s="26">
        <v>195</v>
      </c>
      <c r="F935" s="26">
        <v>202</v>
      </c>
      <c r="G935" s="26">
        <v>127</v>
      </c>
      <c r="H935" s="26">
        <v>442</v>
      </c>
      <c r="I935" s="26">
        <v>30.3</v>
      </c>
      <c r="J935" s="26">
        <v>94</v>
      </c>
      <c r="K935" s="26">
        <v>149</v>
      </c>
      <c r="L935" s="26">
        <v>118.4</v>
      </c>
      <c r="M935" s="26">
        <v>275</v>
      </c>
      <c r="N935" s="26">
        <v>223</v>
      </c>
      <c r="O935" s="26">
        <v>1080</v>
      </c>
      <c r="P935" s="26">
        <v>2020</v>
      </c>
      <c r="Q935" s="26">
        <v>87</v>
      </c>
      <c r="R935" s="26">
        <v>60.2</v>
      </c>
      <c r="S935" s="26">
        <v>68.7</v>
      </c>
      <c r="T935" s="26">
        <v>582</v>
      </c>
      <c r="U935" s="26">
        <v>207</v>
      </c>
      <c r="V935" s="26">
        <v>41.55</v>
      </c>
      <c r="W935" s="26">
        <v>4985</v>
      </c>
      <c r="X935" s="26">
        <v>2100</v>
      </c>
      <c r="Y935" s="26">
        <v>202</v>
      </c>
      <c r="Z935" s="26">
        <v>695</v>
      </c>
      <c r="AA935" s="26">
        <v>2715</v>
      </c>
      <c r="AB935" s="26">
        <v>384.2</v>
      </c>
      <c r="AC935" s="26">
        <v>926</v>
      </c>
      <c r="AD935" s="26">
        <v>12360</v>
      </c>
      <c r="AE935" s="26">
        <v>1135</v>
      </c>
      <c r="AF935" s="26">
        <v>2083</v>
      </c>
      <c r="AG935" s="26">
        <v>6.3207000000000004</v>
      </c>
    </row>
    <row r="936" spans="1:33" ht="15.75" customHeight="1">
      <c r="A936" s="101">
        <v>45183</v>
      </c>
      <c r="B936" s="102">
        <f>VLOOKUP(A936,'FTSE All-Share Historical '!A:B,2,FALSE)</f>
        <v>4220.13</v>
      </c>
      <c r="C936" s="26">
        <v>594</v>
      </c>
      <c r="D936" s="26">
        <v>195</v>
      </c>
      <c r="E936" s="26">
        <v>197.3</v>
      </c>
      <c r="F936" s="26">
        <v>202</v>
      </c>
      <c r="G936" s="26">
        <v>126</v>
      </c>
      <c r="H936" s="26">
        <v>434</v>
      </c>
      <c r="I936" s="26">
        <v>30.4</v>
      </c>
      <c r="J936" s="26">
        <v>93</v>
      </c>
      <c r="K936" s="26">
        <v>145.5</v>
      </c>
      <c r="L936" s="26">
        <v>116.4</v>
      </c>
      <c r="M936" s="26">
        <v>269</v>
      </c>
      <c r="N936" s="26">
        <v>228</v>
      </c>
      <c r="O936" s="26">
        <v>1070</v>
      </c>
      <c r="P936" s="26">
        <v>2055</v>
      </c>
      <c r="Q936" s="26">
        <v>92.2</v>
      </c>
      <c r="R936" s="26">
        <v>60</v>
      </c>
      <c r="S936" s="26">
        <v>67</v>
      </c>
      <c r="T936" s="26">
        <v>624</v>
      </c>
      <c r="U936" s="26">
        <v>208</v>
      </c>
      <c r="V936" s="26">
        <v>43</v>
      </c>
      <c r="W936" s="26">
        <v>5221</v>
      </c>
      <c r="X936" s="26">
        <v>2262.5</v>
      </c>
      <c r="Y936" s="26">
        <v>204</v>
      </c>
      <c r="Z936" s="26">
        <v>720</v>
      </c>
      <c r="AA936" s="26">
        <v>2780</v>
      </c>
      <c r="AB936" s="26">
        <v>393.4</v>
      </c>
      <c r="AC936" s="26">
        <v>922</v>
      </c>
      <c r="AD936" s="26">
        <v>12450</v>
      </c>
      <c r="AE936" s="26">
        <v>1116</v>
      </c>
      <c r="AF936" s="26">
        <v>2095</v>
      </c>
      <c r="AG936" s="26">
        <v>6.5012999999999996</v>
      </c>
    </row>
    <row r="937" spans="1:33" ht="15.75" customHeight="1">
      <c r="A937" s="101">
        <v>45184</v>
      </c>
      <c r="B937" s="102">
        <f>VLOOKUP(A937,'FTSE All-Share Historical '!A:B,2,FALSE)</f>
        <v>4234.82</v>
      </c>
      <c r="C937" s="26">
        <v>590</v>
      </c>
      <c r="D937" s="26">
        <v>201.5</v>
      </c>
      <c r="E937" s="26">
        <v>197.2</v>
      </c>
      <c r="F937" s="26">
        <v>204</v>
      </c>
      <c r="G937" s="26">
        <v>126</v>
      </c>
      <c r="H937" s="26">
        <v>432.5</v>
      </c>
      <c r="I937" s="26">
        <v>29.65</v>
      </c>
      <c r="J937" s="26">
        <v>91</v>
      </c>
      <c r="K937" s="26">
        <v>147</v>
      </c>
      <c r="L937" s="26">
        <v>118.8</v>
      </c>
      <c r="M937" s="26">
        <v>259</v>
      </c>
      <c r="N937" s="26">
        <v>228</v>
      </c>
      <c r="O937" s="26">
        <v>1085</v>
      </c>
      <c r="P937" s="26">
        <v>2070</v>
      </c>
      <c r="Q937" s="26">
        <v>100.2</v>
      </c>
      <c r="R937" s="26">
        <v>60</v>
      </c>
      <c r="S937" s="26">
        <v>66.099999999999994</v>
      </c>
      <c r="T937" s="26">
        <v>632</v>
      </c>
      <c r="U937" s="26">
        <v>225</v>
      </c>
      <c r="V937" s="26">
        <v>42.65</v>
      </c>
      <c r="W937" s="26">
        <v>5289</v>
      </c>
      <c r="X937" s="26">
        <v>2302.5</v>
      </c>
      <c r="Y937" s="26">
        <v>206</v>
      </c>
      <c r="Z937" s="26">
        <v>708.5</v>
      </c>
      <c r="AA937" s="26">
        <v>2800</v>
      </c>
      <c r="AB937" s="26">
        <v>390.2</v>
      </c>
      <c r="AC937" s="26">
        <v>950</v>
      </c>
      <c r="AD937" s="26">
        <v>12380</v>
      </c>
      <c r="AE937" s="26">
        <v>1110</v>
      </c>
      <c r="AF937" s="26">
        <v>2063</v>
      </c>
      <c r="AG937" s="26">
        <v>6.2088000000000001</v>
      </c>
    </row>
    <row r="938" spans="1:33" ht="15.75" customHeight="1">
      <c r="A938" s="101">
        <v>45187</v>
      </c>
      <c r="B938" s="102">
        <f>VLOOKUP(A938,'FTSE All-Share Historical '!A:B,2,FALSE)</f>
        <v>4196.55</v>
      </c>
      <c r="C938" s="26">
        <v>592</v>
      </c>
      <c r="D938" s="26">
        <v>203</v>
      </c>
      <c r="E938" s="26">
        <v>192.9</v>
      </c>
      <c r="F938" s="26">
        <v>198</v>
      </c>
      <c r="G938" s="26">
        <v>125.5</v>
      </c>
      <c r="H938" s="26">
        <v>432</v>
      </c>
      <c r="I938" s="26">
        <v>29.6</v>
      </c>
      <c r="J938" s="26">
        <v>92.4</v>
      </c>
      <c r="K938" s="26">
        <v>147.5</v>
      </c>
      <c r="L938" s="26">
        <v>116</v>
      </c>
      <c r="M938" s="26">
        <v>244</v>
      </c>
      <c r="N938" s="26">
        <v>220</v>
      </c>
      <c r="O938" s="26">
        <v>1095</v>
      </c>
      <c r="P938" s="26">
        <v>2040</v>
      </c>
      <c r="Q938" s="26">
        <v>104</v>
      </c>
      <c r="R938" s="26">
        <v>59</v>
      </c>
      <c r="S938" s="26">
        <v>70.5</v>
      </c>
      <c r="T938" s="26">
        <v>635</v>
      </c>
      <c r="U938" s="26">
        <v>215</v>
      </c>
      <c r="V938" s="26">
        <v>40</v>
      </c>
      <c r="W938" s="26">
        <v>5238</v>
      </c>
      <c r="X938" s="26">
        <v>2268</v>
      </c>
      <c r="Y938" s="26">
        <v>206</v>
      </c>
      <c r="Z938" s="26">
        <v>706</v>
      </c>
      <c r="AA938" s="26">
        <v>2760</v>
      </c>
      <c r="AB938" s="26">
        <v>380.2</v>
      </c>
      <c r="AC938" s="26">
        <v>930</v>
      </c>
      <c r="AD938" s="26">
        <v>12415</v>
      </c>
      <c r="AE938" s="26">
        <v>1093</v>
      </c>
      <c r="AF938" s="26">
        <v>2100</v>
      </c>
      <c r="AG938" s="26">
        <v>6.0498000000000003</v>
      </c>
    </row>
    <row r="939" spans="1:33" ht="15.75" customHeight="1">
      <c r="A939" s="101">
        <v>45188</v>
      </c>
      <c r="B939" s="102">
        <f>VLOOKUP(A939,'FTSE All-Share Historical '!A:B,2,FALSE)</f>
        <v>4199.28</v>
      </c>
      <c r="C939" s="26">
        <v>586</v>
      </c>
      <c r="D939" s="26">
        <v>207.5</v>
      </c>
      <c r="E939" s="26">
        <v>193.4</v>
      </c>
      <c r="F939" s="26">
        <v>200</v>
      </c>
      <c r="G939" s="26">
        <v>126</v>
      </c>
      <c r="H939" s="26">
        <v>426.5</v>
      </c>
      <c r="I939" s="26">
        <v>30.05</v>
      </c>
      <c r="J939" s="26">
        <v>93</v>
      </c>
      <c r="K939" s="26">
        <v>148</v>
      </c>
      <c r="L939" s="26">
        <v>116.2</v>
      </c>
      <c r="M939" s="26">
        <v>241.5</v>
      </c>
      <c r="N939" s="26">
        <v>219.4</v>
      </c>
      <c r="O939" s="26">
        <v>1065</v>
      </c>
      <c r="P939" s="26">
        <v>2060</v>
      </c>
      <c r="Q939" s="26">
        <v>106.8</v>
      </c>
      <c r="R939" s="26">
        <v>57.8</v>
      </c>
      <c r="S939" s="26">
        <v>68.5</v>
      </c>
      <c r="T939" s="26">
        <v>630</v>
      </c>
      <c r="U939" s="26">
        <v>219</v>
      </c>
      <c r="V939" s="26">
        <v>39.6</v>
      </c>
      <c r="W939" s="26">
        <v>5229</v>
      </c>
      <c r="X939" s="26">
        <v>2262</v>
      </c>
      <c r="Y939" s="26">
        <v>204.5</v>
      </c>
      <c r="Z939" s="26">
        <v>700.5</v>
      </c>
      <c r="AA939" s="26">
        <v>2780</v>
      </c>
      <c r="AB939" s="26">
        <v>383.2</v>
      </c>
      <c r="AC939" s="26">
        <v>934</v>
      </c>
      <c r="AD939" s="26">
        <v>12425</v>
      </c>
      <c r="AE939" s="26">
        <v>1078</v>
      </c>
      <c r="AF939" s="26">
        <v>2107</v>
      </c>
      <c r="AG939" s="26">
        <v>6.1401000000000003</v>
      </c>
    </row>
    <row r="940" spans="1:33" ht="15.75" customHeight="1">
      <c r="A940" s="101">
        <v>45189</v>
      </c>
      <c r="B940" s="102">
        <f>VLOOKUP(A940,'FTSE All-Share Historical '!A:B,2,FALSE)</f>
        <v>4242</v>
      </c>
      <c r="C940" s="26">
        <v>580</v>
      </c>
      <c r="D940" s="26">
        <v>219.5</v>
      </c>
      <c r="E940" s="26">
        <v>198</v>
      </c>
      <c r="F940" s="26">
        <v>202</v>
      </c>
      <c r="G940" s="26">
        <v>126</v>
      </c>
      <c r="H940" s="26">
        <v>427</v>
      </c>
      <c r="I940" s="26">
        <v>31.05</v>
      </c>
      <c r="J940" s="26">
        <v>91</v>
      </c>
      <c r="K940" s="26">
        <v>144</v>
      </c>
      <c r="L940" s="26">
        <v>118.8</v>
      </c>
      <c r="M940" s="26">
        <v>269</v>
      </c>
      <c r="N940" s="26">
        <v>224.2</v>
      </c>
      <c r="O940" s="26">
        <v>1045</v>
      </c>
      <c r="P940" s="26">
        <v>2095</v>
      </c>
      <c r="Q940" s="26">
        <v>110.4</v>
      </c>
      <c r="R940" s="26">
        <v>58</v>
      </c>
      <c r="S940" s="26">
        <v>69.5</v>
      </c>
      <c r="T940" s="26">
        <v>631</v>
      </c>
      <c r="U940" s="26">
        <v>215</v>
      </c>
      <c r="V940" s="26">
        <v>41.5</v>
      </c>
      <c r="W940" s="26">
        <v>5284</v>
      </c>
      <c r="X940" s="26">
        <v>2296</v>
      </c>
      <c r="Y940" s="26">
        <v>206</v>
      </c>
      <c r="Z940" s="26">
        <v>712.5</v>
      </c>
      <c r="AA940" s="26">
        <v>2810</v>
      </c>
      <c r="AB940" s="26">
        <v>381.8</v>
      </c>
      <c r="AC940" s="26">
        <v>954</v>
      </c>
      <c r="AD940" s="26">
        <v>12495</v>
      </c>
      <c r="AE940" s="26">
        <v>1117</v>
      </c>
      <c r="AF940" s="26">
        <v>2127</v>
      </c>
      <c r="AG940" s="26">
        <v>6.1401000000000003</v>
      </c>
    </row>
    <row r="941" spans="1:33" ht="15.75" customHeight="1">
      <c r="A941" s="101">
        <v>45190</v>
      </c>
      <c r="B941" s="102">
        <f>VLOOKUP(A941,'FTSE All-Share Historical '!A:B,2,FALSE)</f>
        <v>4214.6000000000004</v>
      </c>
      <c r="C941" s="26">
        <v>590</v>
      </c>
      <c r="D941" s="26">
        <v>245</v>
      </c>
      <c r="E941" s="26">
        <v>204.8</v>
      </c>
      <c r="F941" s="26">
        <v>200</v>
      </c>
      <c r="G941" s="26">
        <v>127</v>
      </c>
      <c r="H941" s="26">
        <v>413</v>
      </c>
      <c r="I941" s="26">
        <v>32.299999999999997</v>
      </c>
      <c r="J941" s="26">
        <v>92.7</v>
      </c>
      <c r="K941" s="26">
        <v>145</v>
      </c>
      <c r="L941" s="26">
        <v>118.4</v>
      </c>
      <c r="M941" s="26">
        <v>263.5</v>
      </c>
      <c r="N941" s="26">
        <v>226.6</v>
      </c>
      <c r="O941" s="26">
        <v>1080</v>
      </c>
      <c r="P941" s="26">
        <v>2100</v>
      </c>
      <c r="Q941" s="26">
        <v>110</v>
      </c>
      <c r="R941" s="26">
        <v>54.8</v>
      </c>
      <c r="S941" s="26">
        <v>72.3</v>
      </c>
      <c r="T941" s="26">
        <v>570</v>
      </c>
      <c r="U941" s="26">
        <v>211</v>
      </c>
      <c r="V941" s="26">
        <v>42.5</v>
      </c>
      <c r="W941" s="26">
        <v>5140</v>
      </c>
      <c r="X941" s="26">
        <v>2235</v>
      </c>
      <c r="Y941" s="26">
        <v>203</v>
      </c>
      <c r="Z941" s="26">
        <v>723.5</v>
      </c>
      <c r="AA941" s="26">
        <v>2835</v>
      </c>
      <c r="AB941" s="26">
        <v>384.6</v>
      </c>
      <c r="AC941" s="26">
        <v>968</v>
      </c>
      <c r="AD941" s="26">
        <v>12220</v>
      </c>
      <c r="AE941" s="26">
        <v>1114</v>
      </c>
      <c r="AF941" s="26">
        <v>2110</v>
      </c>
      <c r="AG941" s="26">
        <v>5.0566000000000004</v>
      </c>
    </row>
    <row r="942" spans="1:33" ht="15.75" customHeight="1">
      <c r="A942" s="101">
        <v>45191</v>
      </c>
      <c r="B942" s="102">
        <f>VLOOKUP(A942,'FTSE All-Share Historical '!A:B,2,FALSE)</f>
        <v>4216.1099999999997</v>
      </c>
      <c r="C942" s="26">
        <v>588</v>
      </c>
      <c r="D942" s="26">
        <v>236</v>
      </c>
      <c r="E942" s="26">
        <v>203.2</v>
      </c>
      <c r="F942" s="26">
        <v>197.5</v>
      </c>
      <c r="G942" s="26">
        <v>125</v>
      </c>
      <c r="H942" s="26">
        <v>410</v>
      </c>
      <c r="I942" s="26">
        <v>31.4</v>
      </c>
      <c r="J942" s="26">
        <v>88</v>
      </c>
      <c r="K942" s="26">
        <v>145.5</v>
      </c>
      <c r="L942" s="26">
        <v>115.2</v>
      </c>
      <c r="M942" s="26">
        <v>272.5</v>
      </c>
      <c r="N942" s="26">
        <v>224.8</v>
      </c>
      <c r="O942" s="26">
        <v>1060</v>
      </c>
      <c r="P942" s="26">
        <v>2095</v>
      </c>
      <c r="Q942" s="26">
        <v>110.6</v>
      </c>
      <c r="R942" s="26">
        <v>55.4</v>
      </c>
      <c r="S942" s="26">
        <v>74.2</v>
      </c>
      <c r="T942" s="26">
        <v>550</v>
      </c>
      <c r="U942" s="26">
        <v>217</v>
      </c>
      <c r="V942" s="26">
        <v>40.700000000000003</v>
      </c>
      <c r="W942" s="26">
        <v>5183</v>
      </c>
      <c r="X942" s="26">
        <v>2248</v>
      </c>
      <c r="Y942" s="26">
        <v>205</v>
      </c>
      <c r="Z942" s="26">
        <v>708</v>
      </c>
      <c r="AA942" s="26">
        <v>2830</v>
      </c>
      <c r="AB942" s="26">
        <v>384</v>
      </c>
      <c r="AC942" s="26">
        <v>932</v>
      </c>
      <c r="AD942" s="26">
        <v>12235</v>
      </c>
      <c r="AE942" s="26">
        <v>1101</v>
      </c>
      <c r="AF942" s="26">
        <v>2103</v>
      </c>
      <c r="AG942" s="26">
        <v>5.3960999999999997</v>
      </c>
    </row>
    <row r="943" spans="1:33" ht="15.75" customHeight="1">
      <c r="A943" s="101">
        <v>45194</v>
      </c>
      <c r="B943" s="102">
        <f>VLOOKUP(A943,'FTSE All-Share Historical '!A:B,2,FALSE)</f>
        <v>4181.78</v>
      </c>
      <c r="C943" s="26">
        <v>596</v>
      </c>
      <c r="D943" s="26">
        <v>236</v>
      </c>
      <c r="E943" s="26">
        <v>202</v>
      </c>
      <c r="F943" s="26">
        <v>198</v>
      </c>
      <c r="G943" s="26">
        <v>125</v>
      </c>
      <c r="H943" s="26">
        <v>405.5</v>
      </c>
      <c r="I943" s="26">
        <v>30.55</v>
      </c>
      <c r="J943" s="26">
        <v>90</v>
      </c>
      <c r="K943" s="26">
        <v>147</v>
      </c>
      <c r="L943" s="26">
        <v>112</v>
      </c>
      <c r="M943" s="26">
        <v>290.5</v>
      </c>
      <c r="N943" s="26">
        <v>218.6</v>
      </c>
      <c r="O943" s="26">
        <v>1070</v>
      </c>
      <c r="P943" s="26">
        <v>2100</v>
      </c>
      <c r="Q943" s="26">
        <v>113</v>
      </c>
      <c r="R943" s="26">
        <v>58.6</v>
      </c>
      <c r="S943" s="26">
        <v>76.3</v>
      </c>
      <c r="T943" s="26">
        <v>532</v>
      </c>
      <c r="U943" s="26">
        <v>211</v>
      </c>
      <c r="V943" s="26">
        <v>41.85</v>
      </c>
      <c r="W943" s="26">
        <v>5085</v>
      </c>
      <c r="X943" s="26">
        <v>2218.5</v>
      </c>
      <c r="Y943" s="26">
        <v>204.5</v>
      </c>
      <c r="Z943" s="26">
        <v>689</v>
      </c>
      <c r="AA943" s="26">
        <v>2785</v>
      </c>
      <c r="AB943" s="26">
        <v>378.8</v>
      </c>
      <c r="AC943" s="26">
        <v>954</v>
      </c>
      <c r="AD943" s="26">
        <v>12390</v>
      </c>
      <c r="AE943" s="26">
        <v>1073</v>
      </c>
      <c r="AF943" s="26">
        <v>2098</v>
      </c>
      <c r="AG943" s="26">
        <v>5.3311000000000002</v>
      </c>
    </row>
    <row r="944" spans="1:33" ht="15.75" customHeight="1">
      <c r="A944" s="101">
        <v>45195</v>
      </c>
      <c r="B944" s="102">
        <f>VLOOKUP(A944,'FTSE All-Share Historical '!A:B,2,FALSE)</f>
        <v>4180.1499999999996</v>
      </c>
      <c r="C944" s="26">
        <v>594</v>
      </c>
      <c r="D944" s="26">
        <v>238</v>
      </c>
      <c r="E944" s="26">
        <v>199.7</v>
      </c>
      <c r="F944" s="26">
        <v>198.5</v>
      </c>
      <c r="G944" s="26">
        <v>127</v>
      </c>
      <c r="H944" s="26">
        <v>410</v>
      </c>
      <c r="I944" s="26">
        <v>30.35</v>
      </c>
      <c r="J944" s="26">
        <v>90</v>
      </c>
      <c r="K944" s="26">
        <v>148</v>
      </c>
      <c r="L944" s="26">
        <v>106</v>
      </c>
      <c r="M944" s="26">
        <v>291.5</v>
      </c>
      <c r="N944" s="26">
        <v>218</v>
      </c>
      <c r="O944" s="26">
        <v>1085</v>
      </c>
      <c r="P944" s="26">
        <v>2115</v>
      </c>
      <c r="Q944" s="26">
        <v>113.8</v>
      </c>
      <c r="R944" s="26">
        <v>56.8</v>
      </c>
      <c r="S944" s="26">
        <v>74</v>
      </c>
      <c r="T944" s="26">
        <v>518</v>
      </c>
      <c r="U944" s="26">
        <v>210</v>
      </c>
      <c r="V944" s="26">
        <v>41.45</v>
      </c>
      <c r="W944" s="26">
        <v>5054</v>
      </c>
      <c r="X944" s="26">
        <v>2204.5</v>
      </c>
      <c r="Y944" s="26">
        <v>196.4</v>
      </c>
      <c r="Z944" s="26">
        <v>677.5</v>
      </c>
      <c r="AA944" s="26">
        <v>2790</v>
      </c>
      <c r="AB944" s="26">
        <v>378</v>
      </c>
      <c r="AC944" s="26">
        <v>958</v>
      </c>
      <c r="AD944" s="26">
        <v>12880</v>
      </c>
      <c r="AE944" s="26">
        <v>1064</v>
      </c>
      <c r="AF944" s="26">
        <v>2080</v>
      </c>
      <c r="AG944" s="26">
        <v>5.1974999999999998</v>
      </c>
    </row>
    <row r="945" spans="1:33" ht="15.75" customHeight="1">
      <c r="A945" s="101">
        <v>45196</v>
      </c>
      <c r="B945" s="102">
        <f>VLOOKUP(A945,'FTSE All-Share Historical '!A:B,2,FALSE)</f>
        <v>4161.1400000000003</v>
      </c>
      <c r="C945" s="26">
        <v>592</v>
      </c>
      <c r="D945" s="26">
        <v>230.5</v>
      </c>
      <c r="E945" s="26">
        <v>196.3</v>
      </c>
      <c r="F945" s="26">
        <v>195</v>
      </c>
      <c r="G945" s="26">
        <v>125</v>
      </c>
      <c r="H945" s="26">
        <v>414.5</v>
      </c>
      <c r="I945" s="26">
        <v>30.1</v>
      </c>
      <c r="J945" s="26">
        <v>90</v>
      </c>
      <c r="K945" s="26">
        <v>152</v>
      </c>
      <c r="L945" s="26">
        <v>104.6</v>
      </c>
      <c r="M945" s="26">
        <v>294.5</v>
      </c>
      <c r="N945" s="26">
        <v>214.6</v>
      </c>
      <c r="O945" s="26">
        <v>1065</v>
      </c>
      <c r="P945" s="26">
        <v>2095</v>
      </c>
      <c r="Q945" s="26">
        <v>113.8</v>
      </c>
      <c r="R945" s="26">
        <v>57.6</v>
      </c>
      <c r="S945" s="26">
        <v>74.900000000000006</v>
      </c>
      <c r="T945" s="26">
        <v>519</v>
      </c>
      <c r="U945" s="26">
        <v>208</v>
      </c>
      <c r="V945" s="26">
        <v>40.5</v>
      </c>
      <c r="W945" s="26">
        <v>5074</v>
      </c>
      <c r="X945" s="26">
        <v>2196</v>
      </c>
      <c r="Y945" s="26">
        <v>199</v>
      </c>
      <c r="Z945" s="26">
        <v>677.5</v>
      </c>
      <c r="AA945" s="26">
        <v>2745</v>
      </c>
      <c r="AB945" s="26">
        <v>388.4</v>
      </c>
      <c r="AC945" s="26">
        <v>958</v>
      </c>
      <c r="AD945" s="26">
        <v>13270</v>
      </c>
      <c r="AE945" s="26">
        <v>1060</v>
      </c>
      <c r="AF945" s="26">
        <v>2093</v>
      </c>
      <c r="AG945" s="26">
        <v>5.4935999999999998</v>
      </c>
    </row>
    <row r="946" spans="1:33" ht="15.75" customHeight="1">
      <c r="A946" s="101">
        <v>45197</v>
      </c>
      <c r="B946" s="102">
        <f>VLOOKUP(A946,'FTSE All-Share Historical '!A:B,2,FALSE)</f>
        <v>4161.42</v>
      </c>
      <c r="C946" s="26">
        <v>598</v>
      </c>
      <c r="D946" s="26">
        <v>236</v>
      </c>
      <c r="E946" s="26">
        <v>195.3</v>
      </c>
      <c r="F946" s="26">
        <v>196</v>
      </c>
      <c r="G946" s="26">
        <v>126.75</v>
      </c>
      <c r="H946" s="26">
        <v>412</v>
      </c>
      <c r="I946" s="26">
        <v>30.15</v>
      </c>
      <c r="J946" s="26">
        <v>90</v>
      </c>
      <c r="K946" s="26">
        <v>152</v>
      </c>
      <c r="L946" s="26">
        <v>103</v>
      </c>
      <c r="M946" s="26">
        <v>297</v>
      </c>
      <c r="N946" s="26">
        <v>223.8</v>
      </c>
      <c r="O946" s="26">
        <v>1075</v>
      </c>
      <c r="P946" s="26">
        <v>2055</v>
      </c>
      <c r="Q946" s="26">
        <v>113.4</v>
      </c>
      <c r="R946" s="26">
        <v>56.8</v>
      </c>
      <c r="S946" s="26">
        <v>74.5</v>
      </c>
      <c r="T946" s="26">
        <v>527</v>
      </c>
      <c r="U946" s="26">
        <v>206</v>
      </c>
      <c r="V946" s="26">
        <v>39.5</v>
      </c>
      <c r="W946" s="26">
        <v>5186</v>
      </c>
      <c r="X946" s="26">
        <v>2267</v>
      </c>
      <c r="Y946" s="26">
        <v>190</v>
      </c>
      <c r="Z946" s="26">
        <v>686.5</v>
      </c>
      <c r="AA946" s="26">
        <v>2660</v>
      </c>
      <c r="AB946" s="26">
        <v>409.6</v>
      </c>
      <c r="AC946" s="26">
        <v>959</v>
      </c>
      <c r="AD946" s="26">
        <v>13805</v>
      </c>
      <c r="AE946" s="26">
        <v>1062</v>
      </c>
      <c r="AF946" s="26">
        <v>2079</v>
      </c>
      <c r="AG946" s="26">
        <v>5.3094000000000001</v>
      </c>
    </row>
    <row r="947" spans="1:33" ht="15.75" customHeight="1">
      <c r="A947" s="101">
        <v>45198</v>
      </c>
      <c r="B947" s="102">
        <f>VLOOKUP(A947,'FTSE All-Share Historical '!A:B,2,FALSE)</f>
        <v>4170.01</v>
      </c>
      <c r="C947" s="26">
        <v>598</v>
      </c>
      <c r="D947" s="26">
        <v>243.5</v>
      </c>
      <c r="E947" s="26">
        <v>198.3</v>
      </c>
      <c r="F947" s="26">
        <v>192.5</v>
      </c>
      <c r="G947" s="26">
        <v>127</v>
      </c>
      <c r="H947" s="26">
        <v>415</v>
      </c>
      <c r="I947" s="26">
        <v>30.4</v>
      </c>
      <c r="J947" s="26">
        <v>88</v>
      </c>
      <c r="K947" s="26">
        <v>152.5</v>
      </c>
      <c r="L947" s="26">
        <v>105.8</v>
      </c>
      <c r="M947" s="26">
        <v>305.5</v>
      </c>
      <c r="N947" s="26">
        <v>226</v>
      </c>
      <c r="O947" s="26">
        <v>1070</v>
      </c>
      <c r="P947" s="26">
        <v>2055</v>
      </c>
      <c r="Q947" s="26">
        <v>115</v>
      </c>
      <c r="R947" s="26">
        <v>56.8</v>
      </c>
      <c r="S947" s="26">
        <v>74.7</v>
      </c>
      <c r="T947" s="26">
        <v>520</v>
      </c>
      <c r="U947" s="26">
        <v>207</v>
      </c>
      <c r="V947" s="26">
        <v>40</v>
      </c>
      <c r="W947" s="26">
        <v>5174</v>
      </c>
      <c r="X947" s="26">
        <v>2265.5</v>
      </c>
      <c r="Y947" s="26">
        <v>188</v>
      </c>
      <c r="Z947" s="26">
        <v>691.5</v>
      </c>
      <c r="AA947" s="26">
        <v>2735</v>
      </c>
      <c r="AB947" s="26">
        <v>413.4</v>
      </c>
      <c r="AC947" s="26">
        <v>970</v>
      </c>
      <c r="AD947" s="26">
        <v>13565</v>
      </c>
      <c r="AE947" s="26">
        <v>1083</v>
      </c>
      <c r="AF947" s="26">
        <v>2088</v>
      </c>
      <c r="AG947" s="26">
        <v>5.5983999999999998</v>
      </c>
    </row>
    <row r="948" spans="1:33" ht="15.75" customHeight="1">
      <c r="A948" s="101">
        <v>45201</v>
      </c>
      <c r="B948" s="102">
        <f>VLOOKUP(A948,'FTSE All-Share Historical '!A:B,2,FALSE)</f>
        <v>4114.5200000000004</v>
      </c>
      <c r="C948" s="26">
        <v>590</v>
      </c>
      <c r="D948" s="26">
        <v>245</v>
      </c>
      <c r="E948" s="26">
        <v>193.8</v>
      </c>
      <c r="F948" s="26">
        <v>192</v>
      </c>
      <c r="G948" s="26">
        <v>126</v>
      </c>
      <c r="H948" s="26">
        <v>410</v>
      </c>
      <c r="I948" s="26">
        <v>29.75</v>
      </c>
      <c r="J948" s="26">
        <v>88</v>
      </c>
      <c r="K948" s="26">
        <v>146</v>
      </c>
      <c r="L948" s="26">
        <v>103.8</v>
      </c>
      <c r="M948" s="26">
        <v>307.5</v>
      </c>
      <c r="N948" s="26">
        <v>213.4</v>
      </c>
      <c r="O948" s="26">
        <v>1080</v>
      </c>
      <c r="P948" s="26">
        <v>1996</v>
      </c>
      <c r="Q948" s="26">
        <v>111.6</v>
      </c>
      <c r="R948" s="26">
        <v>53.8</v>
      </c>
      <c r="S948" s="26">
        <v>73</v>
      </c>
      <c r="T948" s="26">
        <v>500</v>
      </c>
      <c r="U948" s="26">
        <v>209</v>
      </c>
      <c r="V948" s="26">
        <v>36</v>
      </c>
      <c r="W948" s="26">
        <v>5120</v>
      </c>
      <c r="X948" s="26">
        <v>2236.5</v>
      </c>
      <c r="Y948" s="26">
        <v>183.8</v>
      </c>
      <c r="Z948" s="26">
        <v>673</v>
      </c>
      <c r="AA948" s="26">
        <v>2735</v>
      </c>
      <c r="AB948" s="26">
        <v>406.2</v>
      </c>
      <c r="AC948" s="26">
        <v>982</v>
      </c>
      <c r="AD948" s="26">
        <v>13570</v>
      </c>
      <c r="AE948" s="26">
        <v>1070</v>
      </c>
      <c r="AF948" s="26">
        <v>2062</v>
      </c>
      <c r="AG948" s="26">
        <v>5.7427999999999999</v>
      </c>
    </row>
    <row r="949" spans="1:33" ht="15.75" customHeight="1">
      <c r="A949" s="101">
        <v>45202</v>
      </c>
      <c r="B949" s="102">
        <f>VLOOKUP(A949,'FTSE All-Share Historical '!A:B,2,FALSE)</f>
        <v>4085.97</v>
      </c>
      <c r="C949" s="26">
        <v>600</v>
      </c>
      <c r="D949" s="26">
        <v>244.5</v>
      </c>
      <c r="E949" s="26">
        <v>186</v>
      </c>
      <c r="F949" s="26">
        <v>192</v>
      </c>
      <c r="G949" s="26">
        <v>125</v>
      </c>
      <c r="H949" s="26">
        <v>410</v>
      </c>
      <c r="I949" s="26">
        <v>28</v>
      </c>
      <c r="J949" s="26">
        <v>88</v>
      </c>
      <c r="K949" s="26">
        <v>146</v>
      </c>
      <c r="L949" s="26">
        <v>100.4</v>
      </c>
      <c r="M949" s="26">
        <v>307</v>
      </c>
      <c r="N949" s="26">
        <v>210</v>
      </c>
      <c r="O949" s="26">
        <v>1070</v>
      </c>
      <c r="P949" s="26">
        <v>1960</v>
      </c>
      <c r="Q949" s="26">
        <v>110.8</v>
      </c>
      <c r="R949" s="26">
        <v>57</v>
      </c>
      <c r="S949" s="26">
        <v>70.099999999999994</v>
      </c>
      <c r="T949" s="26">
        <v>441.5</v>
      </c>
      <c r="U949" s="26">
        <v>205</v>
      </c>
      <c r="V949" s="26">
        <v>35.950000000000003</v>
      </c>
      <c r="W949" s="26">
        <v>5035</v>
      </c>
      <c r="X949" s="26">
        <v>2157.5</v>
      </c>
      <c r="Y949" s="26">
        <v>177.2</v>
      </c>
      <c r="Z949" s="26">
        <v>662</v>
      </c>
      <c r="AA949" s="26">
        <v>2680</v>
      </c>
      <c r="AB949" s="26">
        <v>396.8</v>
      </c>
      <c r="AC949" s="26">
        <v>1015</v>
      </c>
      <c r="AD949" s="26">
        <v>13280</v>
      </c>
      <c r="AE949" s="26">
        <v>1051</v>
      </c>
      <c r="AF949" s="26">
        <v>2053</v>
      </c>
      <c r="AG949" s="26">
        <v>5.3491</v>
      </c>
    </row>
    <row r="950" spans="1:33" ht="15.75" customHeight="1">
      <c r="A950" s="101">
        <v>45203</v>
      </c>
      <c r="B950" s="102">
        <f>VLOOKUP(A950,'FTSE All-Share Historical '!A:B,2,FALSE)</f>
        <v>4052.9</v>
      </c>
      <c r="C950" s="26">
        <v>582</v>
      </c>
      <c r="D950" s="26">
        <v>246.5</v>
      </c>
      <c r="E950" s="26">
        <v>181.7</v>
      </c>
      <c r="F950" s="26">
        <v>191</v>
      </c>
      <c r="G950" s="26">
        <v>125.25</v>
      </c>
      <c r="H950" s="26">
        <v>403.5</v>
      </c>
      <c r="I950" s="26">
        <v>28.15</v>
      </c>
      <c r="J950" s="26">
        <v>86.9</v>
      </c>
      <c r="K950" s="26">
        <v>147.25</v>
      </c>
      <c r="L950" s="26">
        <v>98.5</v>
      </c>
      <c r="M950" s="26">
        <v>297</v>
      </c>
      <c r="N950" s="26">
        <v>204</v>
      </c>
      <c r="O950" s="26">
        <v>1070</v>
      </c>
      <c r="P950" s="26">
        <v>1952</v>
      </c>
      <c r="Q950" s="26">
        <v>109.2</v>
      </c>
      <c r="R950" s="26">
        <v>56.2</v>
      </c>
      <c r="S950" s="26">
        <v>71</v>
      </c>
      <c r="T950" s="26">
        <v>476.5</v>
      </c>
      <c r="U950" s="26">
        <v>203</v>
      </c>
      <c r="V950" s="26">
        <v>35.4</v>
      </c>
      <c r="W950" s="26">
        <v>4931.5</v>
      </c>
      <c r="X950" s="26">
        <v>2141.5</v>
      </c>
      <c r="Y950" s="26">
        <v>170</v>
      </c>
      <c r="Z950" s="26">
        <v>677.5</v>
      </c>
      <c r="AA950" s="26">
        <v>2625</v>
      </c>
      <c r="AB950" s="26">
        <v>397.8</v>
      </c>
      <c r="AC950" s="26">
        <v>986</v>
      </c>
      <c r="AD950" s="26">
        <v>13190</v>
      </c>
      <c r="AE950" s="26">
        <v>1042</v>
      </c>
      <c r="AF950" s="26">
        <v>2024</v>
      </c>
      <c r="AG950" s="26">
        <v>5.0782999999999996</v>
      </c>
    </row>
    <row r="951" spans="1:33" ht="15.75" customHeight="1">
      <c r="A951" s="101">
        <v>45204</v>
      </c>
      <c r="B951" s="102">
        <f>VLOOKUP(A951,'FTSE All-Share Historical '!A:B,2,FALSE)</f>
        <v>4074.73</v>
      </c>
      <c r="C951" s="26">
        <v>584</v>
      </c>
      <c r="D951" s="26">
        <v>235</v>
      </c>
      <c r="E951" s="26">
        <v>184.5</v>
      </c>
      <c r="F951" s="26">
        <v>190</v>
      </c>
      <c r="G951" s="26">
        <v>117</v>
      </c>
      <c r="H951" s="26">
        <v>402.5</v>
      </c>
      <c r="I951" s="26">
        <v>28.8</v>
      </c>
      <c r="J951" s="26">
        <v>87</v>
      </c>
      <c r="K951" s="26">
        <v>145</v>
      </c>
      <c r="L951" s="26">
        <v>102.2</v>
      </c>
      <c r="M951" s="26">
        <v>287.5</v>
      </c>
      <c r="N951" s="26">
        <v>204.6</v>
      </c>
      <c r="O951" s="26">
        <v>1030</v>
      </c>
      <c r="P951" s="26">
        <v>1906</v>
      </c>
      <c r="Q951" s="26">
        <v>108.6</v>
      </c>
      <c r="R951" s="26">
        <v>55.8</v>
      </c>
      <c r="S951" s="26">
        <v>71.3</v>
      </c>
      <c r="T951" s="26">
        <v>497</v>
      </c>
      <c r="U951" s="26">
        <v>199</v>
      </c>
      <c r="V951" s="26">
        <v>35.950000000000003</v>
      </c>
      <c r="W951" s="26">
        <v>4957.5</v>
      </c>
      <c r="X951" s="26">
        <v>2108.5</v>
      </c>
      <c r="Y951" s="26">
        <v>165.4</v>
      </c>
      <c r="Z951" s="26">
        <v>696.5</v>
      </c>
      <c r="AA951" s="26">
        <v>2590</v>
      </c>
      <c r="AB951" s="26">
        <v>395.2</v>
      </c>
      <c r="AC951" s="26">
        <v>990</v>
      </c>
      <c r="AD951" s="26">
        <v>13250</v>
      </c>
      <c r="AE951" s="26">
        <v>1074</v>
      </c>
      <c r="AF951" s="26">
        <v>2063</v>
      </c>
      <c r="AG951" s="26">
        <v>5.0566000000000004</v>
      </c>
    </row>
    <row r="952" spans="1:33" ht="15.75" customHeight="1">
      <c r="A952" s="101">
        <v>45205</v>
      </c>
      <c r="B952" s="102">
        <f>VLOOKUP(A952,'FTSE All-Share Historical '!A:B,2,FALSE)</f>
        <v>4099.2299999999996</v>
      </c>
      <c r="C952" s="26">
        <v>574</v>
      </c>
      <c r="D952" s="26">
        <v>231</v>
      </c>
      <c r="E952" s="26">
        <v>184</v>
      </c>
      <c r="F952" s="26">
        <v>192</v>
      </c>
      <c r="G952" s="26">
        <v>118.5</v>
      </c>
      <c r="H952" s="26">
        <v>404</v>
      </c>
      <c r="I952" s="26">
        <v>27.9</v>
      </c>
      <c r="J952" s="26">
        <v>86.2</v>
      </c>
      <c r="K952" s="26">
        <v>142</v>
      </c>
      <c r="L952" s="26">
        <v>103.4</v>
      </c>
      <c r="M952" s="26">
        <v>296</v>
      </c>
      <c r="N952" s="26">
        <v>204.2</v>
      </c>
      <c r="O952" s="26">
        <v>1030</v>
      </c>
      <c r="P952" s="26">
        <v>1936</v>
      </c>
      <c r="Q952" s="26">
        <v>109</v>
      </c>
      <c r="R952" s="26">
        <v>55.8</v>
      </c>
      <c r="S952" s="26">
        <v>71.3</v>
      </c>
      <c r="T952" s="26">
        <v>443</v>
      </c>
      <c r="U952" s="26">
        <v>201</v>
      </c>
      <c r="V952" s="26">
        <v>35.450000000000003</v>
      </c>
      <c r="W952" s="26">
        <v>5008</v>
      </c>
      <c r="X952" s="26">
        <v>2151</v>
      </c>
      <c r="Y952" s="26">
        <v>167</v>
      </c>
      <c r="Z952" s="26">
        <v>652</v>
      </c>
      <c r="AA952" s="26">
        <v>2625</v>
      </c>
      <c r="AB952" s="26">
        <v>395</v>
      </c>
      <c r="AC952" s="26">
        <v>1000</v>
      </c>
      <c r="AD952" s="26">
        <v>13315</v>
      </c>
      <c r="AE952" s="26">
        <v>1085</v>
      </c>
      <c r="AF952" s="26">
        <v>2075</v>
      </c>
      <c r="AG952" s="26">
        <v>5.4466999999999999</v>
      </c>
    </row>
    <row r="953" spans="1:33" ht="15.75" customHeight="1">
      <c r="A953" s="101">
        <v>45208</v>
      </c>
      <c r="B953" s="102">
        <f>VLOOKUP(A953,'FTSE All-Share Historical '!A:B,2,FALSE)</f>
        <v>4093.1</v>
      </c>
      <c r="C953" s="26">
        <v>574</v>
      </c>
      <c r="D953" s="26">
        <v>223.5</v>
      </c>
      <c r="E953" s="26">
        <v>181.5</v>
      </c>
      <c r="F953" s="26">
        <v>189</v>
      </c>
      <c r="G953" s="26">
        <v>117</v>
      </c>
      <c r="H953" s="26">
        <v>404</v>
      </c>
      <c r="I953" s="26">
        <v>27.95</v>
      </c>
      <c r="J953" s="26">
        <v>85</v>
      </c>
      <c r="K953" s="26">
        <v>142</v>
      </c>
      <c r="L953" s="26">
        <v>99.7</v>
      </c>
      <c r="M953" s="26">
        <v>299.5</v>
      </c>
      <c r="N953" s="26">
        <v>200.2</v>
      </c>
      <c r="O953" s="26">
        <v>1000</v>
      </c>
      <c r="P953" s="26">
        <v>1928</v>
      </c>
      <c r="Q953" s="26">
        <v>105</v>
      </c>
      <c r="R953" s="26">
        <v>55</v>
      </c>
      <c r="S953" s="26">
        <v>71.3</v>
      </c>
      <c r="T953" s="26">
        <v>438</v>
      </c>
      <c r="U953" s="26">
        <v>198</v>
      </c>
      <c r="V953" s="26">
        <v>35.25</v>
      </c>
      <c r="W953" s="26">
        <v>4944.5</v>
      </c>
      <c r="X953" s="26">
        <v>2148.5</v>
      </c>
      <c r="Y953" s="26">
        <v>167.4</v>
      </c>
      <c r="Z953" s="26">
        <v>635.5</v>
      </c>
      <c r="AA953" s="26">
        <v>2640</v>
      </c>
      <c r="AB953" s="26">
        <v>399</v>
      </c>
      <c r="AC953" s="26">
        <v>1000</v>
      </c>
      <c r="AD953" s="26">
        <v>13315</v>
      </c>
      <c r="AE953" s="26">
        <v>1026</v>
      </c>
      <c r="AF953" s="26">
        <v>2015</v>
      </c>
      <c r="AG953" s="26">
        <v>5.3491</v>
      </c>
    </row>
    <row r="954" spans="1:33" ht="15.75" customHeight="1">
      <c r="A954" s="101">
        <v>45209</v>
      </c>
      <c r="B954" s="102">
        <f>VLOOKUP(A954,'FTSE All-Share Historical '!A:B,2,FALSE)</f>
        <v>4169.79</v>
      </c>
      <c r="C954" s="26">
        <v>576</v>
      </c>
      <c r="D954" s="26">
        <v>226</v>
      </c>
      <c r="E954" s="26">
        <v>185</v>
      </c>
      <c r="F954" s="26">
        <v>189</v>
      </c>
      <c r="G954" s="26">
        <v>117</v>
      </c>
      <c r="H954" s="26">
        <v>413.5</v>
      </c>
      <c r="I954" s="26">
        <v>28.85</v>
      </c>
      <c r="J954" s="26">
        <v>84.6</v>
      </c>
      <c r="K954" s="26">
        <v>150</v>
      </c>
      <c r="L954" s="26">
        <v>105</v>
      </c>
      <c r="M954" s="26">
        <v>304.5</v>
      </c>
      <c r="N954" s="26">
        <v>205</v>
      </c>
      <c r="O954" s="26">
        <v>976</v>
      </c>
      <c r="P954" s="26">
        <v>1968</v>
      </c>
      <c r="Q954" s="26">
        <v>108.2</v>
      </c>
      <c r="R954" s="26">
        <v>55.4</v>
      </c>
      <c r="S954" s="26">
        <v>73.8</v>
      </c>
      <c r="T954" s="26">
        <v>438.5</v>
      </c>
      <c r="U954" s="26">
        <v>197</v>
      </c>
      <c r="V954" s="26">
        <v>34.85</v>
      </c>
      <c r="W954" s="26">
        <v>5063</v>
      </c>
      <c r="X954" s="26">
        <v>2269.5</v>
      </c>
      <c r="Y954" s="26">
        <v>173.4</v>
      </c>
      <c r="Z954" s="26">
        <v>659</v>
      </c>
      <c r="AA954" s="26">
        <v>2680</v>
      </c>
      <c r="AB954" s="26">
        <v>404.6</v>
      </c>
      <c r="AC954" s="26">
        <v>1005</v>
      </c>
      <c r="AD954" s="26">
        <v>13785</v>
      </c>
      <c r="AE954" s="26">
        <v>1072</v>
      </c>
      <c r="AF954" s="26">
        <v>2064</v>
      </c>
      <c r="AG954" s="26">
        <v>5.3491</v>
      </c>
    </row>
    <row r="955" spans="1:33" ht="15.75" customHeight="1">
      <c r="A955" s="101">
        <v>45210</v>
      </c>
      <c r="B955" s="102">
        <f>VLOOKUP(A955,'FTSE All-Share Historical '!A:B,2,FALSE)</f>
        <v>4163.07</v>
      </c>
      <c r="C955" s="26">
        <v>584</v>
      </c>
      <c r="D955" s="26">
        <v>219</v>
      </c>
      <c r="E955" s="26">
        <v>182.6</v>
      </c>
      <c r="F955" s="26">
        <v>190</v>
      </c>
      <c r="G955" s="26">
        <v>117</v>
      </c>
      <c r="H955" s="26">
        <v>410.5</v>
      </c>
      <c r="I955" s="26">
        <v>27.6</v>
      </c>
      <c r="J955" s="26">
        <v>83.5</v>
      </c>
      <c r="K955" s="26">
        <v>147</v>
      </c>
      <c r="L955" s="26">
        <v>101</v>
      </c>
      <c r="M955" s="26">
        <v>298.5</v>
      </c>
      <c r="N955" s="26">
        <v>205.8</v>
      </c>
      <c r="O955" s="26">
        <v>1010</v>
      </c>
      <c r="P955" s="26">
        <v>1960</v>
      </c>
      <c r="Q955" s="26">
        <v>107</v>
      </c>
      <c r="R955" s="26">
        <v>54</v>
      </c>
      <c r="S955" s="26">
        <v>75.900000000000006</v>
      </c>
      <c r="T955" s="26">
        <v>426.5</v>
      </c>
      <c r="U955" s="26">
        <v>199</v>
      </c>
      <c r="V955" s="26">
        <v>32.200000000000003</v>
      </c>
      <c r="W955" s="26">
        <v>5055</v>
      </c>
      <c r="X955" s="26">
        <v>2270.5</v>
      </c>
      <c r="Y955" s="26">
        <v>166.2</v>
      </c>
      <c r="Z955" s="26">
        <v>656.5</v>
      </c>
      <c r="AA955" s="26">
        <v>2645</v>
      </c>
      <c r="AB955" s="26">
        <v>403.4</v>
      </c>
      <c r="AC955" s="26">
        <v>1005</v>
      </c>
      <c r="AD955" s="26">
        <v>13610</v>
      </c>
      <c r="AE955" s="26">
        <v>1064</v>
      </c>
      <c r="AF955" s="26">
        <v>2079</v>
      </c>
      <c r="AG955" s="26">
        <v>5.3022</v>
      </c>
    </row>
    <row r="956" spans="1:33" ht="15.75" customHeight="1">
      <c r="A956" s="101">
        <v>45211</v>
      </c>
      <c r="B956" s="102">
        <f>VLOOKUP(A956,'FTSE All-Share Historical '!A:B,2,FALSE)</f>
        <v>4173.51</v>
      </c>
      <c r="C956" s="26">
        <v>570</v>
      </c>
      <c r="D956" s="26">
        <v>216</v>
      </c>
      <c r="E956" s="26">
        <v>216.4</v>
      </c>
      <c r="F956" s="26">
        <v>189.75</v>
      </c>
      <c r="G956" s="26">
        <v>116</v>
      </c>
      <c r="H956" s="26">
        <v>403.5</v>
      </c>
      <c r="I956" s="26">
        <v>29.1</v>
      </c>
      <c r="J956" s="26">
        <v>82.8</v>
      </c>
      <c r="K956" s="26">
        <v>145</v>
      </c>
      <c r="L956" s="26">
        <v>99</v>
      </c>
      <c r="M956" s="26">
        <v>294</v>
      </c>
      <c r="N956" s="26">
        <v>213</v>
      </c>
      <c r="O956" s="26">
        <v>1005</v>
      </c>
      <c r="P956" s="26">
        <v>1956</v>
      </c>
      <c r="Q956" s="26">
        <v>108</v>
      </c>
      <c r="R956" s="26">
        <v>53.2</v>
      </c>
      <c r="S956" s="26">
        <v>79.599999999999994</v>
      </c>
      <c r="T956" s="26">
        <v>415</v>
      </c>
      <c r="U956" s="26">
        <v>195.5</v>
      </c>
      <c r="V956" s="26">
        <v>32.4</v>
      </c>
      <c r="W956" s="26">
        <v>5078</v>
      </c>
      <c r="X956" s="26">
        <v>2241</v>
      </c>
      <c r="Y956" s="26">
        <v>165.8</v>
      </c>
      <c r="Z956" s="26">
        <v>655.5</v>
      </c>
      <c r="AA956" s="26">
        <v>2695</v>
      </c>
      <c r="AB956" s="26">
        <v>407</v>
      </c>
      <c r="AC956" s="26">
        <v>1010</v>
      </c>
      <c r="AD956" s="26">
        <v>13865</v>
      </c>
      <c r="AE956" s="26">
        <v>1064</v>
      </c>
      <c r="AF956" s="26">
        <v>2120</v>
      </c>
      <c r="AG956" s="26">
        <v>5.2697000000000003</v>
      </c>
    </row>
    <row r="957" spans="1:33" ht="15.75" customHeight="1">
      <c r="A957" s="101">
        <v>45212</v>
      </c>
      <c r="B957" s="102">
        <f>VLOOKUP(A957,'FTSE All-Share Historical '!A:B,2,FALSE)</f>
        <v>4140.2299999999996</v>
      </c>
      <c r="C957" s="26">
        <v>570</v>
      </c>
      <c r="D957" s="26">
        <v>219</v>
      </c>
      <c r="E957" s="26">
        <v>190.2</v>
      </c>
      <c r="F957" s="26">
        <v>184.5</v>
      </c>
      <c r="G957" s="26">
        <v>115.5</v>
      </c>
      <c r="H957" s="26">
        <v>405</v>
      </c>
      <c r="I957" s="26">
        <v>28.4</v>
      </c>
      <c r="J957" s="26">
        <v>81.8</v>
      </c>
      <c r="K957" s="26">
        <v>144</v>
      </c>
      <c r="L957" s="26">
        <v>95</v>
      </c>
      <c r="M957" s="26">
        <v>283.5</v>
      </c>
      <c r="N957" s="26">
        <v>203</v>
      </c>
      <c r="O957" s="26">
        <v>1005</v>
      </c>
      <c r="P957" s="26">
        <v>1924</v>
      </c>
      <c r="Q957" s="26">
        <v>105.8</v>
      </c>
      <c r="R957" s="26">
        <v>52.8</v>
      </c>
      <c r="S957" s="26">
        <v>77.2</v>
      </c>
      <c r="T957" s="26">
        <v>392</v>
      </c>
      <c r="U957" s="26">
        <v>195</v>
      </c>
      <c r="V957" s="26">
        <v>34.4</v>
      </c>
      <c r="W957" s="26">
        <v>5073</v>
      </c>
      <c r="X957" s="26">
        <v>2242</v>
      </c>
      <c r="Y957" s="26">
        <v>164.2</v>
      </c>
      <c r="Z957" s="26">
        <v>640.5</v>
      </c>
      <c r="AA957" s="26">
        <v>2690</v>
      </c>
      <c r="AB957" s="26">
        <v>398.2</v>
      </c>
      <c r="AC957" s="26">
        <v>1015</v>
      </c>
      <c r="AD957" s="26">
        <v>13880</v>
      </c>
      <c r="AE957" s="26">
        <v>1047</v>
      </c>
      <c r="AF957" s="26">
        <v>2078</v>
      </c>
      <c r="AG957" s="26">
        <v>5.2011000000000003</v>
      </c>
    </row>
    <row r="958" spans="1:33" ht="15.75" customHeight="1">
      <c r="A958" s="101">
        <v>45215</v>
      </c>
      <c r="B958" s="102">
        <f>VLOOKUP(A958,'FTSE All-Share Historical '!A:B,2,FALSE)</f>
        <v>4156.95</v>
      </c>
      <c r="C958" s="26">
        <v>542</v>
      </c>
      <c r="D958" s="26">
        <v>218</v>
      </c>
      <c r="E958" s="26">
        <v>190.3</v>
      </c>
      <c r="F958" s="26">
        <v>185</v>
      </c>
      <c r="G958" s="26">
        <v>113</v>
      </c>
      <c r="H958" s="26">
        <v>405.5</v>
      </c>
      <c r="I958" s="26">
        <v>29.15</v>
      </c>
      <c r="J958" s="26">
        <v>81.599999999999994</v>
      </c>
      <c r="K958" s="26">
        <v>146</v>
      </c>
      <c r="L958" s="26">
        <v>96.8</v>
      </c>
      <c r="M958" s="26">
        <v>275.5</v>
      </c>
      <c r="N958" s="26">
        <v>209</v>
      </c>
      <c r="O958" s="26">
        <v>1010</v>
      </c>
      <c r="P958" s="26">
        <v>1950</v>
      </c>
      <c r="Q958" s="26">
        <v>106.2</v>
      </c>
      <c r="R958" s="26">
        <v>51.2</v>
      </c>
      <c r="S958" s="26">
        <v>77.7</v>
      </c>
      <c r="T958" s="26">
        <v>327</v>
      </c>
      <c r="U958" s="26">
        <v>188</v>
      </c>
      <c r="V958" s="26">
        <v>35.049999999999997</v>
      </c>
      <c r="W958" s="26">
        <v>5217</v>
      </c>
      <c r="X958" s="26">
        <v>2282</v>
      </c>
      <c r="Y958" s="26">
        <v>160.6</v>
      </c>
      <c r="Z958" s="26">
        <v>647.5</v>
      </c>
      <c r="AA958" s="26">
        <v>2650</v>
      </c>
      <c r="AB958" s="26">
        <v>402</v>
      </c>
      <c r="AC958" s="26">
        <v>1010</v>
      </c>
      <c r="AD958" s="26">
        <v>13505</v>
      </c>
      <c r="AE958" s="26">
        <v>1034</v>
      </c>
      <c r="AF958" s="26">
        <v>2069</v>
      </c>
      <c r="AG958" s="26">
        <v>5.2011000000000003</v>
      </c>
    </row>
    <row r="959" spans="1:33" ht="15.75" customHeight="1">
      <c r="A959" s="101">
        <v>45216</v>
      </c>
      <c r="B959" s="102">
        <f>VLOOKUP(A959,'FTSE All-Share Historical '!A:B,2,FALSE)</f>
        <v>4183.3500000000004</v>
      </c>
      <c r="C959" s="26">
        <v>572</v>
      </c>
      <c r="D959" s="26">
        <v>219.5</v>
      </c>
      <c r="E959" s="26">
        <v>194</v>
      </c>
      <c r="F959" s="26">
        <v>182.5</v>
      </c>
      <c r="G959" s="26">
        <v>118</v>
      </c>
      <c r="H959" s="26">
        <v>405</v>
      </c>
      <c r="I959" s="26">
        <v>29</v>
      </c>
      <c r="J959" s="26">
        <v>82</v>
      </c>
      <c r="K959" s="26">
        <v>150</v>
      </c>
      <c r="L959" s="26">
        <v>100</v>
      </c>
      <c r="M959" s="26">
        <v>262</v>
      </c>
      <c r="N959" s="26">
        <v>211.6</v>
      </c>
      <c r="O959" s="26">
        <v>1010</v>
      </c>
      <c r="P959" s="26">
        <v>1972</v>
      </c>
      <c r="Q959" s="26">
        <v>106.8</v>
      </c>
      <c r="R959" s="26">
        <v>52.8</v>
      </c>
      <c r="S959" s="26">
        <v>80.099999999999994</v>
      </c>
      <c r="T959" s="26">
        <v>351</v>
      </c>
      <c r="U959" s="26">
        <v>192</v>
      </c>
      <c r="V959" s="26">
        <v>36.4</v>
      </c>
      <c r="W959" s="26">
        <v>5216</v>
      </c>
      <c r="X959" s="26">
        <v>2267.5</v>
      </c>
      <c r="Y959" s="26">
        <v>161.80000000000001</v>
      </c>
      <c r="Z959" s="26">
        <v>655</v>
      </c>
      <c r="AA959" s="26">
        <v>2680</v>
      </c>
      <c r="AB959" s="26">
        <v>404</v>
      </c>
      <c r="AC959" s="26">
        <v>1000</v>
      </c>
      <c r="AD959" s="26">
        <v>13725</v>
      </c>
      <c r="AE959" s="26">
        <v>1042</v>
      </c>
      <c r="AF959" s="26">
        <v>2061</v>
      </c>
      <c r="AG959" s="26">
        <v>4.8362999999999996</v>
      </c>
    </row>
    <row r="960" spans="1:33" ht="15.75" customHeight="1">
      <c r="A960" s="101">
        <v>45217</v>
      </c>
      <c r="B960" s="102">
        <f>VLOOKUP(A960,'FTSE All-Share Historical '!A:B,2,FALSE)</f>
        <v>4133.16</v>
      </c>
      <c r="C960" s="26">
        <v>582</v>
      </c>
      <c r="D960" s="26">
        <v>220.5</v>
      </c>
      <c r="E960" s="26">
        <v>189.6</v>
      </c>
      <c r="F960" s="26">
        <v>182</v>
      </c>
      <c r="G960" s="26">
        <v>119.5</v>
      </c>
      <c r="H960" s="26">
        <v>404</v>
      </c>
      <c r="I960" s="26">
        <v>28.35</v>
      </c>
      <c r="J960" s="26">
        <v>82</v>
      </c>
      <c r="K960" s="26">
        <v>142</v>
      </c>
      <c r="L960" s="26">
        <v>95.3</v>
      </c>
      <c r="M960" s="26">
        <v>258.5</v>
      </c>
      <c r="N960" s="26">
        <v>210.2</v>
      </c>
      <c r="O960" s="26">
        <v>1010</v>
      </c>
      <c r="P960" s="26">
        <v>1950</v>
      </c>
      <c r="Q960" s="26">
        <v>104</v>
      </c>
      <c r="R960" s="26">
        <v>51.8</v>
      </c>
      <c r="S960" s="26">
        <v>76.8</v>
      </c>
      <c r="T960" s="26">
        <v>381.5</v>
      </c>
      <c r="U960" s="26">
        <v>192</v>
      </c>
      <c r="V960" s="26">
        <v>35.6</v>
      </c>
      <c r="W960" s="26">
        <v>5087</v>
      </c>
      <c r="X960" s="26">
        <v>2199.5</v>
      </c>
      <c r="Y960" s="26">
        <v>159.6</v>
      </c>
      <c r="Z960" s="26">
        <v>650</v>
      </c>
      <c r="AA960" s="26">
        <v>2615</v>
      </c>
      <c r="AB960" s="26">
        <v>403.4</v>
      </c>
      <c r="AC960" s="26">
        <v>987</v>
      </c>
      <c r="AD960" s="26">
        <v>13420</v>
      </c>
      <c r="AE960" s="26">
        <v>1018</v>
      </c>
      <c r="AF960" s="26">
        <v>2022</v>
      </c>
      <c r="AG960" s="26">
        <v>5.1288</v>
      </c>
    </row>
    <row r="961" spans="1:33" ht="15.75" customHeight="1">
      <c r="A961" s="101">
        <v>45218</v>
      </c>
      <c r="B961" s="102">
        <f>VLOOKUP(A961,'FTSE All-Share Historical '!A:B,2,FALSE)</f>
        <v>4085.36</v>
      </c>
      <c r="C961" s="26">
        <v>576</v>
      </c>
      <c r="D961" s="26">
        <v>222.5</v>
      </c>
      <c r="E961" s="26">
        <v>192.1</v>
      </c>
      <c r="F961" s="26">
        <v>182.5</v>
      </c>
      <c r="G961" s="26">
        <v>118.5</v>
      </c>
      <c r="H961" s="26">
        <v>400</v>
      </c>
      <c r="I961" s="26">
        <v>28.15</v>
      </c>
      <c r="J961" s="26">
        <v>80</v>
      </c>
      <c r="K961" s="26">
        <v>141</v>
      </c>
      <c r="L961" s="26">
        <v>94.4</v>
      </c>
      <c r="M961" s="26">
        <v>251</v>
      </c>
      <c r="N961" s="26">
        <v>206.8</v>
      </c>
      <c r="O961" s="26">
        <v>1010</v>
      </c>
      <c r="P961" s="26">
        <v>1950</v>
      </c>
      <c r="Q961" s="26">
        <v>102.8</v>
      </c>
      <c r="R961" s="26">
        <v>51</v>
      </c>
      <c r="S961" s="26">
        <v>76.8</v>
      </c>
      <c r="T961" s="26">
        <v>324</v>
      </c>
      <c r="U961" s="26">
        <v>192</v>
      </c>
      <c r="V961" s="26">
        <v>35.700000000000003</v>
      </c>
      <c r="W961" s="26">
        <v>5052</v>
      </c>
      <c r="X961" s="26">
        <v>2156</v>
      </c>
      <c r="Y961" s="26">
        <v>157.19999999999999</v>
      </c>
      <c r="Z961" s="26">
        <v>634</v>
      </c>
      <c r="AA961" s="26">
        <v>2565</v>
      </c>
      <c r="AB961" s="26">
        <v>394.4</v>
      </c>
      <c r="AC961" s="26">
        <v>1005</v>
      </c>
      <c r="AD961" s="26">
        <v>12950</v>
      </c>
      <c r="AE961" s="26">
        <v>1008</v>
      </c>
      <c r="AF961" s="26">
        <v>1992</v>
      </c>
      <c r="AG961" s="26">
        <v>5.0566000000000004</v>
      </c>
    </row>
    <row r="962" spans="1:33" ht="15.75" customHeight="1">
      <c r="A962" s="101">
        <v>45219</v>
      </c>
      <c r="B962" s="102">
        <f>VLOOKUP(A962,'FTSE All-Share Historical '!A:B,2,FALSE)</f>
        <v>4033.65</v>
      </c>
      <c r="C962" s="26">
        <v>578</v>
      </c>
      <c r="D962" s="26">
        <v>215.5</v>
      </c>
      <c r="E962" s="26">
        <v>193.8</v>
      </c>
      <c r="F962" s="26">
        <v>177.5</v>
      </c>
      <c r="G962" s="26">
        <v>117.5</v>
      </c>
      <c r="H962" s="26">
        <v>398</v>
      </c>
      <c r="I962" s="26">
        <v>28</v>
      </c>
      <c r="J962" s="26">
        <v>78.900000000000006</v>
      </c>
      <c r="K962" s="26">
        <v>138.5</v>
      </c>
      <c r="L962" s="26">
        <v>92.3</v>
      </c>
      <c r="M962" s="26">
        <v>243.5</v>
      </c>
      <c r="N962" s="26">
        <v>203.2</v>
      </c>
      <c r="O962" s="26">
        <v>1030</v>
      </c>
      <c r="P962" s="26">
        <v>1952</v>
      </c>
      <c r="Q962" s="26">
        <v>100.6</v>
      </c>
      <c r="R962" s="26">
        <v>49.3</v>
      </c>
      <c r="S962" s="26">
        <v>74.2</v>
      </c>
      <c r="T962" s="26">
        <v>336</v>
      </c>
      <c r="U962" s="26">
        <v>194</v>
      </c>
      <c r="V962" s="26">
        <v>35.6</v>
      </c>
      <c r="W962" s="26">
        <v>4930.5</v>
      </c>
      <c r="X962" s="26">
        <v>2061</v>
      </c>
      <c r="Y962" s="26">
        <v>157.19999999999999</v>
      </c>
      <c r="Z962" s="26">
        <v>628</v>
      </c>
      <c r="AA962" s="26">
        <v>2550</v>
      </c>
      <c r="AB962" s="26">
        <v>391.2</v>
      </c>
      <c r="AC962" s="26">
        <v>976</v>
      </c>
      <c r="AD962" s="26">
        <v>12675</v>
      </c>
      <c r="AE962" s="26">
        <v>999.5</v>
      </c>
      <c r="AF962" s="26">
        <v>1940</v>
      </c>
      <c r="AG962" s="26">
        <v>4.6989999999999998</v>
      </c>
    </row>
    <row r="963" spans="1:33" ht="15.75" customHeight="1">
      <c r="A963" s="101">
        <v>45222</v>
      </c>
      <c r="B963" s="102">
        <f>VLOOKUP(A963,'FTSE All-Share Historical '!A:B,2,FALSE)</f>
        <v>4021.55</v>
      </c>
      <c r="C963" s="26">
        <v>570</v>
      </c>
      <c r="D963" s="26">
        <v>218.5</v>
      </c>
      <c r="E963" s="26">
        <v>194.5</v>
      </c>
      <c r="F963" s="26">
        <v>178</v>
      </c>
      <c r="G963" s="26">
        <v>117</v>
      </c>
      <c r="H963" s="26">
        <v>398.5</v>
      </c>
      <c r="I963" s="26">
        <v>28.7</v>
      </c>
      <c r="J963" s="26">
        <v>78</v>
      </c>
      <c r="K963" s="26">
        <v>141.25</v>
      </c>
      <c r="L963" s="26">
        <v>94.9</v>
      </c>
      <c r="M963" s="26">
        <v>235</v>
      </c>
      <c r="N963" s="26">
        <v>207.6</v>
      </c>
      <c r="O963" s="26">
        <v>1025</v>
      </c>
      <c r="P963" s="26">
        <v>1964</v>
      </c>
      <c r="Q963" s="26">
        <v>100.8</v>
      </c>
      <c r="R963" s="26">
        <v>48.1</v>
      </c>
      <c r="S963" s="26">
        <v>74.900000000000006</v>
      </c>
      <c r="T963" s="26">
        <v>340</v>
      </c>
      <c r="U963" s="26">
        <v>191</v>
      </c>
      <c r="V963" s="26">
        <v>36</v>
      </c>
      <c r="W963" s="26">
        <v>4890.5</v>
      </c>
      <c r="X963" s="26">
        <v>2031.5</v>
      </c>
      <c r="Y963" s="26">
        <v>157.80000000000001</v>
      </c>
      <c r="Z963" s="26">
        <v>630</v>
      </c>
      <c r="AA963" s="26">
        <v>2555</v>
      </c>
      <c r="AB963" s="26">
        <v>397.2</v>
      </c>
      <c r="AC963" s="26">
        <v>986</v>
      </c>
      <c r="AD963" s="26">
        <v>12595</v>
      </c>
      <c r="AE963" s="26">
        <v>1006</v>
      </c>
      <c r="AF963" s="26">
        <v>1960</v>
      </c>
      <c r="AG963" s="26">
        <v>5.1360999999999999</v>
      </c>
    </row>
    <row r="964" spans="1:33" ht="15.75" customHeight="1">
      <c r="A964" s="101">
        <v>45223</v>
      </c>
      <c r="B964" s="102">
        <f>VLOOKUP(A964,'FTSE All-Share Historical '!A:B,2,FALSE)</f>
        <v>4026.56</v>
      </c>
      <c r="C964" s="26">
        <v>574</v>
      </c>
      <c r="D964" s="26">
        <v>217</v>
      </c>
      <c r="E964" s="26">
        <v>194.5</v>
      </c>
      <c r="F964" s="26">
        <v>177</v>
      </c>
      <c r="G964" s="26">
        <v>114</v>
      </c>
      <c r="H964" s="26">
        <v>395</v>
      </c>
      <c r="I964" s="26">
        <v>28.5</v>
      </c>
      <c r="J964" s="26">
        <v>78</v>
      </c>
      <c r="K964" s="26">
        <v>135.5</v>
      </c>
      <c r="L964" s="26">
        <v>96.2</v>
      </c>
      <c r="M964" s="26">
        <v>230</v>
      </c>
      <c r="N964" s="26">
        <v>204.4</v>
      </c>
      <c r="O964" s="26">
        <v>1040</v>
      </c>
      <c r="P964" s="26">
        <v>1934</v>
      </c>
      <c r="Q964" s="26">
        <v>98.7</v>
      </c>
      <c r="R964" s="26">
        <v>47</v>
      </c>
      <c r="S964" s="26">
        <v>75.2</v>
      </c>
      <c r="T964" s="26">
        <v>356</v>
      </c>
      <c r="U964" s="26">
        <v>190.5</v>
      </c>
      <c r="V964" s="26">
        <v>35.5</v>
      </c>
      <c r="W964" s="26">
        <v>5060</v>
      </c>
      <c r="X964" s="26">
        <v>2069</v>
      </c>
      <c r="Y964" s="26">
        <v>160.80000000000001</v>
      </c>
      <c r="Z964" s="26">
        <v>620</v>
      </c>
      <c r="AA964" s="26">
        <v>2570</v>
      </c>
      <c r="AB964" s="26">
        <v>393.8</v>
      </c>
      <c r="AC964" s="26">
        <v>964</v>
      </c>
      <c r="AD964" s="26">
        <v>12550</v>
      </c>
      <c r="AE964" s="26">
        <v>1005</v>
      </c>
      <c r="AF964" s="26">
        <v>1958</v>
      </c>
      <c r="AG964" s="26">
        <v>5.0891000000000002</v>
      </c>
    </row>
    <row r="965" spans="1:33" ht="15.75" customHeight="1">
      <c r="A965" s="101">
        <v>45224</v>
      </c>
      <c r="B965" s="102">
        <f>VLOOKUP(A965,'FTSE All-Share Historical '!A:B,2,FALSE)</f>
        <v>4034.37</v>
      </c>
      <c r="C965" s="26">
        <v>568</v>
      </c>
      <c r="D965" s="26">
        <v>212</v>
      </c>
      <c r="E965" s="26">
        <v>191.8</v>
      </c>
      <c r="F965" s="26">
        <v>170</v>
      </c>
      <c r="G965" s="26">
        <v>117</v>
      </c>
      <c r="H965" s="26">
        <v>386</v>
      </c>
      <c r="I965" s="26">
        <v>28.8</v>
      </c>
      <c r="J965" s="26">
        <v>77.2</v>
      </c>
      <c r="K965" s="26">
        <v>136</v>
      </c>
      <c r="L965" s="26">
        <v>91.9</v>
      </c>
      <c r="M965" s="26">
        <v>218.5</v>
      </c>
      <c r="N965" s="26">
        <v>202.2</v>
      </c>
      <c r="O965" s="26">
        <v>1060</v>
      </c>
      <c r="P965" s="26">
        <v>1860</v>
      </c>
      <c r="Q965" s="26">
        <v>98</v>
      </c>
      <c r="R965" s="26">
        <v>48.3</v>
      </c>
      <c r="S965" s="26">
        <v>75</v>
      </c>
      <c r="T965" s="26">
        <v>348.5</v>
      </c>
      <c r="U965" s="26">
        <v>196</v>
      </c>
      <c r="V965" s="26">
        <v>35.1</v>
      </c>
      <c r="W965" s="26">
        <v>5157</v>
      </c>
      <c r="X965" s="26">
        <v>2078.5</v>
      </c>
      <c r="Y965" s="26">
        <v>160.4</v>
      </c>
      <c r="Z965" s="26">
        <v>621</v>
      </c>
      <c r="AA965" s="26">
        <v>2560</v>
      </c>
      <c r="AB965" s="26">
        <v>386.2</v>
      </c>
      <c r="AC965" s="26">
        <v>980</v>
      </c>
      <c r="AD965" s="26">
        <v>12540</v>
      </c>
      <c r="AE965" s="26">
        <v>1003</v>
      </c>
      <c r="AF965" s="26">
        <v>1963</v>
      </c>
      <c r="AG965" s="26">
        <v>5.0891000000000002</v>
      </c>
    </row>
    <row r="966" spans="1:33" ht="15.75" customHeight="1">
      <c r="A966" s="101">
        <v>45225</v>
      </c>
      <c r="B966" s="102">
        <f>VLOOKUP(A966,'FTSE All-Share Historical '!A:B,2,FALSE)</f>
        <v>4003.35</v>
      </c>
      <c r="C966" s="26">
        <v>564</v>
      </c>
      <c r="D966" s="26">
        <v>215</v>
      </c>
      <c r="E966" s="26">
        <v>190.2</v>
      </c>
      <c r="F966" s="26">
        <v>170</v>
      </c>
      <c r="G966" s="26">
        <v>112</v>
      </c>
      <c r="H966" s="26">
        <v>393</v>
      </c>
      <c r="I966" s="26">
        <v>28.5</v>
      </c>
      <c r="J966" s="26">
        <v>77.3</v>
      </c>
      <c r="K966" s="26">
        <v>140.25</v>
      </c>
      <c r="L966" s="26">
        <v>91.4</v>
      </c>
      <c r="M966" s="26">
        <v>213</v>
      </c>
      <c r="N966" s="26">
        <v>199.3</v>
      </c>
      <c r="O966" s="26">
        <v>1055</v>
      </c>
      <c r="P966" s="26">
        <v>1816</v>
      </c>
      <c r="Q966" s="26">
        <v>98.9</v>
      </c>
      <c r="R966" s="26">
        <v>47.5</v>
      </c>
      <c r="S966" s="26">
        <v>75</v>
      </c>
      <c r="T966" s="26">
        <v>334.5</v>
      </c>
      <c r="U966" s="26">
        <v>193</v>
      </c>
      <c r="V966" s="26">
        <v>35.1</v>
      </c>
      <c r="W966" s="26">
        <v>5145</v>
      </c>
      <c r="X966" s="26">
        <v>2083</v>
      </c>
      <c r="Y966" s="26">
        <v>161.80000000000001</v>
      </c>
      <c r="Z966" s="26">
        <v>613</v>
      </c>
      <c r="AA966" s="26">
        <v>2550</v>
      </c>
      <c r="AB966" s="26">
        <v>383.6</v>
      </c>
      <c r="AC966" s="26">
        <v>959</v>
      </c>
      <c r="AD966" s="26">
        <v>12670</v>
      </c>
      <c r="AE966" s="26">
        <v>991.5</v>
      </c>
      <c r="AF966" s="26">
        <v>1912.5</v>
      </c>
      <c r="AG966" s="26">
        <v>5.2697000000000003</v>
      </c>
    </row>
    <row r="967" spans="1:33" ht="15.75" customHeight="1">
      <c r="A967" s="101">
        <v>45226</v>
      </c>
      <c r="B967" s="102">
        <f>VLOOKUP(A967,'FTSE All-Share Historical '!A:B,2,FALSE)</f>
        <v>3976.01</v>
      </c>
      <c r="C967" s="26">
        <v>576</v>
      </c>
      <c r="D967" s="26">
        <v>216</v>
      </c>
      <c r="E967" s="26">
        <v>197.6</v>
      </c>
      <c r="F967" s="26">
        <v>173</v>
      </c>
      <c r="G967" s="26">
        <v>109</v>
      </c>
      <c r="H967" s="26">
        <v>393.5</v>
      </c>
      <c r="I967" s="26">
        <v>28.05</v>
      </c>
      <c r="J967" s="26">
        <v>77.599999999999994</v>
      </c>
      <c r="K967" s="26">
        <v>138.5</v>
      </c>
      <c r="L967" s="26">
        <v>93.6</v>
      </c>
      <c r="M967" s="26">
        <v>215.5</v>
      </c>
      <c r="N967" s="26">
        <v>204.8</v>
      </c>
      <c r="O967" s="26">
        <v>1075</v>
      </c>
      <c r="P967" s="26">
        <v>1854</v>
      </c>
      <c r="Q967" s="26">
        <v>99.5</v>
      </c>
      <c r="R967" s="26">
        <v>48.8</v>
      </c>
      <c r="S967" s="26">
        <v>75</v>
      </c>
      <c r="T967" s="26">
        <v>331</v>
      </c>
      <c r="U967" s="26">
        <v>194</v>
      </c>
      <c r="V967" s="26">
        <v>35.5</v>
      </c>
      <c r="W967" s="26">
        <v>5200</v>
      </c>
      <c r="X967" s="26">
        <v>2088.5</v>
      </c>
      <c r="Y967" s="26">
        <v>166.4</v>
      </c>
      <c r="Z967" s="26">
        <v>613</v>
      </c>
      <c r="AA967" s="26">
        <v>2575</v>
      </c>
      <c r="AB967" s="26">
        <v>386.8</v>
      </c>
      <c r="AC967" s="26">
        <v>940</v>
      </c>
      <c r="AD967" s="26">
        <v>12620</v>
      </c>
      <c r="AE967" s="26">
        <v>998.5</v>
      </c>
      <c r="AF967" s="26">
        <v>1912.5</v>
      </c>
      <c r="AG967" s="26">
        <v>5.2697000000000003</v>
      </c>
    </row>
    <row r="968" spans="1:33" ht="15.75" customHeight="1">
      <c r="A968" s="101">
        <v>45229</v>
      </c>
      <c r="B968" s="102">
        <f>VLOOKUP(A968,'FTSE All-Share Historical '!A:B,2,FALSE)</f>
        <v>3997.82</v>
      </c>
      <c r="C968" s="26">
        <v>574</v>
      </c>
      <c r="D968" s="26">
        <v>217.5</v>
      </c>
      <c r="E968" s="26">
        <v>202.6</v>
      </c>
      <c r="F968" s="26">
        <v>173</v>
      </c>
      <c r="G968" s="26">
        <v>105.5</v>
      </c>
      <c r="H968" s="26">
        <v>398</v>
      </c>
      <c r="I968" s="26">
        <v>28.5</v>
      </c>
      <c r="J968" s="26">
        <v>78.2</v>
      </c>
      <c r="K968" s="26">
        <v>140</v>
      </c>
      <c r="L968" s="26">
        <v>94.3</v>
      </c>
      <c r="M968" s="26">
        <v>214</v>
      </c>
      <c r="N968" s="26">
        <v>206.8</v>
      </c>
      <c r="O968" s="26">
        <v>1055</v>
      </c>
      <c r="P968" s="26">
        <v>1858</v>
      </c>
      <c r="Q968" s="26">
        <v>97.9</v>
      </c>
      <c r="R968" s="26">
        <v>50.2</v>
      </c>
      <c r="S968" s="26">
        <v>74.099999999999994</v>
      </c>
      <c r="T968" s="26">
        <v>322</v>
      </c>
      <c r="U968" s="26">
        <v>192</v>
      </c>
      <c r="V968" s="26">
        <v>35.5</v>
      </c>
      <c r="W968" s="26">
        <v>5239</v>
      </c>
      <c r="X968" s="26">
        <v>2098</v>
      </c>
      <c r="Y968" s="26">
        <v>161.4</v>
      </c>
      <c r="Z968" s="26">
        <v>622</v>
      </c>
      <c r="AA968" s="26">
        <v>2620</v>
      </c>
      <c r="AB968" s="26">
        <v>395</v>
      </c>
      <c r="AC968" s="26">
        <v>969</v>
      </c>
      <c r="AD968" s="26">
        <v>12630</v>
      </c>
      <c r="AE968" s="26">
        <v>1002</v>
      </c>
      <c r="AF968" s="26">
        <v>1915</v>
      </c>
      <c r="AG968" s="26">
        <v>4.9880000000000004</v>
      </c>
    </row>
    <row r="969" spans="1:33" ht="15.75" customHeight="1">
      <c r="A969" s="101">
        <v>45230</v>
      </c>
      <c r="B969" s="102">
        <f>VLOOKUP(A969,'FTSE All-Share Historical '!A:B,2,FALSE)</f>
        <v>3997.18</v>
      </c>
      <c r="C969" s="26">
        <v>564</v>
      </c>
      <c r="D969" s="26">
        <v>216.5</v>
      </c>
      <c r="E969" s="26">
        <v>200.6</v>
      </c>
      <c r="F969" s="26">
        <v>173</v>
      </c>
      <c r="G969" s="26">
        <v>107.5</v>
      </c>
      <c r="H969" s="26">
        <v>393.5</v>
      </c>
      <c r="I969" s="26">
        <v>29</v>
      </c>
      <c r="J969" s="26">
        <v>79.2</v>
      </c>
      <c r="K969" s="26">
        <v>142.5</v>
      </c>
      <c r="L969" s="26">
        <v>95</v>
      </c>
      <c r="M969" s="26">
        <v>212</v>
      </c>
      <c r="N969" s="26">
        <v>207.4</v>
      </c>
      <c r="O969" s="26">
        <v>1040</v>
      </c>
      <c r="P969" s="26">
        <v>1880</v>
      </c>
      <c r="Q969" s="26">
        <v>100.8</v>
      </c>
      <c r="R969" s="26">
        <v>50.8</v>
      </c>
      <c r="S969" s="26">
        <v>76</v>
      </c>
      <c r="T969" s="26">
        <v>322</v>
      </c>
      <c r="U969" s="26">
        <v>191.5</v>
      </c>
      <c r="V969" s="26">
        <v>35.549999999999997</v>
      </c>
      <c r="W969" s="26">
        <v>5255</v>
      </c>
      <c r="X969" s="26">
        <v>2096.5</v>
      </c>
      <c r="Y969" s="26">
        <v>163.80000000000001</v>
      </c>
      <c r="Z969" s="26">
        <v>632</v>
      </c>
      <c r="AA969" s="26">
        <v>2645</v>
      </c>
      <c r="AB969" s="26">
        <v>390.8</v>
      </c>
      <c r="AC969" s="26">
        <v>940</v>
      </c>
      <c r="AD969" s="26">
        <v>12330</v>
      </c>
      <c r="AE969" s="26">
        <v>1002</v>
      </c>
      <c r="AF969" s="26">
        <v>1901.5</v>
      </c>
      <c r="AG969" s="26">
        <v>4.8109999999999999</v>
      </c>
    </row>
    <row r="970" spans="1:33" ht="15.75" customHeight="1">
      <c r="A970" s="101">
        <v>45231</v>
      </c>
      <c r="B970" s="102">
        <f>VLOOKUP(A970,'FTSE All-Share Historical '!A:B,2,FALSE)</f>
        <v>4010.19</v>
      </c>
      <c r="C970" s="26">
        <v>574</v>
      </c>
      <c r="D970" s="26">
        <v>232</v>
      </c>
      <c r="E970" s="26">
        <v>206.4</v>
      </c>
      <c r="F970" s="26">
        <v>174</v>
      </c>
      <c r="G970" s="26">
        <v>109</v>
      </c>
      <c r="H970" s="26">
        <v>392</v>
      </c>
      <c r="I970" s="26">
        <v>30.1</v>
      </c>
      <c r="J970" s="26">
        <v>80</v>
      </c>
      <c r="K970" s="26">
        <v>147.5</v>
      </c>
      <c r="L970" s="26">
        <v>97.3</v>
      </c>
      <c r="M970" s="26">
        <v>204.5</v>
      </c>
      <c r="N970" s="26">
        <v>212.8</v>
      </c>
      <c r="O970" s="26">
        <v>1040</v>
      </c>
      <c r="P970" s="26">
        <v>1898</v>
      </c>
      <c r="Q970" s="26">
        <v>102.6</v>
      </c>
      <c r="R970" s="26">
        <v>50.4</v>
      </c>
      <c r="S970" s="26">
        <v>75.8</v>
      </c>
      <c r="T970" s="26">
        <v>322</v>
      </c>
      <c r="U970" s="26">
        <v>192.5</v>
      </c>
      <c r="V970" s="26">
        <v>35.9</v>
      </c>
      <c r="W970" s="26">
        <v>5262</v>
      </c>
      <c r="X970" s="26">
        <v>2083.5</v>
      </c>
      <c r="Y970" s="26">
        <v>163.80000000000001</v>
      </c>
      <c r="Z970" s="26">
        <v>642.5</v>
      </c>
      <c r="AA970" s="26">
        <v>2675</v>
      </c>
      <c r="AB970" s="26">
        <v>394.4</v>
      </c>
      <c r="AC970" s="26">
        <v>958</v>
      </c>
      <c r="AD970" s="26">
        <v>12395</v>
      </c>
      <c r="AE970" s="26">
        <v>1017</v>
      </c>
      <c r="AF970" s="26">
        <v>1920</v>
      </c>
      <c r="AG970" s="26">
        <v>4.8074000000000003</v>
      </c>
    </row>
    <row r="971" spans="1:33" ht="15.75" customHeight="1">
      <c r="A971" s="101">
        <v>45232</v>
      </c>
      <c r="B971" s="102">
        <f>VLOOKUP(A971,'FTSE All-Share Historical '!A:B,2,FALSE)</f>
        <v>4077.59</v>
      </c>
      <c r="C971" s="26">
        <v>566</v>
      </c>
      <c r="D971" s="26">
        <v>228.5</v>
      </c>
      <c r="E971" s="26">
        <v>216</v>
      </c>
      <c r="F971" s="26">
        <v>187</v>
      </c>
      <c r="G971" s="26">
        <v>115</v>
      </c>
      <c r="H971" s="26">
        <v>393.5</v>
      </c>
      <c r="I971" s="26">
        <v>30.5</v>
      </c>
      <c r="J971" s="26">
        <v>79.8</v>
      </c>
      <c r="K971" s="26">
        <v>153</v>
      </c>
      <c r="L971" s="26">
        <v>98</v>
      </c>
      <c r="M971" s="26">
        <v>201.5</v>
      </c>
      <c r="N971" s="26">
        <v>219</v>
      </c>
      <c r="O971" s="26">
        <v>1045</v>
      </c>
      <c r="P971" s="26">
        <v>1988</v>
      </c>
      <c r="Q971" s="26">
        <v>103.4</v>
      </c>
      <c r="R971" s="26">
        <v>51</v>
      </c>
      <c r="S971" s="26">
        <v>75.599999999999994</v>
      </c>
      <c r="T971" s="26">
        <v>333</v>
      </c>
      <c r="U971" s="26">
        <v>192.5</v>
      </c>
      <c r="V971" s="26">
        <v>38</v>
      </c>
      <c r="W971" s="26">
        <v>5354</v>
      </c>
      <c r="X971" s="26">
        <v>2155.5</v>
      </c>
      <c r="Y971" s="26">
        <v>165.4</v>
      </c>
      <c r="Z971" s="26">
        <v>666.5</v>
      </c>
      <c r="AA971" s="26">
        <v>2750</v>
      </c>
      <c r="AB971" s="26">
        <v>406</v>
      </c>
      <c r="AC971" s="26">
        <v>946</v>
      </c>
      <c r="AD971" s="26">
        <v>12780</v>
      </c>
      <c r="AE971" s="26">
        <v>1029</v>
      </c>
      <c r="AF971" s="26">
        <v>1835.5</v>
      </c>
      <c r="AG971" s="26">
        <v>4.6954000000000002</v>
      </c>
    </row>
    <row r="972" spans="1:33" ht="15.75" customHeight="1">
      <c r="A972" s="101">
        <v>45233</v>
      </c>
      <c r="B972" s="102">
        <f>VLOOKUP(A972,'FTSE All-Share Historical '!A:B,2,FALSE)</f>
        <v>4070.73</v>
      </c>
      <c r="C972" s="26">
        <v>562</v>
      </c>
      <c r="D972" s="26">
        <v>230</v>
      </c>
      <c r="E972" s="26">
        <v>220.2</v>
      </c>
      <c r="F972" s="26">
        <v>177</v>
      </c>
      <c r="G972" s="26">
        <v>119.5</v>
      </c>
      <c r="H972" s="26">
        <v>396</v>
      </c>
      <c r="I972" s="26">
        <v>31.4</v>
      </c>
      <c r="J972" s="26">
        <v>79</v>
      </c>
      <c r="K972" s="26">
        <v>154.75</v>
      </c>
      <c r="L972" s="26">
        <v>99.5</v>
      </c>
      <c r="M972" s="26">
        <v>210</v>
      </c>
      <c r="N972" s="26">
        <v>222.6</v>
      </c>
      <c r="O972" s="26">
        <v>1065</v>
      </c>
      <c r="P972" s="26">
        <v>1984</v>
      </c>
      <c r="Q972" s="26">
        <v>103</v>
      </c>
      <c r="R972" s="26">
        <v>51</v>
      </c>
      <c r="S972" s="26">
        <v>76.2</v>
      </c>
      <c r="T972" s="26">
        <v>375</v>
      </c>
      <c r="U972" s="26">
        <v>198</v>
      </c>
      <c r="V972" s="26">
        <v>39</v>
      </c>
      <c r="W972" s="26">
        <v>5330</v>
      </c>
      <c r="X972" s="26">
        <v>2208</v>
      </c>
      <c r="Y972" s="26">
        <v>166.6</v>
      </c>
      <c r="Z972" s="26">
        <v>680.5</v>
      </c>
      <c r="AA972" s="26">
        <v>2765</v>
      </c>
      <c r="AB972" s="26">
        <v>404.6</v>
      </c>
      <c r="AC972" s="26">
        <v>968</v>
      </c>
      <c r="AD972" s="26">
        <v>12750</v>
      </c>
      <c r="AE972" s="26">
        <v>1046</v>
      </c>
      <c r="AF972" s="26">
        <v>1804.5</v>
      </c>
      <c r="AG972" s="26">
        <v>4.8074000000000003</v>
      </c>
    </row>
    <row r="973" spans="1:33" ht="15.75" customHeight="1">
      <c r="A973" s="101">
        <v>45236</v>
      </c>
      <c r="B973" s="102">
        <f>VLOOKUP(A973,'FTSE All-Share Historical '!A:B,2,FALSE)</f>
        <v>4063.36</v>
      </c>
      <c r="C973" s="26">
        <v>570</v>
      </c>
      <c r="D973" s="26">
        <v>236</v>
      </c>
      <c r="E973" s="26">
        <v>215</v>
      </c>
      <c r="F973" s="26">
        <v>182</v>
      </c>
      <c r="G973" s="26">
        <v>116.5</v>
      </c>
      <c r="H973" s="26">
        <v>394</v>
      </c>
      <c r="I973" s="26">
        <v>30.9</v>
      </c>
      <c r="J973" s="26">
        <v>80</v>
      </c>
      <c r="K973" s="26">
        <v>154</v>
      </c>
      <c r="L973" s="26">
        <v>99.2</v>
      </c>
      <c r="M973" s="26">
        <v>222</v>
      </c>
      <c r="N973" s="26">
        <v>221</v>
      </c>
      <c r="O973" s="26">
        <v>1085</v>
      </c>
      <c r="P973" s="26">
        <v>1928</v>
      </c>
      <c r="Q973" s="26">
        <v>101.6</v>
      </c>
      <c r="R973" s="26">
        <v>49.7</v>
      </c>
      <c r="S973" s="26">
        <v>74.900000000000006</v>
      </c>
      <c r="T973" s="26">
        <v>351</v>
      </c>
      <c r="U973" s="26">
        <v>204</v>
      </c>
      <c r="V973" s="26">
        <v>37.4</v>
      </c>
      <c r="W973" s="26">
        <v>5335</v>
      </c>
      <c r="X973" s="26">
        <v>2218</v>
      </c>
      <c r="Y973" s="26">
        <v>165</v>
      </c>
      <c r="Z973" s="26">
        <v>681</v>
      </c>
      <c r="AA973" s="26">
        <v>2685</v>
      </c>
      <c r="AB973" s="26">
        <v>388.6</v>
      </c>
      <c r="AC973" s="26">
        <v>990</v>
      </c>
      <c r="AD973" s="26">
        <v>12660</v>
      </c>
      <c r="AE973" s="26">
        <v>1058</v>
      </c>
      <c r="AF973" s="26">
        <v>1801</v>
      </c>
      <c r="AG973" s="26">
        <v>4.8471000000000002</v>
      </c>
    </row>
    <row r="974" spans="1:33" ht="15.75" customHeight="1">
      <c r="A974" s="101">
        <v>45237</v>
      </c>
      <c r="B974" s="102">
        <f>VLOOKUP(A974,'FTSE All-Share Historical '!A:B,2,FALSE)</f>
        <v>4060.15</v>
      </c>
      <c r="C974" s="26">
        <v>564</v>
      </c>
      <c r="D974" s="26">
        <v>237</v>
      </c>
      <c r="E974" s="26">
        <v>218.4</v>
      </c>
      <c r="F974" s="26">
        <v>172.5</v>
      </c>
      <c r="G974" s="26">
        <v>116.5</v>
      </c>
      <c r="H974" s="26">
        <v>395</v>
      </c>
      <c r="I974" s="26">
        <v>29.95</v>
      </c>
      <c r="J974" s="26">
        <v>78.5</v>
      </c>
      <c r="K974" s="26">
        <v>152</v>
      </c>
      <c r="L974" s="26">
        <v>99.1</v>
      </c>
      <c r="M974" s="26">
        <v>221.5</v>
      </c>
      <c r="N974" s="26">
        <v>221.4</v>
      </c>
      <c r="O974" s="26">
        <v>1075</v>
      </c>
      <c r="P974" s="26">
        <v>1926</v>
      </c>
      <c r="Q974" s="26">
        <v>101.2</v>
      </c>
      <c r="R974" s="26">
        <v>50</v>
      </c>
      <c r="S974" s="26">
        <v>76.5</v>
      </c>
      <c r="T974" s="26">
        <v>386.5</v>
      </c>
      <c r="U974" s="26">
        <v>205</v>
      </c>
      <c r="V974" s="26">
        <v>37.700000000000003</v>
      </c>
      <c r="W974" s="26">
        <v>5231</v>
      </c>
      <c r="X974" s="26">
        <v>2139.5</v>
      </c>
      <c r="Y974" s="26">
        <v>161</v>
      </c>
      <c r="Z974" s="26">
        <v>676</v>
      </c>
      <c r="AA974" s="26">
        <v>2695</v>
      </c>
      <c r="AB974" s="26">
        <v>386.2</v>
      </c>
      <c r="AC974" s="26">
        <v>951</v>
      </c>
      <c r="AD974" s="26">
        <v>12685</v>
      </c>
      <c r="AE974" s="26">
        <v>1052</v>
      </c>
      <c r="AF974" s="26">
        <v>1764</v>
      </c>
      <c r="AG974" s="26">
        <v>4.8616000000000001</v>
      </c>
    </row>
    <row r="975" spans="1:33" ht="15.75" customHeight="1">
      <c r="A975" s="101">
        <v>45238</v>
      </c>
      <c r="B975" s="102">
        <f>VLOOKUP(A975,'FTSE All-Share Historical '!A:B,2,FALSE)</f>
        <v>4058.85</v>
      </c>
      <c r="C975" s="26">
        <v>604</v>
      </c>
      <c r="D975" s="26">
        <v>237.5</v>
      </c>
      <c r="E975" s="26">
        <v>220.8</v>
      </c>
      <c r="F975" s="26">
        <v>182.5</v>
      </c>
      <c r="G975" s="26">
        <v>118.25</v>
      </c>
      <c r="H975" s="26">
        <v>391.5</v>
      </c>
      <c r="I975" s="26">
        <v>29.75</v>
      </c>
      <c r="J975" s="26">
        <v>78.900000000000006</v>
      </c>
      <c r="K975" s="26">
        <v>151.75</v>
      </c>
      <c r="L975" s="26">
        <v>100</v>
      </c>
      <c r="M975" s="26">
        <v>213</v>
      </c>
      <c r="N975" s="26">
        <v>225.2</v>
      </c>
      <c r="O975" s="26">
        <v>1075</v>
      </c>
      <c r="P975" s="26">
        <v>1958</v>
      </c>
      <c r="Q975" s="26">
        <v>103</v>
      </c>
      <c r="R975" s="26">
        <v>47.2</v>
      </c>
      <c r="S975" s="26">
        <v>78.400000000000006</v>
      </c>
      <c r="T975" s="26">
        <v>400</v>
      </c>
      <c r="U975" s="26">
        <v>198</v>
      </c>
      <c r="V975" s="26">
        <v>39</v>
      </c>
      <c r="W975" s="26">
        <v>5203</v>
      </c>
      <c r="X975" s="26">
        <v>2095.5</v>
      </c>
      <c r="Y975" s="26">
        <v>160.4</v>
      </c>
      <c r="Z975" s="26">
        <v>677</v>
      </c>
      <c r="AA975" s="26">
        <v>2710</v>
      </c>
      <c r="AB975" s="26">
        <v>396.8</v>
      </c>
      <c r="AC975" s="26">
        <v>918</v>
      </c>
      <c r="AD975" s="26">
        <v>12675</v>
      </c>
      <c r="AE975" s="26">
        <v>1100</v>
      </c>
      <c r="AF975" s="26">
        <v>1760</v>
      </c>
      <c r="AG975" s="26">
        <v>4.9518000000000004</v>
      </c>
    </row>
    <row r="976" spans="1:33" ht="15.75" customHeight="1">
      <c r="A976" s="101">
        <v>45239</v>
      </c>
      <c r="B976" s="102">
        <f>VLOOKUP(A976,'FTSE All-Share Historical '!A:B,2,FALSE)</f>
        <v>4090.36</v>
      </c>
      <c r="C976" s="26">
        <v>584</v>
      </c>
      <c r="D976" s="26">
        <v>228</v>
      </c>
      <c r="E976" s="26">
        <v>221.8</v>
      </c>
      <c r="F976" s="26">
        <v>186</v>
      </c>
      <c r="G976" s="26">
        <v>119</v>
      </c>
      <c r="H976" s="26">
        <v>394</v>
      </c>
      <c r="I976" s="26">
        <v>29.75</v>
      </c>
      <c r="J976" s="26">
        <v>78.900000000000006</v>
      </c>
      <c r="K976" s="26">
        <v>153</v>
      </c>
      <c r="L976" s="26">
        <v>100.8</v>
      </c>
      <c r="M976" s="26">
        <v>211</v>
      </c>
      <c r="N976" s="26">
        <v>229</v>
      </c>
      <c r="O976" s="26">
        <v>1075</v>
      </c>
      <c r="P976" s="26">
        <v>1978</v>
      </c>
      <c r="Q976" s="26">
        <v>104.2</v>
      </c>
      <c r="R976" s="26">
        <v>49</v>
      </c>
      <c r="S976" s="26">
        <v>87.4</v>
      </c>
      <c r="T976" s="26">
        <v>413</v>
      </c>
      <c r="U976" s="26">
        <v>209</v>
      </c>
      <c r="V976" s="26">
        <v>42.35</v>
      </c>
      <c r="W976" s="26">
        <v>5262</v>
      </c>
      <c r="X976" s="26">
        <v>2076</v>
      </c>
      <c r="Y976" s="26">
        <v>162.19999999999999</v>
      </c>
      <c r="Z976" s="26">
        <v>677.5</v>
      </c>
      <c r="AA976" s="26">
        <v>2755</v>
      </c>
      <c r="AB976" s="26">
        <v>402</v>
      </c>
      <c r="AC976" s="26">
        <v>966</v>
      </c>
      <c r="AD976" s="26">
        <v>12870</v>
      </c>
      <c r="AE976" s="26">
        <v>1103</v>
      </c>
      <c r="AF976" s="26">
        <v>1757.5</v>
      </c>
      <c r="AG976" s="26">
        <v>4.7496</v>
      </c>
    </row>
    <row r="977" spans="1:33" ht="15.75" customHeight="1">
      <c r="A977" s="101">
        <v>45240</v>
      </c>
      <c r="B977" s="102">
        <f>VLOOKUP(A977,'FTSE All-Share Historical '!A:B,2,FALSE)</f>
        <v>4039.59</v>
      </c>
      <c r="C977" s="26">
        <v>582</v>
      </c>
      <c r="D977" s="26">
        <v>227</v>
      </c>
      <c r="E977" s="26">
        <v>222</v>
      </c>
      <c r="F977" s="26">
        <v>183</v>
      </c>
      <c r="G977" s="26">
        <v>117</v>
      </c>
      <c r="H977" s="26">
        <v>387.5</v>
      </c>
      <c r="I977" s="26">
        <v>29.1</v>
      </c>
      <c r="J977" s="26">
        <v>77</v>
      </c>
      <c r="K977" s="26">
        <v>152.5</v>
      </c>
      <c r="L977" s="26">
        <v>99.5</v>
      </c>
      <c r="M977" s="26">
        <v>199.4</v>
      </c>
      <c r="N977" s="26">
        <v>225</v>
      </c>
      <c r="O977" s="26">
        <v>1075</v>
      </c>
      <c r="P977" s="26">
        <v>1994</v>
      </c>
      <c r="Q977" s="26">
        <v>104</v>
      </c>
      <c r="R977" s="26">
        <v>48.6</v>
      </c>
      <c r="S977" s="26">
        <v>83.3</v>
      </c>
      <c r="T977" s="26">
        <v>438</v>
      </c>
      <c r="U977" s="26">
        <v>200</v>
      </c>
      <c r="V977" s="26">
        <v>41.85</v>
      </c>
      <c r="W977" s="26">
        <v>5259</v>
      </c>
      <c r="X977" s="26">
        <v>2018.5</v>
      </c>
      <c r="Y977" s="26">
        <v>160.6</v>
      </c>
      <c r="Z977" s="26">
        <v>660.5</v>
      </c>
      <c r="AA977" s="26">
        <v>2760</v>
      </c>
      <c r="AB977" s="26">
        <v>419</v>
      </c>
      <c r="AC977" s="26">
        <v>980</v>
      </c>
      <c r="AD977" s="26">
        <v>12970</v>
      </c>
      <c r="AE977" s="26">
        <v>1081</v>
      </c>
      <c r="AF977" s="26">
        <v>1752.5</v>
      </c>
      <c r="AG977" s="26">
        <v>4.6954000000000002</v>
      </c>
    </row>
    <row r="978" spans="1:33" ht="15.75" customHeight="1">
      <c r="A978" s="101">
        <v>45243</v>
      </c>
      <c r="B978" s="102">
        <f>VLOOKUP(A978,'FTSE All-Share Historical '!A:B,2,FALSE)</f>
        <v>4072.37</v>
      </c>
      <c r="C978" s="26">
        <v>578</v>
      </c>
      <c r="D978" s="26">
        <v>232</v>
      </c>
      <c r="E978" s="26">
        <v>221.4</v>
      </c>
      <c r="F978" s="26">
        <v>185</v>
      </c>
      <c r="G978" s="26">
        <v>119.5</v>
      </c>
      <c r="H978" s="26">
        <v>398</v>
      </c>
      <c r="I978" s="26">
        <v>28.55</v>
      </c>
      <c r="J978" s="26">
        <v>78.400000000000006</v>
      </c>
      <c r="K978" s="26">
        <v>154</v>
      </c>
      <c r="L978" s="26">
        <v>99.4</v>
      </c>
      <c r="M978" s="26">
        <v>193.2</v>
      </c>
      <c r="N978" s="26">
        <v>230.8</v>
      </c>
      <c r="O978" s="26">
        <v>1075</v>
      </c>
      <c r="P978" s="26">
        <v>2015</v>
      </c>
      <c r="Q978" s="26">
        <v>103.2</v>
      </c>
      <c r="R978" s="26">
        <v>49.5</v>
      </c>
      <c r="S978" s="26">
        <v>82.9</v>
      </c>
      <c r="T978" s="26">
        <v>370</v>
      </c>
      <c r="U978" s="26">
        <v>202</v>
      </c>
      <c r="V978" s="26">
        <v>41.15</v>
      </c>
      <c r="W978" s="26">
        <v>5300</v>
      </c>
      <c r="X978" s="26">
        <v>2031.5</v>
      </c>
      <c r="Y978" s="26">
        <v>160</v>
      </c>
      <c r="Z978" s="26">
        <v>672</v>
      </c>
      <c r="AA978" s="26">
        <v>2770</v>
      </c>
      <c r="AB978" s="26">
        <v>409.6</v>
      </c>
      <c r="AC978" s="26">
        <v>976</v>
      </c>
      <c r="AD978" s="26">
        <v>13085</v>
      </c>
      <c r="AE978" s="26">
        <v>1099</v>
      </c>
      <c r="AF978" s="26">
        <v>1767.5</v>
      </c>
      <c r="AG978" s="26">
        <v>4.7460000000000004</v>
      </c>
    </row>
    <row r="979" spans="1:33" ht="15.75" customHeight="1">
      <c r="A979" s="101">
        <v>45244</v>
      </c>
      <c r="B979" s="102">
        <f>VLOOKUP(A979,'FTSE All-Share Historical '!A:B,2,FALSE)</f>
        <v>4098.7299999999996</v>
      </c>
      <c r="C979" s="26">
        <v>574</v>
      </c>
      <c r="D979" s="26">
        <v>233</v>
      </c>
      <c r="E979" s="26">
        <v>229.4</v>
      </c>
      <c r="F979" s="26">
        <v>192</v>
      </c>
      <c r="G979" s="26">
        <v>124</v>
      </c>
      <c r="H979" s="26">
        <v>400.5</v>
      </c>
      <c r="I979" s="26">
        <v>30.55</v>
      </c>
      <c r="J979" s="26">
        <v>78</v>
      </c>
      <c r="K979" s="26">
        <v>152</v>
      </c>
      <c r="L979" s="26">
        <v>109</v>
      </c>
      <c r="M979" s="26">
        <v>210</v>
      </c>
      <c r="N979" s="26">
        <v>242.8</v>
      </c>
      <c r="O979" s="26">
        <v>1085</v>
      </c>
      <c r="P979" s="26">
        <v>2075</v>
      </c>
      <c r="Q979" s="26">
        <v>104.8</v>
      </c>
      <c r="R979" s="26">
        <v>51.4</v>
      </c>
      <c r="S979" s="26">
        <v>84.2</v>
      </c>
      <c r="T979" s="26">
        <v>341</v>
      </c>
      <c r="U979" s="26">
        <v>205</v>
      </c>
      <c r="V979" s="26">
        <v>45.1</v>
      </c>
      <c r="W979" s="26">
        <v>5412</v>
      </c>
      <c r="X979" s="26">
        <v>2143.5</v>
      </c>
      <c r="Y979" s="26">
        <v>168.6</v>
      </c>
      <c r="Z979" s="26">
        <v>709.5</v>
      </c>
      <c r="AA979" s="26">
        <v>2815</v>
      </c>
      <c r="AB979" s="26">
        <v>425.4</v>
      </c>
      <c r="AC979" s="26">
        <v>984</v>
      </c>
      <c r="AD979" s="26">
        <v>13380</v>
      </c>
      <c r="AE979" s="26">
        <v>1133</v>
      </c>
      <c r="AF979" s="26">
        <v>1750</v>
      </c>
      <c r="AG979" s="26">
        <v>4.6954000000000002</v>
      </c>
    </row>
    <row r="980" spans="1:33" ht="15.75" customHeight="1">
      <c r="A980" s="101">
        <v>45245</v>
      </c>
      <c r="B980" s="102">
        <f>VLOOKUP(A980,'FTSE All-Share Historical '!A:B,2,FALSE)</f>
        <v>4125.08</v>
      </c>
      <c r="C980" s="26">
        <v>640</v>
      </c>
      <c r="D980" s="26">
        <v>231</v>
      </c>
      <c r="E980" s="26">
        <v>234</v>
      </c>
      <c r="F980" s="26">
        <v>190</v>
      </c>
      <c r="G980" s="26">
        <v>123.5</v>
      </c>
      <c r="H980" s="26">
        <v>401</v>
      </c>
      <c r="I980" s="26">
        <v>30.55</v>
      </c>
      <c r="J980" s="26">
        <v>78.900000000000006</v>
      </c>
      <c r="K980" s="26">
        <v>155</v>
      </c>
      <c r="L980" s="26">
        <v>114</v>
      </c>
      <c r="M980" s="26">
        <v>207.5</v>
      </c>
      <c r="N980" s="26">
        <v>245.2</v>
      </c>
      <c r="O980" s="26">
        <v>1110</v>
      </c>
      <c r="P980" s="26">
        <v>2070</v>
      </c>
      <c r="Q980" s="26">
        <v>106</v>
      </c>
      <c r="R980" s="26">
        <v>53</v>
      </c>
      <c r="S980" s="26">
        <v>84.3</v>
      </c>
      <c r="T980" s="26">
        <v>345</v>
      </c>
      <c r="U980" s="26">
        <v>210</v>
      </c>
      <c r="V980" s="26">
        <v>48</v>
      </c>
      <c r="W980" s="26">
        <v>5432</v>
      </c>
      <c r="X980" s="26">
        <v>2210.5</v>
      </c>
      <c r="Y980" s="26">
        <v>172.8</v>
      </c>
      <c r="Z980" s="26">
        <v>740</v>
      </c>
      <c r="AA980" s="26">
        <v>2870</v>
      </c>
      <c r="AB980" s="26">
        <v>421</v>
      </c>
      <c r="AC980" s="26">
        <v>1090</v>
      </c>
      <c r="AD980" s="26">
        <v>13295</v>
      </c>
      <c r="AE980" s="26">
        <v>1181</v>
      </c>
      <c r="AF980" s="26">
        <v>1732</v>
      </c>
      <c r="AG980" s="26">
        <v>4.6954000000000002</v>
      </c>
    </row>
    <row r="981" spans="1:33" ht="15.75" customHeight="1">
      <c r="A981" s="101">
        <v>45246</v>
      </c>
      <c r="B981" s="102">
        <f>VLOOKUP(A981,'FTSE All-Share Historical '!A:B,2,FALSE)</f>
        <v>4079</v>
      </c>
      <c r="C981" s="26">
        <v>658</v>
      </c>
      <c r="D981" s="26">
        <v>233.5</v>
      </c>
      <c r="E981" s="26">
        <v>230</v>
      </c>
      <c r="F981" s="26">
        <v>193.5</v>
      </c>
      <c r="G981" s="26">
        <v>124</v>
      </c>
      <c r="H981" s="26">
        <v>398.5</v>
      </c>
      <c r="I981" s="26">
        <v>32.5</v>
      </c>
      <c r="J981" s="26">
        <v>77.900000000000006</v>
      </c>
      <c r="K981" s="26">
        <v>160.5</v>
      </c>
      <c r="L981" s="26">
        <v>114.8</v>
      </c>
      <c r="M981" s="26">
        <v>194.8</v>
      </c>
      <c r="N981" s="26">
        <v>242</v>
      </c>
      <c r="O981" s="26">
        <v>1110</v>
      </c>
      <c r="P981" s="26">
        <v>2025</v>
      </c>
      <c r="Q981" s="26">
        <v>105.4</v>
      </c>
      <c r="R981" s="26">
        <v>52.4</v>
      </c>
      <c r="S981" s="26">
        <v>85.8</v>
      </c>
      <c r="T981" s="26">
        <v>334.5</v>
      </c>
      <c r="U981" s="26">
        <v>203</v>
      </c>
      <c r="V981" s="26">
        <v>47.35</v>
      </c>
      <c r="W981" s="26">
        <v>5398</v>
      </c>
      <c r="X981" s="26">
        <v>2176</v>
      </c>
      <c r="Y981" s="26">
        <v>168</v>
      </c>
      <c r="Z981" s="26">
        <v>696.5</v>
      </c>
      <c r="AA981" s="26">
        <v>2810</v>
      </c>
      <c r="AB981" s="26">
        <v>395.2</v>
      </c>
      <c r="AC981" s="26">
        <v>1145</v>
      </c>
      <c r="AD981" s="26">
        <v>13180</v>
      </c>
      <c r="AE981" s="26">
        <v>1162</v>
      </c>
      <c r="AF981" s="26">
        <v>1722</v>
      </c>
      <c r="AG981" s="26">
        <v>4.6954000000000002</v>
      </c>
    </row>
    <row r="982" spans="1:33" ht="15.75" customHeight="1">
      <c r="A982" s="101">
        <v>45247</v>
      </c>
      <c r="B982" s="102">
        <f>VLOOKUP(A982,'FTSE All-Share Historical '!A:B,2,FALSE)</f>
        <v>4129.8900000000003</v>
      </c>
      <c r="C982" s="26">
        <v>654</v>
      </c>
      <c r="D982" s="26">
        <v>228.5</v>
      </c>
      <c r="E982" s="26">
        <v>234</v>
      </c>
      <c r="F982" s="26">
        <v>190</v>
      </c>
      <c r="G982" s="26">
        <v>124</v>
      </c>
      <c r="H982" s="26">
        <v>395</v>
      </c>
      <c r="I982" s="26">
        <v>32.65</v>
      </c>
      <c r="J982" s="26">
        <v>79</v>
      </c>
      <c r="K982" s="26">
        <v>178</v>
      </c>
      <c r="L982" s="26">
        <v>116.8</v>
      </c>
      <c r="M982" s="26">
        <v>195.8</v>
      </c>
      <c r="N982" s="26">
        <v>242.8</v>
      </c>
      <c r="O982" s="26">
        <v>1095</v>
      </c>
      <c r="P982" s="26">
        <v>2070</v>
      </c>
      <c r="Q982" s="26">
        <v>107.8</v>
      </c>
      <c r="R982" s="26">
        <v>53</v>
      </c>
      <c r="S982" s="26">
        <v>85.4</v>
      </c>
      <c r="T982" s="26">
        <v>333.5</v>
      </c>
      <c r="U982" s="26">
        <v>204</v>
      </c>
      <c r="V982" s="26">
        <v>47.25</v>
      </c>
      <c r="W982" s="26">
        <v>5446</v>
      </c>
      <c r="X982" s="26">
        <v>2234</v>
      </c>
      <c r="Y982" s="26">
        <v>170.4</v>
      </c>
      <c r="Z982" s="26">
        <v>706.5</v>
      </c>
      <c r="AA982" s="26">
        <v>2850</v>
      </c>
      <c r="AB982" s="26">
        <v>405.6</v>
      </c>
      <c r="AC982" s="26">
        <v>1150</v>
      </c>
      <c r="AD982" s="26">
        <v>13370</v>
      </c>
      <c r="AE982" s="26">
        <v>1179</v>
      </c>
      <c r="AF982" s="26">
        <v>1760.5</v>
      </c>
      <c r="AG982" s="26">
        <v>4.8037999999999998</v>
      </c>
    </row>
    <row r="983" spans="1:33" ht="15.75" customHeight="1">
      <c r="A983" s="101">
        <v>45250</v>
      </c>
      <c r="B983" s="102">
        <f>VLOOKUP(A983,'FTSE All-Share Historical '!A:B,2,FALSE)</f>
        <v>4127.13</v>
      </c>
      <c r="C983" s="26">
        <v>646</v>
      </c>
      <c r="D983" s="26">
        <v>230.5</v>
      </c>
      <c r="E983" s="26">
        <v>231.8</v>
      </c>
      <c r="F983" s="26">
        <v>190</v>
      </c>
      <c r="G983" s="26">
        <v>124</v>
      </c>
      <c r="H983" s="26">
        <v>399.5</v>
      </c>
      <c r="I983" s="26">
        <v>34</v>
      </c>
      <c r="J983" s="26">
        <v>78.5</v>
      </c>
      <c r="K983" s="26">
        <v>174.5</v>
      </c>
      <c r="L983" s="26">
        <v>119.8</v>
      </c>
      <c r="M983" s="26">
        <v>193</v>
      </c>
      <c r="N983" s="26">
        <v>243.2</v>
      </c>
      <c r="O983" s="26">
        <v>1095</v>
      </c>
      <c r="P983" s="26">
        <v>2050</v>
      </c>
      <c r="Q983" s="26">
        <v>105.4</v>
      </c>
      <c r="R983" s="26">
        <v>55</v>
      </c>
      <c r="S983" s="26">
        <v>84.4</v>
      </c>
      <c r="T983" s="26">
        <v>314</v>
      </c>
      <c r="U983" s="26">
        <v>206</v>
      </c>
      <c r="V983" s="26">
        <v>45.6</v>
      </c>
      <c r="W983" s="26">
        <v>5514</v>
      </c>
      <c r="X983" s="26">
        <v>2253.5</v>
      </c>
      <c r="Y983" s="26">
        <v>172</v>
      </c>
      <c r="Z983" s="26">
        <v>711</v>
      </c>
      <c r="AA983" s="26">
        <v>2830</v>
      </c>
      <c r="AB983" s="26">
        <v>402.2</v>
      </c>
      <c r="AC983" s="26">
        <v>1140</v>
      </c>
      <c r="AD983" s="26">
        <v>13175</v>
      </c>
      <c r="AE983" s="26">
        <v>1166</v>
      </c>
      <c r="AF983" s="26">
        <v>1752.5</v>
      </c>
      <c r="AG983" s="26">
        <v>4.6051000000000002</v>
      </c>
    </row>
    <row r="984" spans="1:33" ht="15.75" customHeight="1">
      <c r="A984" s="101">
        <v>45251</v>
      </c>
      <c r="B984" s="102">
        <f>VLOOKUP(A984,'FTSE All-Share Historical '!A:B,2,FALSE)</f>
        <v>4112.4799999999996</v>
      </c>
      <c r="C984" s="26">
        <v>646</v>
      </c>
      <c r="D984" s="26">
        <v>229</v>
      </c>
      <c r="E984" s="26">
        <v>230.6</v>
      </c>
      <c r="F984" s="26">
        <v>190</v>
      </c>
      <c r="G984" s="26">
        <v>125</v>
      </c>
      <c r="H984" s="26">
        <v>407.5</v>
      </c>
      <c r="I984" s="26">
        <v>33.299999999999997</v>
      </c>
      <c r="J984" s="26">
        <v>78.400000000000006</v>
      </c>
      <c r="K984" s="26">
        <v>173.5</v>
      </c>
      <c r="L984" s="26">
        <v>115.2</v>
      </c>
      <c r="M984" s="26">
        <v>192</v>
      </c>
      <c r="N984" s="26">
        <v>240</v>
      </c>
      <c r="O984" s="26">
        <v>1100</v>
      </c>
      <c r="P984" s="26">
        <v>2025</v>
      </c>
      <c r="Q984" s="26">
        <v>105</v>
      </c>
      <c r="R984" s="26">
        <v>57</v>
      </c>
      <c r="S984" s="26">
        <v>83.4</v>
      </c>
      <c r="T984" s="26">
        <v>302</v>
      </c>
      <c r="U984" s="26">
        <v>206</v>
      </c>
      <c r="V984" s="26">
        <v>43.6</v>
      </c>
      <c r="W984" s="26">
        <v>5532</v>
      </c>
      <c r="X984" s="26">
        <v>2236.5</v>
      </c>
      <c r="Y984" s="26">
        <v>172</v>
      </c>
      <c r="Z984" s="26">
        <v>699</v>
      </c>
      <c r="AA984" s="26">
        <v>2815</v>
      </c>
      <c r="AB984" s="26">
        <v>400.6</v>
      </c>
      <c r="AC984" s="26">
        <v>1120</v>
      </c>
      <c r="AD984" s="26">
        <v>13215</v>
      </c>
      <c r="AE984" s="26">
        <v>1136</v>
      </c>
      <c r="AF984" s="26">
        <v>1757.5</v>
      </c>
      <c r="AG984" s="26">
        <v>4.8760000000000003</v>
      </c>
    </row>
    <row r="985" spans="1:33" ht="15.75" customHeight="1">
      <c r="A985" s="101">
        <v>45252</v>
      </c>
      <c r="B985" s="102">
        <f>VLOOKUP(A985,'FTSE All-Share Historical '!A:B,2,FALSE)</f>
        <v>4110.72</v>
      </c>
      <c r="C985" s="26">
        <v>660</v>
      </c>
      <c r="D985" s="26">
        <v>222</v>
      </c>
      <c r="E985" s="26">
        <v>233.2</v>
      </c>
      <c r="F985" s="26">
        <v>185</v>
      </c>
      <c r="G985" s="26">
        <v>123</v>
      </c>
      <c r="H985" s="26">
        <v>400</v>
      </c>
      <c r="I985" s="26">
        <v>33.799999999999997</v>
      </c>
      <c r="J985" s="26">
        <v>77.400000000000006</v>
      </c>
      <c r="K985" s="26">
        <v>167</v>
      </c>
      <c r="L985" s="26">
        <v>118.6</v>
      </c>
      <c r="M985" s="26">
        <v>187</v>
      </c>
      <c r="N985" s="26">
        <v>238.2</v>
      </c>
      <c r="O985" s="26">
        <v>1095</v>
      </c>
      <c r="P985" s="26">
        <v>2035</v>
      </c>
      <c r="Q985" s="26">
        <v>106.4</v>
      </c>
      <c r="R985" s="26">
        <v>57.4</v>
      </c>
      <c r="S985" s="26">
        <v>83.6</v>
      </c>
      <c r="T985" s="26">
        <v>255</v>
      </c>
      <c r="U985" s="26">
        <v>205</v>
      </c>
      <c r="V985" s="26">
        <v>44.35</v>
      </c>
      <c r="W985" s="26">
        <v>5509</v>
      </c>
      <c r="X985" s="26">
        <v>2238</v>
      </c>
      <c r="Y985" s="26">
        <v>172.6</v>
      </c>
      <c r="Z985" s="26">
        <v>711.5</v>
      </c>
      <c r="AA985" s="26">
        <v>2855</v>
      </c>
      <c r="AB985" s="26">
        <v>403.6</v>
      </c>
      <c r="AC985" s="26">
        <v>1095</v>
      </c>
      <c r="AD985" s="26">
        <v>13370</v>
      </c>
      <c r="AE985" s="26">
        <v>1131</v>
      </c>
      <c r="AF985" s="26">
        <v>1756</v>
      </c>
      <c r="AG985" s="26">
        <v>4.8543000000000003</v>
      </c>
    </row>
    <row r="986" spans="1:33" ht="15.75" customHeight="1">
      <c r="A986" s="101">
        <v>45253</v>
      </c>
      <c r="B986" s="102">
        <f>VLOOKUP(A986,'FTSE All-Share Historical '!A:B,2,FALSE)</f>
        <v>4117.3999999999996</v>
      </c>
      <c r="C986" s="26">
        <v>660</v>
      </c>
      <c r="D986" s="26">
        <v>228.5</v>
      </c>
      <c r="E986" s="26">
        <v>232.8</v>
      </c>
      <c r="F986" s="26">
        <v>190</v>
      </c>
      <c r="G986" s="26">
        <v>127</v>
      </c>
      <c r="H986" s="26">
        <v>404.5</v>
      </c>
      <c r="I986" s="26">
        <v>32.9</v>
      </c>
      <c r="J986" s="26">
        <v>76</v>
      </c>
      <c r="K986" s="26">
        <v>166</v>
      </c>
      <c r="L986" s="26">
        <v>115.2</v>
      </c>
      <c r="M986" s="26">
        <v>180</v>
      </c>
      <c r="N986" s="26">
        <v>239.6</v>
      </c>
      <c r="O986" s="26">
        <v>1085</v>
      </c>
      <c r="P986" s="26">
        <v>2075</v>
      </c>
      <c r="Q986" s="26">
        <v>107.6</v>
      </c>
      <c r="R986" s="26">
        <v>58</v>
      </c>
      <c r="S986" s="26">
        <v>82.2</v>
      </c>
      <c r="T986" s="26">
        <v>289.5</v>
      </c>
      <c r="U986" s="26">
        <v>201</v>
      </c>
      <c r="V986" s="26">
        <v>44.35</v>
      </c>
      <c r="W986" s="26">
        <v>5502</v>
      </c>
      <c r="X986" s="26">
        <v>2231.5</v>
      </c>
      <c r="Y986" s="26">
        <v>174</v>
      </c>
      <c r="Z986" s="26">
        <v>712</v>
      </c>
      <c r="AA986" s="26">
        <v>2925</v>
      </c>
      <c r="AB986" s="26">
        <v>405</v>
      </c>
      <c r="AC986" s="26">
        <v>1125</v>
      </c>
      <c r="AD986" s="26">
        <v>13255</v>
      </c>
      <c r="AE986" s="26">
        <v>1121</v>
      </c>
      <c r="AF986" s="26">
        <v>1753</v>
      </c>
      <c r="AG986" s="26">
        <v>4.8543000000000003</v>
      </c>
    </row>
    <row r="987" spans="1:33" ht="15.75" customHeight="1">
      <c r="A987" s="101">
        <v>45254</v>
      </c>
      <c r="B987" s="102">
        <f>VLOOKUP(A987,'FTSE All-Share Historical '!A:B,2,FALSE)</f>
        <v>4118.87</v>
      </c>
      <c r="C987" s="26">
        <v>668</v>
      </c>
      <c r="D987" s="26">
        <v>225.5</v>
      </c>
      <c r="E987" s="26">
        <v>229</v>
      </c>
      <c r="F987" s="26">
        <v>184</v>
      </c>
      <c r="G987" s="26">
        <v>126</v>
      </c>
      <c r="H987" s="26">
        <v>404</v>
      </c>
      <c r="I987" s="26">
        <v>32.75</v>
      </c>
      <c r="J987" s="26">
        <v>77.400000000000006</v>
      </c>
      <c r="K987" s="26">
        <v>162</v>
      </c>
      <c r="L987" s="26">
        <v>114.4</v>
      </c>
      <c r="M987" s="26">
        <v>178</v>
      </c>
      <c r="N987" s="26">
        <v>242</v>
      </c>
      <c r="O987" s="26">
        <v>1085</v>
      </c>
      <c r="P987" s="26">
        <v>2065</v>
      </c>
      <c r="Q987" s="26">
        <v>106</v>
      </c>
      <c r="R987" s="26">
        <v>57.6</v>
      </c>
      <c r="S987" s="26">
        <v>83.5</v>
      </c>
      <c r="T987" s="26">
        <v>256.5</v>
      </c>
      <c r="U987" s="26">
        <v>206</v>
      </c>
      <c r="V987" s="26">
        <v>44.7</v>
      </c>
      <c r="W987" s="26">
        <v>5486</v>
      </c>
      <c r="X987" s="26">
        <v>2216.5</v>
      </c>
      <c r="Y987" s="26">
        <v>172.2</v>
      </c>
      <c r="Z987" s="26">
        <v>712</v>
      </c>
      <c r="AA987" s="26">
        <v>2950</v>
      </c>
      <c r="AB987" s="26">
        <v>405</v>
      </c>
      <c r="AC987" s="26">
        <v>1110</v>
      </c>
      <c r="AD987" s="26">
        <v>13335</v>
      </c>
      <c r="AE987" s="26">
        <v>1130</v>
      </c>
      <c r="AF987" s="26">
        <v>1758</v>
      </c>
      <c r="AG987" s="26">
        <v>4.7134999999999998</v>
      </c>
    </row>
    <row r="988" spans="1:33" ht="15.75" customHeight="1">
      <c r="A988" s="101">
        <v>45257</v>
      </c>
      <c r="B988" s="102">
        <f>VLOOKUP(A988,'FTSE All-Share Historical '!A:B,2,FALSE)</f>
        <v>4105.25</v>
      </c>
      <c r="C988" s="26">
        <v>666</v>
      </c>
      <c r="D988" s="26">
        <v>228.5</v>
      </c>
      <c r="E988" s="26">
        <v>226.2</v>
      </c>
      <c r="F988" s="26">
        <v>188</v>
      </c>
      <c r="G988" s="26">
        <v>127</v>
      </c>
      <c r="H988" s="26">
        <v>401.5</v>
      </c>
      <c r="I988" s="26">
        <v>32.25</v>
      </c>
      <c r="J988" s="26">
        <v>77</v>
      </c>
      <c r="K988" s="26">
        <v>164</v>
      </c>
      <c r="L988" s="26">
        <v>112.8</v>
      </c>
      <c r="M988" s="26">
        <v>174.6</v>
      </c>
      <c r="N988" s="26">
        <v>241.6</v>
      </c>
      <c r="O988" s="26">
        <v>1095</v>
      </c>
      <c r="P988" s="26">
        <v>2055</v>
      </c>
      <c r="Q988" s="26">
        <v>105</v>
      </c>
      <c r="R988" s="26">
        <v>56.8</v>
      </c>
      <c r="S988" s="26">
        <v>83.5</v>
      </c>
      <c r="T988" s="26">
        <v>250</v>
      </c>
      <c r="U988" s="26">
        <v>198.5</v>
      </c>
      <c r="V988" s="26">
        <v>46.05</v>
      </c>
      <c r="W988" s="26">
        <v>5462</v>
      </c>
      <c r="X988" s="26">
        <v>2205</v>
      </c>
      <c r="Y988" s="26">
        <v>170.2</v>
      </c>
      <c r="Z988" s="26">
        <v>709.5</v>
      </c>
      <c r="AA988" s="26">
        <v>2960</v>
      </c>
      <c r="AB988" s="26">
        <v>398.4</v>
      </c>
      <c r="AC988" s="26">
        <v>1085</v>
      </c>
      <c r="AD988" s="26">
        <v>13285</v>
      </c>
      <c r="AE988" s="26">
        <v>1161</v>
      </c>
      <c r="AF988" s="26">
        <v>1741.5</v>
      </c>
      <c r="AG988" s="26">
        <v>5.3997000000000002</v>
      </c>
    </row>
    <row r="989" spans="1:33" ht="15.75" customHeight="1">
      <c r="A989" s="101">
        <v>45258</v>
      </c>
      <c r="B989" s="102">
        <f>VLOOKUP(A989,'FTSE All-Share Historical '!A:B,2,FALSE)</f>
        <v>4101.0600000000004</v>
      </c>
      <c r="C989" s="26">
        <v>680</v>
      </c>
      <c r="D989" s="26">
        <v>229</v>
      </c>
      <c r="E989" s="26">
        <v>228.6</v>
      </c>
      <c r="F989" s="26">
        <v>193.5</v>
      </c>
      <c r="G989" s="26">
        <v>127</v>
      </c>
      <c r="H989" s="26">
        <v>404.5</v>
      </c>
      <c r="I989" s="26">
        <v>32.200000000000003</v>
      </c>
      <c r="J989" s="26">
        <v>77</v>
      </c>
      <c r="K989" s="26">
        <v>163</v>
      </c>
      <c r="L989" s="26">
        <v>112.6</v>
      </c>
      <c r="M989" s="26">
        <v>172</v>
      </c>
      <c r="N989" s="26">
        <v>240.6</v>
      </c>
      <c r="O989" s="26">
        <v>1070</v>
      </c>
      <c r="P989" s="26">
        <v>2070</v>
      </c>
      <c r="Q989" s="26">
        <v>105</v>
      </c>
      <c r="R989" s="26">
        <v>59.4</v>
      </c>
      <c r="S989" s="26">
        <v>81.7</v>
      </c>
      <c r="T989" s="26">
        <v>255</v>
      </c>
      <c r="U989" s="26">
        <v>201</v>
      </c>
      <c r="V989" s="26">
        <v>46.75</v>
      </c>
      <c r="W989" s="26">
        <v>5432</v>
      </c>
      <c r="X989" s="26">
        <v>2204</v>
      </c>
      <c r="Y989" s="26">
        <v>170</v>
      </c>
      <c r="Z989" s="26">
        <v>712</v>
      </c>
      <c r="AA989" s="26">
        <v>2970</v>
      </c>
      <c r="AB989" s="26">
        <v>396.8</v>
      </c>
      <c r="AC989" s="26">
        <v>1075</v>
      </c>
      <c r="AD989" s="26">
        <v>13245</v>
      </c>
      <c r="AE989" s="26">
        <v>1189</v>
      </c>
      <c r="AF989" s="26">
        <v>1740.5</v>
      </c>
      <c r="AG989" s="26">
        <v>7.0755999999999997</v>
      </c>
    </row>
    <row r="990" spans="1:33" ht="15.75" customHeight="1">
      <c r="A990" s="101">
        <v>45259</v>
      </c>
      <c r="B990" s="102">
        <f>VLOOKUP(A990,'FTSE All-Share Historical '!A:B,2,FALSE)</f>
        <v>4088.54</v>
      </c>
      <c r="C990" s="26">
        <v>690</v>
      </c>
      <c r="D990" s="26">
        <v>226.5</v>
      </c>
      <c r="E990" s="26">
        <v>185</v>
      </c>
      <c r="F990" s="26">
        <v>184</v>
      </c>
      <c r="G990" s="26">
        <v>125.5</v>
      </c>
      <c r="H990" s="26">
        <v>413</v>
      </c>
      <c r="I990" s="26">
        <v>31.8</v>
      </c>
      <c r="J990" s="26">
        <v>75</v>
      </c>
      <c r="K990" s="26">
        <v>170</v>
      </c>
      <c r="L990" s="26">
        <v>112.8</v>
      </c>
      <c r="M990" s="26">
        <v>172</v>
      </c>
      <c r="N990" s="26">
        <v>242.4</v>
      </c>
      <c r="O990" s="26">
        <v>1080</v>
      </c>
      <c r="P990" s="26">
        <v>2070</v>
      </c>
      <c r="Q990" s="26">
        <v>108.2</v>
      </c>
      <c r="R990" s="26">
        <v>59.4</v>
      </c>
      <c r="S990" s="26">
        <v>84.3</v>
      </c>
      <c r="T990" s="26">
        <v>253.5</v>
      </c>
      <c r="U990" s="26">
        <v>198</v>
      </c>
      <c r="V990" s="26">
        <v>46.7</v>
      </c>
      <c r="W990" s="26">
        <v>5400</v>
      </c>
      <c r="X990" s="26">
        <v>2138.5</v>
      </c>
      <c r="Y990" s="26">
        <v>170</v>
      </c>
      <c r="Z990" s="26">
        <v>714</v>
      </c>
      <c r="AA990" s="26">
        <v>2990</v>
      </c>
      <c r="AB990" s="26">
        <v>396.8</v>
      </c>
      <c r="AC990" s="26">
        <v>1080</v>
      </c>
      <c r="AD990" s="26">
        <v>13240</v>
      </c>
      <c r="AE990" s="26">
        <v>1211</v>
      </c>
      <c r="AF990" s="26">
        <v>1722.5</v>
      </c>
      <c r="AG990" s="26">
        <v>5.6345000000000001</v>
      </c>
    </row>
    <row r="991" spans="1:33" ht="15.75" customHeight="1">
      <c r="A991" s="101">
        <v>45260</v>
      </c>
      <c r="B991" s="102">
        <f>VLOOKUP(A991,'FTSE All-Share Historical '!A:B,2,FALSE)</f>
        <v>4095.56</v>
      </c>
      <c r="C991" s="26">
        <v>662</v>
      </c>
      <c r="D991" s="26">
        <v>218.5</v>
      </c>
      <c r="E991" s="26">
        <v>188.1</v>
      </c>
      <c r="F991" s="26">
        <v>194.5</v>
      </c>
      <c r="G991" s="26">
        <v>124</v>
      </c>
      <c r="H991" s="26">
        <v>400</v>
      </c>
      <c r="I991" s="26">
        <v>29.85</v>
      </c>
      <c r="J991" s="26">
        <v>81</v>
      </c>
      <c r="K991" s="26">
        <v>165.5</v>
      </c>
      <c r="L991" s="26">
        <v>110.4</v>
      </c>
      <c r="M991" s="26">
        <v>166.8</v>
      </c>
      <c r="N991" s="26">
        <v>221.6</v>
      </c>
      <c r="O991" s="26">
        <v>1090</v>
      </c>
      <c r="P991" s="26">
        <v>2035</v>
      </c>
      <c r="Q991" s="26">
        <v>108.8</v>
      </c>
      <c r="R991" s="26">
        <v>62</v>
      </c>
      <c r="S991" s="26">
        <v>85.3</v>
      </c>
      <c r="T991" s="26">
        <v>252</v>
      </c>
      <c r="U991" s="26">
        <v>198</v>
      </c>
      <c r="V991" s="26">
        <v>46.9</v>
      </c>
      <c r="W991" s="26">
        <v>5399</v>
      </c>
      <c r="X991" s="26">
        <v>2142</v>
      </c>
      <c r="Y991" s="26">
        <v>165.4</v>
      </c>
      <c r="Z991" s="26">
        <v>686</v>
      </c>
      <c r="AA991" s="26">
        <v>2920</v>
      </c>
      <c r="AB991" s="26">
        <v>394.8</v>
      </c>
      <c r="AC991" s="26">
        <v>1090</v>
      </c>
      <c r="AD991" s="26">
        <v>13380</v>
      </c>
      <c r="AE991" s="26">
        <v>1202</v>
      </c>
      <c r="AF991" s="26">
        <v>1723.5</v>
      </c>
      <c r="AG991" s="26">
        <v>5.4935999999999998</v>
      </c>
    </row>
    <row r="992" spans="1:33" ht="15.75" customHeight="1">
      <c r="A992" s="101">
        <v>45261</v>
      </c>
      <c r="B992" s="102">
        <f>VLOOKUP(A992,'FTSE All-Share Historical '!A:B,2,FALSE)</f>
        <v>4136.8</v>
      </c>
      <c r="C992" s="26">
        <v>678</v>
      </c>
      <c r="D992" s="26">
        <v>223.5</v>
      </c>
      <c r="E992" s="26">
        <v>191.9</v>
      </c>
      <c r="F992" s="26">
        <v>193</v>
      </c>
      <c r="G992" s="26">
        <v>126</v>
      </c>
      <c r="H992" s="26">
        <v>410</v>
      </c>
      <c r="I992" s="26">
        <v>30.3</v>
      </c>
      <c r="J992" s="26">
        <v>85.4</v>
      </c>
      <c r="K992" s="26">
        <v>166</v>
      </c>
      <c r="L992" s="26">
        <v>117.6</v>
      </c>
      <c r="M992" s="26">
        <v>168</v>
      </c>
      <c r="N992" s="26">
        <v>224.4</v>
      </c>
      <c r="O992" s="26">
        <v>1085</v>
      </c>
      <c r="P992" s="26">
        <v>2055</v>
      </c>
      <c r="Q992" s="26">
        <v>110.2</v>
      </c>
      <c r="R992" s="26">
        <v>63</v>
      </c>
      <c r="S992" s="26">
        <v>84.2</v>
      </c>
      <c r="T992" s="26">
        <v>254</v>
      </c>
      <c r="U992" s="26">
        <v>203</v>
      </c>
      <c r="V992" s="26">
        <v>47.5</v>
      </c>
      <c r="W992" s="26">
        <v>5599</v>
      </c>
      <c r="X992" s="26">
        <v>2311</v>
      </c>
      <c r="Y992" s="26">
        <v>166.8</v>
      </c>
      <c r="Z992" s="26">
        <v>700.5</v>
      </c>
      <c r="AA992" s="26">
        <v>2955</v>
      </c>
      <c r="AB992" s="26">
        <v>399</v>
      </c>
      <c r="AC992" s="26">
        <v>1105</v>
      </c>
      <c r="AD992" s="26">
        <v>13555</v>
      </c>
      <c r="AE992" s="26">
        <v>1224</v>
      </c>
      <c r="AF992" s="26">
        <v>1758</v>
      </c>
      <c r="AG992" s="26">
        <v>5.0566000000000004</v>
      </c>
    </row>
    <row r="993" spans="1:33" ht="15.75" customHeight="1">
      <c r="A993" s="101">
        <v>45264</v>
      </c>
      <c r="B993" s="102">
        <f>VLOOKUP(A993,'FTSE All-Share Historical '!A:B,2,FALSE)</f>
        <v>4127.5600000000004</v>
      </c>
      <c r="C993" s="26">
        <v>686</v>
      </c>
      <c r="D993" s="26">
        <v>220</v>
      </c>
      <c r="E993" s="26">
        <v>185.3</v>
      </c>
      <c r="F993" s="26">
        <v>194</v>
      </c>
      <c r="G993" s="26">
        <v>124</v>
      </c>
      <c r="H993" s="26">
        <v>407</v>
      </c>
      <c r="I993" s="26">
        <v>30.95</v>
      </c>
      <c r="J993" s="26">
        <v>85.6</v>
      </c>
      <c r="K993" s="26">
        <v>166</v>
      </c>
      <c r="L993" s="26">
        <v>117.4</v>
      </c>
      <c r="M993" s="26">
        <v>174</v>
      </c>
      <c r="N993" s="26">
        <v>228.6</v>
      </c>
      <c r="O993" s="26">
        <v>1070</v>
      </c>
      <c r="P993" s="26">
        <v>2040</v>
      </c>
      <c r="Q993" s="26">
        <v>109</v>
      </c>
      <c r="R993" s="26">
        <v>65</v>
      </c>
      <c r="S993" s="26">
        <v>83.6</v>
      </c>
      <c r="T993" s="26">
        <v>250</v>
      </c>
      <c r="U993" s="26">
        <v>201</v>
      </c>
      <c r="V993" s="26">
        <v>48.3</v>
      </c>
      <c r="W993" s="26">
        <v>5448</v>
      </c>
      <c r="X993" s="26">
        <v>2224.5</v>
      </c>
      <c r="Y993" s="26">
        <v>163.4</v>
      </c>
      <c r="Z993" s="26">
        <v>725</v>
      </c>
      <c r="AA993" s="26">
        <v>2910</v>
      </c>
      <c r="AB993" s="26">
        <v>392.6</v>
      </c>
      <c r="AC993" s="26">
        <v>1105</v>
      </c>
      <c r="AD993" s="26">
        <v>13355</v>
      </c>
      <c r="AE993" s="26">
        <v>1205</v>
      </c>
      <c r="AF993" s="26">
        <v>1769.5</v>
      </c>
      <c r="AG993" s="26">
        <v>5.7789999999999999</v>
      </c>
    </row>
    <row r="994" spans="1:33" ht="15.75" customHeight="1">
      <c r="A994" s="101">
        <v>45265</v>
      </c>
      <c r="B994" s="102">
        <f>VLOOKUP(A994,'FTSE All-Share Historical '!A:B,2,FALSE)</f>
        <v>4120.5600000000004</v>
      </c>
      <c r="C994" s="26">
        <v>696</v>
      </c>
      <c r="D994" s="26">
        <v>221.5</v>
      </c>
      <c r="E994" s="26">
        <v>185.4</v>
      </c>
      <c r="F994" s="26">
        <v>192.5</v>
      </c>
      <c r="G994" s="26">
        <v>122.5</v>
      </c>
      <c r="H994" s="26">
        <v>403</v>
      </c>
      <c r="I994" s="26">
        <v>29.75</v>
      </c>
      <c r="J994" s="26">
        <v>89.6</v>
      </c>
      <c r="K994" s="26">
        <v>170</v>
      </c>
      <c r="L994" s="26">
        <v>138.4</v>
      </c>
      <c r="M994" s="26">
        <v>177</v>
      </c>
      <c r="N994" s="26">
        <v>228.6</v>
      </c>
      <c r="O994" s="26">
        <v>1060</v>
      </c>
      <c r="P994" s="26">
        <v>2070</v>
      </c>
      <c r="Q994" s="26">
        <v>109.2</v>
      </c>
      <c r="R994" s="26">
        <v>64</v>
      </c>
      <c r="S994" s="26">
        <v>83.7</v>
      </c>
      <c r="T994" s="26">
        <v>260</v>
      </c>
      <c r="U994" s="26">
        <v>203</v>
      </c>
      <c r="V994" s="26">
        <v>47.9</v>
      </c>
      <c r="W994" s="26">
        <v>5420</v>
      </c>
      <c r="X994" s="26">
        <v>2155</v>
      </c>
      <c r="Y994" s="26">
        <v>160.4</v>
      </c>
      <c r="Z994" s="26">
        <v>721</v>
      </c>
      <c r="AA994" s="26">
        <v>2905</v>
      </c>
      <c r="AB994" s="26">
        <v>395.4</v>
      </c>
      <c r="AC994" s="26">
        <v>1095</v>
      </c>
      <c r="AD994" s="26">
        <v>13865</v>
      </c>
      <c r="AE994" s="26">
        <v>1198</v>
      </c>
      <c r="AF994" s="26">
        <v>1799</v>
      </c>
      <c r="AG994" s="26">
        <v>5.7066999999999997</v>
      </c>
    </row>
    <row r="995" spans="1:33" ht="15.75" customHeight="1">
      <c r="A995" s="101">
        <v>45266</v>
      </c>
      <c r="B995" s="102">
        <f>VLOOKUP(A995,'FTSE All-Share Historical '!A:B,2,FALSE)</f>
        <v>4138.24</v>
      </c>
      <c r="C995" s="26">
        <v>692</v>
      </c>
      <c r="D995" s="26">
        <v>228</v>
      </c>
      <c r="E995" s="26">
        <v>190.3</v>
      </c>
      <c r="F995" s="26">
        <v>198</v>
      </c>
      <c r="G995" s="26">
        <v>123</v>
      </c>
      <c r="H995" s="26">
        <v>407</v>
      </c>
      <c r="I995" s="26">
        <v>29.7</v>
      </c>
      <c r="J995" s="26">
        <v>88.4</v>
      </c>
      <c r="K995" s="26">
        <v>164</v>
      </c>
      <c r="L995" s="26">
        <v>149.6</v>
      </c>
      <c r="M995" s="26">
        <v>179.8</v>
      </c>
      <c r="N995" s="26">
        <v>229</v>
      </c>
      <c r="O995" s="26">
        <v>1070</v>
      </c>
      <c r="P995" s="26">
        <v>2075</v>
      </c>
      <c r="Q995" s="26">
        <v>109</v>
      </c>
      <c r="R995" s="26">
        <v>63.4</v>
      </c>
      <c r="S995" s="26">
        <v>84.8</v>
      </c>
      <c r="T995" s="26">
        <v>262.5</v>
      </c>
      <c r="U995" s="26">
        <v>202</v>
      </c>
      <c r="V995" s="26">
        <v>48.85</v>
      </c>
      <c r="W995" s="26">
        <v>5492</v>
      </c>
      <c r="X995" s="26">
        <v>2199</v>
      </c>
      <c r="Y995" s="26">
        <v>164.6</v>
      </c>
      <c r="Z995" s="26">
        <v>725.5</v>
      </c>
      <c r="AA995" s="26">
        <v>2910</v>
      </c>
      <c r="AB995" s="26">
        <v>397.8</v>
      </c>
      <c r="AC995" s="26">
        <v>1120</v>
      </c>
      <c r="AD995" s="26">
        <v>13835</v>
      </c>
      <c r="AE995" s="26">
        <v>1226</v>
      </c>
      <c r="AF995" s="26">
        <v>1803</v>
      </c>
      <c r="AG995" s="26">
        <v>5.8403999999999998</v>
      </c>
    </row>
    <row r="996" spans="1:33" ht="15.75" customHeight="1">
      <c r="A996" s="101">
        <v>45267</v>
      </c>
      <c r="B996" s="102">
        <f>VLOOKUP(A996,'FTSE All-Share Historical '!A:B,2,FALSE)</f>
        <v>4135.96</v>
      </c>
      <c r="C996" s="26">
        <v>696</v>
      </c>
      <c r="D996" s="26">
        <v>225.5</v>
      </c>
      <c r="E996" s="26">
        <v>188</v>
      </c>
      <c r="F996" s="26">
        <v>195</v>
      </c>
      <c r="G996" s="26">
        <v>127.5</v>
      </c>
      <c r="H996" s="26">
        <v>401.5</v>
      </c>
      <c r="I996" s="26">
        <v>28.7</v>
      </c>
      <c r="J996" s="26">
        <v>87</v>
      </c>
      <c r="K996" s="26">
        <v>170</v>
      </c>
      <c r="L996" s="26">
        <v>153</v>
      </c>
      <c r="M996" s="26">
        <v>182.2</v>
      </c>
      <c r="N996" s="26">
        <v>230</v>
      </c>
      <c r="O996" s="26">
        <v>1060</v>
      </c>
      <c r="P996" s="26">
        <v>2075</v>
      </c>
      <c r="Q996" s="26">
        <v>108.4</v>
      </c>
      <c r="R996" s="26">
        <v>64.8</v>
      </c>
      <c r="S996" s="26">
        <v>65.5</v>
      </c>
      <c r="T996" s="26">
        <v>262.5</v>
      </c>
      <c r="U996" s="26">
        <v>198</v>
      </c>
      <c r="V996" s="26">
        <v>50.6</v>
      </c>
      <c r="W996" s="26">
        <v>5568</v>
      </c>
      <c r="X996" s="26">
        <v>2224.5</v>
      </c>
      <c r="Y996" s="26">
        <v>167</v>
      </c>
      <c r="Z996" s="26">
        <v>733</v>
      </c>
      <c r="AA996" s="26">
        <v>2960</v>
      </c>
      <c r="AB996" s="26">
        <v>398</v>
      </c>
      <c r="AC996" s="26">
        <v>1120</v>
      </c>
      <c r="AD996" s="26">
        <v>14040</v>
      </c>
      <c r="AE996" s="26">
        <v>1223</v>
      </c>
      <c r="AF996" s="26">
        <v>1783</v>
      </c>
      <c r="AG996" s="26">
        <v>5.8512000000000004</v>
      </c>
    </row>
    <row r="997" spans="1:33" ht="15.75" customHeight="1">
      <c r="A997" s="101">
        <v>45268</v>
      </c>
      <c r="B997" s="102">
        <f>VLOOKUP(A997,'FTSE All-Share Historical '!A:B,2,FALSE)</f>
        <v>4157.84</v>
      </c>
      <c r="C997" s="26">
        <v>690</v>
      </c>
      <c r="D997" s="26">
        <v>230</v>
      </c>
      <c r="E997" s="26">
        <v>194.4</v>
      </c>
      <c r="F997" s="26">
        <v>196.5</v>
      </c>
      <c r="G997" s="26">
        <v>136.5</v>
      </c>
      <c r="H997" s="26">
        <v>397</v>
      </c>
      <c r="I997" s="26">
        <v>29.85</v>
      </c>
      <c r="J997" s="26">
        <v>86.4</v>
      </c>
      <c r="K997" s="26">
        <v>174</v>
      </c>
      <c r="L997" s="26">
        <v>156.80000000000001</v>
      </c>
      <c r="M997" s="26">
        <v>198.4</v>
      </c>
      <c r="N997" s="26">
        <v>233.6</v>
      </c>
      <c r="O997" s="26">
        <v>1060</v>
      </c>
      <c r="P997" s="26">
        <v>2060</v>
      </c>
      <c r="Q997" s="26">
        <v>105.6</v>
      </c>
      <c r="R997" s="26">
        <v>64.599999999999994</v>
      </c>
      <c r="S997" s="26">
        <v>66.3</v>
      </c>
      <c r="T997" s="26">
        <v>265.5</v>
      </c>
      <c r="U997" s="26">
        <v>207</v>
      </c>
      <c r="V997" s="26">
        <v>48.5</v>
      </c>
      <c r="W997" s="26">
        <v>5583</v>
      </c>
      <c r="X997" s="26">
        <v>1802.6</v>
      </c>
      <c r="Y997" s="26">
        <v>167.2</v>
      </c>
      <c r="Z997" s="26">
        <v>747</v>
      </c>
      <c r="AA997" s="26">
        <v>3035</v>
      </c>
      <c r="AB997" s="26">
        <v>399.2</v>
      </c>
      <c r="AC997" s="26">
        <v>1100</v>
      </c>
      <c r="AD997" s="26">
        <v>14300</v>
      </c>
      <c r="AE997" s="26">
        <v>1232</v>
      </c>
      <c r="AF997" s="26">
        <v>1751.5</v>
      </c>
      <c r="AG997" s="26">
        <v>6.0643000000000002</v>
      </c>
    </row>
    <row r="998" spans="1:33" ht="15.75" customHeight="1">
      <c r="A998" s="101">
        <v>45271</v>
      </c>
      <c r="B998" s="102">
        <f>VLOOKUP(A998,'FTSE All-Share Historical '!A:B,2,FALSE)</f>
        <v>4154.82</v>
      </c>
      <c r="C998" s="26">
        <v>690</v>
      </c>
      <c r="D998" s="26">
        <v>223.5</v>
      </c>
      <c r="E998" s="26">
        <v>195.5</v>
      </c>
      <c r="F998" s="26">
        <v>194.5</v>
      </c>
      <c r="G998" s="26">
        <v>137</v>
      </c>
      <c r="H998" s="26">
        <v>401</v>
      </c>
      <c r="I998" s="26">
        <v>29.45</v>
      </c>
      <c r="J998" s="26">
        <v>88</v>
      </c>
      <c r="K998" s="26">
        <v>166.5</v>
      </c>
      <c r="L998" s="26">
        <v>158</v>
      </c>
      <c r="M998" s="26">
        <v>197.8</v>
      </c>
      <c r="N998" s="26">
        <v>234</v>
      </c>
      <c r="O998" s="26">
        <v>1075</v>
      </c>
      <c r="P998" s="26">
        <v>2095</v>
      </c>
      <c r="Q998" s="26">
        <v>101.8</v>
      </c>
      <c r="R998" s="26">
        <v>64.2</v>
      </c>
      <c r="S998" s="26">
        <v>70.599999999999994</v>
      </c>
      <c r="T998" s="26">
        <v>270</v>
      </c>
      <c r="U998" s="26">
        <v>212</v>
      </c>
      <c r="V998" s="26">
        <v>47.85</v>
      </c>
      <c r="W998" s="26">
        <v>5484</v>
      </c>
      <c r="X998" s="26">
        <v>1789</v>
      </c>
      <c r="Y998" s="26">
        <v>163.6</v>
      </c>
      <c r="Z998" s="26">
        <v>753</v>
      </c>
      <c r="AA998" s="26">
        <v>3065</v>
      </c>
      <c r="AB998" s="26">
        <v>399.4</v>
      </c>
      <c r="AC998" s="26">
        <v>1115</v>
      </c>
      <c r="AD998" s="26">
        <v>14535</v>
      </c>
      <c r="AE998" s="26">
        <v>1240</v>
      </c>
      <c r="AF998" s="26">
        <v>1746</v>
      </c>
      <c r="AG998" s="26">
        <v>5.6345000000000001</v>
      </c>
    </row>
    <row r="999" spans="1:33" ht="15.75" customHeight="1">
      <c r="A999" s="101">
        <v>45272</v>
      </c>
      <c r="B999" s="102">
        <f>VLOOKUP(A999,'FTSE All-Share Historical '!A:B,2,FALSE)</f>
        <v>4151.0600000000004</v>
      </c>
      <c r="C999" s="26">
        <v>686</v>
      </c>
      <c r="D999" s="26">
        <v>227</v>
      </c>
      <c r="E999" s="26">
        <v>197.8</v>
      </c>
      <c r="F999" s="26">
        <v>197</v>
      </c>
      <c r="G999" s="26">
        <v>137</v>
      </c>
      <c r="H999" s="26">
        <v>386.5</v>
      </c>
      <c r="I999" s="26">
        <v>29.3</v>
      </c>
      <c r="J999" s="26">
        <v>87.4</v>
      </c>
      <c r="K999" s="26">
        <v>169.5</v>
      </c>
      <c r="L999" s="26">
        <v>162</v>
      </c>
      <c r="M999" s="26">
        <v>191.2</v>
      </c>
      <c r="N999" s="26">
        <v>236.4</v>
      </c>
      <c r="O999" s="26">
        <v>1075</v>
      </c>
      <c r="P999" s="26">
        <v>2085</v>
      </c>
      <c r="Q999" s="26">
        <v>102.2</v>
      </c>
      <c r="R999" s="26">
        <v>63</v>
      </c>
      <c r="S999" s="26">
        <v>71.099999999999994</v>
      </c>
      <c r="T999" s="26">
        <v>270</v>
      </c>
      <c r="U999" s="26">
        <v>200</v>
      </c>
      <c r="V999" s="26">
        <v>47.55</v>
      </c>
      <c r="W999" s="26">
        <v>5517</v>
      </c>
      <c r="X999" s="26">
        <v>1696</v>
      </c>
      <c r="Y999" s="26">
        <v>163</v>
      </c>
      <c r="Z999" s="26">
        <v>742</v>
      </c>
      <c r="AA999" s="26">
        <v>3090</v>
      </c>
      <c r="AB999" s="26">
        <v>390</v>
      </c>
      <c r="AC999" s="26">
        <v>1110</v>
      </c>
      <c r="AD999" s="26">
        <v>14520</v>
      </c>
      <c r="AE999" s="26">
        <v>1243</v>
      </c>
      <c r="AF999" s="26">
        <v>1746.5</v>
      </c>
      <c r="AG999" s="26">
        <v>5.6345000000000001</v>
      </c>
    </row>
    <row r="1000" spans="1:33" ht="15.75" customHeight="1">
      <c r="A1000" s="101">
        <v>45273</v>
      </c>
      <c r="B1000" s="102">
        <f>VLOOKUP(A1000,'FTSE All-Share Historical '!A:B,2,FALSE)</f>
        <v>4154.79</v>
      </c>
      <c r="C1000" s="26">
        <v>694</v>
      </c>
      <c r="D1000" s="26">
        <v>232</v>
      </c>
      <c r="E1000" s="26">
        <v>196.7</v>
      </c>
      <c r="F1000" s="26">
        <v>201</v>
      </c>
      <c r="G1000" s="26">
        <v>132.5</v>
      </c>
      <c r="H1000" s="26">
        <v>388.5</v>
      </c>
      <c r="I1000" s="26">
        <v>28.25</v>
      </c>
      <c r="J1000" s="26">
        <v>84</v>
      </c>
      <c r="K1000" s="26">
        <v>171</v>
      </c>
      <c r="L1000" s="26">
        <v>162.80000000000001</v>
      </c>
      <c r="M1000" s="26">
        <v>190</v>
      </c>
      <c r="N1000" s="26">
        <v>232.6</v>
      </c>
      <c r="O1000" s="26">
        <v>1060</v>
      </c>
      <c r="P1000" s="26">
        <v>2090</v>
      </c>
      <c r="Q1000" s="26">
        <v>102.2</v>
      </c>
      <c r="R1000" s="26">
        <v>61.2</v>
      </c>
      <c r="S1000" s="26">
        <v>71.099999999999994</v>
      </c>
      <c r="T1000" s="26">
        <v>277</v>
      </c>
      <c r="U1000" s="26">
        <v>205</v>
      </c>
      <c r="V1000" s="26">
        <v>48.05</v>
      </c>
      <c r="W1000" s="26">
        <v>5496</v>
      </c>
      <c r="X1000" s="26">
        <v>1670.2</v>
      </c>
      <c r="Y1000" s="26">
        <v>163.6</v>
      </c>
      <c r="Z1000" s="26">
        <v>737.5</v>
      </c>
      <c r="AA1000" s="26">
        <v>3145</v>
      </c>
      <c r="AB1000" s="26">
        <v>388.8</v>
      </c>
      <c r="AC1000" s="26">
        <v>1120</v>
      </c>
      <c r="AD1000" s="26">
        <v>14510</v>
      </c>
      <c r="AE1000" s="26">
        <v>1234</v>
      </c>
      <c r="AF1000" s="26">
        <v>1750</v>
      </c>
      <c r="AG1000" s="26">
        <v>5.6163999999999996</v>
      </c>
    </row>
    <row r="1001" spans="1:33" ht="15.75" customHeight="1">
      <c r="A1001" s="101">
        <v>45274</v>
      </c>
      <c r="B1001" s="102">
        <f>VLOOKUP(A1001,'FTSE All-Share Historical '!A:B,2,FALSE)</f>
        <v>4219.87</v>
      </c>
      <c r="C1001" s="26">
        <v>692</v>
      </c>
      <c r="D1001" s="26">
        <v>229</v>
      </c>
      <c r="E1001" s="26">
        <v>195</v>
      </c>
      <c r="F1001" s="26">
        <v>195</v>
      </c>
      <c r="G1001" s="26">
        <v>133</v>
      </c>
      <c r="H1001" s="26">
        <v>376</v>
      </c>
      <c r="I1001" s="26">
        <v>30.1</v>
      </c>
      <c r="J1001" s="26">
        <v>90.2</v>
      </c>
      <c r="K1001" s="26">
        <v>173.5</v>
      </c>
      <c r="L1001" s="26">
        <v>164</v>
      </c>
      <c r="M1001" s="26">
        <v>201</v>
      </c>
      <c r="N1001" s="26">
        <v>240</v>
      </c>
      <c r="O1001" s="26">
        <v>1080</v>
      </c>
      <c r="P1001" s="26">
        <v>2140</v>
      </c>
      <c r="Q1001" s="26">
        <v>105.4</v>
      </c>
      <c r="R1001" s="26">
        <v>60.6</v>
      </c>
      <c r="S1001" s="26">
        <v>71</v>
      </c>
      <c r="T1001" s="26">
        <v>315</v>
      </c>
      <c r="U1001" s="26">
        <v>208</v>
      </c>
      <c r="V1001" s="26">
        <v>52</v>
      </c>
      <c r="W1001" s="26">
        <v>5653</v>
      </c>
      <c r="X1001" s="26">
        <v>1795.4</v>
      </c>
      <c r="Y1001" s="26">
        <v>171.8</v>
      </c>
      <c r="Z1001" s="26">
        <v>765</v>
      </c>
      <c r="AA1001" s="26">
        <v>3165</v>
      </c>
      <c r="AB1001" s="26">
        <v>397.6</v>
      </c>
      <c r="AC1001" s="26">
        <v>1125</v>
      </c>
      <c r="AD1001" s="26">
        <v>14665</v>
      </c>
      <c r="AE1001" s="26">
        <v>1280</v>
      </c>
      <c r="AF1001" s="26">
        <v>1780.5</v>
      </c>
      <c r="AG1001" s="26">
        <v>5.6163999999999996</v>
      </c>
    </row>
    <row r="1002" spans="1:33" ht="15.75" customHeight="1">
      <c r="A1002" s="101">
        <v>45275</v>
      </c>
      <c r="B1002" s="102">
        <f>VLOOKUP(A1002,'FTSE All-Share Historical '!A:B,2,FALSE)</f>
        <v>4184.0200000000004</v>
      </c>
      <c r="C1002" s="26">
        <v>680</v>
      </c>
      <c r="D1002" s="26">
        <v>232.5</v>
      </c>
      <c r="E1002" s="26">
        <v>192.6</v>
      </c>
      <c r="F1002" s="26">
        <v>205</v>
      </c>
      <c r="G1002" s="26">
        <v>136</v>
      </c>
      <c r="H1002" s="26">
        <v>393.5</v>
      </c>
      <c r="I1002" s="26">
        <v>31.7</v>
      </c>
      <c r="J1002" s="26">
        <v>92</v>
      </c>
      <c r="K1002" s="26">
        <v>180</v>
      </c>
      <c r="L1002" s="26">
        <v>167.6</v>
      </c>
      <c r="M1002" s="26">
        <v>198</v>
      </c>
      <c r="N1002" s="26">
        <v>246.4</v>
      </c>
      <c r="O1002" s="26">
        <v>1065</v>
      </c>
      <c r="P1002" s="26">
        <v>2145</v>
      </c>
      <c r="Q1002" s="26">
        <v>105</v>
      </c>
      <c r="R1002" s="26">
        <v>64.599999999999994</v>
      </c>
      <c r="S1002" s="26">
        <v>70</v>
      </c>
      <c r="T1002" s="26">
        <v>307</v>
      </c>
      <c r="U1002" s="26">
        <v>199</v>
      </c>
      <c r="V1002" s="26">
        <v>51.2</v>
      </c>
      <c r="W1002" s="26">
        <v>5698</v>
      </c>
      <c r="X1002" s="26">
        <v>1824</v>
      </c>
      <c r="Y1002" s="26">
        <v>176.4</v>
      </c>
      <c r="Z1002" s="26">
        <v>783</v>
      </c>
      <c r="AA1002" s="26">
        <v>3180</v>
      </c>
      <c r="AB1002" s="26">
        <v>385</v>
      </c>
      <c r="AC1002" s="26">
        <v>1115</v>
      </c>
      <c r="AD1002" s="26">
        <v>14900</v>
      </c>
      <c r="AE1002" s="26">
        <v>1281</v>
      </c>
      <c r="AF1002" s="26">
        <v>1729.5</v>
      </c>
      <c r="AG1002" s="26">
        <v>5.3418999999999999</v>
      </c>
    </row>
    <row r="1003" spans="1:33" ht="15.75" customHeight="1">
      <c r="A1003" s="101">
        <v>45278</v>
      </c>
      <c r="B1003" s="102">
        <f>VLOOKUP(A1003,'FTSE All-Share Historical '!A:B,2,FALSE)</f>
        <v>4202.42</v>
      </c>
      <c r="C1003" s="26">
        <v>688</v>
      </c>
      <c r="D1003" s="26">
        <v>231.5</v>
      </c>
      <c r="E1003" s="26">
        <v>193</v>
      </c>
      <c r="F1003" s="26">
        <v>203</v>
      </c>
      <c r="G1003" s="26">
        <v>136.5</v>
      </c>
      <c r="H1003" s="26">
        <v>382</v>
      </c>
      <c r="I1003" s="26">
        <v>33.799999999999997</v>
      </c>
      <c r="J1003" s="26">
        <v>94</v>
      </c>
      <c r="K1003" s="26">
        <v>184</v>
      </c>
      <c r="L1003" s="26">
        <v>175.2</v>
      </c>
      <c r="M1003" s="26">
        <v>195</v>
      </c>
      <c r="N1003" s="26">
        <v>248</v>
      </c>
      <c r="O1003" s="26">
        <v>1075</v>
      </c>
      <c r="P1003" s="26">
        <v>2135</v>
      </c>
      <c r="Q1003" s="26">
        <v>105</v>
      </c>
      <c r="R1003" s="26">
        <v>64.400000000000006</v>
      </c>
      <c r="S1003" s="26">
        <v>70.3</v>
      </c>
      <c r="T1003" s="26">
        <v>312.5</v>
      </c>
      <c r="U1003" s="26">
        <v>204</v>
      </c>
      <c r="V1003" s="26">
        <v>51.5</v>
      </c>
      <c r="W1003" s="26">
        <v>5765</v>
      </c>
      <c r="X1003" s="26">
        <v>1821.4</v>
      </c>
      <c r="Y1003" s="26">
        <v>178.4</v>
      </c>
      <c r="Z1003" s="26">
        <v>791.5</v>
      </c>
      <c r="AA1003" s="26">
        <v>3200</v>
      </c>
      <c r="AB1003" s="26">
        <v>394</v>
      </c>
      <c r="AC1003" s="26">
        <v>1095</v>
      </c>
      <c r="AD1003" s="26">
        <v>14845</v>
      </c>
      <c r="AE1003" s="26">
        <v>1270</v>
      </c>
      <c r="AF1003" s="26">
        <v>1751.5</v>
      </c>
      <c r="AG1003" s="26">
        <v>5.2154999999999996</v>
      </c>
    </row>
    <row r="1004" spans="1:33" ht="15.75" customHeight="1">
      <c r="A1004" s="101">
        <v>45279</v>
      </c>
      <c r="B1004" s="102">
        <f>VLOOKUP(A1004,'FTSE All-Share Historical '!A:B,2,FALSE)</f>
        <v>4216.54</v>
      </c>
      <c r="C1004" s="26">
        <v>674</v>
      </c>
      <c r="D1004" s="26">
        <v>225.5</v>
      </c>
      <c r="E1004" s="26">
        <v>193</v>
      </c>
      <c r="F1004" s="26">
        <v>205</v>
      </c>
      <c r="G1004" s="26">
        <v>139.5</v>
      </c>
      <c r="H1004" s="26">
        <v>382</v>
      </c>
      <c r="I1004" s="26">
        <v>32.450000000000003</v>
      </c>
      <c r="J1004" s="26">
        <v>97.2</v>
      </c>
      <c r="K1004" s="26">
        <v>182</v>
      </c>
      <c r="L1004" s="26">
        <v>177</v>
      </c>
      <c r="M1004" s="26">
        <v>201.5</v>
      </c>
      <c r="N1004" s="26">
        <v>248.4</v>
      </c>
      <c r="O1004" s="26">
        <v>1105</v>
      </c>
      <c r="P1004" s="26">
        <v>2145</v>
      </c>
      <c r="Q1004" s="26">
        <v>106.4</v>
      </c>
      <c r="R1004" s="26">
        <v>63.8</v>
      </c>
      <c r="S1004" s="26">
        <v>69.099999999999994</v>
      </c>
      <c r="T1004" s="26">
        <v>327</v>
      </c>
      <c r="U1004" s="26">
        <v>206</v>
      </c>
      <c r="V1004" s="26">
        <v>52.7</v>
      </c>
      <c r="W1004" s="26">
        <v>5786</v>
      </c>
      <c r="X1004" s="26">
        <v>1891.6</v>
      </c>
      <c r="Y1004" s="26">
        <v>181</v>
      </c>
      <c r="Z1004" s="26">
        <v>801.5</v>
      </c>
      <c r="AA1004" s="26">
        <v>3190</v>
      </c>
      <c r="AB1004" s="26">
        <v>396.8</v>
      </c>
      <c r="AC1004" s="26">
        <v>1105</v>
      </c>
      <c r="AD1004" s="26">
        <v>14890</v>
      </c>
      <c r="AE1004" s="26">
        <v>1294</v>
      </c>
      <c r="AF1004" s="26">
        <v>1765</v>
      </c>
      <c r="AG1004" s="26">
        <v>5.2515999999999998</v>
      </c>
    </row>
    <row r="1005" spans="1:33" ht="15.75" customHeight="1">
      <c r="A1005" s="101">
        <v>45280</v>
      </c>
      <c r="B1005" s="102">
        <f>VLOOKUP(A1005,'FTSE All-Share Historical '!A:B,2,FALSE)</f>
        <v>4263.04</v>
      </c>
      <c r="C1005" s="26">
        <v>676</v>
      </c>
      <c r="D1005" s="26">
        <v>227</v>
      </c>
      <c r="E1005" s="26">
        <v>199</v>
      </c>
      <c r="F1005" s="26">
        <v>205</v>
      </c>
      <c r="G1005" s="26">
        <v>138</v>
      </c>
      <c r="H1005" s="26">
        <v>377</v>
      </c>
      <c r="I1005" s="26">
        <v>34.6</v>
      </c>
      <c r="J1005" s="26">
        <v>102</v>
      </c>
      <c r="K1005" s="26">
        <v>190</v>
      </c>
      <c r="L1005" s="26">
        <v>178</v>
      </c>
      <c r="M1005" s="26">
        <v>198</v>
      </c>
      <c r="N1005" s="26">
        <v>255</v>
      </c>
      <c r="O1005" s="26">
        <v>1115</v>
      </c>
      <c r="P1005" s="26">
        <v>2205</v>
      </c>
      <c r="Q1005" s="26">
        <v>111.2</v>
      </c>
      <c r="R1005" s="26">
        <v>64.599999999999994</v>
      </c>
      <c r="S1005" s="26">
        <v>70.2</v>
      </c>
      <c r="T1005" s="26">
        <v>335</v>
      </c>
      <c r="U1005" s="26">
        <v>202</v>
      </c>
      <c r="V1005" s="26">
        <v>55.9</v>
      </c>
      <c r="W1005" s="26">
        <v>5783</v>
      </c>
      <c r="X1005" s="26">
        <v>1912</v>
      </c>
      <c r="Y1005" s="26">
        <v>182</v>
      </c>
      <c r="Z1005" s="26">
        <v>810</v>
      </c>
      <c r="AA1005" s="26">
        <v>3160</v>
      </c>
      <c r="AB1005" s="26">
        <v>400.4</v>
      </c>
      <c r="AC1005" s="26">
        <v>1115</v>
      </c>
      <c r="AD1005" s="26">
        <v>14940</v>
      </c>
      <c r="AE1005" s="26">
        <v>1315</v>
      </c>
      <c r="AF1005" s="26">
        <v>1807</v>
      </c>
      <c r="AG1005" s="26">
        <v>5.1505000000000001</v>
      </c>
    </row>
    <row r="1006" spans="1:33" ht="15.75" customHeight="1">
      <c r="A1006" s="101">
        <v>45281</v>
      </c>
      <c r="B1006" s="102">
        <f>VLOOKUP(A1006,'FTSE All-Share Historical '!A:B,2,FALSE)</f>
        <v>4251.32</v>
      </c>
      <c r="C1006" s="26">
        <v>680</v>
      </c>
      <c r="D1006" s="26">
        <v>225</v>
      </c>
      <c r="E1006" s="26">
        <v>202.4</v>
      </c>
      <c r="F1006" s="26">
        <v>206</v>
      </c>
      <c r="G1006" s="26">
        <v>137.5</v>
      </c>
      <c r="H1006" s="26">
        <v>372</v>
      </c>
      <c r="I1006" s="26">
        <v>33.450000000000003</v>
      </c>
      <c r="J1006" s="26">
        <v>103</v>
      </c>
      <c r="K1006" s="26">
        <v>190</v>
      </c>
      <c r="L1006" s="26">
        <v>172.2</v>
      </c>
      <c r="M1006" s="26">
        <v>197</v>
      </c>
      <c r="N1006" s="26">
        <v>251.8</v>
      </c>
      <c r="O1006" s="26">
        <v>1085</v>
      </c>
      <c r="P1006" s="26">
        <v>2220</v>
      </c>
      <c r="Q1006" s="26">
        <v>110.4</v>
      </c>
      <c r="R1006" s="26">
        <v>64</v>
      </c>
      <c r="S1006" s="26">
        <v>70</v>
      </c>
      <c r="T1006" s="26">
        <v>314</v>
      </c>
      <c r="U1006" s="26">
        <v>205</v>
      </c>
      <c r="V1006" s="26">
        <v>57.3</v>
      </c>
      <c r="W1006" s="26">
        <v>5812</v>
      </c>
      <c r="X1006" s="26">
        <v>1924</v>
      </c>
      <c r="Y1006" s="26">
        <v>181.6</v>
      </c>
      <c r="Z1006" s="26">
        <v>818</v>
      </c>
      <c r="AA1006" s="26">
        <v>3145</v>
      </c>
      <c r="AB1006" s="26">
        <v>395</v>
      </c>
      <c r="AC1006" s="26">
        <v>1175</v>
      </c>
      <c r="AD1006" s="26">
        <v>14925</v>
      </c>
      <c r="AE1006" s="26">
        <v>1318</v>
      </c>
      <c r="AF1006" s="26">
        <v>1789</v>
      </c>
      <c r="AG1006" s="26">
        <v>4.8399000000000001</v>
      </c>
    </row>
    <row r="1007" spans="1:33" ht="15.75" customHeight="1">
      <c r="A1007" s="101">
        <v>45282</v>
      </c>
      <c r="B1007" s="102">
        <f>VLOOKUP(A1007,'FTSE All-Share Historical '!A:B,2,FALSE)</f>
        <v>4254.5</v>
      </c>
      <c r="C1007" s="26">
        <v>670</v>
      </c>
      <c r="D1007" s="26">
        <v>227</v>
      </c>
      <c r="E1007" s="26">
        <v>202</v>
      </c>
      <c r="F1007" s="26" t="e">
        <v>#N/A</v>
      </c>
      <c r="G1007" s="26">
        <v>137</v>
      </c>
      <c r="H1007" s="26">
        <v>384</v>
      </c>
      <c r="I1007" s="26">
        <v>34.299999999999997</v>
      </c>
      <c r="J1007" s="26">
        <v>103</v>
      </c>
      <c r="K1007" s="26">
        <v>182.5</v>
      </c>
      <c r="L1007" s="26">
        <v>172.6</v>
      </c>
      <c r="M1007" s="26">
        <v>197</v>
      </c>
      <c r="N1007" s="26">
        <v>260</v>
      </c>
      <c r="O1007" s="26">
        <v>1120</v>
      </c>
      <c r="P1007" s="26">
        <v>2250</v>
      </c>
      <c r="Q1007" s="26">
        <v>110</v>
      </c>
      <c r="R1007" s="26">
        <v>64</v>
      </c>
      <c r="S1007" s="26">
        <v>70.2</v>
      </c>
      <c r="T1007" s="26">
        <v>310</v>
      </c>
      <c r="U1007" s="26">
        <v>202</v>
      </c>
      <c r="V1007" s="26">
        <v>57</v>
      </c>
      <c r="W1007" s="26">
        <v>5839</v>
      </c>
      <c r="X1007" s="26">
        <v>1931.8</v>
      </c>
      <c r="Y1007" s="26">
        <v>181</v>
      </c>
      <c r="Z1007" s="26">
        <v>813</v>
      </c>
      <c r="AA1007" s="26">
        <v>3160</v>
      </c>
      <c r="AB1007" s="26">
        <v>396.6</v>
      </c>
      <c r="AC1007" s="26">
        <v>1165</v>
      </c>
      <c r="AD1007" s="26">
        <v>14930</v>
      </c>
      <c r="AE1007" s="26">
        <v>1302</v>
      </c>
      <c r="AF1007" s="26">
        <v>1773</v>
      </c>
      <c r="AG1007" s="26">
        <v>4.7713000000000001</v>
      </c>
    </row>
    <row r="1008" spans="1:33" ht="15.75" customHeight="1">
      <c r="A1008" s="101">
        <v>45287</v>
      </c>
      <c r="B1008" s="102">
        <f>VLOOKUP(A1008,'FTSE All-Share Historical '!A:B,2,FALSE)</f>
        <v>4270.28</v>
      </c>
      <c r="C1008" s="26">
        <v>670</v>
      </c>
      <c r="D1008" s="26">
        <v>225</v>
      </c>
      <c r="E1008" s="26">
        <v>202.6</v>
      </c>
      <c r="F1008" s="26">
        <v>209</v>
      </c>
      <c r="G1008" s="26">
        <v>135</v>
      </c>
      <c r="H1008" s="26">
        <v>388</v>
      </c>
      <c r="I1008" s="26">
        <v>33.9</v>
      </c>
      <c r="J1008" s="26">
        <v>106.5</v>
      </c>
      <c r="K1008" s="26">
        <v>190</v>
      </c>
      <c r="L1008" s="26">
        <v>174</v>
      </c>
      <c r="M1008" s="26">
        <v>212</v>
      </c>
      <c r="N1008" s="26">
        <v>259</v>
      </c>
      <c r="O1008" s="26">
        <v>1100</v>
      </c>
      <c r="P1008" s="26">
        <v>2220</v>
      </c>
      <c r="Q1008" s="26">
        <v>110</v>
      </c>
      <c r="R1008" s="26">
        <v>62.6</v>
      </c>
      <c r="S1008" s="26">
        <v>70</v>
      </c>
      <c r="T1008" s="26">
        <v>312</v>
      </c>
      <c r="U1008" s="26">
        <v>204</v>
      </c>
      <c r="V1008" s="26">
        <v>57.4</v>
      </c>
      <c r="W1008" s="26">
        <v>5825</v>
      </c>
      <c r="X1008" s="26">
        <v>1975.8</v>
      </c>
      <c r="Y1008" s="26">
        <v>185.4</v>
      </c>
      <c r="Z1008" s="26">
        <v>820</v>
      </c>
      <c r="AA1008" s="26">
        <v>3155</v>
      </c>
      <c r="AB1008" s="26">
        <v>398.4</v>
      </c>
      <c r="AC1008" s="26">
        <v>1210</v>
      </c>
      <c r="AD1008" s="26">
        <v>15085</v>
      </c>
      <c r="AE1008" s="26">
        <v>1276</v>
      </c>
      <c r="AF1008" s="26">
        <v>1777.5</v>
      </c>
      <c r="AG1008" s="26">
        <v>4.4569999999999999</v>
      </c>
    </row>
    <row r="1009" spans="1:33" ht="15.75" customHeight="1">
      <c r="A1009" s="101">
        <v>45288</v>
      </c>
      <c r="B1009" s="102">
        <f>VLOOKUP(A1009,'FTSE All-Share Historical '!A:B,2,FALSE)</f>
        <v>4269.1899999999996</v>
      </c>
      <c r="C1009" s="26">
        <v>670</v>
      </c>
      <c r="D1009" s="26">
        <v>229.5</v>
      </c>
      <c r="E1009" s="26">
        <v>200</v>
      </c>
      <c r="F1009" s="26">
        <v>208</v>
      </c>
      <c r="G1009" s="26">
        <v>130</v>
      </c>
      <c r="H1009" s="26">
        <v>385.5</v>
      </c>
      <c r="I1009" s="26">
        <v>33.4</v>
      </c>
      <c r="J1009" s="26">
        <v>108.5</v>
      </c>
      <c r="K1009" s="26">
        <v>189.5</v>
      </c>
      <c r="L1009" s="26">
        <v>174.4</v>
      </c>
      <c r="M1009" s="26">
        <v>217.5</v>
      </c>
      <c r="N1009" s="26">
        <v>259.2</v>
      </c>
      <c r="O1009" s="26">
        <v>1100</v>
      </c>
      <c r="P1009" s="26">
        <v>2220</v>
      </c>
      <c r="Q1009" s="26">
        <v>108.4</v>
      </c>
      <c r="R1009" s="26">
        <v>64</v>
      </c>
      <c r="S1009" s="26">
        <v>70.7</v>
      </c>
      <c r="T1009" s="26">
        <v>314</v>
      </c>
      <c r="U1009" s="26">
        <v>204</v>
      </c>
      <c r="V1009" s="26">
        <v>58.4</v>
      </c>
      <c r="W1009" s="26">
        <v>5860</v>
      </c>
      <c r="X1009" s="26">
        <v>1984.8</v>
      </c>
      <c r="Y1009" s="26">
        <v>184.2</v>
      </c>
      <c r="Z1009" s="26">
        <v>808.5</v>
      </c>
      <c r="AA1009" s="26">
        <v>3155</v>
      </c>
      <c r="AB1009" s="26">
        <v>397.2</v>
      </c>
      <c r="AC1009" s="26">
        <v>1180</v>
      </c>
      <c r="AD1009" s="26">
        <v>15115</v>
      </c>
      <c r="AE1009" s="26">
        <v>1264</v>
      </c>
      <c r="AF1009" s="26">
        <v>1767.5</v>
      </c>
      <c r="AG1009" s="26">
        <v>4.4280999999999997</v>
      </c>
    </row>
    <row r="1010" spans="1:33" ht="15.75" customHeight="1">
      <c r="A1010" s="101">
        <v>45289</v>
      </c>
      <c r="B1010" s="102">
        <f>VLOOKUP(A1010,'FTSE All-Share Historical '!A:B,2,FALSE)</f>
        <v>4273.24</v>
      </c>
      <c r="C1010" s="26">
        <v>652</v>
      </c>
      <c r="D1010" s="26">
        <v>225</v>
      </c>
      <c r="E1010" s="26">
        <v>199.3</v>
      </c>
      <c r="F1010" s="26">
        <v>212</v>
      </c>
      <c r="G1010" s="26">
        <v>136.5</v>
      </c>
      <c r="H1010" s="26">
        <v>394.5</v>
      </c>
      <c r="I1010" s="26">
        <v>33.799999999999997</v>
      </c>
      <c r="J1010" s="26">
        <v>114.5</v>
      </c>
      <c r="K1010" s="26">
        <v>192</v>
      </c>
      <c r="L1010" s="26">
        <v>175</v>
      </c>
      <c r="M1010" s="26">
        <v>220</v>
      </c>
      <c r="N1010" s="26">
        <v>257.8</v>
      </c>
      <c r="O1010" s="26">
        <v>1090</v>
      </c>
      <c r="P1010" s="26">
        <v>2215</v>
      </c>
      <c r="Q1010" s="26">
        <v>107.2</v>
      </c>
      <c r="R1010" s="26">
        <v>63.4</v>
      </c>
      <c r="S1010" s="26">
        <v>71</v>
      </c>
      <c r="T1010" s="26">
        <v>302</v>
      </c>
      <c r="U1010" s="26">
        <v>204</v>
      </c>
      <c r="V1010" s="26">
        <v>58.3</v>
      </c>
      <c r="W1010" s="26">
        <v>5842</v>
      </c>
      <c r="X1010" s="26">
        <v>1970.6</v>
      </c>
      <c r="Y1010" s="26">
        <v>180.8</v>
      </c>
      <c r="Z1010" s="26">
        <v>810.5</v>
      </c>
      <c r="AA1010" s="26">
        <v>3165</v>
      </c>
      <c r="AB1010" s="26">
        <v>395</v>
      </c>
      <c r="AC1010" s="26">
        <v>1200</v>
      </c>
      <c r="AD1010" s="26">
        <v>15085</v>
      </c>
      <c r="AE1010" s="26">
        <v>1249</v>
      </c>
      <c r="AF1010" s="26">
        <v>1789</v>
      </c>
      <c r="AG1010" s="26">
        <v>4.3162000000000003</v>
      </c>
    </row>
    <row r="1011" spans="1:33" ht="15.75" customHeight="1">
      <c r="A1011" s="101">
        <v>45293</v>
      </c>
      <c r="B1011" s="102">
        <f>VLOOKUP(A1011,'FTSE All-Share Historical '!A:B,2,FALSE)</f>
        <v>4262.1499999999996</v>
      </c>
      <c r="C1011" s="26">
        <v>662</v>
      </c>
      <c r="D1011" s="26">
        <v>226</v>
      </c>
      <c r="E1011" s="26">
        <v>192</v>
      </c>
      <c r="F1011" s="26">
        <v>207</v>
      </c>
      <c r="G1011" s="26">
        <v>132</v>
      </c>
      <c r="H1011" s="26">
        <v>399</v>
      </c>
      <c r="I1011" s="26">
        <v>33.700000000000003</v>
      </c>
      <c r="J1011" s="26">
        <v>110</v>
      </c>
      <c r="K1011" s="26">
        <v>182</v>
      </c>
      <c r="L1011" s="26">
        <v>168.6</v>
      </c>
      <c r="M1011" s="26">
        <v>210</v>
      </c>
      <c r="N1011" s="26">
        <v>254</v>
      </c>
      <c r="O1011" s="26">
        <v>1120</v>
      </c>
      <c r="P1011" s="26">
        <v>2175</v>
      </c>
      <c r="Q1011" s="26">
        <v>107</v>
      </c>
      <c r="R1011" s="26">
        <v>64.400000000000006</v>
      </c>
      <c r="S1011" s="26">
        <v>72.2</v>
      </c>
      <c r="T1011" s="26">
        <v>287.5</v>
      </c>
      <c r="U1011" s="26">
        <v>202</v>
      </c>
      <c r="V1011" s="26">
        <v>56</v>
      </c>
      <c r="W1011" s="26">
        <v>5891</v>
      </c>
      <c r="X1011" s="26">
        <v>1968.2</v>
      </c>
      <c r="Y1011" s="26">
        <v>181.8</v>
      </c>
      <c r="Z1011" s="26">
        <v>804.5</v>
      </c>
      <c r="AA1011" s="26">
        <v>3165</v>
      </c>
      <c r="AB1011" s="26">
        <v>420</v>
      </c>
      <c r="AC1011" s="26">
        <v>1200</v>
      </c>
      <c r="AD1011" s="26">
        <v>14890</v>
      </c>
      <c r="AE1011" s="26">
        <v>1245</v>
      </c>
      <c r="AF1011" s="26">
        <v>1786.5</v>
      </c>
      <c r="AG1011" s="26">
        <v>4.4028</v>
      </c>
    </row>
    <row r="1012" spans="1:33" ht="15.75" customHeight="1">
      <c r="A1012" s="101">
        <v>45294</v>
      </c>
      <c r="B1012" s="102">
        <f>VLOOKUP(A1012,'FTSE All-Share Historical '!A:B,2,FALSE)</f>
        <v>4237.83</v>
      </c>
      <c r="C1012" s="26">
        <v>662</v>
      </c>
      <c r="D1012" s="26">
        <v>225.5</v>
      </c>
      <c r="E1012" s="26">
        <v>187.5</v>
      </c>
      <c r="F1012" s="26">
        <v>207</v>
      </c>
      <c r="G1012" s="26">
        <v>131</v>
      </c>
      <c r="H1012" s="26">
        <v>387</v>
      </c>
      <c r="I1012" s="26">
        <v>33.4</v>
      </c>
      <c r="J1012" s="26">
        <v>109.25</v>
      </c>
      <c r="K1012" s="26">
        <v>190</v>
      </c>
      <c r="L1012" s="26">
        <v>169.2</v>
      </c>
      <c r="M1012" s="26">
        <v>213</v>
      </c>
      <c r="N1012" s="26">
        <v>256.2</v>
      </c>
      <c r="O1012" s="26">
        <v>1110</v>
      </c>
      <c r="P1012" s="26">
        <v>2155</v>
      </c>
      <c r="Q1012" s="26">
        <v>105.2</v>
      </c>
      <c r="R1012" s="26">
        <v>63</v>
      </c>
      <c r="S1012" s="26">
        <v>70</v>
      </c>
      <c r="T1012" s="26">
        <v>284</v>
      </c>
      <c r="U1012" s="26">
        <v>201</v>
      </c>
      <c r="V1012" s="26">
        <v>54.1</v>
      </c>
      <c r="W1012" s="26">
        <v>5778</v>
      </c>
      <c r="X1012" s="26">
        <v>1869</v>
      </c>
      <c r="Y1012" s="26">
        <v>176</v>
      </c>
      <c r="Z1012" s="26">
        <v>808</v>
      </c>
      <c r="AA1012" s="26">
        <v>3200</v>
      </c>
      <c r="AB1012" s="26">
        <v>440.8</v>
      </c>
      <c r="AC1012" s="26">
        <v>1230</v>
      </c>
      <c r="AD1012" s="26">
        <v>14600</v>
      </c>
      <c r="AE1012" s="26">
        <v>1216</v>
      </c>
      <c r="AF1012" s="26">
        <v>1814</v>
      </c>
      <c r="AG1012" s="26">
        <v>4.4317000000000002</v>
      </c>
    </row>
    <row r="1013" spans="1:33" ht="15.75" customHeight="1">
      <c r="A1013" s="101">
        <v>45295</v>
      </c>
      <c r="B1013" s="102">
        <f>VLOOKUP(A1013,'FTSE All-Share Historical '!A:B,2,FALSE)</f>
        <v>4258.54</v>
      </c>
      <c r="C1013" s="26">
        <v>672</v>
      </c>
      <c r="D1013" s="26">
        <v>227</v>
      </c>
      <c r="E1013" s="26">
        <v>187.2</v>
      </c>
      <c r="F1013" s="26">
        <v>210</v>
      </c>
      <c r="G1013" s="26">
        <v>135</v>
      </c>
      <c r="H1013" s="26">
        <v>382.5</v>
      </c>
      <c r="I1013" s="26">
        <v>33.85</v>
      </c>
      <c r="J1013" s="26">
        <v>107.5</v>
      </c>
      <c r="K1013" s="26">
        <v>191</v>
      </c>
      <c r="L1013" s="26">
        <v>170.8</v>
      </c>
      <c r="M1013" s="26">
        <v>212</v>
      </c>
      <c r="N1013" s="26">
        <v>255.8</v>
      </c>
      <c r="O1013" s="26">
        <v>1100</v>
      </c>
      <c r="P1013" s="26">
        <v>2175</v>
      </c>
      <c r="Q1013" s="26">
        <v>107.2</v>
      </c>
      <c r="R1013" s="26">
        <v>64</v>
      </c>
      <c r="S1013" s="26">
        <v>70</v>
      </c>
      <c r="T1013" s="26">
        <v>279.5</v>
      </c>
      <c r="U1013" s="26">
        <v>200</v>
      </c>
      <c r="V1013" s="26">
        <v>54.7</v>
      </c>
      <c r="W1013" s="26">
        <v>5754</v>
      </c>
      <c r="X1013" s="26">
        <v>1873.2</v>
      </c>
      <c r="Y1013" s="26">
        <v>174.2</v>
      </c>
      <c r="Z1013" s="26">
        <v>815.5</v>
      </c>
      <c r="AA1013" s="26">
        <v>3265</v>
      </c>
      <c r="AB1013" s="26">
        <v>445.4</v>
      </c>
      <c r="AC1013" s="26">
        <v>1252.5</v>
      </c>
      <c r="AD1013" s="26">
        <v>14710</v>
      </c>
      <c r="AE1013" s="26">
        <v>1242</v>
      </c>
      <c r="AF1013" s="26">
        <v>1850.5</v>
      </c>
      <c r="AG1013" s="26">
        <v>4.5183999999999997</v>
      </c>
    </row>
    <row r="1014" spans="1:33" ht="15.75" customHeight="1">
      <c r="A1014" s="101">
        <v>45296</v>
      </c>
      <c r="B1014" s="102">
        <f>VLOOKUP(A1014,'FTSE All-Share Historical '!A:B,2,FALSE)</f>
        <v>4237.67</v>
      </c>
      <c r="C1014" s="26">
        <v>668</v>
      </c>
      <c r="D1014" s="26">
        <v>225</v>
      </c>
      <c r="E1014" s="26">
        <v>184.4</v>
      </c>
      <c r="F1014" s="26">
        <v>213</v>
      </c>
      <c r="G1014" s="26">
        <v>139.5</v>
      </c>
      <c r="H1014" s="26">
        <v>382.5</v>
      </c>
      <c r="I1014" s="26">
        <v>33.950000000000003</v>
      </c>
      <c r="J1014" s="26">
        <v>102</v>
      </c>
      <c r="K1014" s="26">
        <v>189</v>
      </c>
      <c r="L1014" s="26">
        <v>170</v>
      </c>
      <c r="M1014" s="26">
        <v>212</v>
      </c>
      <c r="N1014" s="26">
        <v>255.4</v>
      </c>
      <c r="O1014" s="26">
        <v>1095</v>
      </c>
      <c r="P1014" s="26">
        <v>2155</v>
      </c>
      <c r="Q1014" s="26">
        <v>111</v>
      </c>
      <c r="R1014" s="26">
        <v>63.6</v>
      </c>
      <c r="S1014" s="26">
        <v>70.8</v>
      </c>
      <c r="T1014" s="26">
        <v>280</v>
      </c>
      <c r="U1014" s="26">
        <v>202</v>
      </c>
      <c r="V1014" s="26">
        <v>54.5</v>
      </c>
      <c r="W1014" s="26">
        <v>5700</v>
      </c>
      <c r="X1014" s="26">
        <v>1870.8</v>
      </c>
      <c r="Y1014" s="26">
        <v>173</v>
      </c>
      <c r="Z1014" s="26">
        <v>807.5</v>
      </c>
      <c r="AA1014" s="26">
        <v>3480</v>
      </c>
      <c r="AB1014" s="26">
        <v>442.4</v>
      </c>
      <c r="AC1014" s="26">
        <v>1257.5</v>
      </c>
      <c r="AD1014" s="26">
        <v>14690</v>
      </c>
      <c r="AE1014" s="26">
        <v>1248</v>
      </c>
      <c r="AF1014" s="26">
        <v>1859</v>
      </c>
      <c r="AG1014" s="26">
        <v>4.3162000000000003</v>
      </c>
    </row>
    <row r="1015" spans="1:33" ht="15.75" customHeight="1">
      <c r="A1015" s="101">
        <v>45299</v>
      </c>
      <c r="B1015" s="102">
        <f>VLOOKUP(A1015,'FTSE All-Share Historical '!A:B,2,FALSE)</f>
        <v>4245.55</v>
      </c>
      <c r="C1015" s="26">
        <v>670</v>
      </c>
      <c r="D1015" s="26">
        <v>231.5</v>
      </c>
      <c r="E1015" s="26">
        <v>189</v>
      </c>
      <c r="F1015" s="26">
        <v>209</v>
      </c>
      <c r="G1015" s="26">
        <v>133</v>
      </c>
      <c r="H1015" s="26">
        <v>378.5</v>
      </c>
      <c r="I1015" s="26">
        <v>34.25</v>
      </c>
      <c r="J1015" s="26">
        <v>106.25</v>
      </c>
      <c r="K1015" s="26">
        <v>181.5</v>
      </c>
      <c r="L1015" s="26">
        <v>170</v>
      </c>
      <c r="M1015" s="26">
        <v>204</v>
      </c>
      <c r="N1015" s="26">
        <v>262.2</v>
      </c>
      <c r="O1015" s="26">
        <v>1100</v>
      </c>
      <c r="P1015" s="26">
        <v>2175</v>
      </c>
      <c r="Q1015" s="26">
        <v>110</v>
      </c>
      <c r="R1015" s="26">
        <v>62.8</v>
      </c>
      <c r="S1015" s="26">
        <v>70.900000000000006</v>
      </c>
      <c r="T1015" s="26">
        <v>289</v>
      </c>
      <c r="U1015" s="26">
        <v>197</v>
      </c>
      <c r="V1015" s="26">
        <v>55.6</v>
      </c>
      <c r="W1015" s="26">
        <v>5685</v>
      </c>
      <c r="X1015" s="26">
        <v>1846.8</v>
      </c>
      <c r="Y1015" s="26">
        <v>172.6</v>
      </c>
      <c r="Z1015" s="26">
        <v>815</v>
      </c>
      <c r="AA1015" s="26">
        <v>3490</v>
      </c>
      <c r="AB1015" s="26">
        <v>440</v>
      </c>
      <c r="AC1015" s="26">
        <v>1285</v>
      </c>
      <c r="AD1015" s="26">
        <v>14600</v>
      </c>
      <c r="AE1015" s="26">
        <v>1269</v>
      </c>
      <c r="AF1015" s="26">
        <v>1862</v>
      </c>
      <c r="AG1015" s="26">
        <v>4.3848000000000003</v>
      </c>
    </row>
    <row r="1016" spans="1:33" ht="15.75" customHeight="1">
      <c r="A1016" s="101">
        <v>45300</v>
      </c>
      <c r="B1016" s="102">
        <f>VLOOKUP(A1016,'FTSE All-Share Historical '!A:B,2,FALSE)</f>
        <v>4237.6000000000004</v>
      </c>
      <c r="C1016" s="26">
        <v>668</v>
      </c>
      <c r="D1016" s="26">
        <v>237.5</v>
      </c>
      <c r="E1016" s="26">
        <v>182.5</v>
      </c>
      <c r="F1016" s="26">
        <v>212</v>
      </c>
      <c r="G1016" s="26">
        <v>133</v>
      </c>
      <c r="H1016" s="26">
        <v>368</v>
      </c>
      <c r="I1016" s="26">
        <v>35.4</v>
      </c>
      <c r="J1016" s="26">
        <v>104</v>
      </c>
      <c r="K1016" s="26">
        <v>190</v>
      </c>
      <c r="L1016" s="26">
        <v>166.4</v>
      </c>
      <c r="M1016" s="26">
        <v>201</v>
      </c>
      <c r="N1016" s="26">
        <v>256</v>
      </c>
      <c r="O1016" s="26">
        <v>1110</v>
      </c>
      <c r="P1016" s="26">
        <v>2170</v>
      </c>
      <c r="Q1016" s="26">
        <v>108</v>
      </c>
      <c r="R1016" s="26">
        <v>62.6</v>
      </c>
      <c r="S1016" s="26">
        <v>69.8</v>
      </c>
      <c r="T1016" s="26">
        <v>263.5</v>
      </c>
      <c r="U1016" s="26">
        <v>199.5</v>
      </c>
      <c r="V1016" s="26">
        <v>56</v>
      </c>
      <c r="W1016" s="26">
        <v>5572</v>
      </c>
      <c r="X1016" s="26">
        <v>1823.8</v>
      </c>
      <c r="Y1016" s="26">
        <v>172</v>
      </c>
      <c r="Z1016" s="26">
        <v>811</v>
      </c>
      <c r="AA1016" s="26">
        <v>3465</v>
      </c>
      <c r="AB1016" s="26">
        <v>437.6</v>
      </c>
      <c r="AC1016" s="26">
        <v>1250</v>
      </c>
      <c r="AD1016" s="26">
        <v>14600</v>
      </c>
      <c r="AE1016" s="26">
        <v>1264</v>
      </c>
      <c r="AF1016" s="26">
        <v>1894.5</v>
      </c>
      <c r="AG1016" s="26">
        <v>4.3811999999999998</v>
      </c>
    </row>
    <row r="1017" spans="1:33" ht="15.75" customHeight="1">
      <c r="A1017" s="101">
        <v>45301</v>
      </c>
      <c r="B1017" s="102">
        <f>VLOOKUP(A1017,'FTSE All-Share Historical '!A:B,2,FALSE)</f>
        <v>4221.92</v>
      </c>
      <c r="C1017" s="26">
        <v>672</v>
      </c>
      <c r="D1017" s="26">
        <v>235</v>
      </c>
      <c r="E1017" s="26">
        <v>178</v>
      </c>
      <c r="F1017" s="26">
        <v>207</v>
      </c>
      <c r="G1017" s="26">
        <v>144.5</v>
      </c>
      <c r="H1017" s="26">
        <v>365</v>
      </c>
      <c r="I1017" s="26">
        <v>34.9</v>
      </c>
      <c r="J1017" s="26">
        <v>102.5</v>
      </c>
      <c r="K1017" s="26">
        <v>192</v>
      </c>
      <c r="L1017" s="26">
        <v>168.6</v>
      </c>
      <c r="M1017" s="26">
        <v>194.4</v>
      </c>
      <c r="N1017" s="26">
        <v>256.8</v>
      </c>
      <c r="O1017" s="26">
        <v>1110</v>
      </c>
      <c r="P1017" s="26">
        <v>2170</v>
      </c>
      <c r="Q1017" s="26">
        <v>110.4</v>
      </c>
      <c r="R1017" s="26">
        <v>68.2</v>
      </c>
      <c r="S1017" s="26">
        <v>70.2</v>
      </c>
      <c r="T1017" s="26">
        <v>258.5</v>
      </c>
      <c r="U1017" s="26">
        <v>195.5</v>
      </c>
      <c r="V1017" s="26">
        <v>55.4</v>
      </c>
      <c r="W1017" s="26">
        <v>5505</v>
      </c>
      <c r="X1017" s="26">
        <v>1823.2</v>
      </c>
      <c r="Y1017" s="26">
        <v>171</v>
      </c>
      <c r="Z1017" s="26">
        <v>813</v>
      </c>
      <c r="AA1017" s="26">
        <v>3465</v>
      </c>
      <c r="AB1017" s="26">
        <v>449</v>
      </c>
      <c r="AC1017" s="26">
        <v>1220</v>
      </c>
      <c r="AD1017" s="26">
        <v>14680</v>
      </c>
      <c r="AE1017" s="26">
        <v>1245</v>
      </c>
      <c r="AF1017" s="26">
        <v>1890.5</v>
      </c>
      <c r="AG1017" s="26">
        <v>4.3522999999999996</v>
      </c>
    </row>
    <row r="1018" spans="1:33" ht="15.75" customHeight="1">
      <c r="A1018" s="101">
        <v>45302</v>
      </c>
      <c r="B1018" s="102">
        <f>VLOOKUP(A1018,'FTSE All-Share Historical '!A:B,2,FALSE)</f>
        <v>4180.9799999999996</v>
      </c>
      <c r="C1018" s="26">
        <v>672</v>
      </c>
      <c r="D1018" s="26">
        <v>236.5</v>
      </c>
      <c r="E1018" s="26">
        <v>176.9</v>
      </c>
      <c r="F1018" s="26">
        <v>207</v>
      </c>
      <c r="G1018" s="26">
        <v>145</v>
      </c>
      <c r="H1018" s="26">
        <v>360</v>
      </c>
      <c r="I1018" s="26">
        <v>34</v>
      </c>
      <c r="J1018" s="26">
        <v>99</v>
      </c>
      <c r="K1018" s="26">
        <v>194</v>
      </c>
      <c r="L1018" s="26">
        <v>165.2</v>
      </c>
      <c r="M1018" s="26">
        <v>191</v>
      </c>
      <c r="N1018" s="26">
        <v>248</v>
      </c>
      <c r="O1018" s="26">
        <v>1115</v>
      </c>
      <c r="P1018" s="26">
        <v>2160</v>
      </c>
      <c r="Q1018" s="26">
        <v>111.6</v>
      </c>
      <c r="R1018" s="26">
        <v>71.400000000000006</v>
      </c>
      <c r="S1018" s="26">
        <v>67.599999999999994</v>
      </c>
      <c r="T1018" s="26">
        <v>253</v>
      </c>
      <c r="U1018" s="26">
        <v>198.5</v>
      </c>
      <c r="V1018" s="26">
        <v>56</v>
      </c>
      <c r="W1018" s="26">
        <v>5452</v>
      </c>
      <c r="X1018" s="26">
        <v>1839.8</v>
      </c>
      <c r="Y1018" s="26">
        <v>171</v>
      </c>
      <c r="Z1018" s="26">
        <v>812.5</v>
      </c>
      <c r="AA1018" s="26">
        <v>3445</v>
      </c>
      <c r="AB1018" s="26">
        <v>442.6</v>
      </c>
      <c r="AC1018" s="26">
        <v>1230</v>
      </c>
      <c r="AD1018" s="26">
        <v>14560</v>
      </c>
      <c r="AE1018" s="26">
        <v>1252</v>
      </c>
      <c r="AF1018" s="26">
        <v>1903</v>
      </c>
      <c r="AG1018" s="26">
        <v>4.3920000000000003</v>
      </c>
    </row>
    <row r="1019" spans="1:33" ht="15.75" customHeight="1">
      <c r="A1019" s="101">
        <v>45303</v>
      </c>
      <c r="B1019" s="102">
        <f>VLOOKUP(A1019,'FTSE All-Share Historical '!A:B,2,FALSE)</f>
        <v>4206.6499999999996</v>
      </c>
      <c r="C1019" s="26">
        <v>674</v>
      </c>
      <c r="D1019" s="26">
        <v>242.5</v>
      </c>
      <c r="E1019" s="26">
        <v>176.4</v>
      </c>
      <c r="F1019" s="26">
        <v>204</v>
      </c>
      <c r="G1019" s="26">
        <v>143.5</v>
      </c>
      <c r="H1019" s="26">
        <v>360</v>
      </c>
      <c r="I1019" s="26">
        <v>34.1</v>
      </c>
      <c r="J1019" s="26">
        <v>99.6</v>
      </c>
      <c r="K1019" s="26">
        <v>189.5</v>
      </c>
      <c r="L1019" s="26">
        <v>163</v>
      </c>
      <c r="M1019" s="26">
        <v>193</v>
      </c>
      <c r="N1019" s="26">
        <v>250.8</v>
      </c>
      <c r="O1019" s="26">
        <v>1110</v>
      </c>
      <c r="P1019" s="26">
        <v>2195</v>
      </c>
      <c r="Q1019" s="26">
        <v>115.4</v>
      </c>
      <c r="R1019" s="26">
        <v>70.8</v>
      </c>
      <c r="S1019" s="26">
        <v>69.5</v>
      </c>
      <c r="T1019" s="26">
        <v>257</v>
      </c>
      <c r="U1019" s="26">
        <v>205</v>
      </c>
      <c r="V1019" s="26">
        <v>57</v>
      </c>
      <c r="W1019" s="26">
        <v>5486</v>
      </c>
      <c r="X1019" s="26">
        <v>1846.2</v>
      </c>
      <c r="Y1019" s="26">
        <v>172.6</v>
      </c>
      <c r="Z1019" s="26">
        <v>828</v>
      </c>
      <c r="AA1019" s="26">
        <v>3450</v>
      </c>
      <c r="AB1019" s="26">
        <v>442.2</v>
      </c>
      <c r="AC1019" s="26">
        <v>1225</v>
      </c>
      <c r="AD1019" s="26">
        <v>14645</v>
      </c>
      <c r="AE1019" s="26">
        <v>1273</v>
      </c>
      <c r="AF1019" s="26">
        <v>1929.5</v>
      </c>
      <c r="AG1019" s="26">
        <v>4.3920000000000003</v>
      </c>
    </row>
    <row r="1020" spans="1:33" ht="15.75" customHeight="1">
      <c r="A1020" s="101">
        <v>45306</v>
      </c>
      <c r="B1020" s="102">
        <f>VLOOKUP(A1020,'FTSE All-Share Historical '!A:B,2,FALSE)</f>
        <v>4192.55</v>
      </c>
      <c r="C1020" s="26">
        <v>680</v>
      </c>
      <c r="D1020" s="26">
        <v>242</v>
      </c>
      <c r="E1020" s="26">
        <v>177.5</v>
      </c>
      <c r="F1020" s="26">
        <v>205</v>
      </c>
      <c r="G1020" s="26">
        <v>146</v>
      </c>
      <c r="H1020" s="26">
        <v>357.5</v>
      </c>
      <c r="I1020" s="26">
        <v>33.65</v>
      </c>
      <c r="J1020" s="26">
        <v>105</v>
      </c>
      <c r="K1020" s="26">
        <v>191.5</v>
      </c>
      <c r="L1020" s="26">
        <v>161</v>
      </c>
      <c r="M1020" s="26">
        <v>197</v>
      </c>
      <c r="N1020" s="26">
        <v>251.8</v>
      </c>
      <c r="O1020" s="26">
        <v>1115</v>
      </c>
      <c r="P1020" s="26">
        <v>2190</v>
      </c>
      <c r="Q1020" s="26">
        <v>113.8</v>
      </c>
      <c r="R1020" s="26">
        <v>72.400000000000006</v>
      </c>
      <c r="S1020" s="26">
        <v>69.400000000000006</v>
      </c>
      <c r="T1020" s="26">
        <v>246.5</v>
      </c>
      <c r="U1020" s="26">
        <v>198</v>
      </c>
      <c r="V1020" s="26">
        <v>55.2</v>
      </c>
      <c r="W1020" s="26">
        <v>5440</v>
      </c>
      <c r="X1020" s="26">
        <v>1824.8</v>
      </c>
      <c r="Y1020" s="26">
        <v>165</v>
      </c>
      <c r="Z1020" s="26">
        <v>828</v>
      </c>
      <c r="AA1020" s="26">
        <v>3455</v>
      </c>
      <c r="AB1020" s="26">
        <v>439.2</v>
      </c>
      <c r="AC1020" s="26">
        <v>1245</v>
      </c>
      <c r="AD1020" s="26">
        <v>14510</v>
      </c>
      <c r="AE1020" s="26">
        <v>1299</v>
      </c>
      <c r="AF1020" s="26">
        <v>1933</v>
      </c>
      <c r="AG1020" s="26">
        <v>4.4280999999999997</v>
      </c>
    </row>
    <row r="1021" spans="1:33" ht="15.75" customHeight="1">
      <c r="A1021" s="101">
        <v>45307</v>
      </c>
      <c r="B1021" s="102">
        <f>VLOOKUP(A1021,'FTSE All-Share Historical '!A:B,2,FALSE)</f>
        <v>4174.9799999999996</v>
      </c>
      <c r="C1021" s="26">
        <v>680</v>
      </c>
      <c r="D1021" s="26">
        <v>241</v>
      </c>
      <c r="E1021" s="26">
        <v>175</v>
      </c>
      <c r="F1021" s="26">
        <v>197</v>
      </c>
      <c r="G1021" s="26">
        <v>149</v>
      </c>
      <c r="H1021" s="26">
        <v>360</v>
      </c>
      <c r="I1021" s="26">
        <v>33.450000000000003</v>
      </c>
      <c r="J1021" s="26">
        <v>95</v>
      </c>
      <c r="K1021" s="26">
        <v>194</v>
      </c>
      <c r="L1021" s="26">
        <v>162.4</v>
      </c>
      <c r="M1021" s="26">
        <v>188.4</v>
      </c>
      <c r="N1021" s="26">
        <v>254.8</v>
      </c>
      <c r="O1021" s="26">
        <v>1125</v>
      </c>
      <c r="P1021" s="26">
        <v>2205</v>
      </c>
      <c r="Q1021" s="26">
        <v>113</v>
      </c>
      <c r="R1021" s="26">
        <v>71</v>
      </c>
      <c r="S1021" s="26">
        <v>70.099999999999994</v>
      </c>
      <c r="T1021" s="26">
        <v>251.5</v>
      </c>
      <c r="U1021" s="26">
        <v>195</v>
      </c>
      <c r="V1021" s="26">
        <v>52.1</v>
      </c>
      <c r="W1021" s="26">
        <v>5465</v>
      </c>
      <c r="X1021" s="26">
        <v>1792.2</v>
      </c>
      <c r="Y1021" s="26">
        <v>168.8</v>
      </c>
      <c r="Z1021" s="26">
        <v>833</v>
      </c>
      <c r="AA1021" s="26">
        <v>3485</v>
      </c>
      <c r="AB1021" s="26">
        <v>437.6</v>
      </c>
      <c r="AC1021" s="26">
        <v>1230</v>
      </c>
      <c r="AD1021" s="26">
        <v>14685</v>
      </c>
      <c r="AE1021" s="26">
        <v>1281</v>
      </c>
      <c r="AF1021" s="26">
        <v>1970</v>
      </c>
      <c r="AG1021" s="26">
        <v>4.3883999999999999</v>
      </c>
    </row>
    <row r="1022" spans="1:33" ht="15.75" customHeight="1">
      <c r="A1022" s="101">
        <v>45308</v>
      </c>
      <c r="B1022" s="102">
        <f>VLOOKUP(A1022,'FTSE All-Share Historical '!A:B,2,FALSE)</f>
        <v>4111.71</v>
      </c>
      <c r="C1022" s="26">
        <v>682</v>
      </c>
      <c r="D1022" s="26">
        <v>247.5</v>
      </c>
      <c r="E1022" s="26">
        <v>174.8</v>
      </c>
      <c r="F1022" s="26">
        <v>199</v>
      </c>
      <c r="G1022" s="26">
        <v>146.5</v>
      </c>
      <c r="H1022" s="26">
        <v>346</v>
      </c>
      <c r="I1022" s="26">
        <v>32.9</v>
      </c>
      <c r="J1022" s="26">
        <v>94.4</v>
      </c>
      <c r="K1022" s="26">
        <v>192.5</v>
      </c>
      <c r="L1022" s="26">
        <v>159.19999999999999</v>
      </c>
      <c r="M1022" s="26">
        <v>184.4</v>
      </c>
      <c r="N1022" s="26">
        <v>264</v>
      </c>
      <c r="O1022" s="26">
        <v>1100</v>
      </c>
      <c r="P1022" s="26">
        <v>2150</v>
      </c>
      <c r="Q1022" s="26">
        <v>112.2</v>
      </c>
      <c r="R1022" s="26">
        <v>67.400000000000006</v>
      </c>
      <c r="S1022" s="26">
        <v>69.099999999999994</v>
      </c>
      <c r="T1022" s="26">
        <v>251</v>
      </c>
      <c r="U1022" s="26">
        <v>194</v>
      </c>
      <c r="V1022" s="26">
        <v>51.2</v>
      </c>
      <c r="W1022" s="26">
        <v>5382</v>
      </c>
      <c r="X1022" s="26">
        <v>1750</v>
      </c>
      <c r="Y1022" s="26">
        <v>164</v>
      </c>
      <c r="Z1022" s="26">
        <v>830.5</v>
      </c>
      <c r="AA1022" s="26">
        <v>3520</v>
      </c>
      <c r="AB1022" s="26">
        <v>433.6</v>
      </c>
      <c r="AC1022" s="26">
        <v>1270</v>
      </c>
      <c r="AD1022" s="26">
        <v>14640</v>
      </c>
      <c r="AE1022" s="26">
        <v>1270</v>
      </c>
      <c r="AF1022" s="26">
        <v>1965</v>
      </c>
      <c r="AG1022" s="26">
        <v>4.4280999999999997</v>
      </c>
    </row>
    <row r="1023" spans="1:33" ht="15.75" customHeight="1">
      <c r="A1023" s="101">
        <v>45309</v>
      </c>
      <c r="B1023" s="102">
        <f>VLOOKUP(A1023,'FTSE All-Share Historical '!A:B,2,FALSE)</f>
        <v>4120.3599999999997</v>
      </c>
      <c r="C1023" s="26">
        <v>678</v>
      </c>
      <c r="D1023" s="26">
        <v>251</v>
      </c>
      <c r="E1023" s="26">
        <v>176</v>
      </c>
      <c r="F1023" s="26">
        <v>200</v>
      </c>
      <c r="G1023" s="26">
        <v>147.5</v>
      </c>
      <c r="H1023" s="26">
        <v>325</v>
      </c>
      <c r="I1023" s="26">
        <v>33.15</v>
      </c>
      <c r="J1023" s="26">
        <v>94.6</v>
      </c>
      <c r="K1023" s="26">
        <v>183</v>
      </c>
      <c r="L1023" s="26">
        <v>164</v>
      </c>
      <c r="M1023" s="26">
        <v>180.6</v>
      </c>
      <c r="N1023" s="26">
        <v>265.60000000000002</v>
      </c>
      <c r="O1023" s="26">
        <v>1100</v>
      </c>
      <c r="P1023" s="26">
        <v>2175</v>
      </c>
      <c r="Q1023" s="26">
        <v>124.6</v>
      </c>
      <c r="R1023" s="26">
        <v>67.2</v>
      </c>
      <c r="S1023" s="26">
        <v>66.599999999999994</v>
      </c>
      <c r="T1023" s="26">
        <v>262.5</v>
      </c>
      <c r="U1023" s="26">
        <v>194.5</v>
      </c>
      <c r="V1023" s="26">
        <v>52.1</v>
      </c>
      <c r="W1023" s="26">
        <v>5435</v>
      </c>
      <c r="X1023" s="26">
        <v>1786.6</v>
      </c>
      <c r="Y1023" s="26">
        <v>162.80000000000001</v>
      </c>
      <c r="Z1023" s="26">
        <v>838</v>
      </c>
      <c r="AA1023" s="26">
        <v>3495</v>
      </c>
      <c r="AB1023" s="26">
        <v>435</v>
      </c>
      <c r="AC1023" s="26">
        <v>1250</v>
      </c>
      <c r="AD1023" s="26">
        <v>14920</v>
      </c>
      <c r="AE1023" s="26">
        <v>1280</v>
      </c>
      <c r="AF1023" s="26">
        <v>1926</v>
      </c>
      <c r="AG1023" s="26">
        <v>4.4280999999999997</v>
      </c>
    </row>
    <row r="1024" spans="1:33" ht="15.75" customHeight="1">
      <c r="A1024" s="101">
        <v>45310</v>
      </c>
      <c r="B1024" s="102">
        <f>VLOOKUP(A1024,'FTSE All-Share Historical '!A:B,2,FALSE)</f>
        <v>4119.3500000000004</v>
      </c>
      <c r="C1024" s="26">
        <v>680</v>
      </c>
      <c r="D1024" s="26">
        <v>248.5</v>
      </c>
      <c r="E1024" s="26">
        <v>174.7</v>
      </c>
      <c r="F1024" s="26">
        <v>210</v>
      </c>
      <c r="G1024" s="26">
        <v>146</v>
      </c>
      <c r="H1024" s="26">
        <v>320</v>
      </c>
      <c r="I1024" s="26">
        <v>33.299999999999997</v>
      </c>
      <c r="J1024" s="26">
        <v>95</v>
      </c>
      <c r="K1024" s="26">
        <v>189.5</v>
      </c>
      <c r="L1024" s="26">
        <v>165</v>
      </c>
      <c r="M1024" s="26">
        <v>180.8</v>
      </c>
      <c r="N1024" s="26">
        <v>267</v>
      </c>
      <c r="O1024" s="26">
        <v>1090</v>
      </c>
      <c r="P1024" s="26">
        <v>2175</v>
      </c>
      <c r="Q1024" s="26">
        <v>124.2</v>
      </c>
      <c r="R1024" s="26">
        <v>70.400000000000006</v>
      </c>
      <c r="S1024" s="26">
        <v>65.599999999999994</v>
      </c>
      <c r="T1024" s="26">
        <v>258</v>
      </c>
      <c r="U1024" s="26">
        <v>196.5</v>
      </c>
      <c r="V1024" s="26">
        <v>51.5</v>
      </c>
      <c r="W1024" s="26">
        <v>5379</v>
      </c>
      <c r="X1024" s="26">
        <v>1773.6</v>
      </c>
      <c r="Y1024" s="26">
        <v>165</v>
      </c>
      <c r="Z1024" s="26">
        <v>832.5</v>
      </c>
      <c r="AA1024" s="26">
        <v>3510</v>
      </c>
      <c r="AB1024" s="26">
        <v>430</v>
      </c>
      <c r="AC1024" s="26">
        <v>1240</v>
      </c>
      <c r="AD1024" s="26">
        <v>14865</v>
      </c>
      <c r="AE1024" s="26">
        <v>1270</v>
      </c>
      <c r="AF1024" s="26">
        <v>1935</v>
      </c>
      <c r="AG1024" s="26">
        <v>4.4280999999999997</v>
      </c>
    </row>
    <row r="1025" spans="1:33" ht="15.75" customHeight="1">
      <c r="A1025" s="101">
        <v>45313</v>
      </c>
      <c r="B1025" s="102">
        <f>VLOOKUP(A1025,'FTSE All-Share Historical '!A:B,2,FALSE)</f>
        <v>4137.8599999999997</v>
      </c>
      <c r="C1025" s="26">
        <v>680</v>
      </c>
      <c r="D1025" s="26">
        <v>253</v>
      </c>
      <c r="E1025" s="26">
        <v>175</v>
      </c>
      <c r="F1025" s="26">
        <v>190.5</v>
      </c>
      <c r="G1025" s="26">
        <v>146.5</v>
      </c>
      <c r="H1025" s="26">
        <v>320.5</v>
      </c>
      <c r="I1025" s="26">
        <v>33.299999999999997</v>
      </c>
      <c r="J1025" s="26">
        <v>93</v>
      </c>
      <c r="K1025" s="26">
        <v>194</v>
      </c>
      <c r="L1025" s="26">
        <v>165</v>
      </c>
      <c r="M1025" s="26">
        <v>180</v>
      </c>
      <c r="N1025" s="26">
        <v>269.60000000000002</v>
      </c>
      <c r="O1025" s="26">
        <v>1080</v>
      </c>
      <c r="P1025" s="26">
        <v>2205</v>
      </c>
      <c r="Q1025" s="26">
        <v>129</v>
      </c>
      <c r="R1025" s="26">
        <v>72</v>
      </c>
      <c r="S1025" s="26">
        <v>67.5</v>
      </c>
      <c r="T1025" s="26">
        <v>264</v>
      </c>
      <c r="U1025" s="26">
        <v>197</v>
      </c>
      <c r="V1025" s="26">
        <v>52.7</v>
      </c>
      <c r="W1025" s="26">
        <v>5288</v>
      </c>
      <c r="X1025" s="26">
        <v>1751.2</v>
      </c>
      <c r="Y1025" s="26">
        <v>162</v>
      </c>
      <c r="Z1025" s="26">
        <v>847.5</v>
      </c>
      <c r="AA1025" s="26">
        <v>3580</v>
      </c>
      <c r="AB1025" s="26">
        <v>443.6</v>
      </c>
      <c r="AC1025" s="26">
        <v>1245</v>
      </c>
      <c r="AD1025" s="26">
        <v>14985</v>
      </c>
      <c r="AE1025" s="26">
        <v>1304</v>
      </c>
      <c r="AF1025" s="26">
        <v>1967.5</v>
      </c>
      <c r="AG1025" s="26">
        <v>4.4280999999999997</v>
      </c>
    </row>
    <row r="1026" spans="1:33" ht="15.75" customHeight="1">
      <c r="A1026" s="101">
        <v>45314</v>
      </c>
      <c r="B1026" s="102">
        <f>VLOOKUP(A1026,'FTSE All-Share Historical '!A:B,2,FALSE)</f>
        <v>4134.3599999999997</v>
      </c>
      <c r="C1026" s="26">
        <v>672</v>
      </c>
      <c r="D1026" s="26">
        <v>254.5</v>
      </c>
      <c r="E1026" s="26">
        <v>174.5</v>
      </c>
      <c r="F1026" s="26">
        <v>185</v>
      </c>
      <c r="G1026" s="26">
        <v>147.5</v>
      </c>
      <c r="H1026" s="26">
        <v>322</v>
      </c>
      <c r="I1026" s="26">
        <v>32.799999999999997</v>
      </c>
      <c r="J1026" s="26">
        <v>94</v>
      </c>
      <c r="K1026" s="26">
        <v>192</v>
      </c>
      <c r="L1026" s="26">
        <v>162.80000000000001</v>
      </c>
      <c r="M1026" s="26">
        <v>180</v>
      </c>
      <c r="N1026" s="26">
        <v>264.39999999999998</v>
      </c>
      <c r="O1026" s="26">
        <v>1045</v>
      </c>
      <c r="P1026" s="26">
        <v>2205</v>
      </c>
      <c r="Q1026" s="26">
        <v>124.4</v>
      </c>
      <c r="R1026" s="26">
        <v>70.2</v>
      </c>
      <c r="S1026" s="26">
        <v>68.2</v>
      </c>
      <c r="T1026" s="26">
        <v>280</v>
      </c>
      <c r="U1026" s="26">
        <v>198</v>
      </c>
      <c r="V1026" s="26">
        <v>46</v>
      </c>
      <c r="W1026" s="26">
        <v>5410</v>
      </c>
      <c r="X1026" s="26">
        <v>1789.6</v>
      </c>
      <c r="Y1026" s="26">
        <v>166.8</v>
      </c>
      <c r="Z1026" s="26">
        <v>841</v>
      </c>
      <c r="AA1026" s="26">
        <v>3540</v>
      </c>
      <c r="AB1026" s="26">
        <v>443.8</v>
      </c>
      <c r="AC1026" s="26">
        <v>1255</v>
      </c>
      <c r="AD1026" s="26">
        <v>14850</v>
      </c>
      <c r="AE1026" s="26">
        <v>1305</v>
      </c>
      <c r="AF1026" s="26">
        <v>1954</v>
      </c>
      <c r="AG1026" s="26">
        <v>4.327</v>
      </c>
    </row>
    <row r="1027" spans="1:33" ht="15.75" customHeight="1">
      <c r="A1027" s="101">
        <v>45315</v>
      </c>
      <c r="B1027" s="102">
        <f>VLOOKUP(A1027,'FTSE All-Share Historical '!A:B,2,FALSE)</f>
        <v>4159.76</v>
      </c>
      <c r="C1027" s="26">
        <v>686</v>
      </c>
      <c r="D1027" s="26">
        <v>255</v>
      </c>
      <c r="E1027" s="26">
        <v>174</v>
      </c>
      <c r="F1027" s="26">
        <v>186.5</v>
      </c>
      <c r="G1027" s="26">
        <v>145</v>
      </c>
      <c r="H1027" s="26">
        <v>321</v>
      </c>
      <c r="I1027" s="26">
        <v>32.85</v>
      </c>
      <c r="J1027" s="26">
        <v>98</v>
      </c>
      <c r="K1027" s="26">
        <v>193</v>
      </c>
      <c r="L1027" s="26">
        <v>160</v>
      </c>
      <c r="M1027" s="26">
        <v>177.6</v>
      </c>
      <c r="N1027" s="26">
        <v>259.39999999999998</v>
      </c>
      <c r="O1027" s="26">
        <v>1050</v>
      </c>
      <c r="P1027" s="26">
        <v>2210</v>
      </c>
      <c r="Q1027" s="26">
        <v>126.4</v>
      </c>
      <c r="R1027" s="26">
        <v>70.599999999999994</v>
      </c>
      <c r="S1027" s="26">
        <v>68.2</v>
      </c>
      <c r="T1027" s="26">
        <v>281</v>
      </c>
      <c r="U1027" s="26">
        <v>198</v>
      </c>
      <c r="V1027" s="26">
        <v>47.7</v>
      </c>
      <c r="W1027" s="26">
        <v>5494</v>
      </c>
      <c r="X1027" s="26">
        <v>1860.8</v>
      </c>
      <c r="Y1027" s="26">
        <v>169.2</v>
      </c>
      <c r="Z1027" s="26">
        <v>830</v>
      </c>
      <c r="AA1027" s="26">
        <v>3570</v>
      </c>
      <c r="AB1027" s="26">
        <v>452.6</v>
      </c>
      <c r="AC1027" s="26">
        <v>1250</v>
      </c>
      <c r="AD1027" s="26">
        <v>14875</v>
      </c>
      <c r="AE1027" s="26">
        <v>1332</v>
      </c>
      <c r="AF1027" s="26">
        <v>1948</v>
      </c>
      <c r="AG1027" s="26">
        <v>4.2222999999999997</v>
      </c>
    </row>
    <row r="1028" spans="1:33" ht="15.75" customHeight="1">
      <c r="A1028" s="101">
        <v>45316</v>
      </c>
      <c r="B1028" s="102">
        <f>VLOOKUP(A1028,'FTSE All-Share Historical '!A:B,2,FALSE)</f>
        <v>4162.32</v>
      </c>
      <c r="C1028" s="26">
        <v>670</v>
      </c>
      <c r="D1028" s="26">
        <v>254.5</v>
      </c>
      <c r="E1028" s="26">
        <v>175.5</v>
      </c>
      <c r="F1028" s="26">
        <v>188</v>
      </c>
      <c r="G1028" s="26">
        <v>144</v>
      </c>
      <c r="H1028" s="26">
        <v>314.5</v>
      </c>
      <c r="I1028" s="26">
        <v>31.95</v>
      </c>
      <c r="J1028" s="26">
        <v>98</v>
      </c>
      <c r="K1028" s="26">
        <v>194</v>
      </c>
      <c r="L1028" s="26">
        <v>164</v>
      </c>
      <c r="M1028" s="26">
        <v>181.8</v>
      </c>
      <c r="N1028" s="26">
        <v>258.8</v>
      </c>
      <c r="O1028" s="26">
        <v>1025</v>
      </c>
      <c r="P1028" s="26">
        <v>2235</v>
      </c>
      <c r="Q1028" s="26">
        <v>125.2</v>
      </c>
      <c r="R1028" s="26">
        <v>70</v>
      </c>
      <c r="S1028" s="26">
        <v>67</v>
      </c>
      <c r="T1028" s="26">
        <v>291.5</v>
      </c>
      <c r="U1028" s="26">
        <v>198</v>
      </c>
      <c r="V1028" s="26">
        <v>47</v>
      </c>
      <c r="W1028" s="26">
        <v>5481</v>
      </c>
      <c r="X1028" s="26">
        <v>1825.2</v>
      </c>
      <c r="Y1028" s="26">
        <v>167.6</v>
      </c>
      <c r="Z1028" s="26">
        <v>834.5</v>
      </c>
      <c r="AA1028" s="26">
        <v>3545</v>
      </c>
      <c r="AB1028" s="26">
        <v>451</v>
      </c>
      <c r="AC1028" s="26">
        <v>1260</v>
      </c>
      <c r="AD1028" s="26">
        <v>14870</v>
      </c>
      <c r="AE1028" s="26">
        <v>1324</v>
      </c>
      <c r="AF1028" s="26">
        <v>1865.5</v>
      </c>
      <c r="AG1028" s="26">
        <v>4.2222999999999997</v>
      </c>
    </row>
    <row r="1029" spans="1:33" ht="15.75" customHeight="1">
      <c r="A1029" s="101">
        <v>45317</v>
      </c>
      <c r="B1029" s="102">
        <f>VLOOKUP(A1029,'FTSE All-Share Historical '!A:B,2,FALSE)</f>
        <v>4215.82</v>
      </c>
      <c r="C1029" s="26">
        <v>670</v>
      </c>
      <c r="D1029" s="26">
        <v>254</v>
      </c>
      <c r="E1029" s="26">
        <v>174.8</v>
      </c>
      <c r="F1029" s="26">
        <v>191.5</v>
      </c>
      <c r="G1029" s="26">
        <v>144</v>
      </c>
      <c r="H1029" s="26">
        <v>311.5</v>
      </c>
      <c r="I1029" s="26">
        <v>32.5</v>
      </c>
      <c r="J1029" s="26">
        <v>98.7</v>
      </c>
      <c r="K1029" s="26">
        <v>192</v>
      </c>
      <c r="L1029" s="26">
        <v>160.4</v>
      </c>
      <c r="M1029" s="26">
        <v>180.2</v>
      </c>
      <c r="N1029" s="26">
        <v>260</v>
      </c>
      <c r="O1029" s="26">
        <v>1050</v>
      </c>
      <c r="P1029" s="26">
        <v>2260</v>
      </c>
      <c r="Q1029" s="26">
        <v>127.8</v>
      </c>
      <c r="R1029" s="26">
        <v>68</v>
      </c>
      <c r="S1029" s="26">
        <v>65.900000000000006</v>
      </c>
      <c r="T1029" s="26">
        <v>279.5</v>
      </c>
      <c r="U1029" s="26">
        <v>200</v>
      </c>
      <c r="V1029" s="26">
        <v>46.25</v>
      </c>
      <c r="W1029" s="26">
        <v>5549</v>
      </c>
      <c r="X1029" s="26">
        <v>1888.2</v>
      </c>
      <c r="Y1029" s="26">
        <v>168.8</v>
      </c>
      <c r="Z1029" s="26">
        <v>830</v>
      </c>
      <c r="AA1029" s="26">
        <v>3535</v>
      </c>
      <c r="AB1029" s="26">
        <v>453.4</v>
      </c>
      <c r="AC1029" s="26">
        <v>1275</v>
      </c>
      <c r="AD1029" s="26">
        <v>14780</v>
      </c>
      <c r="AE1029" s="26">
        <v>1336</v>
      </c>
      <c r="AF1029" s="26">
        <v>1900</v>
      </c>
      <c r="AG1029" s="26">
        <v>4.2439</v>
      </c>
    </row>
    <row r="1030" spans="1:33" ht="15.75" customHeight="1">
      <c r="A1030" s="101">
        <v>45320</v>
      </c>
      <c r="B1030" s="102">
        <f>VLOOKUP(A1030,'FTSE All-Share Historical '!A:B,2,FALSE)</f>
        <v>4213.88</v>
      </c>
      <c r="C1030" s="26">
        <v>658</v>
      </c>
      <c r="D1030" s="26">
        <v>248.5</v>
      </c>
      <c r="E1030" s="26">
        <v>175.1</v>
      </c>
      <c r="F1030" s="26">
        <v>187</v>
      </c>
      <c r="G1030" s="26">
        <v>144</v>
      </c>
      <c r="H1030" s="26">
        <v>305</v>
      </c>
      <c r="I1030" s="26">
        <v>31.8</v>
      </c>
      <c r="J1030" s="26">
        <v>100</v>
      </c>
      <c r="K1030" s="26">
        <v>188.5</v>
      </c>
      <c r="L1030" s="26">
        <v>151.80000000000001</v>
      </c>
      <c r="M1030" s="26">
        <v>180.6</v>
      </c>
      <c r="N1030" s="26">
        <v>260.39999999999998</v>
      </c>
      <c r="O1030" s="26">
        <v>1035</v>
      </c>
      <c r="P1030" s="26">
        <v>2245</v>
      </c>
      <c r="Q1030" s="26">
        <v>125.8</v>
      </c>
      <c r="R1030" s="26">
        <v>69</v>
      </c>
      <c r="S1030" s="26">
        <v>65.5</v>
      </c>
      <c r="T1030" s="26">
        <v>293.5</v>
      </c>
      <c r="U1030" s="26">
        <v>196</v>
      </c>
      <c r="V1030" s="26">
        <v>46</v>
      </c>
      <c r="W1030" s="26">
        <v>5578</v>
      </c>
      <c r="X1030" s="26">
        <v>1895</v>
      </c>
      <c r="Y1030" s="26">
        <v>167</v>
      </c>
      <c r="Z1030" s="26">
        <v>831</v>
      </c>
      <c r="AA1030" s="26">
        <v>3540</v>
      </c>
      <c r="AB1030" s="26">
        <v>453</v>
      </c>
      <c r="AC1030" s="26">
        <v>1300</v>
      </c>
      <c r="AD1030" s="26">
        <v>14840</v>
      </c>
      <c r="AE1030" s="26">
        <v>1335</v>
      </c>
      <c r="AF1030" s="26">
        <v>1896</v>
      </c>
      <c r="AG1030" s="26">
        <v>4.1500000000000004</v>
      </c>
    </row>
    <row r="1031" spans="1:33" ht="15.75" customHeight="1">
      <c r="A1031" s="101">
        <v>45321</v>
      </c>
      <c r="B1031" s="102">
        <f>VLOOKUP(A1031,'FTSE All-Share Historical '!A:B,2,FALSE)</f>
        <v>4230.9799999999996</v>
      </c>
      <c r="C1031" s="26">
        <v>638</v>
      </c>
      <c r="D1031" s="26">
        <v>249</v>
      </c>
      <c r="E1031" s="26">
        <v>175.8</v>
      </c>
      <c r="F1031" s="26">
        <v>189</v>
      </c>
      <c r="G1031" s="26">
        <v>144</v>
      </c>
      <c r="H1031" s="26">
        <v>315</v>
      </c>
      <c r="I1031" s="26">
        <v>31.85</v>
      </c>
      <c r="J1031" s="26">
        <v>100.7</v>
      </c>
      <c r="K1031" s="26">
        <v>190</v>
      </c>
      <c r="L1031" s="26">
        <v>149</v>
      </c>
      <c r="M1031" s="26">
        <v>182</v>
      </c>
      <c r="N1031" s="26">
        <v>260</v>
      </c>
      <c r="O1031" s="26">
        <v>1030</v>
      </c>
      <c r="P1031" s="26">
        <v>2255</v>
      </c>
      <c r="Q1031" s="26">
        <v>127.8</v>
      </c>
      <c r="R1031" s="26">
        <v>68</v>
      </c>
      <c r="S1031" s="26">
        <v>65.7</v>
      </c>
      <c r="T1031" s="26">
        <v>281</v>
      </c>
      <c r="U1031" s="26">
        <v>202</v>
      </c>
      <c r="V1031" s="26">
        <v>46.2</v>
      </c>
      <c r="W1031" s="26">
        <v>5512</v>
      </c>
      <c r="X1031" s="26">
        <v>1891.8</v>
      </c>
      <c r="Y1031" s="26">
        <v>166.6</v>
      </c>
      <c r="Z1031" s="26">
        <v>835</v>
      </c>
      <c r="AA1031" s="26">
        <v>3535</v>
      </c>
      <c r="AB1031" s="26">
        <v>453.2</v>
      </c>
      <c r="AC1031" s="26">
        <v>1350</v>
      </c>
      <c r="AD1031" s="26">
        <v>15035</v>
      </c>
      <c r="AE1031" s="26">
        <v>1331</v>
      </c>
      <c r="AF1031" s="26">
        <v>1920.5</v>
      </c>
      <c r="AG1031" s="26">
        <v>4.0885999999999996</v>
      </c>
    </row>
    <row r="1032" spans="1:33" ht="15.75" customHeight="1">
      <c r="A1032" s="101">
        <v>45322</v>
      </c>
      <c r="B1032" s="102">
        <f>VLOOKUP(A1032,'FTSE All-Share Historical '!A:B,2,FALSE)</f>
        <v>4214.29</v>
      </c>
      <c r="C1032" s="26">
        <v>640</v>
      </c>
      <c r="D1032" s="26">
        <v>247.5</v>
      </c>
      <c r="E1032" s="26">
        <v>178.5</v>
      </c>
      <c r="F1032" s="26">
        <v>185</v>
      </c>
      <c r="G1032" s="26">
        <v>145.5</v>
      </c>
      <c r="H1032" s="26">
        <v>315.5</v>
      </c>
      <c r="I1032" s="26">
        <v>31.5</v>
      </c>
      <c r="J1032" s="26">
        <v>105</v>
      </c>
      <c r="K1032" s="26">
        <v>190</v>
      </c>
      <c r="L1032" s="26">
        <v>149.19999999999999</v>
      </c>
      <c r="M1032" s="26">
        <v>181.8</v>
      </c>
      <c r="N1032" s="26">
        <v>260.2</v>
      </c>
      <c r="O1032" s="26">
        <v>1025</v>
      </c>
      <c r="P1032" s="26">
        <v>2265</v>
      </c>
      <c r="Q1032" s="26">
        <v>127.8</v>
      </c>
      <c r="R1032" s="26">
        <v>67.8</v>
      </c>
      <c r="S1032" s="26">
        <v>66</v>
      </c>
      <c r="T1032" s="26">
        <v>279</v>
      </c>
      <c r="U1032" s="26">
        <v>198</v>
      </c>
      <c r="V1032" s="26">
        <v>49.5</v>
      </c>
      <c r="W1032" s="26">
        <v>5503</v>
      </c>
      <c r="X1032" s="26">
        <v>1896.6</v>
      </c>
      <c r="Y1032" s="26">
        <v>166.2</v>
      </c>
      <c r="Z1032" s="26">
        <v>840</v>
      </c>
      <c r="AA1032" s="26">
        <v>3550</v>
      </c>
      <c r="AB1032" s="26">
        <v>452.6</v>
      </c>
      <c r="AC1032" s="26">
        <v>1350</v>
      </c>
      <c r="AD1032" s="26">
        <v>14850</v>
      </c>
      <c r="AE1032" s="26">
        <v>1336</v>
      </c>
      <c r="AF1032" s="26">
        <v>1931.5</v>
      </c>
      <c r="AG1032" s="26">
        <v>3.9729999999999999</v>
      </c>
    </row>
    <row r="1033" spans="1:33" ht="15.75" customHeight="1">
      <c r="A1033" s="101">
        <v>45323</v>
      </c>
      <c r="B1033" s="102">
        <f>VLOOKUP(A1033,'FTSE All-Share Historical '!A:B,2,FALSE)</f>
        <v>4203.32</v>
      </c>
      <c r="C1033" s="26">
        <v>640</v>
      </c>
      <c r="D1033" s="26">
        <v>243</v>
      </c>
      <c r="E1033" s="26">
        <v>178.3</v>
      </c>
      <c r="F1033" s="26">
        <v>188</v>
      </c>
      <c r="G1033" s="26">
        <v>146.75</v>
      </c>
      <c r="H1033" s="26">
        <v>317</v>
      </c>
      <c r="I1033" s="26">
        <v>31.35</v>
      </c>
      <c r="J1033" s="26">
        <v>101</v>
      </c>
      <c r="K1033" s="26">
        <v>195</v>
      </c>
      <c r="L1033" s="26">
        <v>147.4</v>
      </c>
      <c r="M1033" s="26">
        <v>178.4</v>
      </c>
      <c r="N1033" s="26">
        <v>257.60000000000002</v>
      </c>
      <c r="O1033" s="26">
        <v>1030</v>
      </c>
      <c r="P1033" s="26">
        <v>2285</v>
      </c>
      <c r="Q1033" s="26">
        <v>126.2</v>
      </c>
      <c r="R1033" s="26">
        <v>68.599999999999994</v>
      </c>
      <c r="S1033" s="26">
        <v>65.7</v>
      </c>
      <c r="T1033" s="26">
        <v>262.5</v>
      </c>
      <c r="U1033" s="26">
        <v>198.5</v>
      </c>
      <c r="V1033" s="26">
        <v>50.4</v>
      </c>
      <c r="W1033" s="26">
        <v>5487</v>
      </c>
      <c r="X1033" s="26">
        <v>1878.6</v>
      </c>
      <c r="Y1033" s="26">
        <v>164</v>
      </c>
      <c r="Z1033" s="26">
        <v>836</v>
      </c>
      <c r="AA1033" s="26">
        <v>3490</v>
      </c>
      <c r="AB1033" s="26">
        <v>452.2</v>
      </c>
      <c r="AC1033" s="26">
        <v>1400</v>
      </c>
      <c r="AD1033" s="26">
        <v>14905</v>
      </c>
      <c r="AE1033" s="26">
        <v>1317</v>
      </c>
      <c r="AF1033" s="26">
        <v>1911.5</v>
      </c>
      <c r="AG1033" s="26">
        <v>3.8285999999999998</v>
      </c>
    </row>
    <row r="1034" spans="1:33" ht="15.75" customHeight="1">
      <c r="A1034" s="101">
        <v>45324</v>
      </c>
      <c r="B1034" s="102">
        <f>VLOOKUP(A1034,'FTSE All-Share Historical '!A:B,2,FALSE)</f>
        <v>4201.46</v>
      </c>
      <c r="C1034" s="26">
        <v>644</v>
      </c>
      <c r="D1034" s="26">
        <v>241</v>
      </c>
      <c r="E1034" s="26">
        <v>178</v>
      </c>
      <c r="F1034" s="26">
        <v>181</v>
      </c>
      <c r="G1034" s="26">
        <v>144</v>
      </c>
      <c r="H1034" s="26">
        <v>306</v>
      </c>
      <c r="I1034" s="26">
        <v>32</v>
      </c>
      <c r="J1034" s="26">
        <v>103.5</v>
      </c>
      <c r="K1034" s="26">
        <v>185</v>
      </c>
      <c r="L1034" s="26">
        <v>149</v>
      </c>
      <c r="M1034" s="26">
        <v>178.2</v>
      </c>
      <c r="N1034" s="26">
        <v>259.2</v>
      </c>
      <c r="O1034" s="26">
        <v>1035</v>
      </c>
      <c r="P1034" s="26">
        <v>2265</v>
      </c>
      <c r="Q1034" s="26">
        <v>128.4</v>
      </c>
      <c r="R1034" s="26">
        <v>68.8</v>
      </c>
      <c r="S1034" s="26">
        <v>65.8</v>
      </c>
      <c r="T1034" s="26">
        <v>262</v>
      </c>
      <c r="U1034" s="26">
        <v>200</v>
      </c>
      <c r="V1034" s="26">
        <v>51.4</v>
      </c>
      <c r="W1034" s="26">
        <v>5409</v>
      </c>
      <c r="X1034" s="26">
        <v>1835.6</v>
      </c>
      <c r="Y1034" s="26">
        <v>163</v>
      </c>
      <c r="Z1034" s="26">
        <v>839</v>
      </c>
      <c r="AA1034" s="26">
        <v>3515</v>
      </c>
      <c r="AB1034" s="26">
        <v>450</v>
      </c>
      <c r="AC1034" s="26">
        <v>1410</v>
      </c>
      <c r="AD1034" s="26">
        <v>15100</v>
      </c>
      <c r="AE1034" s="26">
        <v>1324</v>
      </c>
      <c r="AF1034" s="26">
        <v>1877</v>
      </c>
      <c r="AG1034" s="26">
        <v>4.0453000000000001</v>
      </c>
    </row>
    <row r="1035" spans="1:33" ht="15.75" customHeight="1">
      <c r="A1035" s="101">
        <v>45327</v>
      </c>
      <c r="B1035" s="102">
        <f>VLOOKUP(A1035,'FTSE All-Share Historical '!A:B,2,FALSE)</f>
        <v>4195.45</v>
      </c>
      <c r="C1035" s="26">
        <v>640</v>
      </c>
      <c r="D1035" s="26">
        <v>237.5</v>
      </c>
      <c r="E1035" s="26">
        <v>178.2</v>
      </c>
      <c r="F1035" s="26">
        <v>181.5</v>
      </c>
      <c r="G1035" s="26">
        <v>144</v>
      </c>
      <c r="H1035" s="26">
        <v>300</v>
      </c>
      <c r="I1035" s="26">
        <v>30.5</v>
      </c>
      <c r="J1035" s="26">
        <v>104</v>
      </c>
      <c r="K1035" s="26">
        <v>185</v>
      </c>
      <c r="L1035" s="26">
        <v>144.80000000000001</v>
      </c>
      <c r="M1035" s="26">
        <v>180</v>
      </c>
      <c r="N1035" s="26">
        <v>252</v>
      </c>
      <c r="O1035" s="26">
        <v>1020</v>
      </c>
      <c r="P1035" s="26">
        <v>2220</v>
      </c>
      <c r="Q1035" s="26">
        <v>125.2</v>
      </c>
      <c r="R1035" s="26">
        <v>68.2</v>
      </c>
      <c r="S1035" s="26">
        <v>62.9</v>
      </c>
      <c r="T1035" s="26">
        <v>255</v>
      </c>
      <c r="U1035" s="26">
        <v>198</v>
      </c>
      <c r="V1035" s="26">
        <v>50.6</v>
      </c>
      <c r="W1035" s="26">
        <v>5349</v>
      </c>
      <c r="X1035" s="26">
        <v>1810</v>
      </c>
      <c r="Y1035" s="26">
        <v>162.80000000000001</v>
      </c>
      <c r="Z1035" s="26">
        <v>812</v>
      </c>
      <c r="AA1035" s="26">
        <v>3425</v>
      </c>
      <c r="AB1035" s="26">
        <v>462</v>
      </c>
      <c r="AC1035" s="26">
        <v>1390</v>
      </c>
      <c r="AD1035" s="26">
        <v>15045</v>
      </c>
      <c r="AE1035" s="26">
        <v>1290</v>
      </c>
      <c r="AF1035" s="26">
        <v>1881.5</v>
      </c>
      <c r="AG1035" s="26">
        <v>3.8972000000000002</v>
      </c>
    </row>
    <row r="1036" spans="1:33" ht="15.75" customHeight="1">
      <c r="A1036" s="101">
        <v>45328</v>
      </c>
      <c r="B1036" s="102">
        <f>VLOOKUP(A1036,'FTSE All-Share Historical '!A:B,2,FALSE)</f>
        <v>4232.47</v>
      </c>
      <c r="C1036" s="26">
        <v>642</v>
      </c>
      <c r="D1036" s="26">
        <v>241.5</v>
      </c>
      <c r="E1036" s="26">
        <v>179.2</v>
      </c>
      <c r="F1036" s="26">
        <v>184</v>
      </c>
      <c r="G1036" s="26">
        <v>144.5</v>
      </c>
      <c r="H1036" s="26">
        <v>301</v>
      </c>
      <c r="I1036" s="26">
        <v>31.5</v>
      </c>
      <c r="J1036" s="26">
        <v>105.5</v>
      </c>
      <c r="K1036" s="26">
        <v>185</v>
      </c>
      <c r="L1036" s="26">
        <v>148.4</v>
      </c>
      <c r="M1036" s="26">
        <v>179.8</v>
      </c>
      <c r="N1036" s="26">
        <v>251.8</v>
      </c>
      <c r="O1036" s="26">
        <v>1025</v>
      </c>
      <c r="P1036" s="26">
        <v>2260</v>
      </c>
      <c r="Q1036" s="26">
        <v>126.6</v>
      </c>
      <c r="R1036" s="26">
        <v>68.599999999999994</v>
      </c>
      <c r="S1036" s="26">
        <v>64.5</v>
      </c>
      <c r="T1036" s="26">
        <v>260</v>
      </c>
      <c r="U1036" s="26">
        <v>197</v>
      </c>
      <c r="V1036" s="26">
        <v>52.5</v>
      </c>
      <c r="W1036" s="26">
        <v>5394</v>
      </c>
      <c r="X1036" s="26">
        <v>1822.6</v>
      </c>
      <c r="Y1036" s="26">
        <v>164.4</v>
      </c>
      <c r="Z1036" s="26">
        <v>823.5</v>
      </c>
      <c r="AA1036" s="26">
        <v>3450</v>
      </c>
      <c r="AB1036" s="26">
        <v>465.8</v>
      </c>
      <c r="AC1036" s="26">
        <v>1370</v>
      </c>
      <c r="AD1036" s="26">
        <v>15265</v>
      </c>
      <c r="AE1036" s="26">
        <v>1310</v>
      </c>
      <c r="AF1036" s="26">
        <v>1920.5</v>
      </c>
      <c r="AG1036" s="26">
        <v>3.8176999999999999</v>
      </c>
    </row>
    <row r="1037" spans="1:33" ht="15.75" customHeight="1">
      <c r="A1037" s="101">
        <v>45329</v>
      </c>
      <c r="B1037" s="102">
        <f>VLOOKUP(A1037,'FTSE All-Share Historical '!A:B,2,FALSE)</f>
        <v>4205.63</v>
      </c>
      <c r="C1037" s="26">
        <v>642</v>
      </c>
      <c r="D1037" s="26">
        <v>239</v>
      </c>
      <c r="E1037" s="26">
        <v>180.2</v>
      </c>
      <c r="F1037" s="26">
        <v>184</v>
      </c>
      <c r="G1037" s="26">
        <v>143.5</v>
      </c>
      <c r="H1037" s="26">
        <v>294</v>
      </c>
      <c r="I1037" s="26">
        <v>31.8</v>
      </c>
      <c r="J1037" s="26">
        <v>101</v>
      </c>
      <c r="K1037" s="26">
        <v>184.5</v>
      </c>
      <c r="L1037" s="26">
        <v>147.4</v>
      </c>
      <c r="M1037" s="26">
        <v>176</v>
      </c>
      <c r="N1037" s="26">
        <v>247.4</v>
      </c>
      <c r="O1037" s="26">
        <v>998</v>
      </c>
      <c r="P1037" s="26">
        <v>2240</v>
      </c>
      <c r="Q1037" s="26">
        <v>125.6</v>
      </c>
      <c r="R1037" s="26">
        <v>68</v>
      </c>
      <c r="S1037" s="26">
        <v>64.8</v>
      </c>
      <c r="T1037" s="26">
        <v>262</v>
      </c>
      <c r="U1037" s="26">
        <v>197</v>
      </c>
      <c r="V1037" s="26">
        <v>51.4</v>
      </c>
      <c r="W1037" s="26">
        <v>5378</v>
      </c>
      <c r="X1037" s="26">
        <v>1754.6</v>
      </c>
      <c r="Y1037" s="26">
        <v>161.6</v>
      </c>
      <c r="Z1037" s="26">
        <v>830</v>
      </c>
      <c r="AA1037" s="26">
        <v>3465</v>
      </c>
      <c r="AB1037" s="26">
        <v>424.2</v>
      </c>
      <c r="AC1037" s="26">
        <v>1370</v>
      </c>
      <c r="AD1037" s="26">
        <v>15445</v>
      </c>
      <c r="AE1037" s="26">
        <v>1323</v>
      </c>
      <c r="AF1037" s="26">
        <v>1926.5</v>
      </c>
      <c r="AG1037" s="26">
        <v>3.9693999999999998</v>
      </c>
    </row>
    <row r="1038" spans="1:33" ht="15.75" customHeight="1">
      <c r="A1038" s="101">
        <v>45330</v>
      </c>
      <c r="B1038" s="102">
        <f>VLOOKUP(A1038,'FTSE All-Share Historical '!A:B,2,FALSE)</f>
        <v>4189.79</v>
      </c>
      <c r="C1038" s="26">
        <v>644</v>
      </c>
      <c r="D1038" s="26">
        <v>240</v>
      </c>
      <c r="E1038" s="26">
        <v>180</v>
      </c>
      <c r="F1038" s="26">
        <v>188</v>
      </c>
      <c r="G1038" s="26">
        <v>144</v>
      </c>
      <c r="H1038" s="26">
        <v>298.5</v>
      </c>
      <c r="I1038" s="26">
        <v>31.8</v>
      </c>
      <c r="J1038" s="26">
        <v>104.25</v>
      </c>
      <c r="K1038" s="26">
        <v>185</v>
      </c>
      <c r="L1038" s="26">
        <v>146.6</v>
      </c>
      <c r="M1038" s="26">
        <v>175.2</v>
      </c>
      <c r="N1038" s="26">
        <v>247</v>
      </c>
      <c r="O1038" s="26">
        <v>1010</v>
      </c>
      <c r="P1038" s="26">
        <v>2230</v>
      </c>
      <c r="Q1038" s="26">
        <v>127.6</v>
      </c>
      <c r="R1038" s="26">
        <v>71</v>
      </c>
      <c r="S1038" s="26">
        <v>65.3</v>
      </c>
      <c r="T1038" s="26">
        <v>272.5</v>
      </c>
      <c r="U1038" s="26">
        <v>196</v>
      </c>
      <c r="V1038" s="26">
        <v>49.4</v>
      </c>
      <c r="W1038" s="26">
        <v>5362</v>
      </c>
      <c r="X1038" s="26">
        <v>1739.6</v>
      </c>
      <c r="Y1038" s="26">
        <v>163</v>
      </c>
      <c r="Z1038" s="26">
        <v>830</v>
      </c>
      <c r="AA1038" s="26">
        <v>3455</v>
      </c>
      <c r="AB1038" s="26">
        <v>459.2</v>
      </c>
      <c r="AC1038" s="26">
        <v>1330</v>
      </c>
      <c r="AD1038" s="26">
        <v>15405</v>
      </c>
      <c r="AE1038" s="26">
        <v>1308</v>
      </c>
      <c r="AF1038" s="26">
        <v>1930</v>
      </c>
      <c r="AG1038" s="26">
        <v>3.9043999999999999</v>
      </c>
    </row>
    <row r="1039" spans="1:33" ht="15.75" customHeight="1">
      <c r="A1039" s="101">
        <v>45331</v>
      </c>
      <c r="B1039" s="102">
        <f>VLOOKUP(A1039,'FTSE All-Share Historical '!A:B,2,FALSE)</f>
        <v>4177.6899999999996</v>
      </c>
      <c r="C1039" s="26">
        <v>660</v>
      </c>
      <c r="D1039" s="26">
        <v>238</v>
      </c>
      <c r="E1039" s="26">
        <v>181.3</v>
      </c>
      <c r="F1039" s="26">
        <v>188</v>
      </c>
      <c r="G1039" s="26">
        <v>144</v>
      </c>
      <c r="H1039" s="26">
        <v>300</v>
      </c>
      <c r="I1039" s="26">
        <v>31</v>
      </c>
      <c r="J1039" s="26">
        <v>104</v>
      </c>
      <c r="K1039" s="26">
        <v>190</v>
      </c>
      <c r="L1039" s="26">
        <v>145.4</v>
      </c>
      <c r="M1039" s="26">
        <v>177</v>
      </c>
      <c r="N1039" s="26">
        <v>244.8</v>
      </c>
      <c r="O1039" s="26">
        <v>1015</v>
      </c>
      <c r="P1039" s="26">
        <v>2185</v>
      </c>
      <c r="Q1039" s="26">
        <v>131.19999999999999</v>
      </c>
      <c r="R1039" s="26">
        <v>70.400000000000006</v>
      </c>
      <c r="S1039" s="26">
        <v>64.599999999999994</v>
      </c>
      <c r="T1039" s="26">
        <v>270</v>
      </c>
      <c r="U1039" s="26">
        <v>196.5</v>
      </c>
      <c r="V1039" s="26">
        <v>48.75</v>
      </c>
      <c r="W1039" s="26">
        <v>5344</v>
      </c>
      <c r="X1039" s="26">
        <v>1702.6</v>
      </c>
      <c r="Y1039" s="26">
        <v>152.80000000000001</v>
      </c>
      <c r="Z1039" s="26">
        <v>806.5</v>
      </c>
      <c r="AA1039" s="26">
        <v>3470</v>
      </c>
      <c r="AB1039" s="26">
        <v>463</v>
      </c>
      <c r="AC1039" s="26">
        <v>1355</v>
      </c>
      <c r="AD1039" s="26">
        <v>15720</v>
      </c>
      <c r="AE1039" s="26">
        <v>1301</v>
      </c>
      <c r="AF1039" s="26">
        <v>1958.5</v>
      </c>
      <c r="AG1039" s="26">
        <v>3.9333</v>
      </c>
    </row>
    <row r="1040" spans="1:33" ht="15.75" customHeight="1">
      <c r="A1040" s="101">
        <v>45334</v>
      </c>
      <c r="B1040" s="102">
        <f>VLOOKUP(A1040,'FTSE All-Share Historical '!A:B,2,FALSE)</f>
        <v>4182.58</v>
      </c>
      <c r="C1040" s="26">
        <v>640</v>
      </c>
      <c r="D1040" s="26">
        <v>253.5</v>
      </c>
      <c r="E1040" s="26">
        <v>184</v>
      </c>
      <c r="F1040" s="26">
        <v>190</v>
      </c>
      <c r="G1040" s="26">
        <v>141</v>
      </c>
      <c r="H1040" s="26">
        <v>307</v>
      </c>
      <c r="I1040" s="26">
        <v>32.049999999999997</v>
      </c>
      <c r="J1040" s="26">
        <v>106.25</v>
      </c>
      <c r="K1040" s="26">
        <v>185</v>
      </c>
      <c r="L1040" s="26">
        <v>146.6</v>
      </c>
      <c r="M1040" s="26">
        <v>176.8</v>
      </c>
      <c r="N1040" s="26">
        <v>246.4</v>
      </c>
      <c r="O1040" s="26">
        <v>1005</v>
      </c>
      <c r="P1040" s="26">
        <v>2230</v>
      </c>
      <c r="Q1040" s="26">
        <v>131</v>
      </c>
      <c r="R1040" s="26">
        <v>69.599999999999994</v>
      </c>
      <c r="S1040" s="26">
        <v>64.599999999999994</v>
      </c>
      <c r="T1040" s="26">
        <v>270</v>
      </c>
      <c r="U1040" s="26">
        <v>196.5</v>
      </c>
      <c r="V1040" s="26">
        <v>50.9</v>
      </c>
      <c r="W1040" s="26">
        <v>5355</v>
      </c>
      <c r="X1040" s="26">
        <v>1751.6</v>
      </c>
      <c r="Y1040" s="26">
        <v>156.19999999999999</v>
      </c>
      <c r="Z1040" s="26">
        <v>808.5</v>
      </c>
      <c r="AA1040" s="26">
        <v>3485</v>
      </c>
      <c r="AB1040" s="26">
        <v>469.6</v>
      </c>
      <c r="AC1040" s="26">
        <v>1355</v>
      </c>
      <c r="AD1040" s="26">
        <v>15660</v>
      </c>
      <c r="AE1040" s="26">
        <v>1319</v>
      </c>
      <c r="AF1040" s="26">
        <v>1959.5</v>
      </c>
      <c r="AG1040" s="26">
        <v>3.7563</v>
      </c>
    </row>
    <row r="1041" spans="1:33" ht="15.75" customHeight="1">
      <c r="A1041" s="101">
        <v>45335</v>
      </c>
      <c r="B1041" s="102">
        <f>VLOOKUP(A1041,'FTSE All-Share Historical '!A:B,2,FALSE)</f>
        <v>4144.84</v>
      </c>
      <c r="C1041" s="26">
        <v>630</v>
      </c>
      <c r="D1041" s="26">
        <v>251.5</v>
      </c>
      <c r="E1041" s="26">
        <v>182.2</v>
      </c>
      <c r="F1041" s="26">
        <v>186</v>
      </c>
      <c r="G1041" s="26">
        <v>141</v>
      </c>
      <c r="H1041" s="26">
        <v>315</v>
      </c>
      <c r="I1041" s="26">
        <v>31</v>
      </c>
      <c r="J1041" s="26">
        <v>109</v>
      </c>
      <c r="K1041" s="26">
        <v>185</v>
      </c>
      <c r="L1041" s="26">
        <v>144.6</v>
      </c>
      <c r="M1041" s="26">
        <v>170</v>
      </c>
      <c r="N1041" s="26">
        <v>239.6</v>
      </c>
      <c r="O1041" s="26">
        <v>1005</v>
      </c>
      <c r="P1041" s="26">
        <v>2180</v>
      </c>
      <c r="Q1041" s="26">
        <v>128</v>
      </c>
      <c r="R1041" s="26">
        <v>68</v>
      </c>
      <c r="S1041" s="26">
        <v>64.599999999999994</v>
      </c>
      <c r="T1041" s="26">
        <v>279.5</v>
      </c>
      <c r="U1041" s="26">
        <v>197</v>
      </c>
      <c r="V1041" s="26">
        <v>49.65</v>
      </c>
      <c r="W1041" s="26">
        <v>5286</v>
      </c>
      <c r="X1041" s="26">
        <v>1756</v>
      </c>
      <c r="Y1041" s="26">
        <v>159.80000000000001</v>
      </c>
      <c r="Z1041" s="26">
        <v>789</v>
      </c>
      <c r="AA1041" s="26">
        <v>3485</v>
      </c>
      <c r="AB1041" s="26">
        <v>455.2</v>
      </c>
      <c r="AC1041" s="26">
        <v>1340</v>
      </c>
      <c r="AD1041" s="26">
        <v>15360</v>
      </c>
      <c r="AE1041" s="26">
        <v>1339</v>
      </c>
      <c r="AF1041" s="26">
        <v>1960</v>
      </c>
      <c r="AG1041" s="26">
        <v>3.5413999999999999</v>
      </c>
    </row>
    <row r="1042" spans="1:33" ht="15.75" customHeight="1">
      <c r="A1042" s="101">
        <v>45336</v>
      </c>
      <c r="B1042" s="102">
        <f>VLOOKUP(A1042,'FTSE All-Share Historical '!A:B,2,FALSE)</f>
        <v>4173.91</v>
      </c>
      <c r="C1042" s="26">
        <v>630</v>
      </c>
      <c r="D1042" s="26">
        <v>251</v>
      </c>
      <c r="E1042" s="26">
        <v>186.5</v>
      </c>
      <c r="F1042" s="26">
        <v>185.5</v>
      </c>
      <c r="G1042" s="26">
        <v>146</v>
      </c>
      <c r="H1042" s="26">
        <v>309</v>
      </c>
      <c r="I1042" s="26">
        <v>30.65</v>
      </c>
      <c r="J1042" s="26">
        <v>111.75</v>
      </c>
      <c r="K1042" s="26">
        <v>180</v>
      </c>
      <c r="L1042" s="26">
        <v>143</v>
      </c>
      <c r="M1042" s="26">
        <v>170</v>
      </c>
      <c r="N1042" s="26">
        <v>240.2</v>
      </c>
      <c r="O1042" s="26">
        <v>1010</v>
      </c>
      <c r="P1042" s="26">
        <v>2200</v>
      </c>
      <c r="Q1042" s="26">
        <v>126.6</v>
      </c>
      <c r="R1042" s="26">
        <v>68.8</v>
      </c>
      <c r="S1042" s="26">
        <v>65.099999999999994</v>
      </c>
      <c r="T1042" s="26">
        <v>285.5</v>
      </c>
      <c r="U1042" s="26">
        <v>199</v>
      </c>
      <c r="V1042" s="26">
        <v>50.8</v>
      </c>
      <c r="W1042" s="26">
        <v>5309</v>
      </c>
      <c r="X1042" s="26">
        <v>1747.2</v>
      </c>
      <c r="Y1042" s="26">
        <v>159.6</v>
      </c>
      <c r="Z1042" s="26">
        <v>796.5</v>
      </c>
      <c r="AA1042" s="26">
        <v>3480</v>
      </c>
      <c r="AB1042" s="26">
        <v>465.6</v>
      </c>
      <c r="AC1042" s="26">
        <v>1325</v>
      </c>
      <c r="AD1042" s="26">
        <v>15375</v>
      </c>
      <c r="AE1042" s="26">
        <v>1326</v>
      </c>
      <c r="AF1042" s="26">
        <v>1965</v>
      </c>
      <c r="AG1042" s="26">
        <v>3.8647</v>
      </c>
    </row>
    <row r="1043" spans="1:33" ht="15.75" customHeight="1">
      <c r="A1043" s="101">
        <v>45337</v>
      </c>
      <c r="B1043" s="102">
        <f>VLOOKUP(A1043,'FTSE All-Share Historical '!A:B,2,FALSE)</f>
        <v>4190.67</v>
      </c>
      <c r="C1043" s="26">
        <v>626</v>
      </c>
      <c r="D1043" s="26">
        <v>244.5</v>
      </c>
      <c r="E1043" s="26">
        <v>187.2</v>
      </c>
      <c r="F1043" s="26">
        <v>188</v>
      </c>
      <c r="G1043" s="26">
        <v>157.5</v>
      </c>
      <c r="H1043" s="26">
        <v>322.5</v>
      </c>
      <c r="I1043" s="26">
        <v>30.9</v>
      </c>
      <c r="J1043" s="26">
        <v>118</v>
      </c>
      <c r="K1043" s="26">
        <v>185</v>
      </c>
      <c r="L1043" s="26">
        <v>143.4</v>
      </c>
      <c r="M1043" s="26">
        <v>175.6</v>
      </c>
      <c r="N1043" s="26">
        <v>244</v>
      </c>
      <c r="O1043" s="26">
        <v>1020</v>
      </c>
      <c r="P1043" s="26">
        <v>2180</v>
      </c>
      <c r="Q1043" s="26">
        <v>128.19999999999999</v>
      </c>
      <c r="R1043" s="26">
        <v>68</v>
      </c>
      <c r="S1043" s="26">
        <v>64.5</v>
      </c>
      <c r="T1043" s="26">
        <v>277.5</v>
      </c>
      <c r="U1043" s="26">
        <v>194</v>
      </c>
      <c r="V1043" s="26">
        <v>53</v>
      </c>
      <c r="W1043" s="26">
        <v>5328</v>
      </c>
      <c r="X1043" s="26">
        <v>1767</v>
      </c>
      <c r="Y1043" s="26">
        <v>162.19999999999999</v>
      </c>
      <c r="Z1043" s="26">
        <v>789.5</v>
      </c>
      <c r="AA1043" s="26">
        <v>3480</v>
      </c>
      <c r="AB1043" s="26">
        <v>467.4</v>
      </c>
      <c r="AC1043" s="26">
        <v>1350</v>
      </c>
      <c r="AD1043" s="26">
        <v>15520</v>
      </c>
      <c r="AE1043" s="26">
        <v>1360</v>
      </c>
      <c r="AF1043" s="26">
        <v>1987</v>
      </c>
      <c r="AG1043" s="26">
        <v>3.8972000000000002</v>
      </c>
    </row>
    <row r="1044" spans="1:33" ht="15.75" customHeight="1">
      <c r="A1044" s="101">
        <v>45338</v>
      </c>
      <c r="B1044" s="102">
        <f>VLOOKUP(A1044,'FTSE All-Share Historical '!A:B,2,FALSE)</f>
        <v>4247.66</v>
      </c>
      <c r="C1044" s="26">
        <v>620</v>
      </c>
      <c r="D1044" s="26">
        <v>244</v>
      </c>
      <c r="E1044" s="26">
        <v>186.9</v>
      </c>
      <c r="F1044" s="26">
        <v>188</v>
      </c>
      <c r="G1044" s="26">
        <v>155</v>
      </c>
      <c r="H1044" s="26">
        <v>320</v>
      </c>
      <c r="I1044" s="26">
        <v>31.15</v>
      </c>
      <c r="J1044" s="26">
        <v>116</v>
      </c>
      <c r="K1044" s="26">
        <v>186.5</v>
      </c>
      <c r="L1044" s="26">
        <v>139.80000000000001</v>
      </c>
      <c r="M1044" s="26">
        <v>176.2</v>
      </c>
      <c r="N1044" s="26">
        <v>242</v>
      </c>
      <c r="O1044" s="26">
        <v>1005</v>
      </c>
      <c r="P1044" s="26">
        <v>2210</v>
      </c>
      <c r="Q1044" s="26">
        <v>128.6</v>
      </c>
      <c r="R1044" s="26">
        <v>68.8</v>
      </c>
      <c r="S1044" s="26">
        <v>64.8</v>
      </c>
      <c r="T1044" s="26">
        <v>273</v>
      </c>
      <c r="U1044" s="26">
        <v>201</v>
      </c>
      <c r="V1044" s="26">
        <v>52.6</v>
      </c>
      <c r="W1044" s="26">
        <v>5515</v>
      </c>
      <c r="X1044" s="26">
        <v>1802.2</v>
      </c>
      <c r="Y1044" s="26">
        <v>165.8</v>
      </c>
      <c r="Z1044" s="26">
        <v>791</v>
      </c>
      <c r="AA1044" s="26">
        <v>3515</v>
      </c>
      <c r="AB1044" s="26">
        <v>473.2</v>
      </c>
      <c r="AC1044" s="26">
        <v>1365</v>
      </c>
      <c r="AD1044" s="26">
        <v>15855</v>
      </c>
      <c r="AE1044" s="26">
        <v>1369</v>
      </c>
      <c r="AF1044" s="26">
        <v>1987.5</v>
      </c>
      <c r="AG1044" s="26">
        <v>3.8972000000000002</v>
      </c>
    </row>
    <row r="1045" spans="1:33" ht="15.75" customHeight="1">
      <c r="A1045" s="101">
        <v>45341</v>
      </c>
      <c r="B1045" s="102">
        <f>VLOOKUP(A1045,'FTSE All-Share Historical '!A:B,2,FALSE)</f>
        <v>4256.3900000000003</v>
      </c>
      <c r="C1045" s="26">
        <v>612</v>
      </c>
      <c r="D1045" s="26">
        <v>246</v>
      </c>
      <c r="E1045" s="26">
        <v>189.8</v>
      </c>
      <c r="F1045" s="26">
        <v>185</v>
      </c>
      <c r="G1045" s="26">
        <v>151.5</v>
      </c>
      <c r="H1045" s="26">
        <v>318</v>
      </c>
      <c r="I1045" s="26">
        <v>30.95</v>
      </c>
      <c r="J1045" s="26">
        <v>121</v>
      </c>
      <c r="K1045" s="26">
        <v>185</v>
      </c>
      <c r="L1045" s="26">
        <v>144</v>
      </c>
      <c r="M1045" s="26">
        <v>170.8</v>
      </c>
      <c r="N1045" s="26">
        <v>243.8</v>
      </c>
      <c r="O1045" s="26">
        <v>1005</v>
      </c>
      <c r="P1045" s="26">
        <v>2245</v>
      </c>
      <c r="Q1045" s="26">
        <v>129.4</v>
      </c>
      <c r="R1045" s="26">
        <v>68.400000000000006</v>
      </c>
      <c r="S1045" s="26">
        <v>65</v>
      </c>
      <c r="T1045" s="26">
        <v>261</v>
      </c>
      <c r="U1045" s="26">
        <v>199</v>
      </c>
      <c r="V1045" s="26">
        <v>53.6</v>
      </c>
      <c r="W1045" s="26">
        <v>5428</v>
      </c>
      <c r="X1045" s="26">
        <v>1778</v>
      </c>
      <c r="Y1045" s="26">
        <v>163.4</v>
      </c>
      <c r="Z1045" s="26">
        <v>796.5</v>
      </c>
      <c r="AA1045" s="26">
        <v>3555</v>
      </c>
      <c r="AB1045" s="26">
        <v>480</v>
      </c>
      <c r="AC1045" s="26">
        <v>1370</v>
      </c>
      <c r="AD1045" s="26">
        <v>15740</v>
      </c>
      <c r="AE1045" s="26">
        <v>1387</v>
      </c>
      <c r="AF1045" s="26">
        <v>1987.5</v>
      </c>
      <c r="AG1045" s="26">
        <v>3.9693999999999998</v>
      </c>
    </row>
    <row r="1046" spans="1:33" ht="15.75" customHeight="1">
      <c r="A1046" s="101">
        <v>45342</v>
      </c>
      <c r="B1046" s="102">
        <f>VLOOKUP(A1046,'FTSE All-Share Historical '!A:B,2,FALSE)</f>
        <v>4248.6899999999996</v>
      </c>
      <c r="C1046" s="26">
        <v>620</v>
      </c>
      <c r="D1046" s="26">
        <v>238</v>
      </c>
      <c r="E1046" s="26">
        <v>189.1</v>
      </c>
      <c r="F1046" s="26">
        <v>186</v>
      </c>
      <c r="G1046" s="26">
        <v>152</v>
      </c>
      <c r="H1046" s="26">
        <v>310</v>
      </c>
      <c r="I1046" s="26">
        <v>30.65</v>
      </c>
      <c r="J1046" s="26">
        <v>127</v>
      </c>
      <c r="K1046" s="26">
        <v>183</v>
      </c>
      <c r="L1046" s="26">
        <v>140.19999999999999</v>
      </c>
      <c r="M1046" s="26">
        <v>169</v>
      </c>
      <c r="N1046" s="26">
        <v>246.8</v>
      </c>
      <c r="O1046" s="26">
        <v>990</v>
      </c>
      <c r="P1046" s="26">
        <v>2215</v>
      </c>
      <c r="Q1046" s="26">
        <v>129.19999999999999</v>
      </c>
      <c r="R1046" s="26">
        <v>67.2</v>
      </c>
      <c r="S1046" s="26">
        <v>65.3</v>
      </c>
      <c r="T1046" s="26">
        <v>251</v>
      </c>
      <c r="U1046" s="26">
        <v>201</v>
      </c>
      <c r="V1046" s="26">
        <v>51.7</v>
      </c>
      <c r="W1046" s="26">
        <v>5230</v>
      </c>
      <c r="X1046" s="26">
        <v>1719.6</v>
      </c>
      <c r="Y1046" s="26">
        <v>159.6</v>
      </c>
      <c r="Z1046" s="26">
        <v>801</v>
      </c>
      <c r="AA1046" s="26">
        <v>3470</v>
      </c>
      <c r="AB1046" s="26">
        <v>489</v>
      </c>
      <c r="AC1046" s="26">
        <v>1340</v>
      </c>
      <c r="AD1046" s="26">
        <v>15865</v>
      </c>
      <c r="AE1046" s="26">
        <v>1404</v>
      </c>
      <c r="AF1046" s="26">
        <v>1985</v>
      </c>
      <c r="AG1046" s="26">
        <v>3.7526999999999999</v>
      </c>
    </row>
    <row r="1047" spans="1:33" ht="15.75" customHeight="1">
      <c r="A1047" s="101">
        <v>45343</v>
      </c>
      <c r="B1047" s="102">
        <f>VLOOKUP(A1047,'FTSE All-Share Historical '!A:B,2,FALSE)</f>
        <v>4222.09</v>
      </c>
      <c r="C1047" s="26">
        <v>612</v>
      </c>
      <c r="D1047" s="26">
        <v>238</v>
      </c>
      <c r="E1047" s="26">
        <v>201.8</v>
      </c>
      <c r="F1047" s="26">
        <v>188</v>
      </c>
      <c r="G1047" s="26">
        <v>152</v>
      </c>
      <c r="H1047" s="26">
        <v>312</v>
      </c>
      <c r="I1047" s="26">
        <v>31</v>
      </c>
      <c r="J1047" s="26">
        <v>123</v>
      </c>
      <c r="K1047" s="26">
        <v>179</v>
      </c>
      <c r="L1047" s="26">
        <v>141.4</v>
      </c>
      <c r="M1047" s="26">
        <v>170.8</v>
      </c>
      <c r="N1047" s="26">
        <v>248.8</v>
      </c>
      <c r="O1047" s="26">
        <v>1020</v>
      </c>
      <c r="P1047" s="26">
        <v>2215</v>
      </c>
      <c r="Q1047" s="26">
        <v>129.6</v>
      </c>
      <c r="R1047" s="26">
        <v>68</v>
      </c>
      <c r="S1047" s="26">
        <v>64.400000000000006</v>
      </c>
      <c r="T1047" s="26">
        <v>254.5</v>
      </c>
      <c r="U1047" s="26">
        <v>203</v>
      </c>
      <c r="V1047" s="26">
        <v>51.2</v>
      </c>
      <c r="W1047" s="26">
        <v>5151</v>
      </c>
      <c r="X1047" s="26">
        <v>1717.8</v>
      </c>
      <c r="Y1047" s="26">
        <v>161.19999999999999</v>
      </c>
      <c r="Z1047" s="26">
        <v>816.5</v>
      </c>
      <c r="AA1047" s="26">
        <v>3510</v>
      </c>
      <c r="AB1047" s="26">
        <v>493.2</v>
      </c>
      <c r="AC1047" s="26">
        <v>1325</v>
      </c>
      <c r="AD1047" s="26">
        <v>15990</v>
      </c>
      <c r="AE1047" s="26">
        <v>1400</v>
      </c>
      <c r="AF1047" s="26">
        <v>1997.5</v>
      </c>
      <c r="AG1047" s="26">
        <v>3.5558999999999998</v>
      </c>
    </row>
    <row r="1048" spans="1:33" ht="15.75" customHeight="1">
      <c r="A1048" s="101">
        <v>45344</v>
      </c>
      <c r="B1048" s="102">
        <f>VLOOKUP(A1048,'FTSE All-Share Historical '!A:B,2,FALSE)</f>
        <v>4236.95</v>
      </c>
      <c r="C1048" s="26">
        <v>610</v>
      </c>
      <c r="D1048" s="26">
        <v>240</v>
      </c>
      <c r="E1048" s="26">
        <v>202.2</v>
      </c>
      <c r="F1048" s="26">
        <v>189</v>
      </c>
      <c r="G1048" s="26">
        <v>153.5</v>
      </c>
      <c r="H1048" s="26">
        <v>310</v>
      </c>
      <c r="I1048" s="26">
        <v>31.4</v>
      </c>
      <c r="J1048" s="26">
        <v>128</v>
      </c>
      <c r="K1048" s="26">
        <v>182.5</v>
      </c>
      <c r="L1048" s="26">
        <v>147.80000000000001</v>
      </c>
      <c r="M1048" s="26">
        <v>169.6</v>
      </c>
      <c r="N1048" s="26">
        <v>250.4</v>
      </c>
      <c r="O1048" s="26">
        <v>1025</v>
      </c>
      <c r="P1048" s="26">
        <v>2290</v>
      </c>
      <c r="Q1048" s="26">
        <v>132.80000000000001</v>
      </c>
      <c r="R1048" s="26">
        <v>67</v>
      </c>
      <c r="S1048" s="26">
        <v>65.099999999999994</v>
      </c>
      <c r="T1048" s="26">
        <v>251</v>
      </c>
      <c r="U1048" s="26">
        <v>202</v>
      </c>
      <c r="V1048" s="26">
        <v>51.2</v>
      </c>
      <c r="W1048" s="26">
        <v>5170</v>
      </c>
      <c r="X1048" s="26">
        <v>1769.8</v>
      </c>
      <c r="Y1048" s="26">
        <v>160.4</v>
      </c>
      <c r="Z1048" s="26">
        <v>821</v>
      </c>
      <c r="AA1048" s="26">
        <v>3555</v>
      </c>
      <c r="AB1048" s="26">
        <v>499.4</v>
      </c>
      <c r="AC1048" s="26">
        <v>1325</v>
      </c>
      <c r="AD1048" s="26">
        <v>16300</v>
      </c>
      <c r="AE1048" s="26">
        <v>1400</v>
      </c>
      <c r="AF1048" s="26">
        <v>2083</v>
      </c>
      <c r="AG1048" s="26">
        <v>3.8087</v>
      </c>
    </row>
    <row r="1049" spans="1:33" ht="15.75" customHeight="1">
      <c r="A1049" s="101">
        <v>45345</v>
      </c>
      <c r="B1049" s="102">
        <f>VLOOKUP(A1049,'FTSE All-Share Historical '!A:B,2,FALSE)</f>
        <v>4244.71</v>
      </c>
      <c r="C1049" s="26">
        <v>594</v>
      </c>
      <c r="D1049" s="26">
        <v>238</v>
      </c>
      <c r="E1049" s="26">
        <v>201.2</v>
      </c>
      <c r="F1049" s="26">
        <v>184</v>
      </c>
      <c r="G1049" s="26">
        <v>154</v>
      </c>
      <c r="H1049" s="26">
        <v>303</v>
      </c>
      <c r="I1049" s="26">
        <v>31.5</v>
      </c>
      <c r="J1049" s="26">
        <v>126</v>
      </c>
      <c r="K1049" s="26">
        <v>182.5</v>
      </c>
      <c r="L1049" s="26">
        <v>145</v>
      </c>
      <c r="M1049" s="26">
        <v>169.4</v>
      </c>
      <c r="N1049" s="26">
        <v>244.2</v>
      </c>
      <c r="O1049" s="26">
        <v>1000</v>
      </c>
      <c r="P1049" s="26">
        <v>2240</v>
      </c>
      <c r="Q1049" s="26">
        <v>130.19999999999999</v>
      </c>
      <c r="R1049" s="26">
        <v>66</v>
      </c>
      <c r="S1049" s="26">
        <v>66.900000000000006</v>
      </c>
      <c r="T1049" s="26">
        <v>254</v>
      </c>
      <c r="U1049" s="26">
        <v>196.5</v>
      </c>
      <c r="V1049" s="26">
        <v>50</v>
      </c>
      <c r="W1049" s="26">
        <v>5197</v>
      </c>
      <c r="X1049" s="26">
        <v>1786</v>
      </c>
      <c r="Y1049" s="26">
        <v>158</v>
      </c>
      <c r="Z1049" s="26">
        <v>804</v>
      </c>
      <c r="AA1049" s="26">
        <v>3540</v>
      </c>
      <c r="AB1049" s="26">
        <v>497.6</v>
      </c>
      <c r="AC1049" s="26">
        <v>1345</v>
      </c>
      <c r="AD1049" s="26">
        <v>16235</v>
      </c>
      <c r="AE1049" s="26">
        <v>1402</v>
      </c>
      <c r="AF1049" s="26">
        <v>2074</v>
      </c>
      <c r="AG1049" s="26">
        <v>3.8555999999999999</v>
      </c>
    </row>
    <row r="1050" spans="1:33" ht="15.75" customHeight="1">
      <c r="A1050" s="101">
        <v>45348</v>
      </c>
      <c r="B1050" s="102">
        <f>VLOOKUP(A1050,'FTSE All-Share Historical '!A:B,2,FALSE)</f>
        <v>4232.66</v>
      </c>
      <c r="C1050" s="26">
        <v>590</v>
      </c>
      <c r="D1050" s="26">
        <v>248.5</v>
      </c>
      <c r="E1050" s="26">
        <v>200.8</v>
      </c>
      <c r="F1050" s="26">
        <v>181</v>
      </c>
      <c r="G1050" s="26">
        <v>154.5</v>
      </c>
      <c r="H1050" s="26">
        <v>295</v>
      </c>
      <c r="I1050" s="26">
        <v>30.8</v>
      </c>
      <c r="J1050" s="26">
        <v>126</v>
      </c>
      <c r="K1050" s="26">
        <v>183</v>
      </c>
      <c r="L1050" s="26">
        <v>141.4</v>
      </c>
      <c r="M1050" s="26">
        <v>170</v>
      </c>
      <c r="N1050" s="26">
        <v>243.4</v>
      </c>
      <c r="O1050" s="26">
        <v>986</v>
      </c>
      <c r="P1050" s="26">
        <v>2265</v>
      </c>
      <c r="Q1050" s="26">
        <v>132</v>
      </c>
      <c r="R1050" s="26">
        <v>67</v>
      </c>
      <c r="S1050" s="26">
        <v>65.7</v>
      </c>
      <c r="T1050" s="26">
        <v>254</v>
      </c>
      <c r="U1050" s="26">
        <v>200</v>
      </c>
      <c r="V1050" s="26">
        <v>50.3</v>
      </c>
      <c r="W1050" s="26">
        <v>5067</v>
      </c>
      <c r="X1050" s="26">
        <v>1726.6</v>
      </c>
      <c r="Y1050" s="26">
        <v>155</v>
      </c>
      <c r="Z1050" s="26">
        <v>791</v>
      </c>
      <c r="AA1050" s="26">
        <v>3580</v>
      </c>
      <c r="AB1050" s="26">
        <v>495.8</v>
      </c>
      <c r="AC1050" s="26">
        <v>1345</v>
      </c>
      <c r="AD1050" s="26">
        <v>16500</v>
      </c>
      <c r="AE1050" s="26">
        <v>1427</v>
      </c>
      <c r="AF1050" s="26">
        <v>1994</v>
      </c>
      <c r="AG1050" s="26">
        <v>3.6534</v>
      </c>
    </row>
    <row r="1051" spans="1:33" ht="15.75" customHeight="1">
      <c r="A1051" s="101">
        <v>45349</v>
      </c>
      <c r="B1051" s="102">
        <f>VLOOKUP(A1051,'FTSE All-Share Historical '!A:B,2,FALSE)</f>
        <v>4233.18</v>
      </c>
      <c r="C1051" s="26">
        <v>596</v>
      </c>
      <c r="D1051" s="26">
        <v>244</v>
      </c>
      <c r="E1051" s="26">
        <v>200.6</v>
      </c>
      <c r="F1051" s="26">
        <v>182.5</v>
      </c>
      <c r="G1051" s="26">
        <v>159.5</v>
      </c>
      <c r="H1051" s="26">
        <v>302</v>
      </c>
      <c r="I1051" s="26">
        <v>30.2</v>
      </c>
      <c r="J1051" s="26">
        <v>124</v>
      </c>
      <c r="K1051" s="26">
        <v>180</v>
      </c>
      <c r="L1051" s="26">
        <v>160.4</v>
      </c>
      <c r="M1051" s="26">
        <v>172.8</v>
      </c>
      <c r="N1051" s="26">
        <v>241.8</v>
      </c>
      <c r="O1051" s="26">
        <v>994</v>
      </c>
      <c r="P1051" s="26">
        <v>2300</v>
      </c>
      <c r="Q1051" s="26">
        <v>132.80000000000001</v>
      </c>
      <c r="R1051" s="26">
        <v>66.8</v>
      </c>
      <c r="S1051" s="26">
        <v>65.900000000000006</v>
      </c>
      <c r="T1051" s="26">
        <v>248.5</v>
      </c>
      <c r="U1051" s="26">
        <v>196</v>
      </c>
      <c r="V1051" s="26">
        <v>48.45</v>
      </c>
      <c r="W1051" s="26">
        <v>5112</v>
      </c>
      <c r="X1051" s="26">
        <v>1762.4</v>
      </c>
      <c r="Y1051" s="26">
        <v>158.4</v>
      </c>
      <c r="Z1051" s="26">
        <v>796.5</v>
      </c>
      <c r="AA1051" s="26">
        <v>3575</v>
      </c>
      <c r="AB1051" s="26">
        <v>492</v>
      </c>
      <c r="AC1051" s="26">
        <v>1350</v>
      </c>
      <c r="AD1051" s="26">
        <v>16560</v>
      </c>
      <c r="AE1051" s="26">
        <v>1428</v>
      </c>
      <c r="AF1051" s="26">
        <v>1990.5</v>
      </c>
      <c r="AG1051" s="26">
        <v>3.6316999999999999</v>
      </c>
    </row>
    <row r="1052" spans="1:33" ht="15.75" customHeight="1">
      <c r="A1052" s="101">
        <v>45350</v>
      </c>
      <c r="B1052" s="102">
        <f>VLOOKUP(A1052,'FTSE All-Share Historical '!A:B,2,FALSE)</f>
        <v>4201.04</v>
      </c>
      <c r="C1052" s="26">
        <v>588</v>
      </c>
      <c r="D1052" s="26">
        <v>240</v>
      </c>
      <c r="E1052" s="26">
        <v>147.1</v>
      </c>
      <c r="F1052" s="26">
        <v>181.5</v>
      </c>
      <c r="G1052" s="26">
        <v>158</v>
      </c>
      <c r="H1052" s="26">
        <v>295.5</v>
      </c>
      <c r="I1052" s="26">
        <v>29.5</v>
      </c>
      <c r="J1052" s="26">
        <v>123.5</v>
      </c>
      <c r="K1052" s="26">
        <v>179</v>
      </c>
      <c r="L1052" s="26">
        <v>153.19999999999999</v>
      </c>
      <c r="M1052" s="26">
        <v>172.2</v>
      </c>
      <c r="N1052" s="26">
        <v>239.4</v>
      </c>
      <c r="O1052" s="26">
        <v>990</v>
      </c>
      <c r="P1052" s="26">
        <v>2325</v>
      </c>
      <c r="Q1052" s="26">
        <v>131.19999999999999</v>
      </c>
      <c r="R1052" s="26">
        <v>65</v>
      </c>
      <c r="S1052" s="26">
        <v>65.900000000000006</v>
      </c>
      <c r="T1052" s="26">
        <v>243.5</v>
      </c>
      <c r="U1052" s="26">
        <v>196.5</v>
      </c>
      <c r="V1052" s="26">
        <v>47</v>
      </c>
      <c r="W1052" s="26">
        <v>5042</v>
      </c>
      <c r="X1052" s="26">
        <v>1710</v>
      </c>
      <c r="Y1052" s="26">
        <v>153.6</v>
      </c>
      <c r="Z1052" s="26">
        <v>773.5</v>
      </c>
      <c r="AA1052" s="26">
        <v>3585</v>
      </c>
      <c r="AB1052" s="26">
        <v>490.2</v>
      </c>
      <c r="AC1052" s="26">
        <v>1355</v>
      </c>
      <c r="AD1052" s="26">
        <v>16660</v>
      </c>
      <c r="AE1052" s="26">
        <v>1402</v>
      </c>
      <c r="AF1052" s="26">
        <v>1939.5</v>
      </c>
      <c r="AG1052" s="26">
        <v>3.6280999999999999</v>
      </c>
    </row>
    <row r="1053" spans="1:33" ht="15.75" customHeight="1">
      <c r="A1053" s="101">
        <v>45351</v>
      </c>
      <c r="B1053" s="102">
        <f>VLOOKUP(A1053,'FTSE All-Share Historical '!A:B,2,FALSE)</f>
        <v>4204.7</v>
      </c>
      <c r="C1053" s="26">
        <v>578</v>
      </c>
      <c r="D1053" s="26">
        <v>240</v>
      </c>
      <c r="E1053" s="26">
        <v>152</v>
      </c>
      <c r="F1053" s="26">
        <v>186</v>
      </c>
      <c r="G1053" s="26">
        <v>158</v>
      </c>
      <c r="H1053" s="26">
        <v>297.5</v>
      </c>
      <c r="I1053" s="26">
        <v>29.25</v>
      </c>
      <c r="J1053" s="26">
        <v>131</v>
      </c>
      <c r="K1053" s="26">
        <v>177</v>
      </c>
      <c r="L1053" s="26">
        <v>150</v>
      </c>
      <c r="M1053" s="26">
        <v>172</v>
      </c>
      <c r="N1053" s="26">
        <v>235</v>
      </c>
      <c r="O1053" s="26">
        <v>988</v>
      </c>
      <c r="P1053" s="26">
        <v>2345</v>
      </c>
      <c r="Q1053" s="26">
        <v>136</v>
      </c>
      <c r="R1053" s="26">
        <v>61</v>
      </c>
      <c r="S1053" s="26">
        <v>65.900000000000006</v>
      </c>
      <c r="T1053" s="26">
        <v>242</v>
      </c>
      <c r="U1053" s="26">
        <v>197</v>
      </c>
      <c r="V1053" s="26">
        <v>46.8</v>
      </c>
      <c r="W1053" s="26">
        <v>5079</v>
      </c>
      <c r="X1053" s="26">
        <v>1701</v>
      </c>
      <c r="Y1053" s="26">
        <v>155.6</v>
      </c>
      <c r="Z1053" s="26">
        <v>758</v>
      </c>
      <c r="AA1053" s="26">
        <v>3590</v>
      </c>
      <c r="AB1053" s="26">
        <v>489.8</v>
      </c>
      <c r="AC1053" s="26">
        <v>1345</v>
      </c>
      <c r="AD1053" s="26">
        <v>16485</v>
      </c>
      <c r="AE1053" s="26">
        <v>1395</v>
      </c>
      <c r="AF1053" s="26">
        <v>1967</v>
      </c>
      <c r="AG1053" s="26">
        <v>3.5594999999999999</v>
      </c>
    </row>
    <row r="1054" spans="1:33" ht="15.75" customHeight="1">
      <c r="A1054" s="101">
        <v>45352</v>
      </c>
      <c r="B1054" s="102">
        <f>VLOOKUP(A1054,'FTSE All-Share Historical '!A:B,2,FALSE)</f>
        <v>4238.8100000000004</v>
      </c>
      <c r="C1054" s="26">
        <v>572</v>
      </c>
      <c r="D1054" s="26">
        <v>247</v>
      </c>
      <c r="E1054" s="26">
        <v>156</v>
      </c>
      <c r="F1054" s="26">
        <v>185</v>
      </c>
      <c r="G1054" s="26">
        <v>158.5</v>
      </c>
      <c r="H1054" s="26">
        <v>305</v>
      </c>
      <c r="I1054" s="26">
        <v>29.45</v>
      </c>
      <c r="J1054" s="26">
        <v>128.5</v>
      </c>
      <c r="K1054" s="26">
        <v>183.5</v>
      </c>
      <c r="L1054" s="26">
        <v>149.19999999999999</v>
      </c>
      <c r="M1054" s="26">
        <v>171</v>
      </c>
      <c r="N1054" s="26">
        <v>237.6</v>
      </c>
      <c r="O1054" s="26">
        <v>1055</v>
      </c>
      <c r="P1054" s="26">
        <v>2345</v>
      </c>
      <c r="Q1054" s="26">
        <v>137.6</v>
      </c>
      <c r="R1054" s="26">
        <v>61.4</v>
      </c>
      <c r="S1054" s="26">
        <v>67.5</v>
      </c>
      <c r="T1054" s="26">
        <v>256</v>
      </c>
      <c r="U1054" s="26">
        <v>195</v>
      </c>
      <c r="V1054" s="26">
        <v>46.3</v>
      </c>
      <c r="W1054" s="26">
        <v>5127</v>
      </c>
      <c r="X1054" s="26">
        <v>1760.8</v>
      </c>
      <c r="Y1054" s="26">
        <v>157.80000000000001</v>
      </c>
      <c r="Z1054" s="26">
        <v>767.5</v>
      </c>
      <c r="AA1054" s="26">
        <v>3675</v>
      </c>
      <c r="AB1054" s="26">
        <v>504</v>
      </c>
      <c r="AC1054" s="26">
        <v>1370</v>
      </c>
      <c r="AD1054" s="26">
        <v>16905</v>
      </c>
      <c r="AE1054" s="26">
        <v>1426</v>
      </c>
      <c r="AF1054" s="26">
        <v>1933.5</v>
      </c>
      <c r="AG1054" s="26">
        <v>3.5684999999999998</v>
      </c>
    </row>
    <row r="1055" spans="1:33" ht="15.75" customHeight="1">
      <c r="A1055" s="101">
        <v>45355</v>
      </c>
      <c r="B1055" s="102">
        <f>VLOOKUP(A1055,'FTSE All-Share Historical '!A:B,2,FALSE)</f>
        <v>4215.57</v>
      </c>
      <c r="C1055" s="26">
        <v>552</v>
      </c>
      <c r="D1055" s="26">
        <v>241</v>
      </c>
      <c r="E1055" s="26">
        <v>156.9</v>
      </c>
      <c r="F1055" s="26">
        <v>184.5</v>
      </c>
      <c r="G1055" s="26">
        <v>162</v>
      </c>
      <c r="H1055" s="26">
        <v>305</v>
      </c>
      <c r="I1055" s="26">
        <v>29.25</v>
      </c>
      <c r="J1055" s="26">
        <v>128.5</v>
      </c>
      <c r="K1055" s="26">
        <v>181</v>
      </c>
      <c r="L1055" s="26">
        <v>146.80000000000001</v>
      </c>
      <c r="M1055" s="26">
        <v>167.2</v>
      </c>
      <c r="N1055" s="26">
        <v>235.4</v>
      </c>
      <c r="O1055" s="26">
        <v>1015</v>
      </c>
      <c r="P1055" s="26">
        <v>2280</v>
      </c>
      <c r="Q1055" s="26">
        <v>135</v>
      </c>
      <c r="R1055" s="26">
        <v>61.2</v>
      </c>
      <c r="S1055" s="26">
        <v>70</v>
      </c>
      <c r="T1055" s="26">
        <v>257</v>
      </c>
      <c r="U1055" s="26">
        <v>193</v>
      </c>
      <c r="V1055" s="26">
        <v>44.6</v>
      </c>
      <c r="W1055" s="26">
        <v>5090</v>
      </c>
      <c r="X1055" s="26">
        <v>1702.4</v>
      </c>
      <c r="Y1055" s="26">
        <v>157.19999999999999</v>
      </c>
      <c r="Z1055" s="26">
        <v>770</v>
      </c>
      <c r="AA1055" s="26">
        <v>3790</v>
      </c>
      <c r="AB1055" s="26">
        <v>503</v>
      </c>
      <c r="AC1055" s="26">
        <v>1370</v>
      </c>
      <c r="AD1055" s="26">
        <v>16945</v>
      </c>
      <c r="AE1055" s="26">
        <v>1415</v>
      </c>
      <c r="AF1055" s="26">
        <v>1951</v>
      </c>
      <c r="AG1055" s="26">
        <v>3.6444000000000001</v>
      </c>
    </row>
    <row r="1056" spans="1:33" ht="15.75" customHeight="1">
      <c r="A1056" s="101">
        <v>45356</v>
      </c>
      <c r="B1056" s="102">
        <f>VLOOKUP(A1056,'FTSE All-Share Historical '!A:B,2,FALSE)</f>
        <v>4219.01</v>
      </c>
      <c r="C1056" s="26">
        <v>560</v>
      </c>
      <c r="D1056" s="26">
        <v>241</v>
      </c>
      <c r="E1056" s="26">
        <v>156.80000000000001</v>
      </c>
      <c r="F1056" s="26">
        <v>180</v>
      </c>
      <c r="G1056" s="26">
        <v>160</v>
      </c>
      <c r="H1056" s="26">
        <v>305.5</v>
      </c>
      <c r="I1056" s="26">
        <v>29.05</v>
      </c>
      <c r="J1056" s="26">
        <v>128.25</v>
      </c>
      <c r="K1056" s="26">
        <v>185</v>
      </c>
      <c r="L1056" s="26">
        <v>145</v>
      </c>
      <c r="M1056" s="26">
        <v>190</v>
      </c>
      <c r="N1056" s="26">
        <v>236</v>
      </c>
      <c r="O1056" s="26">
        <v>1020</v>
      </c>
      <c r="P1056" s="26">
        <v>2270</v>
      </c>
      <c r="Q1056" s="26">
        <v>133</v>
      </c>
      <c r="R1056" s="26">
        <v>63</v>
      </c>
      <c r="S1056" s="26">
        <v>67</v>
      </c>
      <c r="T1056" s="26">
        <v>245.5</v>
      </c>
      <c r="U1056" s="26">
        <v>192</v>
      </c>
      <c r="V1056" s="26">
        <v>44.35</v>
      </c>
      <c r="W1056" s="26">
        <v>5026</v>
      </c>
      <c r="X1056" s="26">
        <v>1703.8</v>
      </c>
      <c r="Y1056" s="26">
        <v>154.4</v>
      </c>
      <c r="Z1056" s="26">
        <v>763</v>
      </c>
      <c r="AA1056" s="26">
        <v>3800</v>
      </c>
      <c r="AB1056" s="26">
        <v>510</v>
      </c>
      <c r="AC1056" s="26">
        <v>1365</v>
      </c>
      <c r="AD1056" s="26">
        <v>16000</v>
      </c>
      <c r="AE1056" s="26">
        <v>1396</v>
      </c>
      <c r="AF1056" s="26">
        <v>1898.5</v>
      </c>
      <c r="AG1056" s="26">
        <v>3.5413999999999999</v>
      </c>
    </row>
    <row r="1057" spans="1:33" ht="15.75" customHeight="1">
      <c r="A1057" s="101">
        <v>45357</v>
      </c>
      <c r="B1057" s="102">
        <f>VLOOKUP(A1057,'FTSE All-Share Historical '!A:B,2,FALSE)</f>
        <v>4240.95</v>
      </c>
      <c r="C1057" s="26">
        <v>568</v>
      </c>
      <c r="D1057" s="26">
        <v>242</v>
      </c>
      <c r="E1057" s="26">
        <v>160</v>
      </c>
      <c r="F1057" s="26">
        <v>181</v>
      </c>
      <c r="G1057" s="26">
        <v>159.5</v>
      </c>
      <c r="H1057" s="26">
        <v>306</v>
      </c>
      <c r="I1057" s="26">
        <v>29.4</v>
      </c>
      <c r="J1057" s="26">
        <v>128</v>
      </c>
      <c r="K1057" s="26">
        <v>185.5</v>
      </c>
      <c r="L1057" s="26">
        <v>147.19999999999999</v>
      </c>
      <c r="M1057" s="26">
        <v>195.4</v>
      </c>
      <c r="N1057" s="26">
        <v>240.8</v>
      </c>
      <c r="O1057" s="26">
        <v>1020</v>
      </c>
      <c r="P1057" s="26">
        <v>2290</v>
      </c>
      <c r="Q1057" s="26">
        <v>136</v>
      </c>
      <c r="R1057" s="26">
        <v>64.2</v>
      </c>
      <c r="S1057" s="26">
        <v>66.7</v>
      </c>
      <c r="T1057" s="26">
        <v>236</v>
      </c>
      <c r="U1057" s="26">
        <v>193</v>
      </c>
      <c r="V1057" s="26">
        <v>45.45</v>
      </c>
      <c r="W1057" s="26">
        <v>5075</v>
      </c>
      <c r="X1057" s="26">
        <v>1767.4</v>
      </c>
      <c r="Y1057" s="26">
        <v>157.6</v>
      </c>
      <c r="Z1057" s="26">
        <v>772</v>
      </c>
      <c r="AA1057" s="26">
        <v>3860</v>
      </c>
      <c r="AB1057" s="26">
        <v>519</v>
      </c>
      <c r="AC1057" s="26">
        <v>1355</v>
      </c>
      <c r="AD1057" s="26">
        <v>15880</v>
      </c>
      <c r="AE1057" s="26">
        <v>1431</v>
      </c>
      <c r="AF1057" s="26">
        <v>1841</v>
      </c>
      <c r="AG1057" s="26">
        <v>3.536</v>
      </c>
    </row>
    <row r="1058" spans="1:33" ht="15.75" customHeight="1">
      <c r="A1058" s="101">
        <v>45358</v>
      </c>
      <c r="B1058" s="102">
        <f>VLOOKUP(A1058,'FTSE All-Share Historical '!A:B,2,FALSE)</f>
        <v>4250.6000000000004</v>
      </c>
      <c r="C1058" s="26">
        <v>558</v>
      </c>
      <c r="D1058" s="26">
        <v>257.5</v>
      </c>
      <c r="E1058" s="26">
        <v>166.3</v>
      </c>
      <c r="F1058" s="26">
        <v>182.5</v>
      </c>
      <c r="G1058" s="26">
        <v>164</v>
      </c>
      <c r="H1058" s="26">
        <v>302</v>
      </c>
      <c r="I1058" s="26">
        <v>29.85</v>
      </c>
      <c r="J1058" s="26">
        <v>125.5</v>
      </c>
      <c r="K1058" s="26">
        <v>184</v>
      </c>
      <c r="L1058" s="26">
        <v>146.19999999999999</v>
      </c>
      <c r="M1058" s="26">
        <v>206</v>
      </c>
      <c r="N1058" s="26">
        <v>238.4</v>
      </c>
      <c r="O1058" s="26">
        <v>1000</v>
      </c>
      <c r="P1058" s="26">
        <v>2335</v>
      </c>
      <c r="Q1058" s="26">
        <v>139</v>
      </c>
      <c r="R1058" s="26">
        <v>67.8</v>
      </c>
      <c r="S1058" s="26">
        <v>67.099999999999994</v>
      </c>
      <c r="T1058" s="26">
        <v>249</v>
      </c>
      <c r="U1058" s="26">
        <v>190</v>
      </c>
      <c r="V1058" s="26">
        <v>46.95</v>
      </c>
      <c r="W1058" s="26">
        <v>4975.5</v>
      </c>
      <c r="X1058" s="26">
        <v>1857.4</v>
      </c>
      <c r="Y1058" s="26">
        <v>166.6</v>
      </c>
      <c r="Z1058" s="26">
        <v>777.5</v>
      </c>
      <c r="AA1058" s="26">
        <v>3870</v>
      </c>
      <c r="AB1058" s="26">
        <v>508</v>
      </c>
      <c r="AC1058" s="26">
        <v>1335</v>
      </c>
      <c r="AD1058" s="26">
        <v>15645</v>
      </c>
      <c r="AE1058" s="26">
        <v>1420</v>
      </c>
      <c r="AF1058" s="26">
        <v>1854</v>
      </c>
      <c r="AG1058" s="26">
        <v>4.0416999999999996</v>
      </c>
    </row>
    <row r="1059" spans="1:33" ht="15.75" customHeight="1">
      <c r="A1059" s="101">
        <v>45359</v>
      </c>
      <c r="B1059" s="102">
        <f>VLOOKUP(A1059,'FTSE All-Share Historical '!A:B,2,FALSE)</f>
        <v>4235.63</v>
      </c>
      <c r="C1059" s="26">
        <v>558</v>
      </c>
      <c r="D1059" s="26">
        <v>247.5</v>
      </c>
      <c r="E1059" s="26">
        <v>165.2</v>
      </c>
      <c r="F1059" s="26">
        <v>184</v>
      </c>
      <c r="G1059" s="26">
        <v>164</v>
      </c>
      <c r="H1059" s="26">
        <v>301</v>
      </c>
      <c r="I1059" s="26">
        <v>29.85</v>
      </c>
      <c r="J1059" s="26">
        <v>126.75</v>
      </c>
      <c r="K1059" s="26">
        <v>189</v>
      </c>
      <c r="L1059" s="26">
        <v>147</v>
      </c>
      <c r="M1059" s="26">
        <v>215</v>
      </c>
      <c r="N1059" s="26">
        <v>238.8</v>
      </c>
      <c r="O1059" s="26">
        <v>990</v>
      </c>
      <c r="P1059" s="26">
        <v>2295</v>
      </c>
      <c r="Q1059" s="26">
        <v>142.6</v>
      </c>
      <c r="R1059" s="26">
        <v>67.8</v>
      </c>
      <c r="S1059" s="26">
        <v>67.400000000000006</v>
      </c>
      <c r="T1059" s="26">
        <v>263</v>
      </c>
      <c r="U1059" s="26">
        <v>197</v>
      </c>
      <c r="V1059" s="26">
        <v>48.15</v>
      </c>
      <c r="W1059" s="26">
        <v>4869.5</v>
      </c>
      <c r="X1059" s="26">
        <v>1850.6</v>
      </c>
      <c r="Y1059" s="26">
        <v>161.19999999999999</v>
      </c>
      <c r="Z1059" s="26">
        <v>774</v>
      </c>
      <c r="AA1059" s="26">
        <v>3875</v>
      </c>
      <c r="AB1059" s="26">
        <v>509.5</v>
      </c>
      <c r="AC1059" s="26">
        <v>1355</v>
      </c>
      <c r="AD1059" s="26">
        <v>15595</v>
      </c>
      <c r="AE1059" s="26">
        <v>1406</v>
      </c>
      <c r="AF1059" s="26">
        <v>1855.5</v>
      </c>
      <c r="AG1059" s="26">
        <v>3.9152</v>
      </c>
    </row>
    <row r="1060" spans="1:33" ht="15.75" customHeight="1">
      <c r="A1060" s="101">
        <v>45362</v>
      </c>
      <c r="B1060" s="102">
        <f>VLOOKUP(A1060,'FTSE All-Share Historical '!A:B,2,FALSE)</f>
        <v>4237.93</v>
      </c>
      <c r="C1060" s="26">
        <v>554</v>
      </c>
      <c r="D1060" s="26">
        <v>251</v>
      </c>
      <c r="E1060" s="26">
        <v>165.6</v>
      </c>
      <c r="F1060" s="26">
        <v>182</v>
      </c>
      <c r="G1060" s="26">
        <v>162</v>
      </c>
      <c r="H1060" s="26">
        <v>296</v>
      </c>
      <c r="I1060" s="26">
        <v>29.45</v>
      </c>
      <c r="J1060" s="26">
        <v>129</v>
      </c>
      <c r="K1060" s="26">
        <v>189</v>
      </c>
      <c r="L1060" s="26">
        <v>147</v>
      </c>
      <c r="M1060" s="26">
        <v>210</v>
      </c>
      <c r="N1060" s="26">
        <v>236.6</v>
      </c>
      <c r="O1060" s="26">
        <v>984</v>
      </c>
      <c r="P1060" s="26">
        <v>2290</v>
      </c>
      <c r="Q1060" s="26">
        <v>140</v>
      </c>
      <c r="R1060" s="26">
        <v>68</v>
      </c>
      <c r="S1060" s="26">
        <v>65.7</v>
      </c>
      <c r="T1060" s="26">
        <v>242.5</v>
      </c>
      <c r="U1060" s="26">
        <v>199</v>
      </c>
      <c r="V1060" s="26">
        <v>47.05</v>
      </c>
      <c r="W1060" s="26">
        <v>4809.5</v>
      </c>
      <c r="X1060" s="26">
        <v>1850.8</v>
      </c>
      <c r="Y1060" s="26">
        <v>160.19999999999999</v>
      </c>
      <c r="Z1060" s="26">
        <v>784</v>
      </c>
      <c r="AA1060" s="26">
        <v>3855</v>
      </c>
      <c r="AB1060" s="26">
        <v>507</v>
      </c>
      <c r="AC1060" s="26">
        <v>1350</v>
      </c>
      <c r="AD1060" s="26">
        <v>15415</v>
      </c>
      <c r="AE1060" s="26">
        <v>1402</v>
      </c>
      <c r="AF1060" s="26">
        <v>1910</v>
      </c>
      <c r="AG1060" s="26">
        <v>4.1500000000000004</v>
      </c>
    </row>
    <row r="1061" spans="1:33" ht="15.75" customHeight="1">
      <c r="A1061" s="101">
        <v>45363</v>
      </c>
      <c r="B1061" s="102">
        <f>VLOOKUP(A1061,'FTSE All-Share Historical '!A:B,2,FALSE)</f>
        <v>4276.2700000000004</v>
      </c>
      <c r="C1061" s="26">
        <v>568</v>
      </c>
      <c r="D1061" s="26">
        <v>256</v>
      </c>
      <c r="E1061" s="26">
        <v>162.5</v>
      </c>
      <c r="F1061" s="26">
        <v>181.5</v>
      </c>
      <c r="G1061" s="26">
        <v>162</v>
      </c>
      <c r="H1061" s="26">
        <v>296.5</v>
      </c>
      <c r="I1061" s="26">
        <v>29.3</v>
      </c>
      <c r="J1061" s="26">
        <v>133.75</v>
      </c>
      <c r="K1061" s="26">
        <v>189</v>
      </c>
      <c r="L1061" s="26">
        <v>148.6</v>
      </c>
      <c r="M1061" s="26">
        <v>209</v>
      </c>
      <c r="N1061" s="26">
        <v>238.8</v>
      </c>
      <c r="O1061" s="26">
        <v>1000</v>
      </c>
      <c r="P1061" s="26">
        <v>2315</v>
      </c>
      <c r="Q1061" s="26">
        <v>142</v>
      </c>
      <c r="R1061" s="26">
        <v>68.599999999999994</v>
      </c>
      <c r="S1061" s="26">
        <v>66</v>
      </c>
      <c r="T1061" s="26">
        <v>244</v>
      </c>
      <c r="U1061" s="26">
        <v>192</v>
      </c>
      <c r="V1061" s="26">
        <v>46.5</v>
      </c>
      <c r="W1061" s="26">
        <v>4914</v>
      </c>
      <c r="X1061" s="26">
        <v>1851.2</v>
      </c>
      <c r="Y1061" s="26">
        <v>161.80000000000001</v>
      </c>
      <c r="Z1061" s="26">
        <v>791</v>
      </c>
      <c r="AA1061" s="26">
        <v>3945</v>
      </c>
      <c r="AB1061" s="26">
        <v>509</v>
      </c>
      <c r="AC1061" s="26">
        <v>1330</v>
      </c>
      <c r="AD1061" s="26">
        <v>15770</v>
      </c>
      <c r="AE1061" s="26">
        <v>1404</v>
      </c>
      <c r="AF1061" s="26">
        <v>1918</v>
      </c>
      <c r="AG1061" s="26">
        <v>4.4786999999999999</v>
      </c>
    </row>
    <row r="1062" spans="1:33" ht="15.75" customHeight="1">
      <c r="A1062" s="101">
        <v>45364</v>
      </c>
      <c r="B1062" s="102">
        <f>VLOOKUP(A1062,'FTSE All-Share Historical '!A:B,2,FALSE)</f>
        <v>4287.78</v>
      </c>
      <c r="C1062" s="26">
        <v>566</v>
      </c>
      <c r="D1062" s="26">
        <v>262</v>
      </c>
      <c r="E1062" s="26">
        <v>160</v>
      </c>
      <c r="F1062" s="26">
        <v>181.5</v>
      </c>
      <c r="G1062" s="26">
        <v>164</v>
      </c>
      <c r="H1062" s="26">
        <v>299</v>
      </c>
      <c r="I1062" s="26">
        <v>29</v>
      </c>
      <c r="J1062" s="26">
        <v>132</v>
      </c>
      <c r="K1062" s="26">
        <v>190</v>
      </c>
      <c r="L1062" s="26">
        <v>145.19999999999999</v>
      </c>
      <c r="M1062" s="26">
        <v>197.4</v>
      </c>
      <c r="N1062" s="26">
        <v>244.2</v>
      </c>
      <c r="O1062" s="26">
        <v>1005</v>
      </c>
      <c r="P1062" s="26">
        <v>2320</v>
      </c>
      <c r="Q1062" s="26">
        <v>142</v>
      </c>
      <c r="R1062" s="26">
        <v>66</v>
      </c>
      <c r="S1062" s="26">
        <v>66</v>
      </c>
      <c r="T1062" s="26">
        <v>222</v>
      </c>
      <c r="U1062" s="26">
        <v>188</v>
      </c>
      <c r="V1062" s="26">
        <v>44.85</v>
      </c>
      <c r="W1062" s="26">
        <v>4904.5</v>
      </c>
      <c r="X1062" s="26">
        <v>1937</v>
      </c>
      <c r="Y1062" s="26">
        <v>166.4</v>
      </c>
      <c r="Z1062" s="26">
        <v>807.5</v>
      </c>
      <c r="AA1062" s="26">
        <v>3925</v>
      </c>
      <c r="AB1062" s="26">
        <v>511.5</v>
      </c>
      <c r="AC1062" s="26">
        <v>1345</v>
      </c>
      <c r="AD1062" s="26">
        <v>16060</v>
      </c>
      <c r="AE1062" s="26">
        <v>1378</v>
      </c>
      <c r="AF1062" s="26">
        <v>1875</v>
      </c>
      <c r="AG1062" s="26">
        <v>3.9729999999999999</v>
      </c>
    </row>
    <row r="1063" spans="1:33" ht="15.75" customHeight="1">
      <c r="A1063" s="101">
        <v>45365</v>
      </c>
      <c r="B1063" s="102">
        <f>VLOOKUP(A1063,'FTSE All-Share Historical '!A:B,2,FALSE)</f>
        <v>4271.62</v>
      </c>
      <c r="C1063" s="26">
        <v>572</v>
      </c>
      <c r="D1063" s="26">
        <v>261.5</v>
      </c>
      <c r="E1063" s="26">
        <v>158.1</v>
      </c>
      <c r="F1063" s="26">
        <v>182</v>
      </c>
      <c r="G1063" s="26">
        <v>170.5</v>
      </c>
      <c r="H1063" s="26">
        <v>295</v>
      </c>
      <c r="I1063" s="26">
        <v>28.3</v>
      </c>
      <c r="J1063" s="26">
        <v>129.5</v>
      </c>
      <c r="K1063" s="26">
        <v>182</v>
      </c>
      <c r="L1063" s="26">
        <v>144.4</v>
      </c>
      <c r="M1063" s="26">
        <v>197.8</v>
      </c>
      <c r="N1063" s="26">
        <v>242.6</v>
      </c>
      <c r="O1063" s="26">
        <v>994</v>
      </c>
      <c r="P1063" s="26">
        <v>2315</v>
      </c>
      <c r="Q1063" s="26">
        <v>143</v>
      </c>
      <c r="R1063" s="26">
        <v>63.8</v>
      </c>
      <c r="S1063" s="26">
        <v>66</v>
      </c>
      <c r="T1063" s="26">
        <v>233.5</v>
      </c>
      <c r="U1063" s="26">
        <v>190</v>
      </c>
      <c r="V1063" s="26">
        <v>44.85</v>
      </c>
      <c r="W1063" s="26">
        <v>4842</v>
      </c>
      <c r="X1063" s="26">
        <v>1833.6</v>
      </c>
      <c r="Y1063" s="26">
        <v>169</v>
      </c>
      <c r="Z1063" s="26">
        <v>799</v>
      </c>
      <c r="AA1063" s="26">
        <v>3885</v>
      </c>
      <c r="AB1063" s="26">
        <v>513.5</v>
      </c>
      <c r="AC1063" s="26">
        <v>1360</v>
      </c>
      <c r="AD1063" s="26">
        <v>16280</v>
      </c>
      <c r="AE1063" s="26">
        <v>1380</v>
      </c>
      <c r="AF1063" s="26">
        <v>1865</v>
      </c>
      <c r="AG1063" s="26">
        <v>3.9729999999999999</v>
      </c>
    </row>
    <row r="1064" spans="1:33" ht="15.75" customHeight="1">
      <c r="A1064" s="101">
        <v>45366</v>
      </c>
      <c r="B1064" s="102">
        <f>VLOOKUP(A1064,'FTSE All-Share Historical '!A:B,2,FALSE)</f>
        <v>4264.99</v>
      </c>
      <c r="C1064" s="26">
        <v>576</v>
      </c>
      <c r="D1064" s="26">
        <v>270.5</v>
      </c>
      <c r="E1064" s="26">
        <v>158.30000000000001</v>
      </c>
      <c r="F1064" s="26">
        <v>184</v>
      </c>
      <c r="G1064" s="26">
        <v>170</v>
      </c>
      <c r="H1064" s="26">
        <v>299</v>
      </c>
      <c r="I1064" s="26">
        <v>28.65</v>
      </c>
      <c r="J1064" s="26">
        <v>129.5</v>
      </c>
      <c r="K1064" s="26">
        <v>185</v>
      </c>
      <c r="L1064" s="26">
        <v>145.19999999999999</v>
      </c>
      <c r="M1064" s="26">
        <v>189.2</v>
      </c>
      <c r="N1064" s="26">
        <v>236.4</v>
      </c>
      <c r="O1064" s="26">
        <v>998</v>
      </c>
      <c r="P1064" s="26">
        <v>2295</v>
      </c>
      <c r="Q1064" s="26">
        <v>141.4</v>
      </c>
      <c r="R1064" s="26">
        <v>67</v>
      </c>
      <c r="S1064" s="26">
        <v>67.099999999999994</v>
      </c>
      <c r="T1064" s="26">
        <v>233.5</v>
      </c>
      <c r="U1064" s="26">
        <v>192</v>
      </c>
      <c r="V1064" s="26">
        <v>42.4</v>
      </c>
      <c r="W1064" s="26">
        <v>4862</v>
      </c>
      <c r="X1064" s="26">
        <v>1854.6</v>
      </c>
      <c r="Y1064" s="26">
        <v>179</v>
      </c>
      <c r="Z1064" s="26">
        <v>812.5</v>
      </c>
      <c r="AA1064" s="26">
        <v>3930</v>
      </c>
      <c r="AB1064" s="26">
        <v>511</v>
      </c>
      <c r="AC1064" s="26">
        <v>1365</v>
      </c>
      <c r="AD1064" s="26">
        <v>16240</v>
      </c>
      <c r="AE1064" s="26">
        <v>1405</v>
      </c>
      <c r="AF1064" s="26">
        <v>1847</v>
      </c>
      <c r="AG1064" s="26">
        <v>4.0128000000000004</v>
      </c>
    </row>
    <row r="1065" spans="1:33" ht="15.75" customHeight="1">
      <c r="A1065" s="101">
        <v>45369</v>
      </c>
      <c r="B1065" s="102">
        <f>VLOOKUP(A1065,'FTSE All-Share Historical '!A:B,2,FALSE)</f>
        <v>4261.87</v>
      </c>
      <c r="C1065" s="26">
        <v>568</v>
      </c>
      <c r="D1065" s="26">
        <v>265.5</v>
      </c>
      <c r="E1065" s="26">
        <v>154.80000000000001</v>
      </c>
      <c r="F1065" s="26">
        <v>184</v>
      </c>
      <c r="G1065" s="26">
        <v>168.5</v>
      </c>
      <c r="H1065" s="26">
        <v>298.5</v>
      </c>
      <c r="I1065" s="26">
        <v>29.05</v>
      </c>
      <c r="J1065" s="26">
        <v>129</v>
      </c>
      <c r="K1065" s="26">
        <v>189.5</v>
      </c>
      <c r="L1065" s="26">
        <v>147</v>
      </c>
      <c r="M1065" s="26">
        <v>190</v>
      </c>
      <c r="N1065" s="26">
        <v>235.6</v>
      </c>
      <c r="O1065" s="26">
        <v>988</v>
      </c>
      <c r="P1065" s="26">
        <v>2275</v>
      </c>
      <c r="Q1065" s="26">
        <v>137.6</v>
      </c>
      <c r="R1065" s="26">
        <v>65</v>
      </c>
      <c r="S1065" s="26">
        <v>67</v>
      </c>
      <c r="T1065" s="26">
        <v>235</v>
      </c>
      <c r="U1065" s="26">
        <v>192</v>
      </c>
      <c r="V1065" s="26">
        <v>42.35</v>
      </c>
      <c r="W1065" s="26">
        <v>4886</v>
      </c>
      <c r="X1065" s="26">
        <v>1828.6</v>
      </c>
      <c r="Y1065" s="26">
        <v>181.4</v>
      </c>
      <c r="Z1065" s="26">
        <v>808</v>
      </c>
      <c r="AA1065" s="26">
        <v>3875</v>
      </c>
      <c r="AB1065" s="26">
        <v>517</v>
      </c>
      <c r="AC1065" s="26">
        <v>1330</v>
      </c>
      <c r="AD1065" s="26">
        <v>16335</v>
      </c>
      <c r="AE1065" s="26">
        <v>1400</v>
      </c>
      <c r="AF1065" s="26">
        <v>1883</v>
      </c>
      <c r="AG1065" s="26">
        <v>3.9693999999999998</v>
      </c>
    </row>
    <row r="1066" spans="1:33" ht="15.75" customHeight="1">
      <c r="A1066" s="101">
        <v>45370</v>
      </c>
      <c r="B1066" s="102">
        <f>VLOOKUP(A1066,'FTSE All-Share Historical '!A:B,2,FALSE)</f>
        <v>4267.68</v>
      </c>
      <c r="C1066" s="26">
        <v>558</v>
      </c>
      <c r="D1066" s="26">
        <v>270</v>
      </c>
      <c r="E1066" s="26">
        <v>154.9</v>
      </c>
      <c r="F1066" s="26">
        <v>182</v>
      </c>
      <c r="G1066" s="26">
        <v>169.5</v>
      </c>
      <c r="H1066" s="26">
        <v>299</v>
      </c>
      <c r="I1066" s="26">
        <v>28.6</v>
      </c>
      <c r="J1066" s="26">
        <v>132.75</v>
      </c>
      <c r="K1066" s="26">
        <v>180</v>
      </c>
      <c r="L1066" s="26">
        <v>143.80000000000001</v>
      </c>
      <c r="M1066" s="26">
        <v>186.6</v>
      </c>
      <c r="N1066" s="26">
        <v>232</v>
      </c>
      <c r="O1066" s="26">
        <v>984</v>
      </c>
      <c r="P1066" s="26">
        <v>2280</v>
      </c>
      <c r="Q1066" s="26">
        <v>137.6</v>
      </c>
      <c r="R1066" s="26">
        <v>66</v>
      </c>
      <c r="S1066" s="26">
        <v>67</v>
      </c>
      <c r="T1066" s="26">
        <v>243</v>
      </c>
      <c r="U1066" s="26">
        <v>192.5</v>
      </c>
      <c r="V1066" s="26">
        <v>42.15</v>
      </c>
      <c r="W1066" s="26">
        <v>4937</v>
      </c>
      <c r="X1066" s="26">
        <v>1821.4</v>
      </c>
      <c r="Y1066" s="26">
        <v>180.2</v>
      </c>
      <c r="Z1066" s="26">
        <v>793</v>
      </c>
      <c r="AA1066" s="26">
        <v>3870</v>
      </c>
      <c r="AB1066" s="26">
        <v>523</v>
      </c>
      <c r="AC1066" s="26">
        <v>1320</v>
      </c>
      <c r="AD1066" s="26">
        <v>16705</v>
      </c>
      <c r="AE1066" s="26">
        <v>1405</v>
      </c>
      <c r="AF1066" s="26">
        <v>1913</v>
      </c>
      <c r="AG1066" s="26">
        <v>3.7888000000000002</v>
      </c>
    </row>
    <row r="1067" spans="1:33" ht="15.75" customHeight="1">
      <c r="A1067" s="101">
        <v>45371</v>
      </c>
      <c r="B1067" s="102">
        <f>VLOOKUP(A1067,'FTSE All-Share Historical '!A:B,2,FALSE)</f>
        <v>4268.83</v>
      </c>
      <c r="C1067" s="26">
        <v>556</v>
      </c>
      <c r="D1067" s="26">
        <v>271</v>
      </c>
      <c r="E1067" s="26">
        <v>151.1</v>
      </c>
      <c r="F1067" s="26">
        <v>182.5</v>
      </c>
      <c r="G1067" s="26">
        <v>171</v>
      </c>
      <c r="H1067" s="26">
        <v>301.5</v>
      </c>
      <c r="I1067" s="26">
        <v>28.75</v>
      </c>
      <c r="J1067" s="26">
        <v>132.25</v>
      </c>
      <c r="K1067" s="26">
        <v>190</v>
      </c>
      <c r="L1067" s="26">
        <v>146.6</v>
      </c>
      <c r="M1067" s="26">
        <v>191</v>
      </c>
      <c r="N1067" s="26">
        <v>228</v>
      </c>
      <c r="O1067" s="26">
        <v>966</v>
      </c>
      <c r="P1067" s="26">
        <v>2280</v>
      </c>
      <c r="Q1067" s="26">
        <v>136.80000000000001</v>
      </c>
      <c r="R1067" s="26">
        <v>66.599999999999994</v>
      </c>
      <c r="S1067" s="26">
        <v>66.8</v>
      </c>
      <c r="T1067" s="26">
        <v>245</v>
      </c>
      <c r="U1067" s="26">
        <v>192</v>
      </c>
      <c r="V1067" s="26">
        <v>43.15</v>
      </c>
      <c r="W1067" s="26">
        <v>4940.5</v>
      </c>
      <c r="X1067" s="26">
        <v>1838.6</v>
      </c>
      <c r="Y1067" s="26">
        <v>182</v>
      </c>
      <c r="Z1067" s="26">
        <v>779.5</v>
      </c>
      <c r="AA1067" s="26">
        <v>3925</v>
      </c>
      <c r="AB1067" s="26">
        <v>518</v>
      </c>
      <c r="AC1067" s="26">
        <v>1315</v>
      </c>
      <c r="AD1067" s="26">
        <v>17005</v>
      </c>
      <c r="AE1067" s="26">
        <v>1401</v>
      </c>
      <c r="AF1067" s="26">
        <v>1948</v>
      </c>
      <c r="AG1067" s="26">
        <v>3.7888000000000002</v>
      </c>
    </row>
    <row r="1068" spans="1:33" ht="15.75" customHeight="1">
      <c r="A1068" s="101">
        <v>45372</v>
      </c>
      <c r="B1068" s="102">
        <f>VLOOKUP(A1068,'FTSE All-Share Historical '!A:B,2,FALSE)</f>
        <v>4345.58</v>
      </c>
      <c r="C1068" s="26">
        <v>554</v>
      </c>
      <c r="D1068" s="26">
        <v>273</v>
      </c>
      <c r="E1068" s="26">
        <v>158.5</v>
      </c>
      <c r="F1068" s="26">
        <v>184</v>
      </c>
      <c r="G1068" s="26">
        <v>162</v>
      </c>
      <c r="H1068" s="26">
        <v>313</v>
      </c>
      <c r="I1068" s="26">
        <v>29.15</v>
      </c>
      <c r="J1068" s="26">
        <v>132</v>
      </c>
      <c r="K1068" s="26">
        <v>184</v>
      </c>
      <c r="L1068" s="26">
        <v>155</v>
      </c>
      <c r="M1068" s="26">
        <v>194.8</v>
      </c>
      <c r="N1068" s="26">
        <v>231.2</v>
      </c>
      <c r="O1068" s="26">
        <v>960</v>
      </c>
      <c r="P1068" s="26">
        <v>2345</v>
      </c>
      <c r="Q1068" s="26">
        <v>135.6</v>
      </c>
      <c r="R1068" s="26">
        <v>66.400000000000006</v>
      </c>
      <c r="S1068" s="26">
        <v>65.5</v>
      </c>
      <c r="T1068" s="26">
        <v>247</v>
      </c>
      <c r="U1068" s="26">
        <v>191.5</v>
      </c>
      <c r="V1068" s="26">
        <v>44.7</v>
      </c>
      <c r="W1068" s="26">
        <v>5048</v>
      </c>
      <c r="X1068" s="26">
        <v>1923.8</v>
      </c>
      <c r="Y1068" s="26">
        <v>185.8</v>
      </c>
      <c r="Z1068" s="26">
        <v>796.5</v>
      </c>
      <c r="AA1068" s="26">
        <v>3975</v>
      </c>
      <c r="AB1068" s="26">
        <v>518</v>
      </c>
      <c r="AC1068" s="26">
        <v>1340</v>
      </c>
      <c r="AD1068" s="26">
        <v>17400</v>
      </c>
      <c r="AE1068" s="26">
        <v>1424</v>
      </c>
      <c r="AF1068" s="26">
        <v>1873.5</v>
      </c>
      <c r="AG1068" s="26">
        <v>3.61</v>
      </c>
    </row>
    <row r="1069" spans="1:33" ht="15.75" customHeight="1">
      <c r="A1069" s="101">
        <v>45373</v>
      </c>
      <c r="B1069" s="102">
        <f>VLOOKUP(A1069,'FTSE All-Share Historical '!A:B,2,FALSE)</f>
        <v>4367.9799999999996</v>
      </c>
      <c r="C1069" s="26">
        <v>576</v>
      </c>
      <c r="D1069" s="26">
        <v>268</v>
      </c>
      <c r="E1069" s="26">
        <v>159</v>
      </c>
      <c r="F1069" s="26">
        <v>182.5</v>
      </c>
      <c r="G1069" s="26">
        <v>155.5</v>
      </c>
      <c r="H1069" s="26">
        <v>321.5</v>
      </c>
      <c r="I1069" s="26">
        <v>28.95</v>
      </c>
      <c r="J1069" s="26">
        <v>130</v>
      </c>
      <c r="K1069" s="26">
        <v>183</v>
      </c>
      <c r="L1069" s="26">
        <v>156.80000000000001</v>
      </c>
      <c r="M1069" s="26">
        <v>196.8</v>
      </c>
      <c r="N1069" s="26">
        <v>228.6</v>
      </c>
      <c r="O1069" s="26">
        <v>968</v>
      </c>
      <c r="P1069" s="26">
        <v>2290</v>
      </c>
      <c r="Q1069" s="26">
        <v>133.6</v>
      </c>
      <c r="R1069" s="26">
        <v>66.599999999999994</v>
      </c>
      <c r="S1069" s="26">
        <v>66.2</v>
      </c>
      <c r="T1069" s="26">
        <v>258</v>
      </c>
      <c r="U1069" s="26">
        <v>191</v>
      </c>
      <c r="V1069" s="26">
        <v>43.05</v>
      </c>
      <c r="W1069" s="26">
        <v>4997</v>
      </c>
      <c r="X1069" s="26">
        <v>1929.4</v>
      </c>
      <c r="Y1069" s="26">
        <v>191.2</v>
      </c>
      <c r="Z1069" s="26">
        <v>746</v>
      </c>
      <c r="AA1069" s="26">
        <v>3970</v>
      </c>
      <c r="AB1069" s="26">
        <v>518</v>
      </c>
      <c r="AC1069" s="26">
        <v>1370</v>
      </c>
      <c r="AD1069" s="26">
        <v>17555</v>
      </c>
      <c r="AE1069" s="26">
        <v>1423</v>
      </c>
      <c r="AF1069" s="26">
        <v>1915.5</v>
      </c>
      <c r="AG1069" s="26">
        <v>3.8268</v>
      </c>
    </row>
    <row r="1070" spans="1:33" ht="15.75" customHeight="1">
      <c r="A1070" s="101">
        <v>45376</v>
      </c>
      <c r="B1070" s="102">
        <f>VLOOKUP(A1070,'FTSE All-Share Historical '!A:B,2,FALSE)</f>
        <v>4358.2299999999996</v>
      </c>
      <c r="C1070" s="26">
        <v>590</v>
      </c>
      <c r="D1070" s="26">
        <v>261</v>
      </c>
      <c r="E1070" s="26">
        <v>157.19999999999999</v>
      </c>
      <c r="F1070" s="26">
        <v>182</v>
      </c>
      <c r="G1070" s="26">
        <v>157</v>
      </c>
      <c r="H1070" s="26">
        <v>326</v>
      </c>
      <c r="I1070" s="26">
        <v>28.7</v>
      </c>
      <c r="J1070" s="26">
        <v>132</v>
      </c>
      <c r="K1070" s="26">
        <v>186</v>
      </c>
      <c r="L1070" s="26">
        <v>157.4</v>
      </c>
      <c r="M1070" s="26">
        <v>194.4</v>
      </c>
      <c r="N1070" s="26">
        <v>222.2</v>
      </c>
      <c r="O1070" s="26">
        <v>974</v>
      </c>
      <c r="P1070" s="26">
        <v>2300</v>
      </c>
      <c r="Q1070" s="26">
        <v>132</v>
      </c>
      <c r="R1070" s="26">
        <v>67.400000000000006</v>
      </c>
      <c r="S1070" s="26">
        <v>66.5</v>
      </c>
      <c r="T1070" s="26">
        <v>240</v>
      </c>
      <c r="U1070" s="26">
        <v>194</v>
      </c>
      <c r="V1070" s="26">
        <v>42.5</v>
      </c>
      <c r="W1070" s="26">
        <v>5013</v>
      </c>
      <c r="X1070" s="26">
        <v>1931.2</v>
      </c>
      <c r="Y1070" s="26">
        <v>186</v>
      </c>
      <c r="Z1070" s="26">
        <v>726</v>
      </c>
      <c r="AA1070" s="26">
        <v>3960</v>
      </c>
      <c r="AB1070" s="26">
        <v>514</v>
      </c>
      <c r="AC1070" s="26">
        <v>1360</v>
      </c>
      <c r="AD1070" s="26">
        <v>17350</v>
      </c>
      <c r="AE1070" s="26">
        <v>1412</v>
      </c>
      <c r="AF1070" s="26">
        <v>1883</v>
      </c>
      <c r="AG1070" s="26">
        <v>3.6082000000000001</v>
      </c>
    </row>
    <row r="1071" spans="1:33" ht="15.75" customHeight="1">
      <c r="A1071" s="101">
        <v>45377</v>
      </c>
      <c r="B1071" s="102">
        <f>VLOOKUP(A1071,'FTSE All-Share Historical '!A:B,2,FALSE)</f>
        <v>4369.6400000000003</v>
      </c>
      <c r="C1071" s="26">
        <v>590</v>
      </c>
      <c r="D1071" s="26">
        <v>252</v>
      </c>
      <c r="E1071" s="26">
        <v>157.80000000000001</v>
      </c>
      <c r="F1071" s="26">
        <v>180.5</v>
      </c>
      <c r="G1071" s="26">
        <v>159</v>
      </c>
      <c r="H1071" s="26">
        <v>319.5</v>
      </c>
      <c r="I1071" s="26">
        <v>28.7</v>
      </c>
      <c r="J1071" s="26">
        <v>132</v>
      </c>
      <c r="K1071" s="26">
        <v>186</v>
      </c>
      <c r="L1071" s="26">
        <v>161</v>
      </c>
      <c r="M1071" s="26">
        <v>194.6</v>
      </c>
      <c r="N1071" s="26">
        <v>224.6</v>
      </c>
      <c r="O1071" s="26">
        <v>974</v>
      </c>
      <c r="P1071" s="26">
        <v>2305</v>
      </c>
      <c r="Q1071" s="26">
        <v>134</v>
      </c>
      <c r="R1071" s="26">
        <v>73.2</v>
      </c>
      <c r="S1071" s="26">
        <v>66.5</v>
      </c>
      <c r="T1071" s="26">
        <v>232</v>
      </c>
      <c r="U1071" s="26">
        <v>203</v>
      </c>
      <c r="V1071" s="26">
        <v>41.7</v>
      </c>
      <c r="W1071" s="26">
        <v>4918.5</v>
      </c>
      <c r="X1071" s="26">
        <v>1917.6</v>
      </c>
      <c r="Y1071" s="26">
        <v>189.2</v>
      </c>
      <c r="Z1071" s="26">
        <v>741</v>
      </c>
      <c r="AA1071" s="26">
        <v>3990</v>
      </c>
      <c r="AB1071" s="26">
        <v>533</v>
      </c>
      <c r="AC1071" s="26">
        <v>1370</v>
      </c>
      <c r="AD1071" s="26">
        <v>17360</v>
      </c>
      <c r="AE1071" s="26">
        <v>1425</v>
      </c>
      <c r="AF1071" s="26">
        <v>1864.5</v>
      </c>
      <c r="AG1071" s="26">
        <v>3.7347000000000001</v>
      </c>
    </row>
    <row r="1072" spans="1:33" ht="15.75" customHeight="1">
      <c r="A1072" s="101">
        <v>45378</v>
      </c>
      <c r="B1072" s="102">
        <f>VLOOKUP(A1072,'FTSE All-Share Historical '!A:B,2,FALSE)</f>
        <v>4371.1400000000003</v>
      </c>
      <c r="C1072" s="26">
        <v>590</v>
      </c>
      <c r="D1072" s="26">
        <v>244</v>
      </c>
      <c r="E1072" s="26">
        <v>160.9</v>
      </c>
      <c r="F1072" s="26">
        <v>180</v>
      </c>
      <c r="G1072" s="26">
        <v>156</v>
      </c>
      <c r="H1072" s="26">
        <v>314</v>
      </c>
      <c r="I1072" s="26">
        <v>28.9</v>
      </c>
      <c r="J1072" s="26">
        <v>133</v>
      </c>
      <c r="K1072" s="26">
        <v>188.5</v>
      </c>
      <c r="L1072" s="26">
        <v>162.80000000000001</v>
      </c>
      <c r="M1072" s="26">
        <v>197.2</v>
      </c>
      <c r="N1072" s="26">
        <v>223</v>
      </c>
      <c r="O1072" s="26">
        <v>986</v>
      </c>
      <c r="P1072" s="26">
        <v>2335</v>
      </c>
      <c r="Q1072" s="26">
        <v>133</v>
      </c>
      <c r="R1072" s="26">
        <v>75</v>
      </c>
      <c r="S1072" s="26">
        <v>66.8</v>
      </c>
      <c r="T1072" s="26">
        <v>237.5</v>
      </c>
      <c r="U1072" s="26">
        <v>210</v>
      </c>
      <c r="V1072" s="26">
        <v>41.4</v>
      </c>
      <c r="W1072" s="26">
        <v>4978</v>
      </c>
      <c r="X1072" s="26">
        <v>1922.8</v>
      </c>
      <c r="Y1072" s="26">
        <v>194.8</v>
      </c>
      <c r="Z1072" s="26">
        <v>723.5</v>
      </c>
      <c r="AA1072" s="26">
        <v>4005</v>
      </c>
      <c r="AB1072" s="26">
        <v>532</v>
      </c>
      <c r="AC1072" s="26">
        <v>1400</v>
      </c>
      <c r="AD1072" s="26">
        <v>17390</v>
      </c>
      <c r="AE1072" s="26">
        <v>1419</v>
      </c>
      <c r="AF1072" s="26">
        <v>1880.5</v>
      </c>
      <c r="AG1072" s="26">
        <v>3.7058</v>
      </c>
    </row>
    <row r="1073" spans="1:33" ht="15.75" customHeight="1">
      <c r="A1073" s="101">
        <v>45379</v>
      </c>
      <c r="B1073" s="102">
        <f>VLOOKUP(A1073,'FTSE All-Share Historical '!A:B,2,FALSE)</f>
        <v>4383.21</v>
      </c>
      <c r="C1073" s="26">
        <v>590</v>
      </c>
      <c r="D1073" s="26">
        <v>240</v>
      </c>
      <c r="E1073" s="26">
        <v>160.5</v>
      </c>
      <c r="F1073" s="26">
        <v>182</v>
      </c>
      <c r="G1073" s="26">
        <v>156</v>
      </c>
      <c r="H1073" s="26">
        <v>326.5</v>
      </c>
      <c r="I1073" s="26">
        <v>28.25</v>
      </c>
      <c r="J1073" s="26">
        <v>134</v>
      </c>
      <c r="K1073" s="26">
        <v>184</v>
      </c>
      <c r="L1073" s="26">
        <v>165.2</v>
      </c>
      <c r="M1073" s="26">
        <v>201</v>
      </c>
      <c r="N1073" s="26">
        <v>225.8</v>
      </c>
      <c r="O1073" s="26">
        <v>978</v>
      </c>
      <c r="P1073" s="26">
        <v>2320</v>
      </c>
      <c r="Q1073" s="26">
        <v>131.6</v>
      </c>
      <c r="R1073" s="26">
        <v>75</v>
      </c>
      <c r="S1073" s="26">
        <v>67.5</v>
      </c>
      <c r="T1073" s="26">
        <v>264.5</v>
      </c>
      <c r="U1073" s="26">
        <v>201</v>
      </c>
      <c r="V1073" s="26">
        <v>40.700000000000003</v>
      </c>
      <c r="W1073" s="26">
        <v>5017</v>
      </c>
      <c r="X1073" s="26">
        <v>1951.8</v>
      </c>
      <c r="Y1073" s="26">
        <v>197.6</v>
      </c>
      <c r="Z1073" s="26">
        <v>735.5</v>
      </c>
      <c r="AA1073" s="26">
        <v>4010</v>
      </c>
      <c r="AB1073" s="26">
        <v>520</v>
      </c>
      <c r="AC1073" s="26">
        <v>1410</v>
      </c>
      <c r="AD1073" s="26">
        <v>17325</v>
      </c>
      <c r="AE1073" s="26">
        <v>1442</v>
      </c>
      <c r="AF1073" s="26">
        <v>1918.5</v>
      </c>
      <c r="AG1073" s="26">
        <v>3.6804999999999999</v>
      </c>
    </row>
    <row r="1074" spans="1:33" ht="15.75" customHeight="1">
      <c r="A1074" s="101">
        <v>45384</v>
      </c>
      <c r="B1074" s="102">
        <f>VLOOKUP(A1074,'FTSE All-Share Historical '!A:B,2,FALSE)</f>
        <v>4369.63</v>
      </c>
      <c r="C1074" s="26">
        <v>606</v>
      </c>
      <c r="D1074" s="26">
        <v>240</v>
      </c>
      <c r="E1074" s="26">
        <v>157.19999999999999</v>
      </c>
      <c r="F1074" s="26">
        <v>182</v>
      </c>
      <c r="G1074" s="26">
        <v>159</v>
      </c>
      <c r="H1074" s="26">
        <v>338.5</v>
      </c>
      <c r="I1074" s="26">
        <v>27.05</v>
      </c>
      <c r="J1074" s="26">
        <v>132</v>
      </c>
      <c r="K1074" s="26">
        <v>188.5</v>
      </c>
      <c r="L1074" s="26">
        <v>158.19999999999999</v>
      </c>
      <c r="M1074" s="26">
        <v>196</v>
      </c>
      <c r="N1074" s="26">
        <v>224.5</v>
      </c>
      <c r="O1074" s="26">
        <v>964</v>
      </c>
      <c r="P1074" s="26">
        <v>2300</v>
      </c>
      <c r="Q1074" s="26">
        <v>129.19999999999999</v>
      </c>
      <c r="R1074" s="26">
        <v>77.599999999999994</v>
      </c>
      <c r="S1074" s="26">
        <v>66.8</v>
      </c>
      <c r="T1074" s="26">
        <v>255</v>
      </c>
      <c r="U1074" s="26">
        <v>204</v>
      </c>
      <c r="V1074" s="26">
        <v>40.25</v>
      </c>
      <c r="W1074" s="26">
        <v>5117</v>
      </c>
      <c r="X1074" s="26">
        <v>2041.5</v>
      </c>
      <c r="Y1074" s="26">
        <v>206.5</v>
      </c>
      <c r="Z1074" s="26">
        <v>730</v>
      </c>
      <c r="AA1074" s="26">
        <v>4015</v>
      </c>
      <c r="AB1074" s="26">
        <v>521</v>
      </c>
      <c r="AC1074" s="26">
        <v>1415</v>
      </c>
      <c r="AD1074" s="26">
        <v>17250</v>
      </c>
      <c r="AE1074" s="26">
        <v>1440</v>
      </c>
      <c r="AF1074" s="26">
        <v>1880</v>
      </c>
      <c r="AG1074" s="26">
        <v>3.6444000000000001</v>
      </c>
    </row>
    <row r="1075" spans="1:33" ht="15.75" customHeight="1">
      <c r="A1075" s="101">
        <v>45385</v>
      </c>
      <c r="B1075" s="102">
        <f>VLOOKUP(A1075,'FTSE All-Share Historical '!A:B,2,FALSE)</f>
        <v>4371.97</v>
      </c>
      <c r="C1075" s="26">
        <v>610</v>
      </c>
      <c r="D1075" s="26">
        <v>239</v>
      </c>
      <c r="E1075" s="26">
        <v>158.6</v>
      </c>
      <c r="F1075" s="26">
        <v>178.5</v>
      </c>
      <c r="G1075" s="26">
        <v>160</v>
      </c>
      <c r="H1075" s="26">
        <v>348.5</v>
      </c>
      <c r="I1075" s="26">
        <v>27.05</v>
      </c>
      <c r="J1075" s="26">
        <v>133.5</v>
      </c>
      <c r="K1075" s="26">
        <v>183.5</v>
      </c>
      <c r="L1075" s="26">
        <v>158.6</v>
      </c>
      <c r="M1075" s="26">
        <v>199</v>
      </c>
      <c r="N1075" s="26">
        <v>226.5</v>
      </c>
      <c r="O1075" s="26">
        <v>962</v>
      </c>
      <c r="P1075" s="26">
        <v>2290</v>
      </c>
      <c r="Q1075" s="26">
        <v>128.6</v>
      </c>
      <c r="R1075" s="26">
        <v>78.2</v>
      </c>
      <c r="S1075" s="26">
        <v>67.5</v>
      </c>
      <c r="T1075" s="26">
        <v>265</v>
      </c>
      <c r="U1075" s="26">
        <v>198</v>
      </c>
      <c r="V1075" s="26">
        <v>40.950000000000003</v>
      </c>
      <c r="W1075" s="26">
        <v>5078</v>
      </c>
      <c r="X1075" s="26">
        <v>2048</v>
      </c>
      <c r="Y1075" s="26">
        <v>204</v>
      </c>
      <c r="Z1075" s="26">
        <v>728</v>
      </c>
      <c r="AA1075" s="26">
        <v>4030</v>
      </c>
      <c r="AB1075" s="26">
        <v>517.5</v>
      </c>
      <c r="AC1075" s="26">
        <v>1400</v>
      </c>
      <c r="AD1075" s="26">
        <v>17280</v>
      </c>
      <c r="AE1075" s="26">
        <v>1458</v>
      </c>
      <c r="AF1075" s="26">
        <v>1869</v>
      </c>
      <c r="AG1075" s="26">
        <v>3.6082000000000001</v>
      </c>
    </row>
    <row r="1076" spans="1:33" ht="15.75" customHeight="1">
      <c r="A1076" s="101">
        <v>45386</v>
      </c>
      <c r="B1076" s="102">
        <f>VLOOKUP(A1076,'FTSE All-Share Historical '!A:B,2,FALSE)</f>
        <v>4393.88</v>
      </c>
      <c r="C1076" s="26">
        <v>610</v>
      </c>
      <c r="D1076" s="26">
        <v>234</v>
      </c>
      <c r="E1076" s="26">
        <v>157</v>
      </c>
      <c r="F1076" s="26">
        <v>181</v>
      </c>
      <c r="G1076" s="26">
        <v>160</v>
      </c>
      <c r="H1076" s="26">
        <v>342.5</v>
      </c>
      <c r="I1076" s="26">
        <v>26.7</v>
      </c>
      <c r="J1076" s="26">
        <v>134</v>
      </c>
      <c r="K1076" s="26">
        <v>190</v>
      </c>
      <c r="L1076" s="26">
        <v>163.80000000000001</v>
      </c>
      <c r="M1076" s="26">
        <v>203</v>
      </c>
      <c r="N1076" s="26">
        <v>232</v>
      </c>
      <c r="O1076" s="26">
        <v>946</v>
      </c>
      <c r="P1076" s="26">
        <v>2285</v>
      </c>
      <c r="Q1076" s="26">
        <v>128.6</v>
      </c>
      <c r="R1076" s="26">
        <v>77.2</v>
      </c>
      <c r="S1076" s="26">
        <v>69.2</v>
      </c>
      <c r="T1076" s="26">
        <v>280</v>
      </c>
      <c r="U1076" s="26">
        <v>194</v>
      </c>
      <c r="V1076" s="26">
        <v>41.35</v>
      </c>
      <c r="W1076" s="26">
        <v>5094</v>
      </c>
      <c r="X1076" s="26">
        <v>2110.5</v>
      </c>
      <c r="Y1076" s="26">
        <v>206</v>
      </c>
      <c r="Z1076" s="26">
        <v>729.5</v>
      </c>
      <c r="AA1076" s="26">
        <v>4055</v>
      </c>
      <c r="AB1076" s="26">
        <v>520</v>
      </c>
      <c r="AC1076" s="26">
        <v>1390</v>
      </c>
      <c r="AD1076" s="26">
        <v>17400</v>
      </c>
      <c r="AE1076" s="26">
        <v>1499</v>
      </c>
      <c r="AF1076" s="26">
        <v>1871</v>
      </c>
      <c r="AG1076" s="26">
        <v>3.6118000000000001</v>
      </c>
    </row>
    <row r="1077" spans="1:33" ht="15.75" customHeight="1">
      <c r="A1077" s="101">
        <v>45387</v>
      </c>
      <c r="B1077" s="102">
        <f>VLOOKUP(A1077,'FTSE All-Share Historical '!A:B,2,FALSE)</f>
        <v>4358.6499999999996</v>
      </c>
      <c r="C1077" s="26">
        <v>614</v>
      </c>
      <c r="D1077" s="26">
        <v>234</v>
      </c>
      <c r="E1077" s="26">
        <v>155.19999999999999</v>
      </c>
      <c r="F1077" s="26">
        <v>178</v>
      </c>
      <c r="G1077" s="26">
        <v>160</v>
      </c>
      <c r="H1077" s="26">
        <v>355</v>
      </c>
      <c r="I1077" s="26">
        <v>26.3</v>
      </c>
      <c r="J1077" s="26">
        <v>134</v>
      </c>
      <c r="K1077" s="26">
        <v>180</v>
      </c>
      <c r="L1077" s="26">
        <v>164.6</v>
      </c>
      <c r="M1077" s="26">
        <v>203.5</v>
      </c>
      <c r="N1077" s="26">
        <v>232.5</v>
      </c>
      <c r="O1077" s="26">
        <v>956</v>
      </c>
      <c r="P1077" s="26">
        <v>2270</v>
      </c>
      <c r="Q1077" s="26">
        <v>125.4</v>
      </c>
      <c r="R1077" s="26">
        <v>77</v>
      </c>
      <c r="S1077" s="26">
        <v>67.8</v>
      </c>
      <c r="T1077" s="26">
        <v>293.5</v>
      </c>
      <c r="U1077" s="26">
        <v>202</v>
      </c>
      <c r="V1077" s="26">
        <v>40.35</v>
      </c>
      <c r="W1077" s="26">
        <v>4974.5</v>
      </c>
      <c r="X1077" s="26">
        <v>2088</v>
      </c>
      <c r="Y1077" s="26">
        <v>203</v>
      </c>
      <c r="Z1077" s="26">
        <v>734</v>
      </c>
      <c r="AA1077" s="26">
        <v>4065</v>
      </c>
      <c r="AB1077" s="26">
        <v>515</v>
      </c>
      <c r="AC1077" s="26">
        <v>1380</v>
      </c>
      <c r="AD1077" s="26">
        <v>17600</v>
      </c>
      <c r="AE1077" s="26">
        <v>1468</v>
      </c>
      <c r="AF1077" s="26">
        <v>1863</v>
      </c>
      <c r="AG1077" s="26">
        <v>3.5251999999999999</v>
      </c>
    </row>
    <row r="1078" spans="1:33" ht="15.75" customHeight="1">
      <c r="A1078" s="101">
        <v>45390</v>
      </c>
      <c r="B1078" s="102">
        <f>VLOOKUP(A1078,'FTSE All-Share Historical '!A:B,2,FALSE)</f>
        <v>4377.9399999999996</v>
      </c>
      <c r="C1078" s="26">
        <v>618</v>
      </c>
      <c r="D1078" s="26">
        <v>240</v>
      </c>
      <c r="E1078" s="26">
        <v>157.80000000000001</v>
      </c>
      <c r="F1078" s="26">
        <v>178</v>
      </c>
      <c r="G1078" s="26">
        <v>156.5</v>
      </c>
      <c r="H1078" s="26">
        <v>365</v>
      </c>
      <c r="I1078" s="26">
        <v>27.4</v>
      </c>
      <c r="J1078" s="26">
        <v>136</v>
      </c>
      <c r="K1078" s="26">
        <v>185</v>
      </c>
      <c r="L1078" s="26">
        <v>170.6</v>
      </c>
      <c r="M1078" s="26">
        <v>201</v>
      </c>
      <c r="N1078" s="26">
        <v>234</v>
      </c>
      <c r="O1078" s="26">
        <v>958</v>
      </c>
      <c r="P1078" s="26">
        <v>2265</v>
      </c>
      <c r="Q1078" s="26">
        <v>125.6</v>
      </c>
      <c r="R1078" s="26">
        <v>77.8</v>
      </c>
      <c r="S1078" s="26">
        <v>68.7</v>
      </c>
      <c r="T1078" s="26">
        <v>286</v>
      </c>
      <c r="U1078" s="26">
        <v>195.5</v>
      </c>
      <c r="V1078" s="26">
        <v>41.15</v>
      </c>
      <c r="W1078" s="26">
        <v>5184</v>
      </c>
      <c r="X1078" s="26">
        <v>2155</v>
      </c>
      <c r="Y1078" s="26">
        <v>203</v>
      </c>
      <c r="Z1078" s="26">
        <v>747</v>
      </c>
      <c r="AA1078" s="26">
        <v>4055</v>
      </c>
      <c r="AB1078" s="26">
        <v>513.5</v>
      </c>
      <c r="AC1078" s="26">
        <v>1330</v>
      </c>
      <c r="AD1078" s="26">
        <v>17650</v>
      </c>
      <c r="AE1078" s="26">
        <v>1519</v>
      </c>
      <c r="AF1078" s="26">
        <v>1839</v>
      </c>
      <c r="AG1078" s="26">
        <v>4.1608999999999998</v>
      </c>
    </row>
    <row r="1079" spans="1:33" ht="15.75" customHeight="1">
      <c r="A1079" s="101">
        <v>45391</v>
      </c>
      <c r="B1079" s="102">
        <f>VLOOKUP(A1079,'FTSE All-Share Historical '!A:B,2,FALSE)</f>
        <v>4371.01</v>
      </c>
      <c r="C1079" s="26">
        <v>620</v>
      </c>
      <c r="D1079" s="26">
        <v>246</v>
      </c>
      <c r="E1079" s="26">
        <v>155.80000000000001</v>
      </c>
      <c r="F1079" s="26">
        <v>176</v>
      </c>
      <c r="G1079" s="26">
        <v>157</v>
      </c>
      <c r="H1079" s="26">
        <v>361.5</v>
      </c>
      <c r="I1079" s="26">
        <v>26.9</v>
      </c>
      <c r="J1079" s="26">
        <v>136</v>
      </c>
      <c r="K1079" s="26">
        <v>181.5</v>
      </c>
      <c r="L1079" s="26">
        <v>168</v>
      </c>
      <c r="M1079" s="26">
        <v>203</v>
      </c>
      <c r="N1079" s="26">
        <v>231.5</v>
      </c>
      <c r="O1079" s="26">
        <v>984</v>
      </c>
      <c r="P1079" s="26">
        <v>2240</v>
      </c>
      <c r="Q1079" s="26">
        <v>125.2</v>
      </c>
      <c r="R1079" s="26">
        <v>76.2</v>
      </c>
      <c r="S1079" s="26">
        <v>69.900000000000006</v>
      </c>
      <c r="T1079" s="26">
        <v>267</v>
      </c>
      <c r="U1079" s="26">
        <v>197</v>
      </c>
      <c r="V1079" s="26">
        <v>41.6</v>
      </c>
      <c r="W1079" s="26">
        <v>5251</v>
      </c>
      <c r="X1079" s="26">
        <v>2191.5</v>
      </c>
      <c r="Y1079" s="26">
        <v>204.5</v>
      </c>
      <c r="Z1079" s="26">
        <v>742</v>
      </c>
      <c r="AA1079" s="26">
        <v>4040</v>
      </c>
      <c r="AB1079" s="26">
        <v>500.5</v>
      </c>
      <c r="AC1079" s="26">
        <v>1360</v>
      </c>
      <c r="AD1079" s="26">
        <v>17450</v>
      </c>
      <c r="AE1079" s="26">
        <v>1507</v>
      </c>
      <c r="AF1079" s="26">
        <v>1817</v>
      </c>
      <c r="AG1079" s="26">
        <v>4.6954000000000002</v>
      </c>
    </row>
    <row r="1080" spans="1:33" ht="15.75" customHeight="1">
      <c r="A1080" s="101">
        <v>45392</v>
      </c>
      <c r="B1080" s="102">
        <f>VLOOKUP(A1080,'FTSE All-Share Historical '!A:B,2,FALSE)</f>
        <v>4384.72</v>
      </c>
      <c r="C1080" s="26">
        <v>606</v>
      </c>
      <c r="D1080" s="26">
        <v>244</v>
      </c>
      <c r="E1080" s="26">
        <v>151</v>
      </c>
      <c r="F1080" s="26">
        <v>175</v>
      </c>
      <c r="G1080" s="26">
        <v>156</v>
      </c>
      <c r="H1080" s="26">
        <v>359.5</v>
      </c>
      <c r="I1080" s="26">
        <v>26.55</v>
      </c>
      <c r="J1080" s="26">
        <v>136</v>
      </c>
      <c r="K1080" s="26">
        <v>176.5</v>
      </c>
      <c r="L1080" s="26">
        <v>165.6</v>
      </c>
      <c r="M1080" s="26">
        <v>202.5</v>
      </c>
      <c r="N1080" s="26">
        <v>234.5</v>
      </c>
      <c r="O1080" s="26">
        <v>986</v>
      </c>
      <c r="P1080" s="26">
        <v>2230</v>
      </c>
      <c r="Q1080" s="26">
        <v>124.8</v>
      </c>
      <c r="R1080" s="26">
        <v>76</v>
      </c>
      <c r="S1080" s="26">
        <v>68.400000000000006</v>
      </c>
      <c r="T1080" s="26">
        <v>249.5</v>
      </c>
      <c r="U1080" s="26">
        <v>196.5</v>
      </c>
      <c r="V1080" s="26">
        <v>41.1</v>
      </c>
      <c r="W1080" s="26">
        <v>5235</v>
      </c>
      <c r="X1080" s="26">
        <v>2145.5</v>
      </c>
      <c r="Y1080" s="26">
        <v>213.5</v>
      </c>
      <c r="Z1080" s="26">
        <v>743</v>
      </c>
      <c r="AA1080" s="26">
        <v>3970</v>
      </c>
      <c r="AB1080" s="26">
        <v>506.5</v>
      </c>
      <c r="AC1080" s="26">
        <v>1350</v>
      </c>
      <c r="AD1080" s="26">
        <v>17545</v>
      </c>
      <c r="AE1080" s="26">
        <v>1478</v>
      </c>
      <c r="AF1080" s="26">
        <v>1788</v>
      </c>
      <c r="AG1080" s="26">
        <v>5.4466999999999999</v>
      </c>
    </row>
    <row r="1081" spans="1:33" ht="15.75" customHeight="1">
      <c r="A1081" s="101">
        <v>45393</v>
      </c>
      <c r="B1081" s="102">
        <f>VLOOKUP(A1081,'FTSE All-Share Historical '!A:B,2,FALSE)</f>
        <v>4366.53</v>
      </c>
      <c r="C1081" s="26">
        <v>620</v>
      </c>
      <c r="D1081" s="26">
        <v>240</v>
      </c>
      <c r="E1081" s="26">
        <v>155</v>
      </c>
      <c r="F1081" s="26">
        <v>179</v>
      </c>
      <c r="G1081" s="26">
        <v>158.5</v>
      </c>
      <c r="H1081" s="26">
        <v>338.5</v>
      </c>
      <c r="I1081" s="26">
        <v>27.05</v>
      </c>
      <c r="J1081" s="26">
        <v>135.5</v>
      </c>
      <c r="K1081" s="26">
        <v>180</v>
      </c>
      <c r="L1081" s="26">
        <v>162.4</v>
      </c>
      <c r="M1081" s="26">
        <v>209.5</v>
      </c>
      <c r="N1081" s="26">
        <v>232</v>
      </c>
      <c r="O1081" s="26">
        <v>958</v>
      </c>
      <c r="P1081" s="26">
        <v>2265</v>
      </c>
      <c r="Q1081" s="26">
        <v>125</v>
      </c>
      <c r="R1081" s="26">
        <v>77.400000000000006</v>
      </c>
      <c r="S1081" s="26">
        <v>68.599999999999994</v>
      </c>
      <c r="T1081" s="26">
        <v>251</v>
      </c>
      <c r="U1081" s="26">
        <v>196.5</v>
      </c>
      <c r="V1081" s="26">
        <v>41.05</v>
      </c>
      <c r="W1081" s="26">
        <v>5230</v>
      </c>
      <c r="X1081" s="26">
        <v>2123.5</v>
      </c>
      <c r="Y1081" s="26">
        <v>207.5</v>
      </c>
      <c r="Z1081" s="26">
        <v>742</v>
      </c>
      <c r="AA1081" s="26">
        <v>4040</v>
      </c>
      <c r="AB1081" s="26">
        <v>509.5</v>
      </c>
      <c r="AC1081" s="26">
        <v>1310</v>
      </c>
      <c r="AD1081" s="26">
        <v>17350</v>
      </c>
      <c r="AE1081" s="26">
        <v>1466</v>
      </c>
      <c r="AF1081" s="26">
        <v>1817</v>
      </c>
      <c r="AG1081" s="26">
        <v>5.2011000000000003</v>
      </c>
    </row>
    <row r="1082" spans="1:33" ht="15.75" customHeight="1">
      <c r="A1082" s="101">
        <v>45394</v>
      </c>
      <c r="B1082" s="102">
        <f>VLOOKUP(A1082,'FTSE All-Share Historical '!A:B,2,FALSE)</f>
        <v>4398.53</v>
      </c>
      <c r="C1082" s="26">
        <v>616</v>
      </c>
      <c r="D1082" s="26">
        <v>244</v>
      </c>
      <c r="E1082" s="26">
        <v>154.6</v>
      </c>
      <c r="F1082" s="26">
        <v>180</v>
      </c>
      <c r="G1082" s="26">
        <v>156</v>
      </c>
      <c r="H1082" s="26">
        <v>338.5</v>
      </c>
      <c r="I1082" s="26">
        <v>27.35</v>
      </c>
      <c r="J1082" s="26">
        <v>135.5</v>
      </c>
      <c r="K1082" s="26">
        <v>177</v>
      </c>
      <c r="L1082" s="26">
        <v>156.80000000000001</v>
      </c>
      <c r="M1082" s="26">
        <v>202.5</v>
      </c>
      <c r="N1082" s="26">
        <v>231.5</v>
      </c>
      <c r="O1082" s="26">
        <v>970</v>
      </c>
      <c r="P1082" s="26">
        <v>2285</v>
      </c>
      <c r="Q1082" s="26">
        <v>124.4</v>
      </c>
      <c r="R1082" s="26">
        <v>79</v>
      </c>
      <c r="S1082" s="26">
        <v>66.400000000000006</v>
      </c>
      <c r="T1082" s="26">
        <v>243.5</v>
      </c>
      <c r="U1082" s="26">
        <v>195</v>
      </c>
      <c r="V1082" s="26">
        <v>41.55</v>
      </c>
      <c r="W1082" s="26">
        <v>5375</v>
      </c>
      <c r="X1082" s="26">
        <v>2201.5</v>
      </c>
      <c r="Y1082" s="26">
        <v>217.5</v>
      </c>
      <c r="Z1082" s="26">
        <v>727</v>
      </c>
      <c r="AA1082" s="26">
        <v>4100</v>
      </c>
      <c r="AB1082" s="26">
        <v>508</v>
      </c>
      <c r="AC1082" s="26">
        <v>1325</v>
      </c>
      <c r="AD1082" s="26">
        <v>17445</v>
      </c>
      <c r="AE1082" s="26">
        <v>1423</v>
      </c>
      <c r="AF1082" s="26">
        <v>1803</v>
      </c>
      <c r="AG1082" s="26">
        <v>4.5509000000000004</v>
      </c>
    </row>
    <row r="1083" spans="1:33" ht="15.75" customHeight="1">
      <c r="A1083" s="101">
        <v>45397</v>
      </c>
      <c r="B1083" s="102">
        <f>VLOOKUP(A1083,'FTSE All-Share Historical '!A:B,2,FALSE)</f>
        <v>4383.6000000000004</v>
      </c>
      <c r="C1083" s="26">
        <v>618</v>
      </c>
      <c r="D1083" s="26">
        <v>240</v>
      </c>
      <c r="E1083" s="26">
        <v>151.19999999999999</v>
      </c>
      <c r="F1083" s="26">
        <v>179</v>
      </c>
      <c r="G1083" s="26">
        <v>158</v>
      </c>
      <c r="H1083" s="26">
        <v>334</v>
      </c>
      <c r="I1083" s="26">
        <v>26.85</v>
      </c>
      <c r="J1083" s="26">
        <v>136</v>
      </c>
      <c r="K1083" s="26">
        <v>178.5</v>
      </c>
      <c r="L1083" s="26">
        <v>156.19999999999999</v>
      </c>
      <c r="M1083" s="26">
        <v>202</v>
      </c>
      <c r="N1083" s="26">
        <v>233</v>
      </c>
      <c r="O1083" s="26">
        <v>974</v>
      </c>
      <c r="P1083" s="26">
        <v>2285</v>
      </c>
      <c r="Q1083" s="26">
        <v>125.4</v>
      </c>
      <c r="R1083" s="26">
        <v>77.599999999999994</v>
      </c>
      <c r="S1083" s="26">
        <v>66.5</v>
      </c>
      <c r="T1083" s="26">
        <v>244.5</v>
      </c>
      <c r="U1083" s="26">
        <v>195.5</v>
      </c>
      <c r="V1083" s="26">
        <v>40.85</v>
      </c>
      <c r="W1083" s="26">
        <v>5410</v>
      </c>
      <c r="X1083" s="26">
        <v>2169</v>
      </c>
      <c r="Y1083" s="26">
        <v>210</v>
      </c>
      <c r="Z1083" s="26">
        <v>742</v>
      </c>
      <c r="AA1083" s="26">
        <v>4075</v>
      </c>
      <c r="AB1083" s="26">
        <v>510.5</v>
      </c>
      <c r="AC1083" s="26">
        <v>1310</v>
      </c>
      <c r="AD1083" s="26">
        <v>17475</v>
      </c>
      <c r="AE1083" s="26">
        <v>1431</v>
      </c>
      <c r="AF1083" s="26">
        <v>1807</v>
      </c>
      <c r="AG1083" s="26">
        <v>4.8109999999999999</v>
      </c>
    </row>
    <row r="1084" spans="1:33" ht="15.75" customHeight="1">
      <c r="A1084" s="101">
        <v>45398</v>
      </c>
      <c r="B1084" s="102">
        <f>VLOOKUP(A1084,'FTSE All-Share Historical '!A:B,2,FALSE)</f>
        <v>4303.8500000000004</v>
      </c>
      <c r="C1084" s="26">
        <v>616</v>
      </c>
      <c r="D1084" s="26">
        <v>240</v>
      </c>
      <c r="E1084" s="26">
        <v>149.19999999999999</v>
      </c>
      <c r="F1084" s="26">
        <v>180</v>
      </c>
      <c r="G1084" s="26">
        <v>155</v>
      </c>
      <c r="H1084" s="26">
        <v>327</v>
      </c>
      <c r="I1084" s="26">
        <v>26.1</v>
      </c>
      <c r="J1084" s="26">
        <v>137.5</v>
      </c>
      <c r="K1084" s="26">
        <v>174.5</v>
      </c>
      <c r="L1084" s="26">
        <v>151.19999999999999</v>
      </c>
      <c r="M1084" s="26">
        <v>195.2</v>
      </c>
      <c r="N1084" s="26">
        <v>229</v>
      </c>
      <c r="O1084" s="26">
        <v>980</v>
      </c>
      <c r="P1084" s="26">
        <v>2255</v>
      </c>
      <c r="Q1084" s="26">
        <v>125.4</v>
      </c>
      <c r="R1084" s="26">
        <v>76.8</v>
      </c>
      <c r="S1084" s="26">
        <v>65.8</v>
      </c>
      <c r="T1084" s="26">
        <v>242</v>
      </c>
      <c r="U1084" s="26">
        <v>193</v>
      </c>
      <c r="V1084" s="26">
        <v>39.9</v>
      </c>
      <c r="W1084" s="26">
        <v>5254</v>
      </c>
      <c r="X1084" s="26">
        <v>2095</v>
      </c>
      <c r="Y1084" s="26">
        <v>206.5</v>
      </c>
      <c r="Z1084" s="26">
        <v>723</v>
      </c>
      <c r="AA1084" s="26">
        <v>4010</v>
      </c>
      <c r="AB1084" s="26">
        <v>500</v>
      </c>
      <c r="AC1084" s="26">
        <v>1315</v>
      </c>
      <c r="AD1084" s="26">
        <v>17160</v>
      </c>
      <c r="AE1084" s="26">
        <v>1380</v>
      </c>
      <c r="AF1084" s="26">
        <v>1786</v>
      </c>
      <c r="AG1084" s="26">
        <v>4.5437000000000003</v>
      </c>
    </row>
    <row r="1085" spans="1:33" ht="15.75" customHeight="1">
      <c r="A1085" s="101">
        <v>45399</v>
      </c>
      <c r="B1085" s="102">
        <f>VLOOKUP(A1085,'FTSE All-Share Historical '!A:B,2,FALSE)</f>
        <v>4316.8100000000004</v>
      </c>
      <c r="C1085" s="26">
        <v>606</v>
      </c>
      <c r="D1085" s="26">
        <v>241</v>
      </c>
      <c r="E1085" s="26">
        <v>150.4</v>
      </c>
      <c r="F1085" s="26">
        <v>181.5</v>
      </c>
      <c r="G1085" s="26">
        <v>154</v>
      </c>
      <c r="H1085" s="26">
        <v>328</v>
      </c>
      <c r="I1085" s="26">
        <v>25.95</v>
      </c>
      <c r="J1085" s="26">
        <v>138</v>
      </c>
      <c r="K1085" s="26">
        <v>175</v>
      </c>
      <c r="L1085" s="26">
        <v>150.6</v>
      </c>
      <c r="M1085" s="26">
        <v>190.4</v>
      </c>
      <c r="N1085" s="26">
        <v>228</v>
      </c>
      <c r="O1085" s="26">
        <v>976</v>
      </c>
      <c r="P1085" s="26">
        <v>2265</v>
      </c>
      <c r="Q1085" s="26">
        <v>125</v>
      </c>
      <c r="R1085" s="26">
        <v>75.599999999999994</v>
      </c>
      <c r="S1085" s="26">
        <v>64.599999999999994</v>
      </c>
      <c r="T1085" s="26">
        <v>246</v>
      </c>
      <c r="U1085" s="26">
        <v>192.5</v>
      </c>
      <c r="V1085" s="26">
        <v>39.450000000000003</v>
      </c>
      <c r="W1085" s="26">
        <v>5388</v>
      </c>
      <c r="X1085" s="26">
        <v>2168.5</v>
      </c>
      <c r="Y1085" s="26">
        <v>211.5</v>
      </c>
      <c r="Z1085" s="26">
        <v>725</v>
      </c>
      <c r="AA1085" s="26">
        <v>4020</v>
      </c>
      <c r="AB1085" s="26">
        <v>503.5</v>
      </c>
      <c r="AC1085" s="26">
        <v>1385</v>
      </c>
      <c r="AD1085" s="26">
        <v>17020</v>
      </c>
      <c r="AE1085" s="26">
        <v>1412</v>
      </c>
      <c r="AF1085" s="26">
        <v>1774</v>
      </c>
      <c r="AG1085" s="26">
        <v>4.6593</v>
      </c>
    </row>
    <row r="1086" spans="1:33" ht="15.75" customHeight="1">
      <c r="A1086" s="101">
        <v>45400</v>
      </c>
      <c r="B1086" s="102">
        <f>VLOOKUP(A1086,'FTSE All-Share Historical '!A:B,2,FALSE)</f>
        <v>4334</v>
      </c>
      <c r="C1086" s="26">
        <v>606</v>
      </c>
      <c r="D1086" s="26">
        <v>239</v>
      </c>
      <c r="E1086" s="26">
        <v>151</v>
      </c>
      <c r="F1086" s="26">
        <v>182</v>
      </c>
      <c r="G1086" s="26">
        <v>153.5</v>
      </c>
      <c r="H1086" s="26">
        <v>331.5</v>
      </c>
      <c r="I1086" s="26">
        <v>25.85</v>
      </c>
      <c r="J1086" s="26">
        <v>138</v>
      </c>
      <c r="K1086" s="26">
        <v>172</v>
      </c>
      <c r="L1086" s="26">
        <v>154.4</v>
      </c>
      <c r="M1086" s="26">
        <v>205</v>
      </c>
      <c r="N1086" s="26">
        <v>229.5</v>
      </c>
      <c r="O1086" s="26">
        <v>984</v>
      </c>
      <c r="P1086" s="26">
        <v>2285</v>
      </c>
      <c r="Q1086" s="26">
        <v>127</v>
      </c>
      <c r="R1086" s="26">
        <v>75.400000000000006</v>
      </c>
      <c r="S1086" s="26">
        <v>65.5</v>
      </c>
      <c r="T1086" s="26">
        <v>236.5</v>
      </c>
      <c r="U1086" s="26">
        <v>197</v>
      </c>
      <c r="V1086" s="26">
        <v>39.9</v>
      </c>
      <c r="W1086" s="26">
        <v>5371</v>
      </c>
      <c r="X1086" s="26">
        <v>2182</v>
      </c>
      <c r="Y1086" s="26">
        <v>208.5</v>
      </c>
      <c r="Z1086" s="26">
        <v>730.5</v>
      </c>
      <c r="AA1086" s="26">
        <v>4045</v>
      </c>
      <c r="AB1086" s="26">
        <v>504.5</v>
      </c>
      <c r="AC1086" s="26">
        <v>1370</v>
      </c>
      <c r="AD1086" s="26">
        <v>17090</v>
      </c>
      <c r="AE1086" s="26">
        <v>1466</v>
      </c>
      <c r="AF1086" s="26">
        <v>1789</v>
      </c>
      <c r="AG1086" s="26">
        <v>4.7675999999999998</v>
      </c>
    </row>
    <row r="1087" spans="1:33" ht="15.75" customHeight="1">
      <c r="A1087" s="101">
        <v>45401</v>
      </c>
      <c r="B1087" s="102">
        <f>VLOOKUP(A1087,'FTSE All-Share Historical '!A:B,2,FALSE)</f>
        <v>4341.08</v>
      </c>
      <c r="C1087" s="26">
        <v>596</v>
      </c>
      <c r="D1087" s="26">
        <v>244</v>
      </c>
      <c r="E1087" s="26">
        <v>147.6</v>
      </c>
      <c r="F1087" s="26">
        <v>181</v>
      </c>
      <c r="G1087" s="26">
        <v>150</v>
      </c>
      <c r="H1087" s="26">
        <v>334</v>
      </c>
      <c r="I1087" s="26">
        <v>26.2</v>
      </c>
      <c r="J1087" s="26">
        <v>138</v>
      </c>
      <c r="K1087" s="26">
        <v>169</v>
      </c>
      <c r="L1087" s="26">
        <v>153.4</v>
      </c>
      <c r="M1087" s="26">
        <v>203</v>
      </c>
      <c r="N1087" s="26">
        <v>230</v>
      </c>
      <c r="O1087" s="26">
        <v>970</v>
      </c>
      <c r="P1087" s="26">
        <v>2270</v>
      </c>
      <c r="Q1087" s="26">
        <v>124.4</v>
      </c>
      <c r="R1087" s="26">
        <v>75</v>
      </c>
      <c r="S1087" s="26">
        <v>64.900000000000006</v>
      </c>
      <c r="T1087" s="26">
        <v>240</v>
      </c>
      <c r="U1087" s="26">
        <v>197</v>
      </c>
      <c r="V1087" s="26">
        <v>40.1</v>
      </c>
      <c r="W1087" s="26">
        <v>5380</v>
      </c>
      <c r="X1087" s="26">
        <v>2179</v>
      </c>
      <c r="Y1087" s="26">
        <v>207.5</v>
      </c>
      <c r="Z1087" s="26">
        <v>725.5</v>
      </c>
      <c r="AA1087" s="26">
        <v>4035</v>
      </c>
      <c r="AB1087" s="26">
        <v>502</v>
      </c>
      <c r="AC1087" s="26">
        <v>1365</v>
      </c>
      <c r="AD1087" s="26">
        <v>16920</v>
      </c>
      <c r="AE1087" s="26">
        <v>1445</v>
      </c>
      <c r="AF1087" s="26">
        <v>1799</v>
      </c>
      <c r="AG1087" s="26">
        <v>4.8760000000000003</v>
      </c>
    </row>
    <row r="1088" spans="1:33" ht="15.75" customHeight="1">
      <c r="A1088" s="101">
        <v>45404</v>
      </c>
      <c r="B1088" s="102">
        <f>VLOOKUP(A1088,'FTSE All-Share Historical '!A:B,2,FALSE)</f>
        <v>4408.1899999999996</v>
      </c>
      <c r="C1088" s="26">
        <v>622</v>
      </c>
      <c r="D1088" s="26">
        <v>239</v>
      </c>
      <c r="E1088" s="26">
        <v>153.19999999999999</v>
      </c>
      <c r="F1088" s="26">
        <v>182</v>
      </c>
      <c r="G1088" s="26">
        <v>152.5</v>
      </c>
      <c r="H1088" s="26">
        <v>334</v>
      </c>
      <c r="I1088" s="26">
        <v>27.4</v>
      </c>
      <c r="J1088" s="26">
        <v>138</v>
      </c>
      <c r="K1088" s="26">
        <v>171</v>
      </c>
      <c r="L1088" s="26">
        <v>153</v>
      </c>
      <c r="M1088" s="26">
        <v>212.5</v>
      </c>
      <c r="N1088" s="26">
        <v>235</v>
      </c>
      <c r="O1088" s="26">
        <v>1025</v>
      </c>
      <c r="P1088" s="26">
        <v>2295</v>
      </c>
      <c r="Q1088" s="26">
        <v>126.2</v>
      </c>
      <c r="R1088" s="26">
        <v>78.8</v>
      </c>
      <c r="S1088" s="26">
        <v>67.7</v>
      </c>
      <c r="T1088" s="26">
        <v>231</v>
      </c>
      <c r="U1088" s="26">
        <v>200</v>
      </c>
      <c r="V1088" s="26">
        <v>40.4</v>
      </c>
      <c r="W1088" s="26">
        <v>5386</v>
      </c>
      <c r="X1088" s="26">
        <v>2160</v>
      </c>
      <c r="Y1088" s="26">
        <v>204.5</v>
      </c>
      <c r="Z1088" s="26">
        <v>737</v>
      </c>
      <c r="AA1088" s="26">
        <v>4050</v>
      </c>
      <c r="AB1088" s="26">
        <v>511</v>
      </c>
      <c r="AC1088" s="26">
        <v>1370</v>
      </c>
      <c r="AD1088" s="26">
        <v>16835</v>
      </c>
      <c r="AE1088" s="26">
        <v>1490</v>
      </c>
      <c r="AF1088" s="26">
        <v>1818</v>
      </c>
      <c r="AG1088" s="26">
        <v>4.8760000000000003</v>
      </c>
    </row>
    <row r="1089" spans="1:33" ht="15.75" customHeight="1">
      <c r="A1089" s="101">
        <v>45405</v>
      </c>
      <c r="B1089" s="102">
        <f>VLOOKUP(A1089,'FTSE All-Share Historical '!A:B,2,FALSE)</f>
        <v>4424.29</v>
      </c>
      <c r="C1089" s="26">
        <v>612</v>
      </c>
      <c r="D1089" s="26">
        <v>248</v>
      </c>
      <c r="E1089" s="26">
        <v>155.19999999999999</v>
      </c>
      <c r="F1089" s="26">
        <v>181</v>
      </c>
      <c r="G1089" s="26">
        <v>154.5</v>
      </c>
      <c r="H1089" s="26">
        <v>333</v>
      </c>
      <c r="I1089" s="26">
        <v>27.95</v>
      </c>
      <c r="J1089" s="26">
        <v>139</v>
      </c>
      <c r="K1089" s="26">
        <v>177</v>
      </c>
      <c r="L1089" s="26">
        <v>155.80000000000001</v>
      </c>
      <c r="M1089" s="26">
        <v>215</v>
      </c>
      <c r="N1089" s="26">
        <v>236</v>
      </c>
      <c r="O1089" s="26">
        <v>992</v>
      </c>
      <c r="P1089" s="26">
        <v>2330</v>
      </c>
      <c r="Q1089" s="26">
        <v>128.4</v>
      </c>
      <c r="R1089" s="26">
        <v>83.2</v>
      </c>
      <c r="S1089" s="26">
        <v>68.599999999999994</v>
      </c>
      <c r="T1089" s="26">
        <v>225</v>
      </c>
      <c r="U1089" s="26">
        <v>203</v>
      </c>
      <c r="V1089" s="26">
        <v>44</v>
      </c>
      <c r="W1089" s="26">
        <v>5317</v>
      </c>
      <c r="X1089" s="26">
        <v>2111</v>
      </c>
      <c r="Y1089" s="26">
        <v>202</v>
      </c>
      <c r="Z1089" s="26">
        <v>741.5</v>
      </c>
      <c r="AA1089" s="26">
        <v>4070</v>
      </c>
      <c r="AB1089" s="26">
        <v>512.5</v>
      </c>
      <c r="AC1089" s="26">
        <v>1390</v>
      </c>
      <c r="AD1089" s="26">
        <v>16970</v>
      </c>
      <c r="AE1089" s="26">
        <v>1488</v>
      </c>
      <c r="AF1089" s="26">
        <v>1819</v>
      </c>
      <c r="AG1089" s="26">
        <v>5.0709999999999997</v>
      </c>
    </row>
    <row r="1090" spans="1:33" ht="15.75" customHeight="1">
      <c r="A1090" s="101">
        <v>45406</v>
      </c>
      <c r="B1090" s="102">
        <f>VLOOKUP(A1090,'FTSE All-Share Historical '!A:B,2,FALSE)</f>
        <v>4419.71</v>
      </c>
      <c r="C1090" s="26">
        <v>606</v>
      </c>
      <c r="D1090" s="26">
        <v>244</v>
      </c>
      <c r="E1090" s="26">
        <v>154.6</v>
      </c>
      <c r="F1090" s="26">
        <v>181.5</v>
      </c>
      <c r="G1090" s="26">
        <v>157</v>
      </c>
      <c r="H1090" s="26">
        <v>331.5</v>
      </c>
      <c r="I1090" s="26">
        <v>27.45</v>
      </c>
      <c r="J1090" s="26">
        <v>138.5</v>
      </c>
      <c r="K1090" s="26">
        <v>185</v>
      </c>
      <c r="L1090" s="26">
        <v>150</v>
      </c>
      <c r="M1090" s="26">
        <v>218.5</v>
      </c>
      <c r="N1090" s="26">
        <v>236.5</v>
      </c>
      <c r="O1090" s="26">
        <v>982</v>
      </c>
      <c r="P1090" s="26">
        <v>2290</v>
      </c>
      <c r="Q1090" s="26">
        <v>131</v>
      </c>
      <c r="R1090" s="26">
        <v>83</v>
      </c>
      <c r="S1090" s="26">
        <v>69</v>
      </c>
      <c r="T1090" s="26">
        <v>219</v>
      </c>
      <c r="U1090" s="26">
        <v>200</v>
      </c>
      <c r="V1090" s="26">
        <v>43.1</v>
      </c>
      <c r="W1090" s="26">
        <v>5450</v>
      </c>
      <c r="X1090" s="26">
        <v>2205</v>
      </c>
      <c r="Y1090" s="26">
        <v>205</v>
      </c>
      <c r="Z1090" s="26">
        <v>735.5</v>
      </c>
      <c r="AA1090" s="26">
        <v>4065</v>
      </c>
      <c r="AB1090" s="26">
        <v>520.5</v>
      </c>
      <c r="AC1090" s="26">
        <v>1390</v>
      </c>
      <c r="AD1090" s="26">
        <v>16925</v>
      </c>
      <c r="AE1090" s="26">
        <v>1400</v>
      </c>
      <c r="AF1090" s="26">
        <v>1813</v>
      </c>
      <c r="AG1090" s="26">
        <v>4.6231999999999998</v>
      </c>
    </row>
    <row r="1091" spans="1:33" ht="15.75" customHeight="1">
      <c r="A1091" s="101">
        <v>45407</v>
      </c>
      <c r="B1091" s="102">
        <f>VLOOKUP(A1091,'FTSE All-Share Historical '!A:B,2,FALSE)</f>
        <v>4434.34</v>
      </c>
      <c r="C1091" s="26">
        <v>602</v>
      </c>
      <c r="D1091" s="26">
        <v>242</v>
      </c>
      <c r="E1091" s="26">
        <v>153.6</v>
      </c>
      <c r="F1091" s="26">
        <v>183.5</v>
      </c>
      <c r="G1091" s="26">
        <v>161</v>
      </c>
      <c r="H1091" s="26">
        <v>330</v>
      </c>
      <c r="I1091" s="26">
        <v>27.25</v>
      </c>
      <c r="J1091" s="26">
        <v>139</v>
      </c>
      <c r="K1091" s="26">
        <v>178</v>
      </c>
      <c r="L1091" s="26">
        <v>147.19999999999999</v>
      </c>
      <c r="M1091" s="26">
        <v>220</v>
      </c>
      <c r="N1091" s="26">
        <v>236</v>
      </c>
      <c r="O1091" s="26">
        <v>996</v>
      </c>
      <c r="P1091" s="26">
        <v>2255</v>
      </c>
      <c r="Q1091" s="26">
        <v>130.80000000000001</v>
      </c>
      <c r="R1091" s="26">
        <v>80.599999999999994</v>
      </c>
      <c r="S1091" s="26">
        <v>67.8</v>
      </c>
      <c r="T1091" s="26">
        <v>205</v>
      </c>
      <c r="U1091" s="26">
        <v>199</v>
      </c>
      <c r="V1091" s="26">
        <v>43.5</v>
      </c>
      <c r="W1091" s="26">
        <v>5379</v>
      </c>
      <c r="X1091" s="26">
        <v>2560</v>
      </c>
      <c r="Y1091" s="26">
        <v>198</v>
      </c>
      <c r="Z1091" s="26">
        <v>723</v>
      </c>
      <c r="AA1091" s="26">
        <v>3995</v>
      </c>
      <c r="AB1091" s="26">
        <v>516.5</v>
      </c>
      <c r="AC1091" s="26">
        <v>1375</v>
      </c>
      <c r="AD1091" s="26">
        <v>16815</v>
      </c>
      <c r="AE1091" s="26">
        <v>1388</v>
      </c>
      <c r="AF1091" s="26">
        <v>1854</v>
      </c>
      <c r="AG1091" s="26">
        <v>4.7603999999999997</v>
      </c>
    </row>
    <row r="1092" spans="1:33" ht="15.75" customHeight="1">
      <c r="A1092" s="101">
        <v>45408</v>
      </c>
      <c r="B1092" s="102">
        <f>VLOOKUP(A1092,'FTSE All-Share Historical '!A:B,2,FALSE)</f>
        <v>4470.09</v>
      </c>
      <c r="C1092" s="26">
        <v>612</v>
      </c>
      <c r="D1092" s="26">
        <v>247</v>
      </c>
      <c r="E1092" s="26">
        <v>151.4</v>
      </c>
      <c r="F1092" s="26">
        <v>187.5</v>
      </c>
      <c r="G1092" s="26">
        <v>159.5</v>
      </c>
      <c r="H1092" s="26">
        <v>333</v>
      </c>
      <c r="I1092" s="26">
        <v>27.25</v>
      </c>
      <c r="J1092" s="26">
        <v>140</v>
      </c>
      <c r="K1092" s="26">
        <v>179</v>
      </c>
      <c r="L1092" s="26">
        <v>149.19999999999999</v>
      </c>
      <c r="M1092" s="26">
        <v>228.5</v>
      </c>
      <c r="N1092" s="26">
        <v>236.5</v>
      </c>
      <c r="O1092" s="26">
        <v>964</v>
      </c>
      <c r="P1092" s="26">
        <v>2265</v>
      </c>
      <c r="Q1092" s="26">
        <v>134.6</v>
      </c>
      <c r="R1092" s="26">
        <v>83.6</v>
      </c>
      <c r="S1092" s="26">
        <v>69.2</v>
      </c>
      <c r="T1092" s="26">
        <v>195</v>
      </c>
      <c r="U1092" s="26">
        <v>200</v>
      </c>
      <c r="V1092" s="26">
        <v>44.25</v>
      </c>
      <c r="W1092" s="26">
        <v>5453</v>
      </c>
      <c r="X1092" s="26">
        <v>2643</v>
      </c>
      <c r="Y1092" s="26">
        <v>205</v>
      </c>
      <c r="Z1092" s="26">
        <v>733.5</v>
      </c>
      <c r="AA1092" s="26">
        <v>3960</v>
      </c>
      <c r="AB1092" s="26">
        <v>510.5</v>
      </c>
      <c r="AC1092" s="26">
        <v>1380</v>
      </c>
      <c r="AD1092" s="26">
        <v>17100</v>
      </c>
      <c r="AE1092" s="26">
        <v>1415</v>
      </c>
      <c r="AF1092" s="26">
        <v>1913</v>
      </c>
      <c r="AG1092" s="26">
        <v>4.6882000000000001</v>
      </c>
    </row>
    <row r="1093" spans="1:33" ht="15.75" customHeight="1">
      <c r="A1093" s="101">
        <v>45411</v>
      </c>
      <c r="B1093" s="102">
        <f>VLOOKUP(A1093,'FTSE All-Share Historical '!A:B,2,FALSE)</f>
        <v>4481.53</v>
      </c>
      <c r="C1093" s="26">
        <v>602</v>
      </c>
      <c r="D1093" s="26">
        <v>245</v>
      </c>
      <c r="E1093" s="26">
        <v>150.4</v>
      </c>
      <c r="F1093" s="26">
        <v>187</v>
      </c>
      <c r="G1093" s="26">
        <v>160</v>
      </c>
      <c r="H1093" s="26">
        <v>332</v>
      </c>
      <c r="I1093" s="26">
        <v>28</v>
      </c>
      <c r="J1093" s="26">
        <v>139.5</v>
      </c>
      <c r="K1093" s="26">
        <v>183.5</v>
      </c>
      <c r="L1093" s="26">
        <v>149.4</v>
      </c>
      <c r="M1093" s="26">
        <v>260</v>
      </c>
      <c r="N1093" s="26">
        <v>239</v>
      </c>
      <c r="O1093" s="26">
        <v>976</v>
      </c>
      <c r="P1093" s="26">
        <v>2265</v>
      </c>
      <c r="Q1093" s="26">
        <v>135</v>
      </c>
      <c r="R1093" s="26">
        <v>84</v>
      </c>
      <c r="S1093" s="26">
        <v>70.7</v>
      </c>
      <c r="T1093" s="26">
        <v>202</v>
      </c>
      <c r="U1093" s="26">
        <v>202</v>
      </c>
      <c r="V1093" s="26">
        <v>45.6</v>
      </c>
      <c r="W1093" s="26">
        <v>5457</v>
      </c>
      <c r="X1093" s="26">
        <v>2750</v>
      </c>
      <c r="Y1093" s="26">
        <v>212.5</v>
      </c>
      <c r="Z1093" s="26">
        <v>739.5</v>
      </c>
      <c r="AA1093" s="26">
        <v>3955</v>
      </c>
      <c r="AB1093" s="26">
        <v>514</v>
      </c>
      <c r="AC1093" s="26">
        <v>1420</v>
      </c>
      <c r="AD1093" s="26">
        <v>17040</v>
      </c>
      <c r="AE1093" s="26">
        <v>1425</v>
      </c>
      <c r="AF1093" s="26">
        <v>1930</v>
      </c>
      <c r="AG1093" s="26">
        <v>4.6954000000000002</v>
      </c>
    </row>
    <row r="1094" spans="1:33" ht="15.75" customHeight="1">
      <c r="A1094" s="101">
        <v>45412</v>
      </c>
      <c r="B1094" s="102">
        <f>VLOOKUP(A1094,'FTSE All-Share Historical '!A:B,2,FALSE)</f>
        <v>4476.4799999999996</v>
      </c>
      <c r="C1094" s="26">
        <v>604</v>
      </c>
      <c r="D1094" s="26">
        <v>241</v>
      </c>
      <c r="E1094" s="26">
        <v>151</v>
      </c>
      <c r="F1094" s="26">
        <v>187</v>
      </c>
      <c r="G1094" s="26">
        <v>161</v>
      </c>
      <c r="H1094" s="26">
        <v>324</v>
      </c>
      <c r="I1094" s="26">
        <v>27.9</v>
      </c>
      <c r="J1094" s="26">
        <v>139.5</v>
      </c>
      <c r="K1094" s="26">
        <v>185</v>
      </c>
      <c r="L1094" s="26">
        <v>144.4</v>
      </c>
      <c r="M1094" s="26">
        <v>276.5</v>
      </c>
      <c r="N1094" s="26">
        <v>241.5</v>
      </c>
      <c r="O1094" s="26">
        <v>984</v>
      </c>
      <c r="P1094" s="26">
        <v>2265</v>
      </c>
      <c r="Q1094" s="26">
        <v>134.19999999999999</v>
      </c>
      <c r="R1094" s="26">
        <v>83.2</v>
      </c>
      <c r="S1094" s="26">
        <v>70.5</v>
      </c>
      <c r="T1094" s="26">
        <v>195</v>
      </c>
      <c r="U1094" s="26">
        <v>200</v>
      </c>
      <c r="V1094" s="26">
        <v>44.6</v>
      </c>
      <c r="W1094" s="26">
        <v>5472</v>
      </c>
      <c r="X1094" s="26">
        <v>2634</v>
      </c>
      <c r="Y1094" s="26">
        <v>210.5</v>
      </c>
      <c r="Z1094" s="26">
        <v>724.5</v>
      </c>
      <c r="AA1094" s="26">
        <v>3885</v>
      </c>
      <c r="AB1094" s="26">
        <v>507.5</v>
      </c>
      <c r="AC1094" s="26">
        <v>1430</v>
      </c>
      <c r="AD1094" s="26">
        <v>16960</v>
      </c>
      <c r="AE1094" s="26">
        <v>1436</v>
      </c>
      <c r="AF1094" s="26">
        <v>1924</v>
      </c>
      <c r="AG1094" s="26">
        <v>4.4786999999999999</v>
      </c>
    </row>
    <row r="1095" spans="1:33" ht="15.75" customHeight="1">
      <c r="A1095" s="101">
        <v>45413</v>
      </c>
      <c r="B1095" s="102">
        <f>VLOOKUP(A1095,'FTSE All-Share Historical '!A:B,2,FALSE)</f>
        <v>4464.43</v>
      </c>
      <c r="C1095" s="26">
        <v>610</v>
      </c>
      <c r="D1095" s="26">
        <v>242</v>
      </c>
      <c r="E1095" s="26">
        <v>149</v>
      </c>
      <c r="F1095" s="26">
        <v>182.5</v>
      </c>
      <c r="G1095" s="26">
        <v>160</v>
      </c>
      <c r="H1095" s="26">
        <v>327.5</v>
      </c>
      <c r="I1095" s="26">
        <v>27.25</v>
      </c>
      <c r="J1095" s="26">
        <v>141</v>
      </c>
      <c r="K1095" s="26">
        <v>192</v>
      </c>
      <c r="L1095" s="26">
        <v>144</v>
      </c>
      <c r="M1095" s="26">
        <v>287</v>
      </c>
      <c r="N1095" s="26">
        <v>245.5</v>
      </c>
      <c r="O1095" s="26">
        <v>968</v>
      </c>
      <c r="P1095" s="26">
        <v>2250</v>
      </c>
      <c r="Q1095" s="26">
        <v>134.19999999999999</v>
      </c>
      <c r="R1095" s="26">
        <v>84</v>
      </c>
      <c r="S1095" s="26">
        <v>70.7</v>
      </c>
      <c r="T1095" s="26">
        <v>195</v>
      </c>
      <c r="U1095" s="26">
        <v>204</v>
      </c>
      <c r="V1095" s="26">
        <v>44.8</v>
      </c>
      <c r="W1095" s="26">
        <v>5426</v>
      </c>
      <c r="X1095" s="26">
        <v>2634.5</v>
      </c>
      <c r="Y1095" s="26">
        <v>211</v>
      </c>
      <c r="Z1095" s="26">
        <v>723.5</v>
      </c>
      <c r="AA1095" s="26">
        <v>3920</v>
      </c>
      <c r="AB1095" s="26">
        <v>508.5</v>
      </c>
      <c r="AC1095" s="26">
        <v>1400</v>
      </c>
      <c r="AD1095" s="26">
        <v>16890</v>
      </c>
      <c r="AE1095" s="26">
        <v>1421</v>
      </c>
      <c r="AF1095" s="26">
        <v>1935</v>
      </c>
      <c r="AG1095" s="26">
        <v>4.5076000000000001</v>
      </c>
    </row>
    <row r="1096" spans="1:33" ht="15.75" customHeight="1">
      <c r="A1096" s="101">
        <v>45414</v>
      </c>
      <c r="B1096" s="102">
        <f>VLOOKUP(A1096,'FTSE All-Share Historical '!A:B,2,FALSE)</f>
        <v>4492.4399999999996</v>
      </c>
      <c r="C1096" s="26">
        <v>612</v>
      </c>
      <c r="D1096" s="26">
        <v>254</v>
      </c>
      <c r="E1096" s="26">
        <v>151</v>
      </c>
      <c r="F1096" s="26">
        <v>184.5</v>
      </c>
      <c r="G1096" s="26">
        <v>162</v>
      </c>
      <c r="H1096" s="26">
        <v>326.5</v>
      </c>
      <c r="I1096" s="26">
        <v>27.9</v>
      </c>
      <c r="J1096" s="26">
        <v>141.5</v>
      </c>
      <c r="K1096" s="26">
        <v>192</v>
      </c>
      <c r="L1096" s="26">
        <v>144.80000000000001</v>
      </c>
      <c r="M1096" s="26">
        <v>300</v>
      </c>
      <c r="N1096" s="26">
        <v>242.5</v>
      </c>
      <c r="O1096" s="26">
        <v>962</v>
      </c>
      <c r="P1096" s="26">
        <v>2335</v>
      </c>
      <c r="Q1096" s="26">
        <v>135.6</v>
      </c>
      <c r="R1096" s="26">
        <v>85</v>
      </c>
      <c r="S1096" s="26">
        <v>70.5</v>
      </c>
      <c r="T1096" s="26">
        <v>198.6</v>
      </c>
      <c r="U1096" s="26">
        <v>199</v>
      </c>
      <c r="V1096" s="26">
        <v>44.55</v>
      </c>
      <c r="W1096" s="26">
        <v>5442</v>
      </c>
      <c r="X1096" s="26">
        <v>2661.5</v>
      </c>
      <c r="Y1096" s="26">
        <v>211</v>
      </c>
      <c r="Z1096" s="26">
        <v>725.5</v>
      </c>
      <c r="AA1096" s="26">
        <v>4000</v>
      </c>
      <c r="AB1096" s="26">
        <v>510</v>
      </c>
      <c r="AC1096" s="26">
        <v>1365</v>
      </c>
      <c r="AD1096" s="26">
        <v>16990</v>
      </c>
      <c r="AE1096" s="26">
        <v>1397</v>
      </c>
      <c r="AF1096" s="26">
        <v>1925</v>
      </c>
      <c r="AG1096" s="26">
        <v>4.4208999999999996</v>
      </c>
    </row>
    <row r="1097" spans="1:33" ht="15.75" customHeight="1">
      <c r="A1097" s="101">
        <v>45415</v>
      </c>
      <c r="B1097" s="102">
        <f>VLOOKUP(A1097,'FTSE All-Share Historical '!A:B,2,FALSE)</f>
        <v>4515.5</v>
      </c>
      <c r="C1097" s="26">
        <v>616</v>
      </c>
      <c r="D1097" s="26">
        <v>254</v>
      </c>
      <c r="E1097" s="26">
        <v>149.4</v>
      </c>
      <c r="F1097" s="26" t="e">
        <v>#N/A</v>
      </c>
      <c r="G1097" s="26">
        <v>162</v>
      </c>
      <c r="H1097" s="26">
        <v>330.5</v>
      </c>
      <c r="I1097" s="26">
        <v>27.6</v>
      </c>
      <c r="J1097" s="26">
        <v>143</v>
      </c>
      <c r="K1097" s="26">
        <v>193.5</v>
      </c>
      <c r="L1097" s="26">
        <v>145.19999999999999</v>
      </c>
      <c r="M1097" s="26">
        <v>328</v>
      </c>
      <c r="N1097" s="26">
        <v>246.5</v>
      </c>
      <c r="O1097" s="26">
        <v>972</v>
      </c>
      <c r="P1097" s="26">
        <v>2355</v>
      </c>
      <c r="Q1097" s="26">
        <v>136.80000000000001</v>
      </c>
      <c r="R1097" s="26">
        <v>84.6</v>
      </c>
      <c r="S1097" s="26">
        <v>71.900000000000006</v>
      </c>
      <c r="T1097" s="26">
        <v>204.5</v>
      </c>
      <c r="U1097" s="26">
        <v>199</v>
      </c>
      <c r="V1097" s="26">
        <v>45.2</v>
      </c>
      <c r="W1097" s="26">
        <v>5467</v>
      </c>
      <c r="X1097" s="26">
        <v>2693.5</v>
      </c>
      <c r="Y1097" s="26">
        <v>212</v>
      </c>
      <c r="Z1097" s="26">
        <v>733</v>
      </c>
      <c r="AA1097" s="26">
        <v>3920</v>
      </c>
      <c r="AB1097" s="26">
        <v>510</v>
      </c>
      <c r="AC1097" s="26">
        <v>1365</v>
      </c>
      <c r="AD1097" s="26">
        <v>17285</v>
      </c>
      <c r="AE1097" s="26">
        <v>1400</v>
      </c>
      <c r="AF1097" s="26">
        <v>1960</v>
      </c>
      <c r="AG1097" s="26">
        <v>4.4786999999999999</v>
      </c>
    </row>
    <row r="1098" spans="1:33" ht="15.75" customHeight="1">
      <c r="A1098" s="101">
        <v>45419</v>
      </c>
      <c r="B1098" s="102">
        <f>VLOOKUP(A1098,'FTSE All-Share Historical '!A:B,2,FALSE)</f>
        <v>4570.66</v>
      </c>
      <c r="C1098" s="26">
        <v>616</v>
      </c>
      <c r="D1098" s="26">
        <v>255</v>
      </c>
      <c r="E1098" s="26">
        <v>151.4</v>
      </c>
      <c r="F1098" s="26">
        <v>184</v>
      </c>
      <c r="G1098" s="26">
        <v>160</v>
      </c>
      <c r="H1098" s="26">
        <v>333</v>
      </c>
      <c r="I1098" s="26">
        <v>28</v>
      </c>
      <c r="J1098" s="26">
        <v>143</v>
      </c>
      <c r="K1098" s="26">
        <v>194</v>
      </c>
      <c r="L1098" s="26">
        <v>146.4</v>
      </c>
      <c r="M1098" s="26">
        <v>316</v>
      </c>
      <c r="N1098" s="26">
        <v>244</v>
      </c>
      <c r="O1098" s="26">
        <v>950</v>
      </c>
      <c r="P1098" s="26">
        <v>2425</v>
      </c>
      <c r="Q1098" s="26">
        <v>142.19999999999999</v>
      </c>
      <c r="R1098" s="26">
        <v>82.6</v>
      </c>
      <c r="S1098" s="26">
        <v>74</v>
      </c>
      <c r="T1098" s="26">
        <v>208</v>
      </c>
      <c r="U1098" s="26">
        <v>202</v>
      </c>
      <c r="V1098" s="26">
        <v>48.15</v>
      </c>
      <c r="W1098" s="26">
        <v>5591</v>
      </c>
      <c r="X1098" s="26">
        <v>2680</v>
      </c>
      <c r="Y1098" s="26">
        <v>219.5</v>
      </c>
      <c r="Z1098" s="26">
        <v>727.5</v>
      </c>
      <c r="AA1098" s="26">
        <v>4000</v>
      </c>
      <c r="AB1098" s="26">
        <v>524.5</v>
      </c>
      <c r="AC1098" s="26">
        <v>1350</v>
      </c>
      <c r="AD1098" s="26">
        <v>17535</v>
      </c>
      <c r="AE1098" s="26">
        <v>1341</v>
      </c>
      <c r="AF1098" s="26">
        <v>1956</v>
      </c>
      <c r="AG1098" s="26">
        <v>4.2691999999999997</v>
      </c>
    </row>
    <row r="1099" spans="1:33" ht="15.75" customHeight="1">
      <c r="A1099" s="101">
        <v>45420</v>
      </c>
      <c r="B1099" s="102">
        <f>VLOOKUP(A1099,'FTSE All-Share Historical '!A:B,2,FALSE)</f>
        <v>4592.2299999999996</v>
      </c>
      <c r="C1099" s="26">
        <v>618</v>
      </c>
      <c r="D1099" s="26">
        <v>255</v>
      </c>
      <c r="E1099" s="26">
        <v>151.19999999999999</v>
      </c>
      <c r="F1099" s="26">
        <v>186</v>
      </c>
      <c r="G1099" s="26">
        <v>157.5</v>
      </c>
      <c r="H1099" s="26">
        <v>330.5</v>
      </c>
      <c r="I1099" s="26">
        <v>28.9</v>
      </c>
      <c r="J1099" s="26">
        <v>145</v>
      </c>
      <c r="K1099" s="26">
        <v>212</v>
      </c>
      <c r="L1099" s="26">
        <v>146.80000000000001</v>
      </c>
      <c r="M1099" s="26">
        <v>335</v>
      </c>
      <c r="N1099" s="26">
        <v>248.5</v>
      </c>
      <c r="O1099" s="26">
        <v>964</v>
      </c>
      <c r="P1099" s="26">
        <v>2425</v>
      </c>
      <c r="Q1099" s="26">
        <v>142.4</v>
      </c>
      <c r="R1099" s="26">
        <v>84.8</v>
      </c>
      <c r="S1099" s="26">
        <v>74.7</v>
      </c>
      <c r="T1099" s="26">
        <v>209</v>
      </c>
      <c r="U1099" s="26">
        <v>199.5</v>
      </c>
      <c r="V1099" s="26">
        <v>47.35</v>
      </c>
      <c r="W1099" s="26">
        <v>5528</v>
      </c>
      <c r="X1099" s="26">
        <v>2654</v>
      </c>
      <c r="Y1099" s="26">
        <v>214.5</v>
      </c>
      <c r="Z1099" s="26">
        <v>759</v>
      </c>
      <c r="AA1099" s="26">
        <v>4020</v>
      </c>
      <c r="AB1099" s="26">
        <v>524</v>
      </c>
      <c r="AC1099" s="26">
        <v>1455</v>
      </c>
      <c r="AD1099" s="26">
        <v>17510</v>
      </c>
      <c r="AE1099" s="26">
        <v>1360</v>
      </c>
      <c r="AF1099" s="26">
        <v>1973</v>
      </c>
      <c r="AG1099" s="26">
        <v>4.1608999999999998</v>
      </c>
    </row>
    <row r="1100" spans="1:33" ht="15.75" customHeight="1">
      <c r="A1100" s="101">
        <v>45421</v>
      </c>
      <c r="B1100" s="102">
        <f>VLOOKUP(A1100,'FTSE All-Share Historical '!A:B,2,FALSE)</f>
        <v>4606.3900000000003</v>
      </c>
      <c r="C1100" s="26">
        <v>618</v>
      </c>
      <c r="D1100" s="26">
        <v>261</v>
      </c>
      <c r="E1100" s="26">
        <v>151.4</v>
      </c>
      <c r="F1100" s="26">
        <v>191</v>
      </c>
      <c r="G1100" s="26">
        <v>156.5</v>
      </c>
      <c r="H1100" s="26">
        <v>332</v>
      </c>
      <c r="I1100" s="26">
        <v>30.35</v>
      </c>
      <c r="J1100" s="26">
        <v>144.5</v>
      </c>
      <c r="K1100" s="26">
        <v>212</v>
      </c>
      <c r="L1100" s="26">
        <v>144.4</v>
      </c>
      <c r="M1100" s="26">
        <v>320</v>
      </c>
      <c r="N1100" s="26">
        <v>252.5</v>
      </c>
      <c r="O1100" s="26">
        <v>958</v>
      </c>
      <c r="P1100" s="26">
        <v>2425</v>
      </c>
      <c r="Q1100" s="26">
        <v>143.19999999999999</v>
      </c>
      <c r="R1100" s="26">
        <v>83</v>
      </c>
      <c r="S1100" s="26">
        <v>75.3</v>
      </c>
      <c r="T1100" s="26">
        <v>201</v>
      </c>
      <c r="U1100" s="26">
        <v>199.5</v>
      </c>
      <c r="V1100" s="26">
        <v>48.85</v>
      </c>
      <c r="W1100" s="26">
        <v>5584</v>
      </c>
      <c r="X1100" s="26">
        <v>2736</v>
      </c>
      <c r="Y1100" s="26">
        <v>219</v>
      </c>
      <c r="Z1100" s="26">
        <v>770.5</v>
      </c>
      <c r="AA1100" s="26">
        <v>3960</v>
      </c>
      <c r="AB1100" s="26">
        <v>517.5</v>
      </c>
      <c r="AC1100" s="26">
        <v>1475</v>
      </c>
      <c r="AD1100" s="26">
        <v>17680</v>
      </c>
      <c r="AE1100" s="26">
        <v>1340</v>
      </c>
      <c r="AF1100" s="26">
        <v>1981</v>
      </c>
      <c r="AG1100" s="26">
        <v>4.2331000000000003</v>
      </c>
    </row>
    <row r="1101" spans="1:33" ht="15.75" customHeight="1">
      <c r="A1101" s="101">
        <v>45422</v>
      </c>
      <c r="B1101" s="102">
        <f>VLOOKUP(A1101,'FTSE All-Share Historical '!A:B,2,FALSE)</f>
        <v>4634.75</v>
      </c>
      <c r="C1101" s="26">
        <v>634</v>
      </c>
      <c r="D1101" s="26">
        <v>259</v>
      </c>
      <c r="E1101" s="26">
        <v>151.6</v>
      </c>
      <c r="F1101" s="26">
        <v>190</v>
      </c>
      <c r="G1101" s="26">
        <v>160.5</v>
      </c>
      <c r="H1101" s="26">
        <v>331</v>
      </c>
      <c r="I1101" s="26">
        <v>32.85</v>
      </c>
      <c r="J1101" s="26">
        <v>145</v>
      </c>
      <c r="K1101" s="26">
        <v>217</v>
      </c>
      <c r="L1101" s="26">
        <v>145.4</v>
      </c>
      <c r="M1101" s="26">
        <v>315</v>
      </c>
      <c r="N1101" s="26">
        <v>255.5</v>
      </c>
      <c r="O1101" s="26">
        <v>972</v>
      </c>
      <c r="P1101" s="26">
        <v>2420</v>
      </c>
      <c r="Q1101" s="26">
        <v>144.19999999999999</v>
      </c>
      <c r="R1101" s="26">
        <v>84.2</v>
      </c>
      <c r="S1101" s="26">
        <v>75.3</v>
      </c>
      <c r="T1101" s="26">
        <v>195.8</v>
      </c>
      <c r="U1101" s="26">
        <v>201</v>
      </c>
      <c r="V1101" s="26">
        <v>50.2</v>
      </c>
      <c r="W1101" s="26">
        <v>5605</v>
      </c>
      <c r="X1101" s="26">
        <v>2773.5</v>
      </c>
      <c r="Y1101" s="26">
        <v>220.5</v>
      </c>
      <c r="Z1101" s="26">
        <v>763.5</v>
      </c>
      <c r="AA1101" s="26">
        <v>3925</v>
      </c>
      <c r="AB1101" s="26">
        <v>521.5</v>
      </c>
      <c r="AC1101" s="26">
        <v>1455</v>
      </c>
      <c r="AD1101" s="26">
        <v>17685</v>
      </c>
      <c r="AE1101" s="26">
        <v>1362</v>
      </c>
      <c r="AF1101" s="26">
        <v>1994</v>
      </c>
      <c r="AG1101" s="26">
        <v>4.7820999999999998</v>
      </c>
    </row>
    <row r="1102" spans="1:33" ht="15.75" customHeight="1">
      <c r="A1102" s="101">
        <v>45425</v>
      </c>
      <c r="B1102" s="102">
        <f>VLOOKUP(A1102,'FTSE All-Share Historical '!A:B,2,FALSE)</f>
        <v>4623.2299999999996</v>
      </c>
      <c r="C1102" s="26">
        <v>634</v>
      </c>
      <c r="D1102" s="26">
        <v>262</v>
      </c>
      <c r="E1102" s="26">
        <v>150</v>
      </c>
      <c r="F1102" s="26">
        <v>196</v>
      </c>
      <c r="G1102" s="26">
        <v>156.5</v>
      </c>
      <c r="H1102" s="26">
        <v>333</v>
      </c>
      <c r="I1102" s="26">
        <v>33.75</v>
      </c>
      <c r="J1102" s="26">
        <v>145</v>
      </c>
      <c r="K1102" s="26">
        <v>214</v>
      </c>
      <c r="L1102" s="26">
        <v>167.6</v>
      </c>
      <c r="M1102" s="26">
        <v>317.5</v>
      </c>
      <c r="N1102" s="26">
        <v>253</v>
      </c>
      <c r="O1102" s="26">
        <v>982</v>
      </c>
      <c r="P1102" s="26">
        <v>2415</v>
      </c>
      <c r="Q1102" s="26">
        <v>142.4</v>
      </c>
      <c r="R1102" s="26">
        <v>82.6</v>
      </c>
      <c r="S1102" s="26">
        <v>74</v>
      </c>
      <c r="T1102" s="26">
        <v>187.4</v>
      </c>
      <c r="U1102" s="26">
        <v>201</v>
      </c>
      <c r="V1102" s="26">
        <v>49.35</v>
      </c>
      <c r="W1102" s="26">
        <v>5564</v>
      </c>
      <c r="X1102" s="26">
        <v>2707</v>
      </c>
      <c r="Y1102" s="26">
        <v>218.5</v>
      </c>
      <c r="Z1102" s="26">
        <v>758</v>
      </c>
      <c r="AA1102" s="26">
        <v>3900</v>
      </c>
      <c r="AB1102" s="26">
        <v>504</v>
      </c>
      <c r="AC1102" s="26">
        <v>1455</v>
      </c>
      <c r="AD1102" s="26">
        <v>17625</v>
      </c>
      <c r="AE1102" s="26">
        <v>1381</v>
      </c>
      <c r="AF1102" s="26">
        <v>2012</v>
      </c>
      <c r="AG1102" s="26">
        <v>4.7026000000000003</v>
      </c>
    </row>
    <row r="1103" spans="1:33" ht="15.75" customHeight="1">
      <c r="A1103" s="101">
        <v>45426</v>
      </c>
      <c r="B1103" s="102">
        <f>VLOOKUP(A1103,'FTSE All-Share Historical '!A:B,2,FALSE)</f>
        <v>4631.25</v>
      </c>
      <c r="C1103" s="26">
        <v>634</v>
      </c>
      <c r="D1103" s="26">
        <v>261</v>
      </c>
      <c r="E1103" s="26">
        <v>149</v>
      </c>
      <c r="F1103" s="26">
        <v>197</v>
      </c>
      <c r="G1103" s="26">
        <v>160</v>
      </c>
      <c r="H1103" s="26">
        <v>333</v>
      </c>
      <c r="I1103" s="26">
        <v>33.450000000000003</v>
      </c>
      <c r="J1103" s="26">
        <v>144.5</v>
      </c>
      <c r="K1103" s="26">
        <v>213</v>
      </c>
      <c r="L1103" s="26">
        <v>143.4</v>
      </c>
      <c r="M1103" s="26">
        <v>320</v>
      </c>
      <c r="N1103" s="26">
        <v>256.5</v>
      </c>
      <c r="O1103" s="26">
        <v>1015</v>
      </c>
      <c r="P1103" s="26">
        <v>2430</v>
      </c>
      <c r="Q1103" s="26">
        <v>143.80000000000001</v>
      </c>
      <c r="R1103" s="26">
        <v>80.2</v>
      </c>
      <c r="S1103" s="26">
        <v>76.099999999999994</v>
      </c>
      <c r="T1103" s="26">
        <v>195.4</v>
      </c>
      <c r="U1103" s="26">
        <v>200</v>
      </c>
      <c r="V1103" s="26">
        <v>50.3</v>
      </c>
      <c r="W1103" s="26">
        <v>5555</v>
      </c>
      <c r="X1103" s="26">
        <v>2619.5</v>
      </c>
      <c r="Y1103" s="26">
        <v>221.5</v>
      </c>
      <c r="Z1103" s="26">
        <v>780</v>
      </c>
      <c r="AA1103" s="26">
        <v>4075</v>
      </c>
      <c r="AB1103" s="26">
        <v>519.5</v>
      </c>
      <c r="AC1103" s="26">
        <v>1455</v>
      </c>
      <c r="AD1103" s="26">
        <v>17290</v>
      </c>
      <c r="AE1103" s="26">
        <v>1367</v>
      </c>
      <c r="AF1103" s="26">
        <v>2002</v>
      </c>
      <c r="AG1103" s="26">
        <v>4.4497999999999998</v>
      </c>
    </row>
    <row r="1104" spans="1:33" ht="15.75" customHeight="1">
      <c r="A1104" s="101">
        <v>45427</v>
      </c>
      <c r="B1104" s="102">
        <f>VLOOKUP(A1104,'FTSE All-Share Historical '!A:B,2,FALSE)</f>
        <v>4644.47</v>
      </c>
      <c r="C1104" s="26">
        <v>640</v>
      </c>
      <c r="D1104" s="26">
        <v>262</v>
      </c>
      <c r="E1104" s="26">
        <v>149.19999999999999</v>
      </c>
      <c r="F1104" s="26">
        <v>197</v>
      </c>
      <c r="G1104" s="26">
        <v>160</v>
      </c>
      <c r="H1104" s="26">
        <v>347.5</v>
      </c>
      <c r="I1104" s="26">
        <v>35.6</v>
      </c>
      <c r="J1104" s="26">
        <v>144.5</v>
      </c>
      <c r="K1104" s="26">
        <v>210</v>
      </c>
      <c r="L1104" s="26">
        <v>136.6</v>
      </c>
      <c r="M1104" s="26">
        <v>322</v>
      </c>
      <c r="N1104" s="26">
        <v>256</v>
      </c>
      <c r="O1104" s="26">
        <v>1000</v>
      </c>
      <c r="P1104" s="26">
        <v>2455</v>
      </c>
      <c r="Q1104" s="26">
        <v>147.19999999999999</v>
      </c>
      <c r="R1104" s="26">
        <v>80</v>
      </c>
      <c r="S1104" s="26">
        <v>78.400000000000006</v>
      </c>
      <c r="T1104" s="26">
        <v>195.8</v>
      </c>
      <c r="U1104" s="26">
        <v>201</v>
      </c>
      <c r="V1104" s="26">
        <v>52.7</v>
      </c>
      <c r="W1104" s="26">
        <v>5522</v>
      </c>
      <c r="X1104" s="26">
        <v>2625</v>
      </c>
      <c r="Y1104" s="26">
        <v>222</v>
      </c>
      <c r="Z1104" s="26">
        <v>780</v>
      </c>
      <c r="AA1104" s="26">
        <v>4100</v>
      </c>
      <c r="AB1104" s="26">
        <v>526</v>
      </c>
      <c r="AC1104" s="26">
        <v>1455</v>
      </c>
      <c r="AD1104" s="26">
        <v>17315</v>
      </c>
      <c r="AE1104" s="26">
        <v>1360</v>
      </c>
      <c r="AF1104" s="26">
        <v>2028</v>
      </c>
      <c r="AG1104" s="26">
        <v>4.6303999999999998</v>
      </c>
    </row>
    <row r="1105" spans="1:33" ht="15.75" customHeight="1">
      <c r="A1105" s="101">
        <v>45428</v>
      </c>
      <c r="B1105" s="102">
        <f>VLOOKUP(A1105,'FTSE All-Share Historical '!A:B,2,FALSE)</f>
        <v>4642.54</v>
      </c>
      <c r="C1105" s="26">
        <v>678</v>
      </c>
      <c r="D1105" s="26">
        <v>265</v>
      </c>
      <c r="E1105" s="26">
        <v>149.19999999999999</v>
      </c>
      <c r="F1105" s="26">
        <v>201</v>
      </c>
      <c r="G1105" s="26">
        <v>155</v>
      </c>
      <c r="H1105" s="26">
        <v>345.5</v>
      </c>
      <c r="I1105" s="26">
        <v>36</v>
      </c>
      <c r="J1105" s="26">
        <v>144</v>
      </c>
      <c r="K1105" s="26">
        <v>220</v>
      </c>
      <c r="L1105" s="26">
        <v>133.4</v>
      </c>
      <c r="M1105" s="26">
        <v>331</v>
      </c>
      <c r="N1105" s="26">
        <v>260.5</v>
      </c>
      <c r="O1105" s="26">
        <v>1040</v>
      </c>
      <c r="P1105" s="26">
        <v>2415</v>
      </c>
      <c r="Q1105" s="26">
        <v>147</v>
      </c>
      <c r="R1105" s="26">
        <v>82.4</v>
      </c>
      <c r="S1105" s="26">
        <v>79.5</v>
      </c>
      <c r="T1105" s="26">
        <v>205</v>
      </c>
      <c r="U1105" s="26">
        <v>200</v>
      </c>
      <c r="V1105" s="26">
        <v>52.6</v>
      </c>
      <c r="W1105" s="26">
        <v>5649</v>
      </c>
      <c r="X1105" s="26">
        <v>2629</v>
      </c>
      <c r="Y1105" s="26">
        <v>220</v>
      </c>
      <c r="Z1105" s="26">
        <v>802</v>
      </c>
      <c r="AA1105" s="26">
        <v>4045</v>
      </c>
      <c r="AB1105" s="26">
        <v>531</v>
      </c>
      <c r="AC1105" s="26">
        <v>1345</v>
      </c>
      <c r="AD1105" s="26">
        <v>17030</v>
      </c>
      <c r="AE1105" s="26">
        <v>1344</v>
      </c>
      <c r="AF1105" s="26">
        <v>1983</v>
      </c>
      <c r="AG1105" s="26">
        <v>4.1608999999999998</v>
      </c>
    </row>
    <row r="1106" spans="1:33" ht="15.75" customHeight="1">
      <c r="A1106" s="101">
        <v>45429</v>
      </c>
      <c r="B1106" s="102">
        <f>VLOOKUP(A1106,'FTSE All-Share Historical '!A:B,2,FALSE)</f>
        <v>4631.57</v>
      </c>
      <c r="C1106" s="26">
        <v>678</v>
      </c>
      <c r="D1106" s="26">
        <v>268</v>
      </c>
      <c r="E1106" s="26">
        <v>146.80000000000001</v>
      </c>
      <c r="F1106" s="26">
        <v>203</v>
      </c>
      <c r="G1106" s="26">
        <v>157</v>
      </c>
      <c r="H1106" s="26">
        <v>357.5</v>
      </c>
      <c r="I1106" s="26">
        <v>36.1</v>
      </c>
      <c r="J1106" s="26">
        <v>142</v>
      </c>
      <c r="K1106" s="26">
        <v>215</v>
      </c>
      <c r="L1106" s="26">
        <v>138.19999999999999</v>
      </c>
      <c r="M1106" s="26">
        <v>323.5</v>
      </c>
      <c r="N1106" s="26">
        <v>263.5</v>
      </c>
      <c r="O1106" s="26">
        <v>1030</v>
      </c>
      <c r="P1106" s="26">
        <v>2420</v>
      </c>
      <c r="Q1106" s="26">
        <v>146.80000000000001</v>
      </c>
      <c r="R1106" s="26">
        <v>84</v>
      </c>
      <c r="S1106" s="26">
        <v>79.2</v>
      </c>
      <c r="T1106" s="26">
        <v>209.5</v>
      </c>
      <c r="U1106" s="26">
        <v>197</v>
      </c>
      <c r="V1106" s="26">
        <v>52.3</v>
      </c>
      <c r="W1106" s="26">
        <v>5785</v>
      </c>
      <c r="X1106" s="26">
        <v>2677.5</v>
      </c>
      <c r="Y1106" s="26">
        <v>226</v>
      </c>
      <c r="Z1106" s="26">
        <v>806.5</v>
      </c>
      <c r="AA1106" s="26">
        <v>3970</v>
      </c>
      <c r="AB1106" s="26">
        <v>528.5</v>
      </c>
      <c r="AC1106" s="26">
        <v>1350</v>
      </c>
      <c r="AD1106" s="26">
        <v>16610</v>
      </c>
      <c r="AE1106" s="26">
        <v>1346</v>
      </c>
      <c r="AF1106" s="26">
        <v>1978</v>
      </c>
      <c r="AG1106" s="26">
        <v>5.0566000000000004</v>
      </c>
    </row>
    <row r="1107" spans="1:33" ht="15.75" customHeight="1">
      <c r="A1107" s="101">
        <v>45432</v>
      </c>
      <c r="B1107" s="102">
        <f>VLOOKUP(A1107,'FTSE All-Share Historical '!A:B,2,FALSE)</f>
        <v>4637.24</v>
      </c>
      <c r="C1107" s="26">
        <v>676</v>
      </c>
      <c r="D1107" s="26">
        <v>265</v>
      </c>
      <c r="E1107" s="26">
        <v>151.19999999999999</v>
      </c>
      <c r="F1107" s="26">
        <v>205</v>
      </c>
      <c r="G1107" s="26">
        <v>156</v>
      </c>
      <c r="H1107" s="26">
        <v>351.5</v>
      </c>
      <c r="I1107" s="26">
        <v>37.4</v>
      </c>
      <c r="J1107" s="26">
        <v>140</v>
      </c>
      <c r="K1107" s="26">
        <v>218</v>
      </c>
      <c r="L1107" s="26">
        <v>139.4</v>
      </c>
      <c r="M1107" s="26">
        <v>326</v>
      </c>
      <c r="N1107" s="26">
        <v>266</v>
      </c>
      <c r="O1107" s="26">
        <v>1045</v>
      </c>
      <c r="P1107" s="26">
        <v>2440</v>
      </c>
      <c r="Q1107" s="26">
        <v>146.80000000000001</v>
      </c>
      <c r="R1107" s="26">
        <v>85</v>
      </c>
      <c r="S1107" s="26">
        <v>78.8</v>
      </c>
      <c r="T1107" s="26">
        <v>221.5</v>
      </c>
      <c r="U1107" s="26">
        <v>197</v>
      </c>
      <c r="V1107" s="26">
        <v>53.6</v>
      </c>
      <c r="W1107" s="26">
        <v>5795</v>
      </c>
      <c r="X1107" s="26">
        <v>2680</v>
      </c>
      <c r="Y1107" s="26">
        <v>228.5</v>
      </c>
      <c r="Z1107" s="26">
        <v>805</v>
      </c>
      <c r="AA1107" s="26">
        <v>3955</v>
      </c>
      <c r="AB1107" s="26">
        <v>538.5</v>
      </c>
      <c r="AC1107" s="26">
        <v>1370</v>
      </c>
      <c r="AD1107" s="26">
        <v>16710</v>
      </c>
      <c r="AE1107" s="26">
        <v>1337</v>
      </c>
      <c r="AF1107" s="26">
        <v>1973</v>
      </c>
      <c r="AG1107" s="26">
        <v>5.2660999999999998</v>
      </c>
    </row>
    <row r="1108" spans="1:33" ht="15.75" customHeight="1">
      <c r="A1108" s="101">
        <v>45433</v>
      </c>
      <c r="B1108" s="102">
        <f>VLOOKUP(A1108,'FTSE All-Share Historical '!A:B,2,FALSE)</f>
        <v>4630.8</v>
      </c>
      <c r="C1108" s="26">
        <v>686</v>
      </c>
      <c r="D1108" s="26">
        <v>272</v>
      </c>
      <c r="E1108" s="26">
        <v>150.19999999999999</v>
      </c>
      <c r="F1108" s="26">
        <v>204</v>
      </c>
      <c r="G1108" s="26">
        <v>155.5</v>
      </c>
      <c r="H1108" s="26">
        <v>358</v>
      </c>
      <c r="I1108" s="26">
        <v>37.1</v>
      </c>
      <c r="J1108" s="26">
        <v>142.5</v>
      </c>
      <c r="K1108" s="26">
        <v>220</v>
      </c>
      <c r="L1108" s="26">
        <v>136.19999999999999</v>
      </c>
      <c r="M1108" s="26">
        <v>331.5</v>
      </c>
      <c r="N1108" s="26">
        <v>266</v>
      </c>
      <c r="O1108" s="26">
        <v>1050</v>
      </c>
      <c r="P1108" s="26">
        <v>2455</v>
      </c>
      <c r="Q1108" s="26">
        <v>146.19999999999999</v>
      </c>
      <c r="R1108" s="26">
        <v>86.8</v>
      </c>
      <c r="S1108" s="26">
        <v>79.3</v>
      </c>
      <c r="T1108" s="26">
        <v>222</v>
      </c>
      <c r="U1108" s="26">
        <v>197.5</v>
      </c>
      <c r="V1108" s="26">
        <v>50.5</v>
      </c>
      <c r="W1108" s="26">
        <v>5825</v>
      </c>
      <c r="X1108" s="26">
        <v>2687</v>
      </c>
      <c r="Y1108" s="26">
        <v>229.5</v>
      </c>
      <c r="Z1108" s="26">
        <v>799.5</v>
      </c>
      <c r="AA1108" s="26">
        <v>3950</v>
      </c>
      <c r="AB1108" s="26">
        <v>551.5</v>
      </c>
      <c r="AC1108" s="26">
        <v>1345</v>
      </c>
      <c r="AD1108" s="26">
        <v>16600</v>
      </c>
      <c r="AE1108" s="26">
        <v>1338</v>
      </c>
      <c r="AF1108" s="26">
        <v>1932</v>
      </c>
      <c r="AG1108" s="26">
        <v>5.4539</v>
      </c>
    </row>
    <row r="1109" spans="1:33" ht="15.75" customHeight="1">
      <c r="A1109" s="101">
        <v>45434</v>
      </c>
      <c r="B1109" s="102">
        <f>VLOOKUP(A1109,'FTSE All-Share Historical '!A:B,2,FALSE)</f>
        <v>4606.67</v>
      </c>
      <c r="C1109" s="26">
        <v>682</v>
      </c>
      <c r="D1109" s="26">
        <v>272</v>
      </c>
      <c r="E1109" s="26">
        <v>152.19999999999999</v>
      </c>
      <c r="F1109" s="26">
        <v>206</v>
      </c>
      <c r="G1109" s="26">
        <v>157.5</v>
      </c>
      <c r="H1109" s="26">
        <v>352.5</v>
      </c>
      <c r="I1109" s="26">
        <v>39</v>
      </c>
      <c r="J1109" s="26">
        <v>141.5</v>
      </c>
      <c r="K1109" s="26">
        <v>218</v>
      </c>
      <c r="L1109" s="26">
        <v>137.4</v>
      </c>
      <c r="M1109" s="26">
        <v>328.5</v>
      </c>
      <c r="N1109" s="26">
        <v>292.5</v>
      </c>
      <c r="O1109" s="26">
        <v>1015</v>
      </c>
      <c r="P1109" s="26">
        <v>2485</v>
      </c>
      <c r="Q1109" s="26">
        <v>147.19999999999999</v>
      </c>
      <c r="R1109" s="26">
        <v>83.4</v>
      </c>
      <c r="S1109" s="26">
        <v>78.900000000000006</v>
      </c>
      <c r="T1109" s="26">
        <v>218.5</v>
      </c>
      <c r="U1109" s="26">
        <v>196</v>
      </c>
      <c r="V1109" s="26">
        <v>50.9</v>
      </c>
      <c r="W1109" s="26">
        <v>5690</v>
      </c>
      <c r="X1109" s="26">
        <v>2698.5</v>
      </c>
      <c r="Y1109" s="26">
        <v>221.5</v>
      </c>
      <c r="Z1109" s="26">
        <v>789</v>
      </c>
      <c r="AA1109" s="26">
        <v>3905</v>
      </c>
      <c r="AB1109" s="26">
        <v>547.5</v>
      </c>
      <c r="AC1109" s="26">
        <v>1320</v>
      </c>
      <c r="AD1109" s="26">
        <v>16550</v>
      </c>
      <c r="AE1109" s="26">
        <v>1340</v>
      </c>
      <c r="AF1109" s="26">
        <v>1939</v>
      </c>
      <c r="AG1109" s="26">
        <v>5.1505000000000001</v>
      </c>
    </row>
    <row r="1110" spans="1:33" ht="15.75" customHeight="1">
      <c r="A1110" s="101">
        <v>45435</v>
      </c>
      <c r="B1110" s="102">
        <f>VLOOKUP(A1110,'FTSE All-Share Historical '!A:B,2,FALSE)</f>
        <v>4589.5</v>
      </c>
      <c r="C1110" s="26">
        <v>700</v>
      </c>
      <c r="D1110" s="26">
        <v>275</v>
      </c>
      <c r="E1110" s="26">
        <v>152</v>
      </c>
      <c r="F1110" s="26">
        <v>210</v>
      </c>
      <c r="G1110" s="26">
        <v>157</v>
      </c>
      <c r="H1110" s="26">
        <v>360</v>
      </c>
      <c r="I1110" s="26">
        <v>38.200000000000003</v>
      </c>
      <c r="J1110" s="26">
        <v>143</v>
      </c>
      <c r="K1110" s="26">
        <v>221</v>
      </c>
      <c r="L1110" s="26">
        <v>136.4</v>
      </c>
      <c r="M1110" s="26">
        <v>334.5</v>
      </c>
      <c r="N1110" s="26">
        <v>297</v>
      </c>
      <c r="O1110" s="26">
        <v>986</v>
      </c>
      <c r="P1110" s="26">
        <v>2500</v>
      </c>
      <c r="Q1110" s="26">
        <v>147.4</v>
      </c>
      <c r="R1110" s="26">
        <v>82.8</v>
      </c>
      <c r="S1110" s="26">
        <v>79.8</v>
      </c>
      <c r="T1110" s="26">
        <v>209</v>
      </c>
      <c r="U1110" s="26">
        <v>196</v>
      </c>
      <c r="V1110" s="26">
        <v>52</v>
      </c>
      <c r="W1110" s="26">
        <v>5680</v>
      </c>
      <c r="X1110" s="26">
        <v>2645.5</v>
      </c>
      <c r="Y1110" s="26">
        <v>219.5</v>
      </c>
      <c r="Z1110" s="26">
        <v>788.5</v>
      </c>
      <c r="AA1110" s="26">
        <v>3945</v>
      </c>
      <c r="AB1110" s="26">
        <v>557</v>
      </c>
      <c r="AC1110" s="26">
        <v>1330</v>
      </c>
      <c r="AD1110" s="26">
        <v>16425</v>
      </c>
      <c r="AE1110" s="26">
        <v>1351</v>
      </c>
      <c r="AF1110" s="26">
        <v>1959</v>
      </c>
      <c r="AG1110" s="26">
        <v>4.7892999999999999</v>
      </c>
    </row>
    <row r="1111" spans="1:33" ht="15.75" customHeight="1">
      <c r="A1111" s="101">
        <v>45436</v>
      </c>
      <c r="B1111" s="102">
        <f>VLOOKUP(A1111,'FTSE All-Share Historical '!A:B,2,FALSE)</f>
        <v>4583.5200000000004</v>
      </c>
      <c r="C1111" s="26">
        <v>708</v>
      </c>
      <c r="D1111" s="26">
        <v>273</v>
      </c>
      <c r="E1111" s="26">
        <v>154</v>
      </c>
      <c r="F1111" s="26" t="e">
        <v>#N/A</v>
      </c>
      <c r="G1111" s="26">
        <v>157</v>
      </c>
      <c r="H1111" s="26">
        <v>360</v>
      </c>
      <c r="I1111" s="26">
        <v>36.5</v>
      </c>
      <c r="J1111" s="26">
        <v>143</v>
      </c>
      <c r="K1111" s="26">
        <v>228</v>
      </c>
      <c r="L1111" s="26">
        <v>139.4</v>
      </c>
      <c r="M1111" s="26">
        <v>327</v>
      </c>
      <c r="N1111" s="26">
        <v>301</v>
      </c>
      <c r="O1111" s="26">
        <v>988</v>
      </c>
      <c r="P1111" s="26">
        <v>2530</v>
      </c>
      <c r="Q1111" s="26">
        <v>148.6</v>
      </c>
      <c r="R1111" s="26">
        <v>80.8</v>
      </c>
      <c r="S1111" s="26">
        <v>78.7</v>
      </c>
      <c r="T1111" s="26">
        <v>226</v>
      </c>
      <c r="U1111" s="26">
        <v>195</v>
      </c>
      <c r="V1111" s="26">
        <v>50.9</v>
      </c>
      <c r="W1111" s="26">
        <v>5655</v>
      </c>
      <c r="X1111" s="26">
        <v>2615</v>
      </c>
      <c r="Y1111" s="26">
        <v>221</v>
      </c>
      <c r="Z1111" s="26">
        <v>794</v>
      </c>
      <c r="AA1111" s="26">
        <v>4045</v>
      </c>
      <c r="AB1111" s="26">
        <v>555</v>
      </c>
      <c r="AC1111" s="26">
        <v>1280</v>
      </c>
      <c r="AD1111" s="26">
        <v>16385</v>
      </c>
      <c r="AE1111" s="26">
        <v>1350</v>
      </c>
      <c r="AF1111" s="26">
        <v>1958</v>
      </c>
      <c r="AG1111" s="26">
        <v>4.8616000000000001</v>
      </c>
    </row>
    <row r="1112" spans="1:33" ht="15.75" customHeight="1">
      <c r="A1112" s="101">
        <v>45440</v>
      </c>
      <c r="B1112" s="102">
        <f>VLOOKUP(A1112,'FTSE All-Share Historical '!A:B,2,FALSE)</f>
        <v>4551.43</v>
      </c>
      <c r="C1112" s="26">
        <v>710</v>
      </c>
      <c r="D1112" s="26">
        <v>265</v>
      </c>
      <c r="E1112" s="26">
        <v>151.80000000000001</v>
      </c>
      <c r="F1112" s="26">
        <v>205</v>
      </c>
      <c r="G1112" s="26">
        <v>157</v>
      </c>
      <c r="H1112" s="26">
        <v>357</v>
      </c>
      <c r="I1112" s="26">
        <v>35.25</v>
      </c>
      <c r="J1112" s="26">
        <v>143</v>
      </c>
      <c r="K1112" s="26">
        <v>231</v>
      </c>
      <c r="L1112" s="26">
        <v>137.80000000000001</v>
      </c>
      <c r="M1112" s="26">
        <v>315</v>
      </c>
      <c r="N1112" s="26">
        <v>297.5</v>
      </c>
      <c r="O1112" s="26">
        <v>956</v>
      </c>
      <c r="P1112" s="26">
        <v>2480</v>
      </c>
      <c r="Q1112" s="26">
        <v>146.6</v>
      </c>
      <c r="R1112" s="26">
        <v>84.2</v>
      </c>
      <c r="S1112" s="26">
        <v>78.900000000000006</v>
      </c>
      <c r="T1112" s="26">
        <v>226</v>
      </c>
      <c r="U1112" s="26">
        <v>191</v>
      </c>
      <c r="V1112" s="26">
        <v>50.5</v>
      </c>
      <c r="W1112" s="26">
        <v>5589</v>
      </c>
      <c r="X1112" s="26">
        <v>2558</v>
      </c>
      <c r="Y1112" s="26">
        <v>222.5</v>
      </c>
      <c r="Z1112" s="26">
        <v>769</v>
      </c>
      <c r="AA1112" s="26">
        <v>4095</v>
      </c>
      <c r="AB1112" s="26">
        <v>555</v>
      </c>
      <c r="AC1112" s="26">
        <v>1300</v>
      </c>
      <c r="AD1112" s="26">
        <v>16205</v>
      </c>
      <c r="AE1112" s="26">
        <v>1341</v>
      </c>
      <c r="AF1112" s="26">
        <v>1905</v>
      </c>
      <c r="AG1112" s="26">
        <v>4.9481999999999999</v>
      </c>
    </row>
    <row r="1113" spans="1:33" ht="15.75" customHeight="1">
      <c r="A1113" s="101">
        <v>45441</v>
      </c>
      <c r="B1113" s="102">
        <f>VLOOKUP(A1113,'FTSE All-Share Historical '!A:B,2,FALSE)</f>
        <v>4509.43</v>
      </c>
      <c r="C1113" s="26">
        <v>702</v>
      </c>
      <c r="D1113" s="26">
        <v>256</v>
      </c>
      <c r="E1113" s="26">
        <v>151.6</v>
      </c>
      <c r="F1113" s="26">
        <v>203</v>
      </c>
      <c r="G1113" s="26">
        <v>151</v>
      </c>
      <c r="H1113" s="26">
        <v>355</v>
      </c>
      <c r="I1113" s="26">
        <v>35.15</v>
      </c>
      <c r="J1113" s="26">
        <v>139.5</v>
      </c>
      <c r="K1113" s="26">
        <v>223</v>
      </c>
      <c r="L1113" s="26">
        <v>138.4</v>
      </c>
      <c r="M1113" s="26">
        <v>315</v>
      </c>
      <c r="N1113" s="26">
        <v>303</v>
      </c>
      <c r="O1113" s="26">
        <v>954</v>
      </c>
      <c r="P1113" s="26">
        <v>2480</v>
      </c>
      <c r="Q1113" s="26">
        <v>144.80000000000001</v>
      </c>
      <c r="R1113" s="26">
        <v>84.4</v>
      </c>
      <c r="S1113" s="26">
        <v>78.7</v>
      </c>
      <c r="T1113" s="26">
        <v>225</v>
      </c>
      <c r="U1113" s="26">
        <v>193.5</v>
      </c>
      <c r="V1113" s="26">
        <v>46.95</v>
      </c>
      <c r="W1113" s="26">
        <v>5478</v>
      </c>
      <c r="X1113" s="26">
        <v>2480</v>
      </c>
      <c r="Y1113" s="26">
        <v>219.5</v>
      </c>
      <c r="Z1113" s="26">
        <v>769.5</v>
      </c>
      <c r="AA1113" s="26">
        <v>4025</v>
      </c>
      <c r="AB1113" s="26">
        <v>545</v>
      </c>
      <c r="AC1113" s="26">
        <v>1290</v>
      </c>
      <c r="AD1113" s="26">
        <v>15970</v>
      </c>
      <c r="AE1113" s="26">
        <v>1307</v>
      </c>
      <c r="AF1113" s="26">
        <v>1907</v>
      </c>
      <c r="AG1113" s="26">
        <v>4.9337999999999997</v>
      </c>
    </row>
    <row r="1114" spans="1:33" ht="15.75" customHeight="1">
      <c r="A1114" s="101">
        <v>45442</v>
      </c>
      <c r="B1114" s="102">
        <f>VLOOKUP(A1114,'FTSE All-Share Historical '!A:B,2,FALSE)</f>
        <v>4539.3999999999996</v>
      </c>
      <c r="C1114" s="26">
        <v>700</v>
      </c>
      <c r="D1114" s="26">
        <v>259</v>
      </c>
      <c r="E1114" s="26">
        <v>155</v>
      </c>
      <c r="F1114" s="26">
        <v>202</v>
      </c>
      <c r="G1114" s="26">
        <v>153.5</v>
      </c>
      <c r="H1114" s="26">
        <v>355</v>
      </c>
      <c r="I1114" s="26">
        <v>35.35</v>
      </c>
      <c r="J1114" s="26">
        <v>140</v>
      </c>
      <c r="K1114" s="26">
        <v>220</v>
      </c>
      <c r="L1114" s="26">
        <v>140</v>
      </c>
      <c r="M1114" s="26">
        <v>320.5</v>
      </c>
      <c r="N1114" s="26">
        <v>307.5</v>
      </c>
      <c r="O1114" s="26">
        <v>946</v>
      </c>
      <c r="P1114" s="26">
        <v>2525</v>
      </c>
      <c r="Q1114" s="26">
        <v>146.6</v>
      </c>
      <c r="R1114" s="26">
        <v>86</v>
      </c>
      <c r="S1114" s="26">
        <v>79.400000000000006</v>
      </c>
      <c r="T1114" s="26">
        <v>222</v>
      </c>
      <c r="U1114" s="26">
        <v>189</v>
      </c>
      <c r="V1114" s="26">
        <v>48.5</v>
      </c>
      <c r="W1114" s="26">
        <v>5488</v>
      </c>
      <c r="X1114" s="26">
        <v>2510</v>
      </c>
      <c r="Y1114" s="26">
        <v>219.5</v>
      </c>
      <c r="Z1114" s="26">
        <v>778</v>
      </c>
      <c r="AA1114" s="26">
        <v>4085</v>
      </c>
      <c r="AB1114" s="26">
        <v>554</v>
      </c>
      <c r="AC1114" s="26">
        <v>1300</v>
      </c>
      <c r="AD1114" s="26">
        <v>16125</v>
      </c>
      <c r="AE1114" s="26">
        <v>1327</v>
      </c>
      <c r="AF1114" s="26">
        <v>1913</v>
      </c>
      <c r="AG1114" s="26">
        <v>5.0205000000000002</v>
      </c>
    </row>
    <row r="1115" spans="1:33" ht="15.75" customHeight="1">
      <c r="A1115" s="101">
        <v>45443</v>
      </c>
      <c r="B1115" s="102">
        <f>VLOOKUP(A1115,'FTSE All-Share Historical '!A:B,2,FALSE)</f>
        <v>4562.25</v>
      </c>
      <c r="C1115" s="26">
        <v>706</v>
      </c>
      <c r="D1115" s="26">
        <v>267</v>
      </c>
      <c r="E1115" s="26">
        <v>153.6</v>
      </c>
      <c r="F1115" s="26">
        <v>207</v>
      </c>
      <c r="G1115" s="26">
        <v>152.5</v>
      </c>
      <c r="H1115" s="26">
        <v>360</v>
      </c>
      <c r="I1115" s="26">
        <v>35.799999999999997</v>
      </c>
      <c r="J1115" s="26">
        <v>141</v>
      </c>
      <c r="K1115" s="26">
        <v>215</v>
      </c>
      <c r="L1115" s="26">
        <v>140</v>
      </c>
      <c r="M1115" s="26">
        <v>331</v>
      </c>
      <c r="N1115" s="26">
        <v>308</v>
      </c>
      <c r="O1115" s="26">
        <v>1010</v>
      </c>
      <c r="P1115" s="26">
        <v>2520</v>
      </c>
      <c r="Q1115" s="26">
        <v>146.6</v>
      </c>
      <c r="R1115" s="26">
        <v>87</v>
      </c>
      <c r="S1115" s="26">
        <v>79.7</v>
      </c>
      <c r="T1115" s="26">
        <v>195.2</v>
      </c>
      <c r="U1115" s="26">
        <v>191</v>
      </c>
      <c r="V1115" s="26">
        <v>48.7</v>
      </c>
      <c r="W1115" s="26">
        <v>5476</v>
      </c>
      <c r="X1115" s="26">
        <v>2513.5</v>
      </c>
      <c r="Y1115" s="26">
        <v>223</v>
      </c>
      <c r="Z1115" s="26">
        <v>766</v>
      </c>
      <c r="AA1115" s="26">
        <v>4115</v>
      </c>
      <c r="AB1115" s="26">
        <v>565.5</v>
      </c>
      <c r="AC1115" s="26">
        <v>1310</v>
      </c>
      <c r="AD1115" s="26">
        <v>15900</v>
      </c>
      <c r="AE1115" s="26">
        <v>1328</v>
      </c>
      <c r="AF1115" s="26">
        <v>1930</v>
      </c>
      <c r="AG1115" s="26">
        <v>4.9916</v>
      </c>
    </row>
    <row r="1116" spans="1:33" ht="15.75" customHeight="1">
      <c r="A1116" s="101">
        <v>45446</v>
      </c>
      <c r="B1116" s="102">
        <f>VLOOKUP(A1116,'FTSE All-Share Historical '!A:B,2,FALSE)</f>
        <v>4561.46</v>
      </c>
      <c r="C1116" s="26">
        <v>720</v>
      </c>
      <c r="D1116" s="26">
        <v>263</v>
      </c>
      <c r="E1116" s="26">
        <v>152.80000000000001</v>
      </c>
      <c r="F1116" s="26">
        <v>211</v>
      </c>
      <c r="G1116" s="26">
        <v>153</v>
      </c>
      <c r="H1116" s="26">
        <v>357</v>
      </c>
      <c r="I1116" s="26">
        <v>35.9</v>
      </c>
      <c r="J1116" s="26">
        <v>141.5</v>
      </c>
      <c r="K1116" s="26">
        <v>213</v>
      </c>
      <c r="L1116" s="26">
        <v>144.6</v>
      </c>
      <c r="M1116" s="26">
        <v>333.5</v>
      </c>
      <c r="N1116" s="26">
        <v>308</v>
      </c>
      <c r="O1116" s="26">
        <v>990</v>
      </c>
      <c r="P1116" s="26">
        <v>2540</v>
      </c>
      <c r="Q1116" s="26">
        <v>149.4</v>
      </c>
      <c r="R1116" s="26">
        <v>83.6</v>
      </c>
      <c r="S1116" s="26">
        <v>79.3</v>
      </c>
      <c r="T1116" s="26">
        <v>197.2</v>
      </c>
      <c r="U1116" s="26">
        <v>192</v>
      </c>
      <c r="V1116" s="26">
        <v>47.75</v>
      </c>
      <c r="W1116" s="26">
        <v>5434</v>
      </c>
      <c r="X1116" s="26">
        <v>2503</v>
      </c>
      <c r="Y1116" s="26">
        <v>219.5</v>
      </c>
      <c r="Z1116" s="26">
        <v>770</v>
      </c>
      <c r="AA1116" s="26">
        <v>4115</v>
      </c>
      <c r="AB1116" s="26">
        <v>565</v>
      </c>
      <c r="AC1116" s="26">
        <v>1325</v>
      </c>
      <c r="AD1116" s="26">
        <v>15905</v>
      </c>
      <c r="AE1116" s="26">
        <v>1340</v>
      </c>
      <c r="AF1116" s="26">
        <v>1959</v>
      </c>
      <c r="AG1116" s="26">
        <v>4.8760000000000003</v>
      </c>
    </row>
    <row r="1117" spans="1:33" ht="15.75" customHeight="1">
      <c r="A1117" s="101">
        <v>45447</v>
      </c>
      <c r="B1117" s="102">
        <f>VLOOKUP(A1117,'FTSE All-Share Historical '!A:B,2,FALSE)</f>
        <v>4541.3</v>
      </c>
      <c r="C1117" s="26">
        <v>720</v>
      </c>
      <c r="D1117" s="26">
        <v>258</v>
      </c>
      <c r="E1117" s="26">
        <v>153</v>
      </c>
      <c r="F1117" s="26">
        <v>204</v>
      </c>
      <c r="G1117" s="26">
        <v>152.5</v>
      </c>
      <c r="H1117" s="26">
        <v>350</v>
      </c>
      <c r="I1117" s="26">
        <v>35.15</v>
      </c>
      <c r="J1117" s="26">
        <v>141.5</v>
      </c>
      <c r="K1117" s="26">
        <v>212</v>
      </c>
      <c r="L1117" s="26">
        <v>144.80000000000001</v>
      </c>
      <c r="M1117" s="26">
        <v>325.5</v>
      </c>
      <c r="N1117" s="26">
        <v>312.5</v>
      </c>
      <c r="O1117" s="26">
        <v>990</v>
      </c>
      <c r="P1117" s="26">
        <v>2535</v>
      </c>
      <c r="Q1117" s="26">
        <v>145.6</v>
      </c>
      <c r="R1117" s="26">
        <v>82.8</v>
      </c>
      <c r="S1117" s="26">
        <v>80.099999999999994</v>
      </c>
      <c r="T1117" s="26">
        <v>192.8</v>
      </c>
      <c r="U1117" s="26">
        <v>191</v>
      </c>
      <c r="V1117" s="26">
        <v>48.85</v>
      </c>
      <c r="W1117" s="26">
        <v>5352</v>
      </c>
      <c r="X1117" s="26">
        <v>2403.5</v>
      </c>
      <c r="Y1117" s="26">
        <v>210.5</v>
      </c>
      <c r="Z1117" s="26">
        <v>767</v>
      </c>
      <c r="AA1117" s="26">
        <v>4190</v>
      </c>
      <c r="AB1117" s="26">
        <v>553.5</v>
      </c>
      <c r="AC1117" s="26">
        <v>1310</v>
      </c>
      <c r="AD1117" s="26">
        <v>15575</v>
      </c>
      <c r="AE1117" s="26">
        <v>1336</v>
      </c>
      <c r="AF1117" s="26">
        <v>1984</v>
      </c>
      <c r="AG1117" s="26">
        <v>4.8688000000000002</v>
      </c>
    </row>
    <row r="1118" spans="1:33" ht="15.75" customHeight="1">
      <c r="A1118" s="101">
        <v>45448</v>
      </c>
      <c r="B1118" s="102">
        <f>VLOOKUP(A1118,'FTSE All-Share Historical '!A:B,2,FALSE)</f>
        <v>4547.01</v>
      </c>
      <c r="C1118" s="26">
        <v>720</v>
      </c>
      <c r="D1118" s="26">
        <v>250</v>
      </c>
      <c r="E1118" s="26">
        <v>151.4</v>
      </c>
      <c r="F1118" s="26">
        <v>211</v>
      </c>
      <c r="G1118" s="26">
        <v>149</v>
      </c>
      <c r="H1118" s="26">
        <v>346</v>
      </c>
      <c r="I1118" s="26">
        <v>34.25</v>
      </c>
      <c r="J1118" s="26">
        <v>141.5</v>
      </c>
      <c r="K1118" s="26">
        <v>214</v>
      </c>
      <c r="L1118" s="26">
        <v>144</v>
      </c>
      <c r="M1118" s="26">
        <v>324</v>
      </c>
      <c r="N1118" s="26">
        <v>304</v>
      </c>
      <c r="O1118" s="26">
        <v>980</v>
      </c>
      <c r="P1118" s="26">
        <v>2545</v>
      </c>
      <c r="Q1118" s="26">
        <v>144.80000000000001</v>
      </c>
      <c r="R1118" s="26">
        <v>83.6</v>
      </c>
      <c r="S1118" s="26">
        <v>80.2</v>
      </c>
      <c r="T1118" s="26">
        <v>191.4</v>
      </c>
      <c r="U1118" s="26">
        <v>190.5</v>
      </c>
      <c r="V1118" s="26">
        <v>48.95</v>
      </c>
      <c r="W1118" s="26">
        <v>5311</v>
      </c>
      <c r="X1118" s="26">
        <v>2374.5</v>
      </c>
      <c r="Y1118" s="26">
        <v>209.5</v>
      </c>
      <c r="Z1118" s="26">
        <v>762.5</v>
      </c>
      <c r="AA1118" s="26">
        <v>4210</v>
      </c>
      <c r="AB1118" s="26">
        <v>532</v>
      </c>
      <c r="AC1118" s="26">
        <v>1300</v>
      </c>
      <c r="AD1118" s="26">
        <v>15730</v>
      </c>
      <c r="AE1118" s="26">
        <v>1330</v>
      </c>
      <c r="AF1118" s="26">
        <v>1976</v>
      </c>
      <c r="AG1118" s="26">
        <v>4.9048999999999996</v>
      </c>
    </row>
    <row r="1119" spans="1:33" ht="15.75" customHeight="1">
      <c r="A1119" s="101">
        <v>45449</v>
      </c>
      <c r="B1119" s="102">
        <f>VLOOKUP(A1119,'FTSE All-Share Historical '!A:B,2,FALSE)</f>
        <v>4566.54</v>
      </c>
      <c r="C1119" s="26">
        <v>710</v>
      </c>
      <c r="D1119" s="26">
        <v>253</v>
      </c>
      <c r="E1119" s="26">
        <v>152.6</v>
      </c>
      <c r="F1119" s="26">
        <v>208</v>
      </c>
      <c r="G1119" s="26">
        <v>152</v>
      </c>
      <c r="H1119" s="26">
        <v>346.5</v>
      </c>
      <c r="I1119" s="26">
        <v>34.35</v>
      </c>
      <c r="J1119" s="26">
        <v>144</v>
      </c>
      <c r="K1119" s="26">
        <v>210</v>
      </c>
      <c r="L1119" s="26">
        <v>144.80000000000001</v>
      </c>
      <c r="M1119" s="26">
        <v>334</v>
      </c>
      <c r="N1119" s="26">
        <v>308</v>
      </c>
      <c r="O1119" s="26">
        <v>982</v>
      </c>
      <c r="P1119" s="26">
        <v>2565</v>
      </c>
      <c r="Q1119" s="26">
        <v>144</v>
      </c>
      <c r="R1119" s="26">
        <v>83.2</v>
      </c>
      <c r="S1119" s="26">
        <v>80.099999999999994</v>
      </c>
      <c r="T1119" s="26">
        <v>184.2</v>
      </c>
      <c r="U1119" s="26">
        <v>190</v>
      </c>
      <c r="V1119" s="26">
        <v>48.7</v>
      </c>
      <c r="W1119" s="26">
        <v>5409</v>
      </c>
      <c r="X1119" s="26">
        <v>2412</v>
      </c>
      <c r="Y1119" s="26">
        <v>215.5</v>
      </c>
      <c r="Z1119" s="26">
        <v>762.5</v>
      </c>
      <c r="AA1119" s="26">
        <v>4235</v>
      </c>
      <c r="AB1119" s="26">
        <v>545.5</v>
      </c>
      <c r="AC1119" s="26">
        <v>1310</v>
      </c>
      <c r="AD1119" s="26">
        <v>15735</v>
      </c>
      <c r="AE1119" s="26">
        <v>1307</v>
      </c>
      <c r="AF1119" s="26">
        <v>1973</v>
      </c>
      <c r="AG1119" s="26">
        <v>4.7314999999999996</v>
      </c>
    </row>
    <row r="1120" spans="1:33" ht="15.75" customHeight="1">
      <c r="A1120" s="101">
        <v>45450</v>
      </c>
      <c r="B1120" s="102">
        <f>VLOOKUP(A1120,'FTSE All-Share Historical '!A:B,2,FALSE)</f>
        <v>4542.66</v>
      </c>
      <c r="C1120" s="26">
        <v>710</v>
      </c>
      <c r="D1120" s="26">
        <v>252</v>
      </c>
      <c r="E1120" s="26">
        <v>150</v>
      </c>
      <c r="F1120" s="26">
        <v>207</v>
      </c>
      <c r="G1120" s="26">
        <v>153</v>
      </c>
      <c r="H1120" s="26">
        <v>347</v>
      </c>
      <c r="I1120" s="26">
        <v>33.450000000000003</v>
      </c>
      <c r="J1120" s="26">
        <v>142</v>
      </c>
      <c r="K1120" s="26">
        <v>208</v>
      </c>
      <c r="L1120" s="26">
        <v>143.19999999999999</v>
      </c>
      <c r="M1120" s="26">
        <v>329</v>
      </c>
      <c r="N1120" s="26">
        <v>309</v>
      </c>
      <c r="O1120" s="26">
        <v>976</v>
      </c>
      <c r="P1120" s="26">
        <v>2575</v>
      </c>
      <c r="Q1120" s="26">
        <v>141.4</v>
      </c>
      <c r="R1120" s="26">
        <v>86.2</v>
      </c>
      <c r="S1120" s="26">
        <v>80.900000000000006</v>
      </c>
      <c r="T1120" s="26">
        <v>179</v>
      </c>
      <c r="U1120" s="26">
        <v>188</v>
      </c>
      <c r="V1120" s="26">
        <v>48.5</v>
      </c>
      <c r="W1120" s="26">
        <v>5352</v>
      </c>
      <c r="X1120" s="26">
        <v>2382.5</v>
      </c>
      <c r="Y1120" s="26">
        <v>209</v>
      </c>
      <c r="Z1120" s="26">
        <v>761</v>
      </c>
      <c r="AA1120" s="26">
        <v>4230</v>
      </c>
      <c r="AB1120" s="26">
        <v>545</v>
      </c>
      <c r="AC1120" s="26">
        <v>1305</v>
      </c>
      <c r="AD1120" s="26">
        <v>15730</v>
      </c>
      <c r="AE1120" s="26">
        <v>1319</v>
      </c>
      <c r="AF1120" s="26">
        <v>1949</v>
      </c>
      <c r="AG1120" s="26">
        <v>4.8109999999999999</v>
      </c>
    </row>
    <row r="1121" spans="1:33" ht="15.75" customHeight="1">
      <c r="A1121" s="101">
        <v>45453</v>
      </c>
      <c r="B1121" s="102">
        <f>VLOOKUP(A1121,'FTSE All-Share Historical '!A:B,2,FALSE)</f>
        <v>4531.29</v>
      </c>
      <c r="C1121" s="26">
        <v>704</v>
      </c>
      <c r="D1121" s="26">
        <v>248</v>
      </c>
      <c r="E1121" s="26">
        <v>147</v>
      </c>
      <c r="F1121" s="26">
        <v>205</v>
      </c>
      <c r="G1121" s="26">
        <v>156</v>
      </c>
      <c r="H1121" s="26">
        <v>348.5</v>
      </c>
      <c r="I1121" s="26">
        <v>33.950000000000003</v>
      </c>
      <c r="J1121" s="26">
        <v>141.5</v>
      </c>
      <c r="K1121" s="26">
        <v>210</v>
      </c>
      <c r="L1121" s="26">
        <v>143.6</v>
      </c>
      <c r="M1121" s="26">
        <v>326.5</v>
      </c>
      <c r="N1121" s="26">
        <v>308.5</v>
      </c>
      <c r="O1121" s="26">
        <v>966</v>
      </c>
      <c r="P1121" s="26">
        <v>2575</v>
      </c>
      <c r="Q1121" s="26">
        <v>139.80000000000001</v>
      </c>
      <c r="R1121" s="26">
        <v>83.4</v>
      </c>
      <c r="S1121" s="26">
        <v>80.8</v>
      </c>
      <c r="T1121" s="26">
        <v>176.4</v>
      </c>
      <c r="U1121" s="26">
        <v>184.5</v>
      </c>
      <c r="V1121" s="26">
        <v>48.05</v>
      </c>
      <c r="W1121" s="26">
        <v>5357</v>
      </c>
      <c r="X1121" s="26">
        <v>2373</v>
      </c>
      <c r="Y1121" s="26">
        <v>211.5</v>
      </c>
      <c r="Z1121" s="26">
        <v>757.5</v>
      </c>
      <c r="AA1121" s="26">
        <v>4180</v>
      </c>
      <c r="AB1121" s="26">
        <v>548.5</v>
      </c>
      <c r="AC1121" s="26">
        <v>1315</v>
      </c>
      <c r="AD1121" s="26">
        <v>15565</v>
      </c>
      <c r="AE1121" s="26">
        <v>1316</v>
      </c>
      <c r="AF1121" s="26">
        <v>1930</v>
      </c>
      <c r="AG1121" s="26">
        <v>4.5076000000000001</v>
      </c>
    </row>
    <row r="1122" spans="1:33" ht="15.75" customHeight="1">
      <c r="A1122" s="101">
        <v>45454</v>
      </c>
      <c r="B1122" s="102">
        <f>VLOOKUP(A1122,'FTSE All-Share Historical '!A:B,2,FALSE)</f>
        <v>4487.5200000000004</v>
      </c>
      <c r="C1122" s="26">
        <v>720</v>
      </c>
      <c r="D1122" s="26">
        <v>238</v>
      </c>
      <c r="E1122" s="26">
        <v>144.6</v>
      </c>
      <c r="F1122" s="26">
        <v>210</v>
      </c>
      <c r="G1122" s="26">
        <v>158</v>
      </c>
      <c r="H1122" s="26">
        <v>336</v>
      </c>
      <c r="I1122" s="26">
        <v>33.9</v>
      </c>
      <c r="J1122" s="26">
        <v>142.5</v>
      </c>
      <c r="K1122" s="26">
        <v>206</v>
      </c>
      <c r="L1122" s="26">
        <v>145</v>
      </c>
      <c r="M1122" s="26">
        <v>325.5</v>
      </c>
      <c r="N1122" s="26">
        <v>305.5</v>
      </c>
      <c r="O1122" s="26">
        <v>960</v>
      </c>
      <c r="P1122" s="26">
        <v>2550</v>
      </c>
      <c r="Q1122" s="26">
        <v>138</v>
      </c>
      <c r="R1122" s="26">
        <v>82.4</v>
      </c>
      <c r="S1122" s="26">
        <v>80.400000000000006</v>
      </c>
      <c r="T1122" s="26">
        <v>171.6</v>
      </c>
      <c r="U1122" s="26">
        <v>188</v>
      </c>
      <c r="V1122" s="26">
        <v>46.9</v>
      </c>
      <c r="W1122" s="26">
        <v>5251</v>
      </c>
      <c r="X1122" s="26">
        <v>2359</v>
      </c>
      <c r="Y1122" s="26">
        <v>201.5</v>
      </c>
      <c r="Z1122" s="26">
        <v>740</v>
      </c>
      <c r="AA1122" s="26">
        <v>4110</v>
      </c>
      <c r="AB1122" s="26">
        <v>535</v>
      </c>
      <c r="AC1122" s="26">
        <v>1315</v>
      </c>
      <c r="AD1122" s="26">
        <v>15650</v>
      </c>
      <c r="AE1122" s="26">
        <v>1290</v>
      </c>
      <c r="AF1122" s="26">
        <v>1973</v>
      </c>
      <c r="AG1122" s="26">
        <v>4.4714999999999998</v>
      </c>
    </row>
    <row r="1123" spans="1:33" ht="15.75" customHeight="1">
      <c r="A1123" s="101">
        <v>45455</v>
      </c>
      <c r="B1123" s="102">
        <f>VLOOKUP(A1123,'FTSE All-Share Historical '!A:B,2,FALSE)</f>
        <v>4526.6899999999996</v>
      </c>
      <c r="C1123" s="26">
        <v>720</v>
      </c>
      <c r="D1123" s="26">
        <v>235</v>
      </c>
      <c r="E1123" s="26">
        <v>145.80000000000001</v>
      </c>
      <c r="F1123" s="26">
        <v>205</v>
      </c>
      <c r="G1123" s="26">
        <v>156</v>
      </c>
      <c r="H1123" s="26">
        <v>340</v>
      </c>
      <c r="I1123" s="26">
        <v>33.200000000000003</v>
      </c>
      <c r="J1123" s="26">
        <v>142.5</v>
      </c>
      <c r="K1123" s="26">
        <v>207</v>
      </c>
      <c r="L1123" s="26">
        <v>149</v>
      </c>
      <c r="M1123" s="26">
        <v>323.5</v>
      </c>
      <c r="N1123" s="26">
        <v>305.5</v>
      </c>
      <c r="O1123" s="26">
        <v>950</v>
      </c>
      <c r="P1123" s="26">
        <v>2580</v>
      </c>
      <c r="Q1123" s="26">
        <v>140.19999999999999</v>
      </c>
      <c r="R1123" s="26">
        <v>83</v>
      </c>
      <c r="S1123" s="26">
        <v>80.7</v>
      </c>
      <c r="T1123" s="26">
        <v>177.6</v>
      </c>
      <c r="U1123" s="26">
        <v>191.5</v>
      </c>
      <c r="V1123" s="26">
        <v>47.1</v>
      </c>
      <c r="W1123" s="26">
        <v>5249</v>
      </c>
      <c r="X1123" s="26">
        <v>2374.5</v>
      </c>
      <c r="Y1123" s="26">
        <v>204.5</v>
      </c>
      <c r="Z1123" s="26">
        <v>746</v>
      </c>
      <c r="AA1123" s="26">
        <v>4135</v>
      </c>
      <c r="AB1123" s="26">
        <v>537.5</v>
      </c>
      <c r="AC1123" s="26">
        <v>1325</v>
      </c>
      <c r="AD1123" s="26">
        <v>16225</v>
      </c>
      <c r="AE1123" s="26">
        <v>1314</v>
      </c>
      <c r="AF1123" s="26">
        <v>2010</v>
      </c>
      <c r="AG1123" s="26">
        <v>4.1536</v>
      </c>
    </row>
    <row r="1124" spans="1:33" ht="15.75" customHeight="1">
      <c r="A1124" s="101">
        <v>45456</v>
      </c>
      <c r="B1124" s="102">
        <f>VLOOKUP(A1124,'FTSE All-Share Historical '!A:B,2,FALSE)</f>
        <v>4492.88</v>
      </c>
      <c r="C1124" s="26">
        <v>728</v>
      </c>
      <c r="D1124" s="26">
        <v>231</v>
      </c>
      <c r="E1124" s="26">
        <v>142.19999999999999</v>
      </c>
      <c r="F1124" s="26">
        <v>206</v>
      </c>
      <c r="G1124" s="26">
        <v>160</v>
      </c>
      <c r="H1124" s="26">
        <v>333.5</v>
      </c>
      <c r="I1124" s="26">
        <v>32.65</v>
      </c>
      <c r="J1124" s="26">
        <v>140</v>
      </c>
      <c r="K1124" s="26">
        <v>206</v>
      </c>
      <c r="L1124" s="26">
        <v>145.19999999999999</v>
      </c>
      <c r="M1124" s="26">
        <v>315</v>
      </c>
      <c r="N1124" s="26">
        <v>300</v>
      </c>
      <c r="O1124" s="26">
        <v>972</v>
      </c>
      <c r="P1124" s="26">
        <v>2585</v>
      </c>
      <c r="Q1124" s="26">
        <v>137.4</v>
      </c>
      <c r="R1124" s="26">
        <v>80</v>
      </c>
      <c r="S1124" s="26">
        <v>79.2</v>
      </c>
      <c r="T1124" s="26">
        <v>173.2</v>
      </c>
      <c r="U1124" s="26">
        <v>192.5</v>
      </c>
      <c r="V1124" s="26">
        <v>46.25</v>
      </c>
      <c r="W1124" s="26">
        <v>5236</v>
      </c>
      <c r="X1124" s="26">
        <v>2389</v>
      </c>
      <c r="Y1124" s="26">
        <v>201</v>
      </c>
      <c r="Z1124" s="26">
        <v>738</v>
      </c>
      <c r="AA1124" s="26">
        <v>4160</v>
      </c>
      <c r="AB1124" s="26">
        <v>531.5</v>
      </c>
      <c r="AC1124" s="26">
        <v>1320</v>
      </c>
      <c r="AD1124" s="26">
        <v>16115</v>
      </c>
      <c r="AE1124" s="26">
        <v>1280</v>
      </c>
      <c r="AF1124" s="26">
        <v>1994</v>
      </c>
      <c r="AG1124" s="26">
        <v>4.1463999999999999</v>
      </c>
    </row>
    <row r="1125" spans="1:33" ht="15.75" customHeight="1">
      <c r="A1125" s="101">
        <v>45457</v>
      </c>
      <c r="B1125" s="102">
        <f>VLOOKUP(A1125,'FTSE All-Share Historical '!A:B,2,FALSE)</f>
        <v>4482.59</v>
      </c>
      <c r="C1125" s="26">
        <v>716</v>
      </c>
      <c r="D1125" s="26">
        <v>236</v>
      </c>
      <c r="E1125" s="26">
        <v>139.19999999999999</v>
      </c>
      <c r="F1125" s="26">
        <v>205</v>
      </c>
      <c r="G1125" s="26">
        <v>160</v>
      </c>
      <c r="H1125" s="26">
        <v>320</v>
      </c>
      <c r="I1125" s="26">
        <v>32.049999999999997</v>
      </c>
      <c r="J1125" s="26">
        <v>139</v>
      </c>
      <c r="K1125" s="26">
        <v>206</v>
      </c>
      <c r="L1125" s="26">
        <v>144.80000000000001</v>
      </c>
      <c r="M1125" s="26">
        <v>306.5</v>
      </c>
      <c r="N1125" s="26">
        <v>295</v>
      </c>
      <c r="O1125" s="26">
        <v>960</v>
      </c>
      <c r="P1125" s="26">
        <v>2565</v>
      </c>
      <c r="Q1125" s="26">
        <v>136.19999999999999</v>
      </c>
      <c r="R1125" s="26">
        <v>76.8</v>
      </c>
      <c r="S1125" s="26">
        <v>78.7</v>
      </c>
      <c r="T1125" s="26">
        <v>182</v>
      </c>
      <c r="U1125" s="26">
        <v>189</v>
      </c>
      <c r="V1125" s="26">
        <v>45.75</v>
      </c>
      <c r="W1125" s="26">
        <v>5219</v>
      </c>
      <c r="X1125" s="26">
        <v>2388.5</v>
      </c>
      <c r="Y1125" s="26">
        <v>197.4</v>
      </c>
      <c r="Z1125" s="26">
        <v>725.5</v>
      </c>
      <c r="AA1125" s="26">
        <v>4140</v>
      </c>
      <c r="AB1125" s="26">
        <v>522</v>
      </c>
      <c r="AC1125" s="26">
        <v>1300</v>
      </c>
      <c r="AD1125" s="26">
        <v>15820</v>
      </c>
      <c r="AE1125" s="26">
        <v>1264</v>
      </c>
      <c r="AF1125" s="26">
        <v>1958</v>
      </c>
      <c r="AG1125" s="26">
        <v>4.1825000000000001</v>
      </c>
    </row>
    <row r="1126" spans="1:33" ht="15.75" customHeight="1">
      <c r="A1126" s="101">
        <v>45460</v>
      </c>
      <c r="B1126" s="102">
        <f>VLOOKUP(A1126,'FTSE All-Share Historical '!A:B,2,FALSE)</f>
        <v>4481.5600000000004</v>
      </c>
      <c r="C1126" s="26">
        <v>706</v>
      </c>
      <c r="D1126" s="26">
        <v>233</v>
      </c>
      <c r="E1126" s="26">
        <v>141.6</v>
      </c>
      <c r="F1126" s="26">
        <v>205</v>
      </c>
      <c r="G1126" s="26">
        <v>160</v>
      </c>
      <c r="H1126" s="26">
        <v>323.5</v>
      </c>
      <c r="I1126" s="26">
        <v>31.85</v>
      </c>
      <c r="J1126" s="26">
        <v>141</v>
      </c>
      <c r="K1126" s="26">
        <v>212</v>
      </c>
      <c r="L1126" s="26">
        <v>144.80000000000001</v>
      </c>
      <c r="M1126" s="26">
        <v>309</v>
      </c>
      <c r="N1126" s="26">
        <v>299</v>
      </c>
      <c r="O1126" s="26">
        <v>966</v>
      </c>
      <c r="P1126" s="26">
        <v>2570</v>
      </c>
      <c r="Q1126" s="26">
        <v>137.80000000000001</v>
      </c>
      <c r="R1126" s="26">
        <v>76.2</v>
      </c>
      <c r="S1126" s="26">
        <v>78.5</v>
      </c>
      <c r="T1126" s="26">
        <v>180</v>
      </c>
      <c r="U1126" s="26">
        <v>188</v>
      </c>
      <c r="V1126" s="26">
        <v>46.6</v>
      </c>
      <c r="W1126" s="26">
        <v>5181</v>
      </c>
      <c r="X1126" s="26">
        <v>2371</v>
      </c>
      <c r="Y1126" s="26">
        <v>198</v>
      </c>
      <c r="Z1126" s="26">
        <v>745</v>
      </c>
      <c r="AA1126" s="26">
        <v>4125</v>
      </c>
      <c r="AB1126" s="26">
        <v>527.5</v>
      </c>
      <c r="AC1126" s="26">
        <v>1295</v>
      </c>
      <c r="AD1126" s="26">
        <v>15765</v>
      </c>
      <c r="AE1126" s="26">
        <v>1274</v>
      </c>
      <c r="AF1126" s="26">
        <v>1965</v>
      </c>
      <c r="AG1126" s="26">
        <v>4.1463999999999999</v>
      </c>
    </row>
    <row r="1127" spans="1:33" ht="15.75" customHeight="1">
      <c r="A1127" s="101">
        <v>45461</v>
      </c>
      <c r="B1127" s="102">
        <f>VLOOKUP(A1127,'FTSE All-Share Historical '!A:B,2,FALSE)</f>
        <v>4512.53</v>
      </c>
      <c r="C1127" s="26">
        <v>692</v>
      </c>
      <c r="D1127" s="26">
        <v>234</v>
      </c>
      <c r="E1127" s="26">
        <v>141.80000000000001</v>
      </c>
      <c r="F1127" s="26">
        <v>213</v>
      </c>
      <c r="G1127" s="26">
        <v>160.5</v>
      </c>
      <c r="H1127" s="26">
        <v>318</v>
      </c>
      <c r="I1127" s="26">
        <v>31.45</v>
      </c>
      <c r="J1127" s="26">
        <v>144</v>
      </c>
      <c r="K1127" s="26">
        <v>220</v>
      </c>
      <c r="L1127" s="26">
        <v>145.6</v>
      </c>
      <c r="M1127" s="26">
        <v>318.5</v>
      </c>
      <c r="N1127" s="26">
        <v>303</v>
      </c>
      <c r="O1127" s="26">
        <v>988</v>
      </c>
      <c r="P1127" s="26">
        <v>2630</v>
      </c>
      <c r="Q1127" s="26">
        <v>140</v>
      </c>
      <c r="R1127" s="26">
        <v>77.8</v>
      </c>
      <c r="S1127" s="26">
        <v>78.5</v>
      </c>
      <c r="T1127" s="26">
        <v>172</v>
      </c>
      <c r="U1127" s="26">
        <v>188.5</v>
      </c>
      <c r="V1127" s="26">
        <v>46.95</v>
      </c>
      <c r="W1127" s="26">
        <v>5208</v>
      </c>
      <c r="X1127" s="26">
        <v>2389</v>
      </c>
      <c r="Y1127" s="26">
        <v>199.8</v>
      </c>
      <c r="Z1127" s="26">
        <v>751.5</v>
      </c>
      <c r="AA1127" s="26">
        <v>4155</v>
      </c>
      <c r="AB1127" s="26">
        <v>537</v>
      </c>
      <c r="AC1127" s="26">
        <v>1300</v>
      </c>
      <c r="AD1127" s="26">
        <v>15810</v>
      </c>
      <c r="AE1127" s="26">
        <v>1300</v>
      </c>
      <c r="AF1127" s="26">
        <v>1999</v>
      </c>
      <c r="AG1127" s="26">
        <v>4.1463999999999999</v>
      </c>
    </row>
    <row r="1128" spans="1:33" ht="15.75" customHeight="1">
      <c r="A1128" s="101">
        <v>45462</v>
      </c>
      <c r="B1128" s="102">
        <f>VLOOKUP(A1128,'FTSE All-Share Historical '!A:B,2,FALSE)</f>
        <v>4518.21</v>
      </c>
      <c r="C1128" s="26">
        <v>700</v>
      </c>
      <c r="D1128" s="26">
        <v>233</v>
      </c>
      <c r="E1128" s="26">
        <v>139.80000000000001</v>
      </c>
      <c r="F1128" s="26">
        <v>212</v>
      </c>
      <c r="G1128" s="26">
        <v>159.5</v>
      </c>
      <c r="H1128" s="26">
        <v>321.5</v>
      </c>
      <c r="I1128" s="26">
        <v>31.25</v>
      </c>
      <c r="J1128" s="26">
        <v>144</v>
      </c>
      <c r="K1128" s="26">
        <v>221</v>
      </c>
      <c r="L1128" s="26">
        <v>142.6</v>
      </c>
      <c r="M1128" s="26">
        <v>311.5</v>
      </c>
      <c r="N1128" s="26">
        <v>298</v>
      </c>
      <c r="O1128" s="26">
        <v>966</v>
      </c>
      <c r="P1128" s="26">
        <v>2630</v>
      </c>
      <c r="Q1128" s="26">
        <v>140</v>
      </c>
      <c r="R1128" s="26">
        <v>78.8</v>
      </c>
      <c r="S1128" s="26">
        <v>78.5</v>
      </c>
      <c r="T1128" s="26">
        <v>175.6</v>
      </c>
      <c r="U1128" s="26">
        <v>185.5</v>
      </c>
      <c r="V1128" s="26">
        <v>46.8</v>
      </c>
      <c r="W1128" s="26">
        <v>5236</v>
      </c>
      <c r="X1128" s="26">
        <v>2428.5</v>
      </c>
      <c r="Y1128" s="26">
        <v>200</v>
      </c>
      <c r="Z1128" s="26">
        <v>735</v>
      </c>
      <c r="AA1128" s="26">
        <v>4195</v>
      </c>
      <c r="AB1128" s="26">
        <v>536.5</v>
      </c>
      <c r="AC1128" s="26">
        <v>1305</v>
      </c>
      <c r="AD1128" s="26">
        <v>15815</v>
      </c>
      <c r="AE1128" s="26">
        <v>1311</v>
      </c>
      <c r="AF1128" s="26">
        <v>1977</v>
      </c>
      <c r="AG1128" s="26">
        <v>3.8936000000000002</v>
      </c>
    </row>
    <row r="1129" spans="1:33" ht="15.75" customHeight="1">
      <c r="A1129" s="101">
        <v>45463</v>
      </c>
      <c r="B1129" s="102">
        <f>VLOOKUP(A1129,'FTSE All-Share Historical '!A:B,2,FALSE)</f>
        <v>4553.78</v>
      </c>
      <c r="C1129" s="26">
        <v>698</v>
      </c>
      <c r="D1129" s="26">
        <v>240</v>
      </c>
      <c r="E1129" s="26">
        <v>140.4</v>
      </c>
      <c r="F1129" s="26">
        <v>210</v>
      </c>
      <c r="G1129" s="26">
        <v>160.5</v>
      </c>
      <c r="H1129" s="26">
        <v>330</v>
      </c>
      <c r="I1129" s="26">
        <v>31.4</v>
      </c>
      <c r="J1129" s="26">
        <v>144</v>
      </c>
      <c r="K1129" s="26">
        <v>225</v>
      </c>
      <c r="L1129" s="26">
        <v>146</v>
      </c>
      <c r="M1129" s="26">
        <v>315</v>
      </c>
      <c r="N1129" s="26">
        <v>294</v>
      </c>
      <c r="O1129" s="26">
        <v>958</v>
      </c>
      <c r="P1129" s="26">
        <v>2610</v>
      </c>
      <c r="Q1129" s="26">
        <v>139.4</v>
      </c>
      <c r="R1129" s="26">
        <v>79.8</v>
      </c>
      <c r="S1129" s="26">
        <v>78.5</v>
      </c>
      <c r="T1129" s="26">
        <v>182.2</v>
      </c>
      <c r="U1129" s="26">
        <v>187</v>
      </c>
      <c r="V1129" s="26">
        <v>47.35</v>
      </c>
      <c r="W1129" s="26">
        <v>5271</v>
      </c>
      <c r="X1129" s="26">
        <v>2467.5</v>
      </c>
      <c r="Y1129" s="26">
        <v>209</v>
      </c>
      <c r="Z1129" s="26">
        <v>742.5</v>
      </c>
      <c r="AA1129" s="26">
        <v>4190</v>
      </c>
      <c r="AB1129" s="26">
        <v>538.5</v>
      </c>
      <c r="AC1129" s="26">
        <v>1295</v>
      </c>
      <c r="AD1129" s="26">
        <v>15580</v>
      </c>
      <c r="AE1129" s="26">
        <v>1302</v>
      </c>
      <c r="AF1129" s="26">
        <v>2000</v>
      </c>
      <c r="AG1129" s="26">
        <v>4.0164</v>
      </c>
    </row>
    <row r="1130" spans="1:33" ht="15.75" customHeight="1">
      <c r="A1130" s="101">
        <v>45464</v>
      </c>
      <c r="B1130" s="102">
        <f>VLOOKUP(A1130,'FTSE All-Share Historical '!A:B,2,FALSE)</f>
        <v>4535.57</v>
      </c>
      <c r="C1130" s="26">
        <v>700</v>
      </c>
      <c r="D1130" s="26">
        <v>243</v>
      </c>
      <c r="E1130" s="26">
        <v>140.6</v>
      </c>
      <c r="F1130" s="26">
        <v>208</v>
      </c>
      <c r="G1130" s="26">
        <v>163</v>
      </c>
      <c r="H1130" s="26">
        <v>316.5</v>
      </c>
      <c r="I1130" s="26">
        <v>31.9</v>
      </c>
      <c r="J1130" s="26">
        <v>145</v>
      </c>
      <c r="K1130" s="26">
        <v>224</v>
      </c>
      <c r="L1130" s="26">
        <v>146.80000000000001</v>
      </c>
      <c r="M1130" s="26">
        <v>312</v>
      </c>
      <c r="N1130" s="26">
        <v>301</v>
      </c>
      <c r="O1130" s="26">
        <v>960</v>
      </c>
      <c r="P1130" s="26">
        <v>2595</v>
      </c>
      <c r="Q1130" s="26">
        <v>140</v>
      </c>
      <c r="R1130" s="26">
        <v>83.8</v>
      </c>
      <c r="S1130" s="26">
        <v>78.5</v>
      </c>
      <c r="T1130" s="26">
        <v>173.6</v>
      </c>
      <c r="U1130" s="26">
        <v>183.5</v>
      </c>
      <c r="V1130" s="26">
        <v>47.55</v>
      </c>
      <c r="W1130" s="26">
        <v>5234</v>
      </c>
      <c r="X1130" s="26">
        <v>2472.5</v>
      </c>
      <c r="Y1130" s="26">
        <v>201</v>
      </c>
      <c r="Z1130" s="26">
        <v>742</v>
      </c>
      <c r="AA1130" s="26">
        <v>4150</v>
      </c>
      <c r="AB1130" s="26">
        <v>537</v>
      </c>
      <c r="AC1130" s="26">
        <v>1310</v>
      </c>
      <c r="AD1130" s="26">
        <v>15355</v>
      </c>
      <c r="AE1130" s="26">
        <v>1289</v>
      </c>
      <c r="AF1130" s="26">
        <v>1971</v>
      </c>
      <c r="AG1130" s="26">
        <v>4.0380000000000003</v>
      </c>
    </row>
    <row r="1131" spans="1:33" ht="15.75" customHeight="1">
      <c r="A1131" s="101">
        <v>45467</v>
      </c>
      <c r="B1131" s="102">
        <f>VLOOKUP(A1131,'FTSE All-Share Historical '!A:B,2,FALSE)</f>
        <v>4560.05</v>
      </c>
      <c r="C1131" s="26">
        <v>696</v>
      </c>
      <c r="D1131" s="26">
        <v>244</v>
      </c>
      <c r="E1131" s="26">
        <v>139.6</v>
      </c>
      <c r="F1131" s="26">
        <v>205</v>
      </c>
      <c r="G1131" s="26">
        <v>164</v>
      </c>
      <c r="H1131" s="26">
        <v>319</v>
      </c>
      <c r="I1131" s="26">
        <v>32.549999999999997</v>
      </c>
      <c r="J1131" s="26">
        <v>144.5</v>
      </c>
      <c r="K1131" s="26">
        <v>227</v>
      </c>
      <c r="L1131" s="26">
        <v>146.80000000000001</v>
      </c>
      <c r="M1131" s="26">
        <v>309.5</v>
      </c>
      <c r="N1131" s="26">
        <v>294</v>
      </c>
      <c r="O1131" s="26">
        <v>958</v>
      </c>
      <c r="P1131" s="26">
        <v>2625</v>
      </c>
      <c r="Q1131" s="26">
        <v>140.80000000000001</v>
      </c>
      <c r="R1131" s="26">
        <v>84.2</v>
      </c>
      <c r="S1131" s="26">
        <v>78.5</v>
      </c>
      <c r="T1131" s="26">
        <v>163</v>
      </c>
      <c r="U1131" s="26">
        <v>183.5</v>
      </c>
      <c r="V1131" s="26">
        <v>46.65</v>
      </c>
      <c r="W1131" s="26">
        <v>5228</v>
      </c>
      <c r="X1131" s="26">
        <v>2500</v>
      </c>
      <c r="Y1131" s="26">
        <v>204</v>
      </c>
      <c r="Z1131" s="26">
        <v>752</v>
      </c>
      <c r="AA1131" s="26">
        <v>4110</v>
      </c>
      <c r="AB1131" s="26">
        <v>550</v>
      </c>
      <c r="AC1131" s="26">
        <v>1315</v>
      </c>
      <c r="AD1131" s="26">
        <v>15475</v>
      </c>
      <c r="AE1131" s="26">
        <v>1305</v>
      </c>
      <c r="AF1131" s="26">
        <v>1979</v>
      </c>
      <c r="AG1131" s="26">
        <v>3.9658000000000002</v>
      </c>
    </row>
    <row r="1132" spans="1:33" ht="15.75" customHeight="1">
      <c r="A1132" s="101">
        <v>45468</v>
      </c>
      <c r="B1132" s="102">
        <f>VLOOKUP(A1132,'FTSE All-Share Historical '!A:B,2,FALSE)</f>
        <v>4537.93</v>
      </c>
      <c r="C1132" s="26">
        <v>700</v>
      </c>
      <c r="D1132" s="26">
        <v>242</v>
      </c>
      <c r="E1132" s="26">
        <v>136.4</v>
      </c>
      <c r="F1132" s="26">
        <v>206</v>
      </c>
      <c r="G1132" s="26">
        <v>170</v>
      </c>
      <c r="H1132" s="26">
        <v>322</v>
      </c>
      <c r="I1132" s="26">
        <v>31.65</v>
      </c>
      <c r="J1132" s="26">
        <v>142.5</v>
      </c>
      <c r="K1132" s="26">
        <v>232</v>
      </c>
      <c r="L1132" s="26">
        <v>144.4</v>
      </c>
      <c r="M1132" s="26">
        <v>300</v>
      </c>
      <c r="N1132" s="26">
        <v>291</v>
      </c>
      <c r="O1132" s="26">
        <v>978</v>
      </c>
      <c r="P1132" s="26">
        <v>2600</v>
      </c>
      <c r="Q1132" s="26">
        <v>137</v>
      </c>
      <c r="R1132" s="26">
        <v>84</v>
      </c>
      <c r="S1132" s="26">
        <v>77.599999999999994</v>
      </c>
      <c r="T1132" s="26">
        <v>165.2</v>
      </c>
      <c r="U1132" s="26">
        <v>182.5</v>
      </c>
      <c r="V1132" s="26">
        <v>44.5</v>
      </c>
      <c r="W1132" s="26">
        <v>5239</v>
      </c>
      <c r="X1132" s="26">
        <v>2520</v>
      </c>
      <c r="Y1132" s="26">
        <v>200.5</v>
      </c>
      <c r="Z1132" s="26">
        <v>750.5</v>
      </c>
      <c r="AA1132" s="26">
        <v>4150</v>
      </c>
      <c r="AB1132" s="26">
        <v>533</v>
      </c>
      <c r="AC1132" s="26">
        <v>1310</v>
      </c>
      <c r="AD1132" s="26">
        <v>15045</v>
      </c>
      <c r="AE1132" s="26">
        <v>1298</v>
      </c>
      <c r="AF1132" s="26">
        <v>1941</v>
      </c>
      <c r="AG1132" s="26">
        <v>4.0453000000000001</v>
      </c>
    </row>
    <row r="1133" spans="1:33" ht="15.75" customHeight="1">
      <c r="A1133" s="101">
        <v>45469</v>
      </c>
      <c r="B1133" s="102">
        <f>VLOOKUP(A1133,'FTSE All-Share Historical '!A:B,2,FALSE)</f>
        <v>4525.26</v>
      </c>
      <c r="C1133" s="26">
        <v>694</v>
      </c>
      <c r="D1133" s="26">
        <v>239</v>
      </c>
      <c r="E1133" s="26">
        <v>136</v>
      </c>
      <c r="F1133" s="26">
        <v>205</v>
      </c>
      <c r="G1133" s="26">
        <v>163</v>
      </c>
      <c r="H1133" s="26">
        <v>328</v>
      </c>
      <c r="I1133" s="26">
        <v>31.55</v>
      </c>
      <c r="J1133" s="26">
        <v>142.5</v>
      </c>
      <c r="K1133" s="26">
        <v>232</v>
      </c>
      <c r="L1133" s="26">
        <v>142</v>
      </c>
      <c r="M1133" s="26">
        <v>300</v>
      </c>
      <c r="N1133" s="26">
        <v>293</v>
      </c>
      <c r="O1133" s="26">
        <v>952</v>
      </c>
      <c r="P1133" s="26">
        <v>2570</v>
      </c>
      <c r="Q1133" s="26">
        <v>133.19999999999999</v>
      </c>
      <c r="R1133" s="26">
        <v>84.6</v>
      </c>
      <c r="S1133" s="26">
        <v>76.5</v>
      </c>
      <c r="T1133" s="26">
        <v>178.4</v>
      </c>
      <c r="U1133" s="26">
        <v>182.5</v>
      </c>
      <c r="V1133" s="26">
        <v>43.15</v>
      </c>
      <c r="W1133" s="26">
        <v>5267</v>
      </c>
      <c r="X1133" s="26">
        <v>2527.5</v>
      </c>
      <c r="Y1133" s="26">
        <v>202.5</v>
      </c>
      <c r="Z1133" s="26">
        <v>750.5</v>
      </c>
      <c r="AA1133" s="26">
        <v>4240</v>
      </c>
      <c r="AB1133" s="26">
        <v>528</v>
      </c>
      <c r="AC1133" s="26">
        <v>1300</v>
      </c>
      <c r="AD1133" s="26">
        <v>15105</v>
      </c>
      <c r="AE1133" s="26">
        <v>1296</v>
      </c>
      <c r="AF1133" s="26">
        <v>1917</v>
      </c>
      <c r="AG1133" s="26">
        <v>4.0091999999999999</v>
      </c>
    </row>
    <row r="1134" spans="1:33" ht="15.75" customHeight="1">
      <c r="A1134" s="101">
        <v>45470</v>
      </c>
      <c r="B1134" s="102">
        <f>VLOOKUP(A1134,'FTSE All-Share Historical '!A:B,2,FALSE)</f>
        <v>4504.6400000000003</v>
      </c>
      <c r="C1134" s="26">
        <v>688</v>
      </c>
      <c r="D1134" s="26">
        <v>240</v>
      </c>
      <c r="E1134" s="26">
        <v>138</v>
      </c>
      <c r="F1134" s="26">
        <v>210</v>
      </c>
      <c r="G1134" s="26">
        <v>159.5</v>
      </c>
      <c r="H1134" s="26">
        <v>322</v>
      </c>
      <c r="I1134" s="26">
        <v>30.9</v>
      </c>
      <c r="J1134" s="26">
        <v>138</v>
      </c>
      <c r="K1134" s="26">
        <v>223</v>
      </c>
      <c r="L1134" s="26">
        <v>138.4</v>
      </c>
      <c r="M1134" s="26">
        <v>302.5</v>
      </c>
      <c r="N1134" s="26">
        <v>288</v>
      </c>
      <c r="O1134" s="26">
        <v>980</v>
      </c>
      <c r="P1134" s="26">
        <v>2565</v>
      </c>
      <c r="Q1134" s="26">
        <v>137</v>
      </c>
      <c r="R1134" s="26">
        <v>84.8</v>
      </c>
      <c r="S1134" s="26">
        <v>74.7</v>
      </c>
      <c r="T1134" s="26">
        <v>185.6</v>
      </c>
      <c r="U1134" s="26">
        <v>184</v>
      </c>
      <c r="V1134" s="26">
        <v>45</v>
      </c>
      <c r="W1134" s="26">
        <v>5176</v>
      </c>
      <c r="X1134" s="26">
        <v>2490</v>
      </c>
      <c r="Y1134" s="26">
        <v>201.5</v>
      </c>
      <c r="Z1134" s="26">
        <v>735.5</v>
      </c>
      <c r="AA1134" s="26">
        <v>4245</v>
      </c>
      <c r="AB1134" s="26">
        <v>532.5</v>
      </c>
      <c r="AC1134" s="26">
        <v>1290</v>
      </c>
      <c r="AD1134" s="26">
        <v>15125</v>
      </c>
      <c r="AE1134" s="26">
        <v>1307</v>
      </c>
      <c r="AF1134" s="26">
        <v>1875</v>
      </c>
      <c r="AG1134" s="26">
        <v>2.7667000000000002</v>
      </c>
    </row>
    <row r="1135" spans="1:33" ht="15.75" customHeight="1">
      <c r="A1135" s="101">
        <v>45471</v>
      </c>
      <c r="B1135" s="102">
        <f>VLOOKUP(A1135,'FTSE All-Share Historical '!A:B,2,FALSE)</f>
        <v>4495.8500000000004</v>
      </c>
      <c r="C1135" s="26">
        <v>696</v>
      </c>
      <c r="D1135" s="26">
        <v>239</v>
      </c>
      <c r="E1135" s="26">
        <v>140.4</v>
      </c>
      <c r="F1135" s="26">
        <v>206</v>
      </c>
      <c r="G1135" s="26">
        <v>163</v>
      </c>
      <c r="H1135" s="26">
        <v>315.5</v>
      </c>
      <c r="I1135" s="26">
        <v>31.15</v>
      </c>
      <c r="J1135" s="26">
        <v>141</v>
      </c>
      <c r="K1135" s="26">
        <v>224</v>
      </c>
      <c r="L1135" s="26">
        <v>137.19999999999999</v>
      </c>
      <c r="M1135" s="26">
        <v>296.5</v>
      </c>
      <c r="N1135" s="26">
        <v>285.5</v>
      </c>
      <c r="O1135" s="26">
        <v>980</v>
      </c>
      <c r="P1135" s="26">
        <v>2535</v>
      </c>
      <c r="Q1135" s="26">
        <v>132.4</v>
      </c>
      <c r="R1135" s="26">
        <v>84.8</v>
      </c>
      <c r="S1135" s="26">
        <v>71.900000000000006</v>
      </c>
      <c r="T1135" s="26">
        <v>179.4</v>
      </c>
      <c r="U1135" s="26">
        <v>182.5</v>
      </c>
      <c r="V1135" s="26">
        <v>44.9</v>
      </c>
      <c r="W1135" s="26">
        <v>5201</v>
      </c>
      <c r="X1135" s="26">
        <v>2502</v>
      </c>
      <c r="Y1135" s="26">
        <v>201.5</v>
      </c>
      <c r="Z1135" s="26">
        <v>732</v>
      </c>
      <c r="AA1135" s="26">
        <v>4140</v>
      </c>
      <c r="AB1135" s="26">
        <v>522</v>
      </c>
      <c r="AC1135" s="26">
        <v>1290</v>
      </c>
      <c r="AD1135" s="26">
        <v>15235</v>
      </c>
      <c r="AE1135" s="26">
        <v>1309</v>
      </c>
      <c r="AF1135" s="26">
        <v>1891</v>
      </c>
      <c r="AG1135" s="26">
        <v>3.0339999999999998</v>
      </c>
    </row>
    <row r="1136" spans="1:33" ht="15.75" customHeight="1">
      <c r="A1136" s="101">
        <v>45474</v>
      </c>
      <c r="B1136" s="102">
        <f>VLOOKUP(A1136,'FTSE All-Share Historical '!A:B,2,FALSE)</f>
        <v>4495.1400000000003</v>
      </c>
      <c r="C1136" s="26">
        <v>692</v>
      </c>
      <c r="D1136" s="26">
        <v>244</v>
      </c>
      <c r="E1136" s="26">
        <v>146.6</v>
      </c>
      <c r="F1136" s="26">
        <v>205</v>
      </c>
      <c r="G1136" s="26">
        <v>159</v>
      </c>
      <c r="H1136" s="26">
        <v>323</v>
      </c>
      <c r="I1136" s="26">
        <v>30.15</v>
      </c>
      <c r="J1136" s="26">
        <v>142</v>
      </c>
      <c r="K1136" s="26">
        <v>225</v>
      </c>
      <c r="L1136" s="26">
        <v>139.4</v>
      </c>
      <c r="M1136" s="26">
        <v>297</v>
      </c>
      <c r="N1136" s="26">
        <v>287</v>
      </c>
      <c r="O1136" s="26">
        <v>964</v>
      </c>
      <c r="P1136" s="26">
        <v>2520</v>
      </c>
      <c r="Q1136" s="26">
        <v>134</v>
      </c>
      <c r="R1136" s="26">
        <v>84</v>
      </c>
      <c r="S1136" s="26">
        <v>73</v>
      </c>
      <c r="T1136" s="26">
        <v>172</v>
      </c>
      <c r="U1136" s="26">
        <v>180</v>
      </c>
      <c r="V1136" s="26">
        <v>45</v>
      </c>
      <c r="W1136" s="26">
        <v>5234</v>
      </c>
      <c r="X1136" s="26">
        <v>2432.5</v>
      </c>
      <c r="Y1136" s="26">
        <v>202.5</v>
      </c>
      <c r="Z1136" s="26">
        <v>729.5</v>
      </c>
      <c r="AA1136" s="26">
        <v>4145</v>
      </c>
      <c r="AB1136" s="26">
        <v>514.5</v>
      </c>
      <c r="AC1136" s="26">
        <v>1290</v>
      </c>
      <c r="AD1136" s="26">
        <v>14995</v>
      </c>
      <c r="AE1136" s="26">
        <v>1304</v>
      </c>
      <c r="AF1136" s="26">
        <v>1867</v>
      </c>
      <c r="AG1136" s="26">
        <v>3.3771</v>
      </c>
    </row>
    <row r="1137" spans="1:33" ht="15.75" customHeight="1">
      <c r="A1137" s="101">
        <v>45475</v>
      </c>
      <c r="B1137" s="102">
        <f>VLOOKUP(A1137,'FTSE All-Share Historical '!A:B,2,FALSE)</f>
        <v>4472.68</v>
      </c>
      <c r="C1137" s="26">
        <v>698</v>
      </c>
      <c r="D1137" s="26">
        <v>249</v>
      </c>
      <c r="E1137" s="26">
        <v>147.19999999999999</v>
      </c>
      <c r="F1137" s="26">
        <v>205</v>
      </c>
      <c r="G1137" s="26">
        <v>161.5</v>
      </c>
      <c r="H1137" s="26">
        <v>326.5</v>
      </c>
      <c r="I1137" s="26">
        <v>30.2</v>
      </c>
      <c r="J1137" s="26">
        <v>143</v>
      </c>
      <c r="K1137" s="26">
        <v>225</v>
      </c>
      <c r="L1137" s="26">
        <v>138</v>
      </c>
      <c r="M1137" s="26">
        <v>309</v>
      </c>
      <c r="N1137" s="26">
        <v>282.5</v>
      </c>
      <c r="O1137" s="26">
        <v>946</v>
      </c>
      <c r="P1137" s="26">
        <v>2555</v>
      </c>
      <c r="Q1137" s="26">
        <v>134</v>
      </c>
      <c r="R1137" s="26">
        <v>84.6</v>
      </c>
      <c r="S1137" s="26">
        <v>74</v>
      </c>
      <c r="T1137" s="26">
        <v>166.4</v>
      </c>
      <c r="U1137" s="26">
        <v>180.5</v>
      </c>
      <c r="V1137" s="26">
        <v>45</v>
      </c>
      <c r="W1137" s="26">
        <v>5170</v>
      </c>
      <c r="X1137" s="26">
        <v>2396</v>
      </c>
      <c r="Y1137" s="26">
        <v>201.5</v>
      </c>
      <c r="Z1137" s="26">
        <v>735</v>
      </c>
      <c r="AA1137" s="26">
        <v>4220</v>
      </c>
      <c r="AB1137" s="26">
        <v>512</v>
      </c>
      <c r="AC1137" s="26">
        <v>1285</v>
      </c>
      <c r="AD1137" s="26">
        <v>14890</v>
      </c>
      <c r="AE1137" s="26">
        <v>1290</v>
      </c>
      <c r="AF1137" s="26">
        <v>1845</v>
      </c>
      <c r="AG1137" s="26">
        <v>3.3771</v>
      </c>
    </row>
    <row r="1138" spans="1:33" ht="15.75" customHeight="1">
      <c r="A1138" s="101">
        <v>45476</v>
      </c>
      <c r="B1138" s="102">
        <f>VLOOKUP(A1138,'FTSE All-Share Historical '!A:B,2,FALSE)</f>
        <v>4506.63</v>
      </c>
      <c r="C1138" s="26">
        <v>702</v>
      </c>
      <c r="D1138" s="26">
        <v>248</v>
      </c>
      <c r="E1138" s="26">
        <v>149.6</v>
      </c>
      <c r="F1138" s="26">
        <v>208</v>
      </c>
      <c r="G1138" s="26">
        <v>161.5</v>
      </c>
      <c r="H1138" s="26">
        <v>326</v>
      </c>
      <c r="I1138" s="26">
        <v>30.9</v>
      </c>
      <c r="J1138" s="26">
        <v>139</v>
      </c>
      <c r="K1138" s="26">
        <v>230</v>
      </c>
      <c r="L1138" s="26">
        <v>142.19999999999999</v>
      </c>
      <c r="M1138" s="26">
        <v>317</v>
      </c>
      <c r="N1138" s="26">
        <v>288</v>
      </c>
      <c r="O1138" s="26">
        <v>966</v>
      </c>
      <c r="P1138" s="26">
        <v>2595</v>
      </c>
      <c r="Q1138" s="26">
        <v>138</v>
      </c>
      <c r="R1138" s="26">
        <v>86.8</v>
      </c>
      <c r="S1138" s="26">
        <v>73.900000000000006</v>
      </c>
      <c r="T1138" s="26">
        <v>171.8</v>
      </c>
      <c r="U1138" s="26">
        <v>179.5</v>
      </c>
      <c r="V1138" s="26">
        <v>46.9</v>
      </c>
      <c r="W1138" s="26">
        <v>5329</v>
      </c>
      <c r="X1138" s="26">
        <v>2425.5</v>
      </c>
      <c r="Y1138" s="26">
        <v>209</v>
      </c>
      <c r="Z1138" s="26">
        <v>751</v>
      </c>
      <c r="AA1138" s="26">
        <v>4285</v>
      </c>
      <c r="AB1138" s="26">
        <v>526.5</v>
      </c>
      <c r="AC1138" s="26">
        <v>1295</v>
      </c>
      <c r="AD1138" s="26">
        <v>14915</v>
      </c>
      <c r="AE1138" s="26">
        <v>1311</v>
      </c>
      <c r="AF1138" s="26">
        <v>1823</v>
      </c>
      <c r="AG1138" s="26">
        <v>3.3771</v>
      </c>
    </row>
    <row r="1139" spans="1:33" ht="15.75" customHeight="1">
      <c r="A1139" s="101">
        <v>45477</v>
      </c>
      <c r="B1139" s="102">
        <f>VLOOKUP(A1139,'FTSE All-Share Historical '!A:B,2,FALSE)</f>
        <v>4542.3900000000003</v>
      </c>
      <c r="C1139" s="26">
        <v>710</v>
      </c>
      <c r="D1139" s="26">
        <v>253</v>
      </c>
      <c r="E1139" s="26">
        <v>151</v>
      </c>
      <c r="F1139" s="26">
        <v>207</v>
      </c>
      <c r="G1139" s="26">
        <v>162</v>
      </c>
      <c r="H1139" s="26">
        <v>329</v>
      </c>
      <c r="I1139" s="26">
        <v>30.9</v>
      </c>
      <c r="J1139" s="26">
        <v>138</v>
      </c>
      <c r="K1139" s="26">
        <v>225</v>
      </c>
      <c r="L1139" s="26">
        <v>143</v>
      </c>
      <c r="M1139" s="26">
        <v>332.5</v>
      </c>
      <c r="N1139" s="26">
        <v>288.5</v>
      </c>
      <c r="O1139" s="26">
        <v>956</v>
      </c>
      <c r="P1139" s="26">
        <v>2610</v>
      </c>
      <c r="Q1139" s="26">
        <v>139</v>
      </c>
      <c r="R1139" s="26">
        <v>88.4</v>
      </c>
      <c r="S1139" s="26">
        <v>74</v>
      </c>
      <c r="T1139" s="26">
        <v>167</v>
      </c>
      <c r="U1139" s="26">
        <v>178.5</v>
      </c>
      <c r="V1139" s="26">
        <v>47.95</v>
      </c>
      <c r="W1139" s="26">
        <v>5359</v>
      </c>
      <c r="X1139" s="26">
        <v>2433.5</v>
      </c>
      <c r="Y1139" s="26">
        <v>205.5</v>
      </c>
      <c r="Z1139" s="26">
        <v>752</v>
      </c>
      <c r="AA1139" s="26">
        <v>4280</v>
      </c>
      <c r="AB1139" s="26">
        <v>517</v>
      </c>
      <c r="AC1139" s="26">
        <v>1300</v>
      </c>
      <c r="AD1139" s="26">
        <v>14630</v>
      </c>
      <c r="AE1139" s="26">
        <v>1299</v>
      </c>
      <c r="AF1139" s="26">
        <v>1831</v>
      </c>
      <c r="AG1139" s="26">
        <v>3.9007999999999998</v>
      </c>
    </row>
    <row r="1140" spans="1:33" ht="15.75" customHeight="1">
      <c r="A1140" s="101">
        <v>45478</v>
      </c>
      <c r="B1140" s="102">
        <f>VLOOKUP(A1140,'FTSE All-Share Historical '!A:B,2,FALSE)</f>
        <v>4530.08</v>
      </c>
      <c r="C1140" s="26">
        <v>694</v>
      </c>
      <c r="D1140" s="26">
        <v>267</v>
      </c>
      <c r="E1140" s="26">
        <v>152</v>
      </c>
      <c r="F1140" s="26">
        <v>209</v>
      </c>
      <c r="G1140" s="26">
        <v>160</v>
      </c>
      <c r="H1140" s="26">
        <v>326</v>
      </c>
      <c r="I1140" s="26">
        <v>30.7</v>
      </c>
      <c r="J1140" s="26">
        <v>138</v>
      </c>
      <c r="K1140" s="26">
        <v>235</v>
      </c>
      <c r="L1140" s="26">
        <v>143</v>
      </c>
      <c r="M1140" s="26">
        <v>330</v>
      </c>
      <c r="N1140" s="26">
        <v>290</v>
      </c>
      <c r="O1140" s="26">
        <v>964</v>
      </c>
      <c r="P1140" s="26">
        <v>2660</v>
      </c>
      <c r="Q1140" s="26">
        <v>148.4</v>
      </c>
      <c r="R1140" s="26">
        <v>87.6</v>
      </c>
      <c r="S1140" s="26">
        <v>73</v>
      </c>
      <c r="T1140" s="26">
        <v>163.80000000000001</v>
      </c>
      <c r="U1140" s="26">
        <v>178</v>
      </c>
      <c r="V1140" s="26">
        <v>48.95</v>
      </c>
      <c r="W1140" s="26">
        <v>5259</v>
      </c>
      <c r="X1140" s="26">
        <v>2444</v>
      </c>
      <c r="Y1140" s="26">
        <v>202.5</v>
      </c>
      <c r="Z1140" s="26">
        <v>756.5</v>
      </c>
      <c r="AA1140" s="26">
        <v>4280</v>
      </c>
      <c r="AB1140" s="26">
        <v>525.5</v>
      </c>
      <c r="AC1140" s="26">
        <v>1295</v>
      </c>
      <c r="AD1140" s="26">
        <v>14805</v>
      </c>
      <c r="AE1140" s="26">
        <v>1310</v>
      </c>
      <c r="AF1140" s="26">
        <v>1818</v>
      </c>
      <c r="AG1140" s="26">
        <v>3.5720999999999998</v>
      </c>
    </row>
    <row r="1141" spans="1:33" ht="15.75" customHeight="1">
      <c r="A1141" s="101">
        <v>45481</v>
      </c>
      <c r="B1141" s="102">
        <f>VLOOKUP(A1141,'FTSE All-Share Historical '!A:B,2,FALSE)</f>
        <v>4525.4799999999996</v>
      </c>
      <c r="C1141" s="26">
        <v>694</v>
      </c>
      <c r="D1141" s="26">
        <v>267</v>
      </c>
      <c r="E1141" s="26">
        <v>149.4</v>
      </c>
      <c r="F1141" s="26">
        <v>224</v>
      </c>
      <c r="G1141" s="26">
        <v>159</v>
      </c>
      <c r="H1141" s="26">
        <v>318.5</v>
      </c>
      <c r="I1141" s="26">
        <v>34.549999999999997</v>
      </c>
      <c r="J1141" s="26">
        <v>143</v>
      </c>
      <c r="K1141" s="26">
        <v>234</v>
      </c>
      <c r="L1141" s="26">
        <v>143.80000000000001</v>
      </c>
      <c r="M1141" s="26">
        <v>331</v>
      </c>
      <c r="N1141" s="26">
        <v>294.5</v>
      </c>
      <c r="O1141" s="26">
        <v>986</v>
      </c>
      <c r="P1141" s="26">
        <v>2675</v>
      </c>
      <c r="Q1141" s="26">
        <v>148.4</v>
      </c>
      <c r="R1141" s="26">
        <v>89.8</v>
      </c>
      <c r="S1141" s="26">
        <v>73.8</v>
      </c>
      <c r="T1141" s="26">
        <v>161.4</v>
      </c>
      <c r="U1141" s="26">
        <v>182</v>
      </c>
      <c r="V1141" s="26">
        <v>52.5</v>
      </c>
      <c r="W1141" s="26">
        <v>5206</v>
      </c>
      <c r="X1141" s="26">
        <v>2414</v>
      </c>
      <c r="Y1141" s="26">
        <v>197.6</v>
      </c>
      <c r="Z1141" s="26">
        <v>765.5</v>
      </c>
      <c r="AA1141" s="26">
        <v>4260</v>
      </c>
      <c r="AB1141" s="26">
        <v>530.5</v>
      </c>
      <c r="AC1141" s="26">
        <v>1295</v>
      </c>
      <c r="AD1141" s="26">
        <v>14865</v>
      </c>
      <c r="AE1141" s="26">
        <v>1323</v>
      </c>
      <c r="AF1141" s="26">
        <v>1809</v>
      </c>
      <c r="AG1141" s="26">
        <v>3.4312999999999998</v>
      </c>
    </row>
    <row r="1142" spans="1:33" ht="15.75" customHeight="1">
      <c r="A1142" s="101">
        <v>45482</v>
      </c>
      <c r="B1142" s="102">
        <f>VLOOKUP(A1142,'FTSE All-Share Historical '!A:B,2,FALSE)</f>
        <v>4495.3100000000004</v>
      </c>
      <c r="C1142" s="26">
        <v>704</v>
      </c>
      <c r="D1142" s="26">
        <v>271</v>
      </c>
      <c r="E1142" s="26">
        <v>145.6</v>
      </c>
      <c r="F1142" s="26">
        <v>224</v>
      </c>
      <c r="G1142" s="26">
        <v>162</v>
      </c>
      <c r="H1142" s="26">
        <v>319</v>
      </c>
      <c r="I1142" s="26">
        <v>35.4</v>
      </c>
      <c r="J1142" s="26">
        <v>142.5</v>
      </c>
      <c r="K1142" s="26">
        <v>231</v>
      </c>
      <c r="L1142" s="26">
        <v>141.19999999999999</v>
      </c>
      <c r="M1142" s="26">
        <v>328.5</v>
      </c>
      <c r="N1142" s="26">
        <v>293.5</v>
      </c>
      <c r="O1142" s="26">
        <v>976</v>
      </c>
      <c r="P1142" s="26">
        <v>2615</v>
      </c>
      <c r="Q1142" s="26">
        <v>143.80000000000001</v>
      </c>
      <c r="R1142" s="26">
        <v>88.4</v>
      </c>
      <c r="S1142" s="26">
        <v>72.900000000000006</v>
      </c>
      <c r="T1142" s="26">
        <v>158</v>
      </c>
      <c r="U1142" s="26">
        <v>184.5</v>
      </c>
      <c r="V1142" s="26">
        <v>51</v>
      </c>
      <c r="W1142" s="26">
        <v>5218</v>
      </c>
      <c r="X1142" s="26">
        <v>2379.5</v>
      </c>
      <c r="Y1142" s="26">
        <v>200</v>
      </c>
      <c r="Z1142" s="26">
        <v>768.5</v>
      </c>
      <c r="AA1142" s="26">
        <v>4235</v>
      </c>
      <c r="AB1142" s="26">
        <v>520</v>
      </c>
      <c r="AC1142" s="26">
        <v>1290</v>
      </c>
      <c r="AD1142" s="26">
        <v>14705</v>
      </c>
      <c r="AE1142" s="26">
        <v>1273</v>
      </c>
      <c r="AF1142" s="26">
        <v>1810</v>
      </c>
      <c r="AG1142" s="26">
        <v>3.4312999999999998</v>
      </c>
    </row>
    <row r="1143" spans="1:33" ht="15.75" customHeight="1">
      <c r="A1143" s="101">
        <v>45483</v>
      </c>
      <c r="B1143" s="102">
        <f>VLOOKUP(A1143,'FTSE All-Share Historical '!A:B,2,FALSE)</f>
        <v>4529.43</v>
      </c>
      <c r="C1143" s="26">
        <v>696</v>
      </c>
      <c r="D1143" s="26">
        <v>272</v>
      </c>
      <c r="E1143" s="26">
        <v>146.6</v>
      </c>
      <c r="F1143" s="26">
        <v>230</v>
      </c>
      <c r="G1143" s="26">
        <v>153</v>
      </c>
      <c r="H1143" s="26">
        <v>330</v>
      </c>
      <c r="I1143" s="26">
        <v>34.65</v>
      </c>
      <c r="J1143" s="26">
        <v>141.5</v>
      </c>
      <c r="K1143" s="26">
        <v>235</v>
      </c>
      <c r="L1143" s="26">
        <v>142</v>
      </c>
      <c r="M1143" s="26">
        <v>334.5</v>
      </c>
      <c r="N1143" s="26">
        <v>296</v>
      </c>
      <c r="O1143" s="26">
        <v>970</v>
      </c>
      <c r="P1143" s="26">
        <v>2655</v>
      </c>
      <c r="Q1143" s="26">
        <v>145</v>
      </c>
      <c r="R1143" s="26">
        <v>87</v>
      </c>
      <c r="S1143" s="26">
        <v>73</v>
      </c>
      <c r="T1143" s="26">
        <v>151.19999999999999</v>
      </c>
      <c r="U1143" s="26">
        <v>183</v>
      </c>
      <c r="V1143" s="26">
        <v>50.3</v>
      </c>
      <c r="W1143" s="26">
        <v>5224</v>
      </c>
      <c r="X1143" s="26">
        <v>2407.5</v>
      </c>
      <c r="Y1143" s="26">
        <v>206.5</v>
      </c>
      <c r="Z1143" s="26">
        <v>753</v>
      </c>
      <c r="AA1143" s="26">
        <v>4325</v>
      </c>
      <c r="AB1143" s="26">
        <v>539.5</v>
      </c>
      <c r="AC1143" s="26">
        <v>1295</v>
      </c>
      <c r="AD1143" s="26">
        <v>14685</v>
      </c>
      <c r="AE1143" s="26">
        <v>1286</v>
      </c>
      <c r="AF1143" s="26">
        <v>1817</v>
      </c>
      <c r="AG1143" s="26">
        <v>3.6082000000000001</v>
      </c>
    </row>
    <row r="1144" spans="1:33" ht="15.75" customHeight="1">
      <c r="A1144" s="101">
        <v>45484</v>
      </c>
      <c r="B1144" s="102">
        <f>VLOOKUP(A1144,'FTSE All-Share Historical '!A:B,2,FALSE)</f>
        <v>4551.55</v>
      </c>
      <c r="C1144" s="26">
        <v>704</v>
      </c>
      <c r="D1144" s="26">
        <v>296</v>
      </c>
      <c r="E1144" s="26">
        <v>149.19999999999999</v>
      </c>
      <c r="F1144" s="26">
        <v>219</v>
      </c>
      <c r="G1144" s="26">
        <v>154</v>
      </c>
      <c r="H1144" s="26">
        <v>328.5</v>
      </c>
      <c r="I1144" s="26">
        <v>36</v>
      </c>
      <c r="J1144" s="26">
        <v>141</v>
      </c>
      <c r="K1144" s="26">
        <v>238</v>
      </c>
      <c r="L1144" s="26">
        <v>150.19999999999999</v>
      </c>
      <c r="M1144" s="26">
        <v>343.5</v>
      </c>
      <c r="N1144" s="26">
        <v>299.5</v>
      </c>
      <c r="O1144" s="26">
        <v>984</v>
      </c>
      <c r="P1144" s="26">
        <v>2690</v>
      </c>
      <c r="Q1144" s="26">
        <v>151.4</v>
      </c>
      <c r="R1144" s="26">
        <v>87.4</v>
      </c>
      <c r="S1144" s="26">
        <v>73.5</v>
      </c>
      <c r="T1144" s="26">
        <v>156.80000000000001</v>
      </c>
      <c r="U1144" s="26">
        <v>179</v>
      </c>
      <c r="V1144" s="26">
        <v>51.4</v>
      </c>
      <c r="W1144" s="26">
        <v>5250</v>
      </c>
      <c r="X1144" s="26">
        <v>2394</v>
      </c>
      <c r="Y1144" s="26">
        <v>203.5</v>
      </c>
      <c r="Z1144" s="26">
        <v>770.5</v>
      </c>
      <c r="AA1144" s="26">
        <v>4385</v>
      </c>
      <c r="AB1144" s="26">
        <v>538</v>
      </c>
      <c r="AC1144" s="26">
        <v>1305</v>
      </c>
      <c r="AD1144" s="26">
        <v>15270</v>
      </c>
      <c r="AE1144" s="26">
        <v>1350</v>
      </c>
      <c r="AF1144" s="26">
        <v>1836</v>
      </c>
      <c r="AG1144" s="26">
        <v>3.6082000000000001</v>
      </c>
    </row>
    <row r="1145" spans="1:33" ht="15.75" customHeight="1">
      <c r="A1145" s="101">
        <v>45485</v>
      </c>
      <c r="B1145" s="102">
        <f>VLOOKUP(A1145,'FTSE All-Share Historical '!A:B,2,FALSE)</f>
        <v>4566.03</v>
      </c>
      <c r="C1145" s="26">
        <v>710</v>
      </c>
      <c r="D1145" s="26">
        <v>307</v>
      </c>
      <c r="E1145" s="26">
        <v>146</v>
      </c>
      <c r="F1145" s="26">
        <v>228</v>
      </c>
      <c r="G1145" s="26">
        <v>150</v>
      </c>
      <c r="H1145" s="26">
        <v>330</v>
      </c>
      <c r="I1145" s="26">
        <v>35.9</v>
      </c>
      <c r="J1145" s="26">
        <v>138.5</v>
      </c>
      <c r="K1145" s="26">
        <v>238</v>
      </c>
      <c r="L1145" s="26">
        <v>146.80000000000001</v>
      </c>
      <c r="M1145" s="26">
        <v>344.5</v>
      </c>
      <c r="N1145" s="26">
        <v>302</v>
      </c>
      <c r="O1145" s="26">
        <v>998</v>
      </c>
      <c r="P1145" s="26">
        <v>2715</v>
      </c>
      <c r="Q1145" s="26">
        <v>151.4</v>
      </c>
      <c r="R1145" s="26">
        <v>88.8</v>
      </c>
      <c r="S1145" s="26">
        <v>74.099999999999994</v>
      </c>
      <c r="T1145" s="26">
        <v>167</v>
      </c>
      <c r="U1145" s="26">
        <v>186.5</v>
      </c>
      <c r="V1145" s="26">
        <v>55</v>
      </c>
      <c r="W1145" s="26">
        <v>5260</v>
      </c>
      <c r="X1145" s="26">
        <v>2396</v>
      </c>
      <c r="Y1145" s="26">
        <v>200</v>
      </c>
      <c r="Z1145" s="26">
        <v>772</v>
      </c>
      <c r="AA1145" s="26">
        <v>4370</v>
      </c>
      <c r="AB1145" s="26">
        <v>532</v>
      </c>
      <c r="AC1145" s="26">
        <v>1305</v>
      </c>
      <c r="AD1145" s="26">
        <v>15560</v>
      </c>
      <c r="AE1145" s="26">
        <v>1422</v>
      </c>
      <c r="AF1145" s="26">
        <v>1837</v>
      </c>
      <c r="AG1145" s="26">
        <v>3.5070999999999999</v>
      </c>
    </row>
    <row r="1146" spans="1:33" ht="15.75" customHeight="1">
      <c r="A1146" s="101">
        <v>45488</v>
      </c>
      <c r="B1146" s="102">
        <f>VLOOKUP(A1146,'FTSE All-Share Historical '!A:B,2,FALSE)</f>
        <v>4532.3900000000003</v>
      </c>
      <c r="C1146" s="26">
        <v>708</v>
      </c>
      <c r="D1146" s="26">
        <v>303</v>
      </c>
      <c r="E1146" s="26">
        <v>147.80000000000001</v>
      </c>
      <c r="F1146" s="26">
        <v>219</v>
      </c>
      <c r="G1146" s="26">
        <v>148</v>
      </c>
      <c r="H1146" s="26">
        <v>324</v>
      </c>
      <c r="I1146" s="26">
        <v>36.049999999999997</v>
      </c>
      <c r="J1146" s="26">
        <v>139.5</v>
      </c>
      <c r="K1146" s="26">
        <v>234</v>
      </c>
      <c r="L1146" s="26">
        <v>150</v>
      </c>
      <c r="M1146" s="26">
        <v>340</v>
      </c>
      <c r="N1146" s="26">
        <v>302.5</v>
      </c>
      <c r="O1146" s="26">
        <v>1000</v>
      </c>
      <c r="P1146" s="26">
        <v>2695</v>
      </c>
      <c r="Q1146" s="26">
        <v>157.6</v>
      </c>
      <c r="R1146" s="26">
        <v>89.8</v>
      </c>
      <c r="S1146" s="26">
        <v>73.5</v>
      </c>
      <c r="T1146" s="26">
        <v>155.4</v>
      </c>
      <c r="U1146" s="26">
        <v>189</v>
      </c>
      <c r="V1146" s="26">
        <v>55.5</v>
      </c>
      <c r="W1146" s="26">
        <v>5192</v>
      </c>
      <c r="X1146" s="26">
        <v>2364.5</v>
      </c>
      <c r="Y1146" s="26">
        <v>197.6</v>
      </c>
      <c r="Z1146" s="26">
        <v>762</v>
      </c>
      <c r="AA1146" s="26">
        <v>4415</v>
      </c>
      <c r="AB1146" s="26">
        <v>530.5</v>
      </c>
      <c r="AC1146" s="26">
        <v>1315</v>
      </c>
      <c r="AD1146" s="26">
        <v>15775</v>
      </c>
      <c r="AE1146" s="26">
        <v>1430</v>
      </c>
      <c r="AF1146" s="26">
        <v>1837</v>
      </c>
      <c r="AG1146" s="26">
        <v>3.6444000000000001</v>
      </c>
    </row>
    <row r="1147" spans="1:33" ht="15.75" customHeight="1">
      <c r="A1147" s="101">
        <v>45489</v>
      </c>
      <c r="B1147" s="102">
        <f>VLOOKUP(A1147,'FTSE All-Share Historical '!A:B,2,FALSE)</f>
        <v>4524.5600000000004</v>
      </c>
      <c r="C1147" s="26">
        <v>712</v>
      </c>
      <c r="D1147" s="26">
        <v>306</v>
      </c>
      <c r="E1147" s="26">
        <v>145.6</v>
      </c>
      <c r="F1147" s="26">
        <v>235</v>
      </c>
      <c r="G1147" s="26">
        <v>150</v>
      </c>
      <c r="H1147" s="26">
        <v>325</v>
      </c>
      <c r="I1147" s="26">
        <v>35.299999999999997</v>
      </c>
      <c r="J1147" s="26">
        <v>138.5</v>
      </c>
      <c r="K1147" s="26">
        <v>236</v>
      </c>
      <c r="L1147" s="26">
        <v>148.6</v>
      </c>
      <c r="M1147" s="26">
        <v>343</v>
      </c>
      <c r="N1147" s="26">
        <v>303.5</v>
      </c>
      <c r="O1147" s="26">
        <v>1000</v>
      </c>
      <c r="P1147" s="26">
        <v>2725</v>
      </c>
      <c r="Q1147" s="26">
        <v>160.19999999999999</v>
      </c>
      <c r="R1147" s="26">
        <v>89.4</v>
      </c>
      <c r="S1147" s="26">
        <v>74</v>
      </c>
      <c r="T1147" s="26">
        <v>153.80000000000001</v>
      </c>
      <c r="U1147" s="26">
        <v>185</v>
      </c>
      <c r="V1147" s="26">
        <v>53.4</v>
      </c>
      <c r="W1147" s="26">
        <v>5071</v>
      </c>
      <c r="X1147" s="26">
        <v>2309.5</v>
      </c>
      <c r="Y1147" s="26">
        <v>197.4</v>
      </c>
      <c r="Z1147" s="26">
        <v>756.5</v>
      </c>
      <c r="AA1147" s="26">
        <v>4435</v>
      </c>
      <c r="AB1147" s="26">
        <v>538.5</v>
      </c>
      <c r="AC1147" s="26">
        <v>1320</v>
      </c>
      <c r="AD1147" s="26">
        <v>16350</v>
      </c>
      <c r="AE1147" s="26">
        <v>1445</v>
      </c>
      <c r="AF1147" s="26">
        <v>1850</v>
      </c>
      <c r="AG1147" s="26">
        <v>3.5034999999999998</v>
      </c>
    </row>
    <row r="1148" spans="1:33" ht="15.75" customHeight="1">
      <c r="A1148" s="101">
        <v>45490</v>
      </c>
      <c r="B1148" s="102">
        <f>VLOOKUP(A1148,'FTSE All-Share Historical '!A:B,2,FALSE)</f>
        <v>4531.6000000000004</v>
      </c>
      <c r="C1148" s="26">
        <v>708</v>
      </c>
      <c r="D1148" s="26">
        <v>306</v>
      </c>
      <c r="E1148" s="26">
        <v>147.6</v>
      </c>
      <c r="F1148" s="26">
        <v>235</v>
      </c>
      <c r="G1148" s="26">
        <v>152</v>
      </c>
      <c r="H1148" s="26">
        <v>325</v>
      </c>
      <c r="I1148" s="26">
        <v>35.65</v>
      </c>
      <c r="J1148" s="26">
        <v>140</v>
      </c>
      <c r="K1148" s="26">
        <v>237</v>
      </c>
      <c r="L1148" s="26">
        <v>148.6</v>
      </c>
      <c r="M1148" s="26">
        <v>340</v>
      </c>
      <c r="N1148" s="26">
        <v>303.5</v>
      </c>
      <c r="O1148" s="26">
        <v>996</v>
      </c>
      <c r="P1148" s="26">
        <v>2710</v>
      </c>
      <c r="Q1148" s="26">
        <v>156.6</v>
      </c>
      <c r="R1148" s="26">
        <v>88.4</v>
      </c>
      <c r="S1148" s="26">
        <v>73.7</v>
      </c>
      <c r="T1148" s="26">
        <v>162.19999999999999</v>
      </c>
      <c r="U1148" s="26">
        <v>186</v>
      </c>
      <c r="V1148" s="26">
        <v>53.9</v>
      </c>
      <c r="W1148" s="26">
        <v>5071</v>
      </c>
      <c r="X1148" s="26">
        <v>2275</v>
      </c>
      <c r="Y1148" s="26">
        <v>197.2</v>
      </c>
      <c r="Z1148" s="26">
        <v>770</v>
      </c>
      <c r="AA1148" s="26">
        <v>4465</v>
      </c>
      <c r="AB1148" s="26">
        <v>517.5</v>
      </c>
      <c r="AC1148" s="26">
        <v>1320</v>
      </c>
      <c r="AD1148" s="26">
        <v>16285</v>
      </c>
      <c r="AE1148" s="26">
        <v>1460</v>
      </c>
      <c r="AF1148" s="26">
        <v>1852</v>
      </c>
      <c r="AG1148" s="26">
        <v>3.4312999999999998</v>
      </c>
    </row>
    <row r="1149" spans="1:33" ht="15.75" customHeight="1">
      <c r="A1149" s="101">
        <v>45491</v>
      </c>
      <c r="B1149" s="102">
        <f>VLOOKUP(A1149,'FTSE All-Share Historical '!A:B,2,FALSE)</f>
        <v>4544.17</v>
      </c>
      <c r="C1149" s="26">
        <v>710</v>
      </c>
      <c r="D1149" s="26">
        <v>305</v>
      </c>
      <c r="E1149" s="26">
        <v>148.19999999999999</v>
      </c>
      <c r="F1149" s="26">
        <v>226</v>
      </c>
      <c r="G1149" s="26">
        <v>146.5</v>
      </c>
      <c r="H1149" s="26">
        <v>329</v>
      </c>
      <c r="I1149" s="26">
        <v>36.799999999999997</v>
      </c>
      <c r="J1149" s="26">
        <v>141</v>
      </c>
      <c r="K1149" s="26">
        <v>243</v>
      </c>
      <c r="L1149" s="26">
        <v>148</v>
      </c>
      <c r="M1149" s="26">
        <v>338</v>
      </c>
      <c r="N1149" s="26">
        <v>296.5</v>
      </c>
      <c r="O1149" s="26">
        <v>1000</v>
      </c>
      <c r="P1149" s="26">
        <v>2740</v>
      </c>
      <c r="Q1149" s="26">
        <v>160.6</v>
      </c>
      <c r="R1149" s="26">
        <v>87.8</v>
      </c>
      <c r="S1149" s="26">
        <v>73.599999999999994</v>
      </c>
      <c r="T1149" s="26">
        <v>167.6</v>
      </c>
      <c r="U1149" s="26">
        <v>188</v>
      </c>
      <c r="V1149" s="26">
        <v>55.6</v>
      </c>
      <c r="W1149" s="26">
        <v>5004</v>
      </c>
      <c r="X1149" s="26">
        <v>2286</v>
      </c>
      <c r="Y1149" s="26">
        <v>193.2</v>
      </c>
      <c r="Z1149" s="26">
        <v>750</v>
      </c>
      <c r="AA1149" s="26">
        <v>4485</v>
      </c>
      <c r="AB1149" s="26">
        <v>512</v>
      </c>
      <c r="AC1149" s="26">
        <v>1320</v>
      </c>
      <c r="AD1149" s="26">
        <v>16260</v>
      </c>
      <c r="AE1149" s="26">
        <v>1455</v>
      </c>
      <c r="AF1149" s="26">
        <v>1859</v>
      </c>
      <c r="AG1149" s="26">
        <v>3.4312999999999998</v>
      </c>
    </row>
    <row r="1150" spans="1:33" ht="15.75" customHeight="1">
      <c r="A1150" s="101">
        <v>45492</v>
      </c>
      <c r="B1150" s="102">
        <f>VLOOKUP(A1150,'FTSE All-Share Historical '!A:B,2,FALSE)</f>
        <v>4515.75</v>
      </c>
      <c r="C1150" s="26">
        <v>710</v>
      </c>
      <c r="D1150" s="26">
        <v>304</v>
      </c>
      <c r="E1150" s="26">
        <v>145</v>
      </c>
      <c r="F1150" s="26">
        <v>226</v>
      </c>
      <c r="G1150" s="26">
        <v>147</v>
      </c>
      <c r="H1150" s="26">
        <v>326.5</v>
      </c>
      <c r="I1150" s="26">
        <v>37</v>
      </c>
      <c r="J1150" s="26">
        <v>141.25</v>
      </c>
      <c r="K1150" s="26">
        <v>245</v>
      </c>
      <c r="L1150" s="26">
        <v>148.19999999999999</v>
      </c>
      <c r="M1150" s="26">
        <v>338</v>
      </c>
      <c r="N1150" s="26">
        <v>297.5</v>
      </c>
      <c r="O1150" s="26">
        <v>988</v>
      </c>
      <c r="P1150" s="26">
        <v>2745</v>
      </c>
      <c r="Q1150" s="26">
        <v>157</v>
      </c>
      <c r="R1150" s="26">
        <v>89</v>
      </c>
      <c r="S1150" s="26">
        <v>72.7</v>
      </c>
      <c r="T1150" s="26">
        <v>155</v>
      </c>
      <c r="U1150" s="26">
        <v>186</v>
      </c>
      <c r="V1150" s="26">
        <v>54.3</v>
      </c>
      <c r="W1150" s="26">
        <v>4916</v>
      </c>
      <c r="X1150" s="26">
        <v>2246</v>
      </c>
      <c r="Y1150" s="26">
        <v>196.6</v>
      </c>
      <c r="Z1150" s="26">
        <v>746</v>
      </c>
      <c r="AA1150" s="26">
        <v>4450</v>
      </c>
      <c r="AB1150" s="26">
        <v>495.6</v>
      </c>
      <c r="AC1150" s="26">
        <v>1315</v>
      </c>
      <c r="AD1150" s="26">
        <v>16030</v>
      </c>
      <c r="AE1150" s="26">
        <v>1448</v>
      </c>
      <c r="AF1150" s="26">
        <v>1867</v>
      </c>
      <c r="AG1150" s="26">
        <v>3.3553999999999999</v>
      </c>
    </row>
    <row r="1151" spans="1:33" ht="15.75" customHeight="1">
      <c r="A1151" s="101">
        <v>45495</v>
      </c>
      <c r="B1151" s="102">
        <f>VLOOKUP(A1151,'FTSE All-Share Historical '!A:B,2,FALSE)</f>
        <v>4538.3599999999997</v>
      </c>
      <c r="C1151" s="26">
        <v>716</v>
      </c>
      <c r="D1151" s="26">
        <v>305</v>
      </c>
      <c r="E1151" s="26">
        <v>147.4</v>
      </c>
      <c r="F1151" s="26">
        <v>230</v>
      </c>
      <c r="G1151" s="26">
        <v>145.5</v>
      </c>
      <c r="H1151" s="26">
        <v>325.5</v>
      </c>
      <c r="I1151" s="26">
        <v>37.700000000000003</v>
      </c>
      <c r="J1151" s="26">
        <v>141.5</v>
      </c>
      <c r="K1151" s="26">
        <v>240</v>
      </c>
      <c r="L1151" s="26">
        <v>142.4</v>
      </c>
      <c r="M1151" s="26">
        <v>344</v>
      </c>
      <c r="N1151" s="26">
        <v>300.5</v>
      </c>
      <c r="O1151" s="26">
        <v>984</v>
      </c>
      <c r="P1151" s="26">
        <v>2740</v>
      </c>
      <c r="Q1151" s="26">
        <v>157</v>
      </c>
      <c r="R1151" s="26">
        <v>89.4</v>
      </c>
      <c r="S1151" s="26">
        <v>72.900000000000006</v>
      </c>
      <c r="T1151" s="26">
        <v>157</v>
      </c>
      <c r="U1151" s="26">
        <v>186</v>
      </c>
      <c r="V1151" s="26">
        <v>54.3</v>
      </c>
      <c r="W1151" s="26">
        <v>4944.5</v>
      </c>
      <c r="X1151" s="26">
        <v>2234</v>
      </c>
      <c r="Y1151" s="26">
        <v>196.6</v>
      </c>
      <c r="Z1151" s="26">
        <v>741.5</v>
      </c>
      <c r="AA1151" s="26">
        <v>4410</v>
      </c>
      <c r="AB1151" s="26">
        <v>509</v>
      </c>
      <c r="AC1151" s="26">
        <v>1290</v>
      </c>
      <c r="AD1151" s="26">
        <v>16150</v>
      </c>
      <c r="AE1151" s="26">
        <v>1368</v>
      </c>
      <c r="AF1151" s="26">
        <v>1880</v>
      </c>
      <c r="AG1151" s="26">
        <v>3.359</v>
      </c>
    </row>
    <row r="1152" spans="1:33" ht="15.75" customHeight="1">
      <c r="A1152" s="101">
        <v>45496</v>
      </c>
      <c r="B1152" s="102">
        <f>VLOOKUP(A1152,'FTSE All-Share Historical '!A:B,2,FALSE)</f>
        <v>4522</v>
      </c>
      <c r="C1152" s="26">
        <v>718</v>
      </c>
      <c r="D1152" s="26">
        <v>299</v>
      </c>
      <c r="E1152" s="26">
        <v>146.6</v>
      </c>
      <c r="F1152" s="26">
        <v>229</v>
      </c>
      <c r="G1152" s="26">
        <v>144</v>
      </c>
      <c r="H1152" s="26">
        <v>326</v>
      </c>
      <c r="I1152" s="26">
        <v>38.15</v>
      </c>
      <c r="J1152" s="26">
        <v>141.5</v>
      </c>
      <c r="K1152" s="26">
        <v>231</v>
      </c>
      <c r="L1152" s="26">
        <v>143</v>
      </c>
      <c r="M1152" s="26">
        <v>347.5</v>
      </c>
      <c r="N1152" s="26">
        <v>303</v>
      </c>
      <c r="O1152" s="26">
        <v>976</v>
      </c>
      <c r="P1152" s="26">
        <v>2720</v>
      </c>
      <c r="Q1152" s="26">
        <v>157.4</v>
      </c>
      <c r="R1152" s="26">
        <v>89.4</v>
      </c>
      <c r="S1152" s="26">
        <v>72.400000000000006</v>
      </c>
      <c r="T1152" s="26">
        <v>159.4</v>
      </c>
      <c r="U1152" s="26">
        <v>183</v>
      </c>
      <c r="V1152" s="26">
        <v>52.6</v>
      </c>
      <c r="W1152" s="26">
        <v>4872</v>
      </c>
      <c r="X1152" s="26">
        <v>2184.5</v>
      </c>
      <c r="Y1152" s="26">
        <v>194</v>
      </c>
      <c r="Z1152" s="26">
        <v>741.5</v>
      </c>
      <c r="AA1152" s="26">
        <v>4390</v>
      </c>
      <c r="AB1152" s="26">
        <v>509</v>
      </c>
      <c r="AC1152" s="26">
        <v>1255</v>
      </c>
      <c r="AD1152" s="26">
        <v>16405</v>
      </c>
      <c r="AE1152" s="26">
        <v>1323</v>
      </c>
      <c r="AF1152" s="26">
        <v>1855</v>
      </c>
      <c r="AG1152" s="26">
        <v>3.4348999999999998</v>
      </c>
    </row>
    <row r="1153" spans="1:33" ht="15.75" customHeight="1">
      <c r="A1153" s="101">
        <v>45497</v>
      </c>
      <c r="B1153" s="102">
        <f>VLOOKUP(A1153,'FTSE All-Share Historical '!A:B,2,FALSE)</f>
        <v>4511.22</v>
      </c>
      <c r="C1153" s="26">
        <v>728</v>
      </c>
      <c r="D1153" s="26">
        <v>296</v>
      </c>
      <c r="E1153" s="26">
        <v>148.6</v>
      </c>
      <c r="F1153" s="26">
        <v>221</v>
      </c>
      <c r="G1153" s="26">
        <v>144</v>
      </c>
      <c r="H1153" s="26">
        <v>323</v>
      </c>
      <c r="I1153" s="26">
        <v>39.1</v>
      </c>
      <c r="J1153" s="26">
        <v>141.5</v>
      </c>
      <c r="K1153" s="26">
        <v>231</v>
      </c>
      <c r="L1153" s="26">
        <v>145.4</v>
      </c>
      <c r="M1153" s="26">
        <v>342</v>
      </c>
      <c r="N1153" s="26">
        <v>301</v>
      </c>
      <c r="O1153" s="26">
        <v>982</v>
      </c>
      <c r="P1153" s="26">
        <v>2705</v>
      </c>
      <c r="Q1153" s="26">
        <v>154.6</v>
      </c>
      <c r="R1153" s="26">
        <v>87</v>
      </c>
      <c r="S1153" s="26">
        <v>73</v>
      </c>
      <c r="T1153" s="26">
        <v>165</v>
      </c>
      <c r="U1153" s="26">
        <v>183</v>
      </c>
      <c r="V1153" s="26">
        <v>50.8</v>
      </c>
      <c r="W1153" s="26">
        <v>4937.5</v>
      </c>
      <c r="X1153" s="26">
        <v>2222</v>
      </c>
      <c r="Y1153" s="26">
        <v>194.2</v>
      </c>
      <c r="Z1153" s="26">
        <v>730</v>
      </c>
      <c r="AA1153" s="26">
        <v>4380</v>
      </c>
      <c r="AB1153" s="26">
        <v>500</v>
      </c>
      <c r="AC1153" s="26">
        <v>1250</v>
      </c>
      <c r="AD1153" s="26">
        <v>16365</v>
      </c>
      <c r="AE1153" s="26">
        <v>1352</v>
      </c>
      <c r="AF1153" s="26">
        <v>1860</v>
      </c>
      <c r="AG1153" s="26">
        <v>3.2650999999999999</v>
      </c>
    </row>
    <row r="1154" spans="1:33" ht="15.75" customHeight="1">
      <c r="A1154" s="101">
        <v>45498</v>
      </c>
      <c r="B1154" s="102">
        <f>VLOOKUP(A1154,'FTSE All-Share Historical '!A:B,2,FALSE)</f>
        <v>4524.71</v>
      </c>
      <c r="C1154" s="26">
        <v>730</v>
      </c>
      <c r="D1154" s="26">
        <v>307</v>
      </c>
      <c r="E1154" s="26">
        <v>147.6</v>
      </c>
      <c r="F1154" s="26">
        <v>221</v>
      </c>
      <c r="G1154" s="26">
        <v>141</v>
      </c>
      <c r="H1154" s="26">
        <v>329.5</v>
      </c>
      <c r="I1154" s="26">
        <v>38.85</v>
      </c>
      <c r="J1154" s="26">
        <v>141</v>
      </c>
      <c r="K1154" s="26">
        <v>230</v>
      </c>
      <c r="L1154" s="26">
        <v>144.4</v>
      </c>
      <c r="M1154" s="26">
        <v>348.5</v>
      </c>
      <c r="N1154" s="26">
        <v>306.5</v>
      </c>
      <c r="O1154" s="26">
        <v>996</v>
      </c>
      <c r="P1154" s="26">
        <v>2710</v>
      </c>
      <c r="Q1154" s="26">
        <v>155</v>
      </c>
      <c r="R1154" s="26">
        <v>88.4</v>
      </c>
      <c r="S1154" s="26">
        <v>73.5</v>
      </c>
      <c r="T1154" s="26">
        <v>157.80000000000001</v>
      </c>
      <c r="U1154" s="26">
        <v>182.5</v>
      </c>
      <c r="V1154" s="26">
        <v>51.9</v>
      </c>
      <c r="W1154" s="26">
        <v>4975.5</v>
      </c>
      <c r="X1154" s="26">
        <v>2265</v>
      </c>
      <c r="Y1154" s="26">
        <v>193.2</v>
      </c>
      <c r="Z1154" s="26">
        <v>720</v>
      </c>
      <c r="AA1154" s="26">
        <v>4390</v>
      </c>
      <c r="AB1154" s="26">
        <v>487.8</v>
      </c>
      <c r="AC1154" s="26">
        <v>1250</v>
      </c>
      <c r="AD1154" s="26">
        <v>16395</v>
      </c>
      <c r="AE1154" s="26">
        <v>1369</v>
      </c>
      <c r="AF1154" s="26">
        <v>1862</v>
      </c>
      <c r="AG1154" s="26">
        <v>3.3771</v>
      </c>
    </row>
    <row r="1155" spans="1:33" ht="15.75" customHeight="1">
      <c r="A1155" s="101">
        <v>45499</v>
      </c>
      <c r="B1155" s="102">
        <f>VLOOKUP(A1155,'FTSE All-Share Historical '!A:B,2,FALSE)</f>
        <v>4586.28</v>
      </c>
      <c r="C1155" s="26">
        <v>740</v>
      </c>
      <c r="D1155" s="26">
        <v>314</v>
      </c>
      <c r="E1155" s="26">
        <v>154</v>
      </c>
      <c r="F1155" s="26">
        <v>228</v>
      </c>
      <c r="G1155" s="26">
        <v>145.5</v>
      </c>
      <c r="H1155" s="26">
        <v>330</v>
      </c>
      <c r="I1155" s="26">
        <v>39.1</v>
      </c>
      <c r="J1155" s="26">
        <v>141.5</v>
      </c>
      <c r="K1155" s="26">
        <v>240</v>
      </c>
      <c r="L1155" s="26">
        <v>146.4</v>
      </c>
      <c r="M1155" s="26">
        <v>368</v>
      </c>
      <c r="N1155" s="26">
        <v>315</v>
      </c>
      <c r="O1155" s="26">
        <v>1000</v>
      </c>
      <c r="P1155" s="26">
        <v>2830</v>
      </c>
      <c r="Q1155" s="26">
        <v>158.6</v>
      </c>
      <c r="R1155" s="26">
        <v>89</v>
      </c>
      <c r="S1155" s="26">
        <v>73.099999999999994</v>
      </c>
      <c r="T1155" s="26">
        <v>157</v>
      </c>
      <c r="U1155" s="26">
        <v>185</v>
      </c>
      <c r="V1155" s="26">
        <v>53.1</v>
      </c>
      <c r="W1155" s="26">
        <v>5037</v>
      </c>
      <c r="X1155" s="26">
        <v>2380</v>
      </c>
      <c r="Y1155" s="26">
        <v>199</v>
      </c>
      <c r="Z1155" s="26">
        <v>749.5</v>
      </c>
      <c r="AA1155" s="26">
        <v>4500</v>
      </c>
      <c r="AB1155" s="26">
        <v>530</v>
      </c>
      <c r="AC1155" s="26">
        <v>1250</v>
      </c>
      <c r="AD1155" s="26">
        <v>16925</v>
      </c>
      <c r="AE1155" s="26">
        <v>1394</v>
      </c>
      <c r="AF1155" s="26">
        <v>1896</v>
      </c>
      <c r="AG1155" s="26">
        <v>3.3771</v>
      </c>
    </row>
    <row r="1156" spans="1:33" ht="15.75" customHeight="1">
      <c r="A1156" s="101">
        <v>45502</v>
      </c>
      <c r="B1156" s="102">
        <f>VLOOKUP(A1156,'FTSE All-Share Historical '!A:B,2,FALSE)</f>
        <v>4586.2700000000004</v>
      </c>
      <c r="C1156" s="26">
        <v>744</v>
      </c>
      <c r="D1156" s="26">
        <v>299</v>
      </c>
      <c r="E1156" s="26">
        <v>151.6</v>
      </c>
      <c r="F1156" s="26">
        <v>229</v>
      </c>
      <c r="G1156" s="26">
        <v>141</v>
      </c>
      <c r="H1156" s="26">
        <v>326</v>
      </c>
      <c r="I1156" s="26">
        <v>39.35</v>
      </c>
      <c r="J1156" s="26">
        <v>141.5</v>
      </c>
      <c r="K1156" s="26">
        <v>233</v>
      </c>
      <c r="L1156" s="26">
        <v>145</v>
      </c>
      <c r="M1156" s="26">
        <v>380.5</v>
      </c>
      <c r="N1156" s="26">
        <v>308</v>
      </c>
      <c r="O1156" s="26">
        <v>994</v>
      </c>
      <c r="P1156" s="26">
        <v>2760</v>
      </c>
      <c r="Q1156" s="26">
        <v>154.4</v>
      </c>
      <c r="R1156" s="26">
        <v>87.4</v>
      </c>
      <c r="S1156" s="26">
        <v>74</v>
      </c>
      <c r="T1156" s="26">
        <v>164</v>
      </c>
      <c r="U1156" s="26">
        <v>184</v>
      </c>
      <c r="V1156" s="26">
        <v>54.8</v>
      </c>
      <c r="W1156" s="26">
        <v>4989.5</v>
      </c>
      <c r="X1156" s="26">
        <v>2339.5</v>
      </c>
      <c r="Y1156" s="26">
        <v>191.8</v>
      </c>
      <c r="Z1156" s="26">
        <v>730</v>
      </c>
      <c r="AA1156" s="26">
        <v>4455</v>
      </c>
      <c r="AB1156" s="26">
        <v>528.5</v>
      </c>
      <c r="AC1156" s="26">
        <v>1250</v>
      </c>
      <c r="AD1156" s="26">
        <v>16890</v>
      </c>
      <c r="AE1156" s="26">
        <v>1398</v>
      </c>
      <c r="AF1156" s="26">
        <v>1919</v>
      </c>
      <c r="AG1156" s="26">
        <v>3.2867999999999999</v>
      </c>
    </row>
    <row r="1157" spans="1:33" ht="15.75" customHeight="1">
      <c r="A1157" s="101">
        <v>45503</v>
      </c>
      <c r="B1157" s="102">
        <f>VLOOKUP(A1157,'FTSE All-Share Historical '!A:B,2,FALSE)</f>
        <v>4583.2299999999996</v>
      </c>
      <c r="C1157" s="26">
        <v>746</v>
      </c>
      <c r="D1157" s="26">
        <v>314</v>
      </c>
      <c r="E1157" s="26">
        <v>152.80000000000001</v>
      </c>
      <c r="F1157" s="26">
        <v>230</v>
      </c>
      <c r="G1157" s="26">
        <v>145.5</v>
      </c>
      <c r="H1157" s="26">
        <v>326</v>
      </c>
      <c r="I1157" s="26">
        <v>40.4</v>
      </c>
      <c r="J1157" s="26">
        <v>142</v>
      </c>
      <c r="K1157" s="26">
        <v>230</v>
      </c>
      <c r="L1157" s="26">
        <v>148.19999999999999</v>
      </c>
      <c r="M1157" s="26">
        <v>377</v>
      </c>
      <c r="N1157" s="26">
        <v>315.5</v>
      </c>
      <c r="O1157" s="26">
        <v>990</v>
      </c>
      <c r="P1157" s="26">
        <v>2820</v>
      </c>
      <c r="Q1157" s="26">
        <v>159</v>
      </c>
      <c r="R1157" s="26">
        <v>88</v>
      </c>
      <c r="S1157" s="26">
        <v>71.8</v>
      </c>
      <c r="T1157" s="26">
        <v>164.8</v>
      </c>
      <c r="U1157" s="26">
        <v>172.5</v>
      </c>
      <c r="V1157" s="26">
        <v>52.2</v>
      </c>
      <c r="W1157" s="26">
        <v>4935.5</v>
      </c>
      <c r="X1157" s="26">
        <v>2277</v>
      </c>
      <c r="Y1157" s="26">
        <v>191.4</v>
      </c>
      <c r="Z1157" s="26">
        <v>739</v>
      </c>
      <c r="AA1157" s="26">
        <v>4570</v>
      </c>
      <c r="AB1157" s="26">
        <v>535.5</v>
      </c>
      <c r="AC1157" s="26">
        <v>1305</v>
      </c>
      <c r="AD1157" s="26">
        <v>16960</v>
      </c>
      <c r="AE1157" s="26">
        <v>1406</v>
      </c>
      <c r="AF1157" s="26">
        <v>1920</v>
      </c>
      <c r="AG1157" s="26">
        <v>3.1206</v>
      </c>
    </row>
    <row r="1158" spans="1:33" ht="15.75" customHeight="1">
      <c r="A1158" s="101">
        <v>45504</v>
      </c>
      <c r="B1158" s="102">
        <f>VLOOKUP(A1158,'FTSE All-Share Historical '!A:B,2,FALSE)</f>
        <v>4632.8</v>
      </c>
      <c r="C1158" s="26">
        <v>732</v>
      </c>
      <c r="D1158" s="26">
        <v>307</v>
      </c>
      <c r="E1158" s="26">
        <v>154.6</v>
      </c>
      <c r="F1158" s="26">
        <v>228</v>
      </c>
      <c r="G1158" s="26">
        <v>142</v>
      </c>
      <c r="H1158" s="26">
        <v>327</v>
      </c>
      <c r="I1158" s="26">
        <v>41.7</v>
      </c>
      <c r="J1158" s="26">
        <v>142</v>
      </c>
      <c r="K1158" s="26">
        <v>235</v>
      </c>
      <c r="L1158" s="26">
        <v>147</v>
      </c>
      <c r="M1158" s="26">
        <v>370</v>
      </c>
      <c r="N1158" s="26">
        <v>311</v>
      </c>
      <c r="O1158" s="26">
        <v>998</v>
      </c>
      <c r="P1158" s="26">
        <v>2860</v>
      </c>
      <c r="Q1158" s="26">
        <v>161.80000000000001</v>
      </c>
      <c r="R1158" s="26">
        <v>87.2</v>
      </c>
      <c r="S1158" s="26">
        <v>71.400000000000006</v>
      </c>
      <c r="T1158" s="26">
        <v>162</v>
      </c>
      <c r="U1158" s="26">
        <v>188</v>
      </c>
      <c r="V1158" s="26">
        <v>49.75</v>
      </c>
      <c r="W1158" s="26">
        <v>5026</v>
      </c>
      <c r="X1158" s="26">
        <v>2350</v>
      </c>
      <c r="Y1158" s="26">
        <v>197.8</v>
      </c>
      <c r="Z1158" s="26">
        <v>746.5</v>
      </c>
      <c r="AA1158" s="26">
        <v>4535</v>
      </c>
      <c r="AB1158" s="26">
        <v>531</v>
      </c>
      <c r="AC1158" s="26">
        <v>1230</v>
      </c>
      <c r="AD1158" s="26">
        <v>17235</v>
      </c>
      <c r="AE1158" s="26">
        <v>1420</v>
      </c>
      <c r="AF1158" s="26">
        <v>1904</v>
      </c>
      <c r="AG1158" s="26">
        <v>3.0844999999999998</v>
      </c>
    </row>
    <row r="1159" spans="1:33" ht="15.75" customHeight="1">
      <c r="A1159" s="101">
        <v>45505</v>
      </c>
      <c r="B1159" s="102">
        <f>VLOOKUP(A1159,'FTSE All-Share Historical '!A:B,2,FALSE)</f>
        <v>4588.3</v>
      </c>
      <c r="C1159" s="26">
        <v>716</v>
      </c>
      <c r="D1159" s="26">
        <v>309</v>
      </c>
      <c r="E1159" s="26">
        <v>152.80000000000001</v>
      </c>
      <c r="F1159" s="26">
        <v>221</v>
      </c>
      <c r="G1159" s="26">
        <v>140</v>
      </c>
      <c r="H1159" s="26">
        <v>337.5</v>
      </c>
      <c r="I1159" s="26">
        <v>40.4</v>
      </c>
      <c r="J1159" s="26">
        <v>142</v>
      </c>
      <c r="K1159" s="26">
        <v>235</v>
      </c>
      <c r="L1159" s="26">
        <v>145.6</v>
      </c>
      <c r="M1159" s="26">
        <v>372</v>
      </c>
      <c r="N1159" s="26">
        <v>317</v>
      </c>
      <c r="O1159" s="26">
        <v>1015</v>
      </c>
      <c r="P1159" s="26">
        <v>2835</v>
      </c>
      <c r="Q1159" s="26">
        <v>158.4</v>
      </c>
      <c r="R1159" s="26">
        <v>87.2</v>
      </c>
      <c r="S1159" s="26">
        <v>71.900000000000006</v>
      </c>
      <c r="T1159" s="26">
        <v>160</v>
      </c>
      <c r="U1159" s="26">
        <v>191</v>
      </c>
      <c r="V1159" s="26">
        <v>51.6</v>
      </c>
      <c r="W1159" s="26">
        <v>5004</v>
      </c>
      <c r="X1159" s="26">
        <v>2321</v>
      </c>
      <c r="Y1159" s="26">
        <v>195.2</v>
      </c>
      <c r="Z1159" s="26">
        <v>756</v>
      </c>
      <c r="AA1159" s="26">
        <v>4545</v>
      </c>
      <c r="AB1159" s="26">
        <v>522.5</v>
      </c>
      <c r="AC1159" s="26">
        <v>1260</v>
      </c>
      <c r="AD1159" s="26">
        <v>16920</v>
      </c>
      <c r="AE1159" s="26">
        <v>1390</v>
      </c>
      <c r="AF1159" s="26">
        <v>1900</v>
      </c>
      <c r="AG1159" s="26">
        <v>2.9617</v>
      </c>
    </row>
    <row r="1160" spans="1:33" ht="15.75" customHeight="1">
      <c r="A1160" s="101">
        <v>45506</v>
      </c>
      <c r="B1160" s="102">
        <f>VLOOKUP(A1160,'FTSE All-Share Historical '!A:B,2,FALSE)</f>
        <v>4517.43</v>
      </c>
      <c r="C1160" s="26">
        <v>704</v>
      </c>
      <c r="D1160" s="26">
        <v>305</v>
      </c>
      <c r="E1160" s="26">
        <v>144</v>
      </c>
      <c r="F1160" s="26">
        <v>220</v>
      </c>
      <c r="G1160" s="26">
        <v>138</v>
      </c>
      <c r="H1160" s="26">
        <v>324</v>
      </c>
      <c r="I1160" s="26">
        <v>39.1</v>
      </c>
      <c r="J1160" s="26">
        <v>142</v>
      </c>
      <c r="K1160" s="26">
        <v>229</v>
      </c>
      <c r="L1160" s="26">
        <v>142.4</v>
      </c>
      <c r="M1160" s="26">
        <v>353.5</v>
      </c>
      <c r="N1160" s="26">
        <v>302</v>
      </c>
      <c r="O1160" s="26">
        <v>1010</v>
      </c>
      <c r="P1160" s="26">
        <v>2790</v>
      </c>
      <c r="Q1160" s="26">
        <v>155.19999999999999</v>
      </c>
      <c r="R1160" s="26">
        <v>86</v>
      </c>
      <c r="S1160" s="26">
        <v>70.3</v>
      </c>
      <c r="T1160" s="26">
        <v>167.2</v>
      </c>
      <c r="U1160" s="26">
        <v>189</v>
      </c>
      <c r="V1160" s="26">
        <v>50.2</v>
      </c>
      <c r="W1160" s="26">
        <v>4949.5</v>
      </c>
      <c r="X1160" s="26">
        <v>2243.5</v>
      </c>
      <c r="Y1160" s="26">
        <v>189.2</v>
      </c>
      <c r="Z1160" s="26">
        <v>731</v>
      </c>
      <c r="AA1160" s="26">
        <v>4370</v>
      </c>
      <c r="AB1160" s="26">
        <v>511.5</v>
      </c>
      <c r="AC1160" s="26">
        <v>1275</v>
      </c>
      <c r="AD1160" s="26">
        <v>15880</v>
      </c>
      <c r="AE1160" s="26">
        <v>1374</v>
      </c>
      <c r="AF1160" s="26">
        <v>1887</v>
      </c>
      <c r="AG1160" s="26">
        <v>2.8895</v>
      </c>
    </row>
    <row r="1161" spans="1:33" ht="15.75" customHeight="1">
      <c r="A1161" s="101">
        <v>45509</v>
      </c>
      <c r="B1161" s="102">
        <f>VLOOKUP(A1161,'FTSE All-Share Historical '!A:B,2,FALSE)</f>
        <v>4420.3999999999996</v>
      </c>
      <c r="C1161" s="26">
        <v>706</v>
      </c>
      <c r="D1161" s="26">
        <v>286</v>
      </c>
      <c r="E1161" s="26">
        <v>142</v>
      </c>
      <c r="F1161" s="26">
        <v>216</v>
      </c>
      <c r="G1161" s="26">
        <v>137</v>
      </c>
      <c r="H1161" s="26">
        <v>321.5</v>
      </c>
      <c r="I1161" s="26">
        <v>37.450000000000003</v>
      </c>
      <c r="J1161" s="26">
        <v>140.5</v>
      </c>
      <c r="K1161" s="26">
        <v>220</v>
      </c>
      <c r="L1161" s="26">
        <v>140.4</v>
      </c>
      <c r="M1161" s="26">
        <v>346</v>
      </c>
      <c r="N1161" s="26">
        <v>292.5</v>
      </c>
      <c r="O1161" s="26">
        <v>978</v>
      </c>
      <c r="P1161" s="26">
        <v>2710</v>
      </c>
      <c r="Q1161" s="26">
        <v>148</v>
      </c>
      <c r="R1161" s="26">
        <v>80.400000000000006</v>
      </c>
      <c r="S1161" s="26">
        <v>68.5</v>
      </c>
      <c r="T1161" s="26">
        <v>155.19999999999999</v>
      </c>
      <c r="U1161" s="26">
        <v>184</v>
      </c>
      <c r="V1161" s="26">
        <v>48.3</v>
      </c>
      <c r="W1161" s="26">
        <v>4936.5</v>
      </c>
      <c r="X1161" s="26">
        <v>2194</v>
      </c>
      <c r="Y1161" s="26">
        <v>183</v>
      </c>
      <c r="Z1161" s="26">
        <v>715</v>
      </c>
      <c r="AA1161" s="26">
        <v>3730</v>
      </c>
      <c r="AB1161" s="26">
        <v>500.5</v>
      </c>
      <c r="AC1161" s="26">
        <v>1240</v>
      </c>
      <c r="AD1161" s="26">
        <v>15760</v>
      </c>
      <c r="AE1161" s="26">
        <v>1323</v>
      </c>
      <c r="AF1161" s="26">
        <v>1856</v>
      </c>
      <c r="AG1161" s="26">
        <v>2.8858999999999999</v>
      </c>
    </row>
    <row r="1162" spans="1:33" ht="15.75" customHeight="1">
      <c r="A1162" s="101">
        <v>45510</v>
      </c>
      <c r="B1162" s="102">
        <f>VLOOKUP(A1162,'FTSE All-Share Historical '!A:B,2,FALSE)</f>
        <v>4433.1499999999996</v>
      </c>
      <c r="C1162" s="26">
        <v>682</v>
      </c>
      <c r="D1162" s="26">
        <v>295</v>
      </c>
      <c r="E1162" s="26">
        <v>143.4</v>
      </c>
      <c r="F1162" s="26">
        <v>222</v>
      </c>
      <c r="G1162" s="26">
        <v>139</v>
      </c>
      <c r="H1162" s="26">
        <v>324</v>
      </c>
      <c r="I1162" s="26">
        <v>37.85</v>
      </c>
      <c r="J1162" s="26">
        <v>136.5</v>
      </c>
      <c r="K1162" s="26">
        <v>220</v>
      </c>
      <c r="L1162" s="26">
        <v>137</v>
      </c>
      <c r="M1162" s="26">
        <v>348</v>
      </c>
      <c r="N1162" s="26">
        <v>295.5</v>
      </c>
      <c r="O1162" s="26">
        <v>974</v>
      </c>
      <c r="P1162" s="26">
        <v>2700</v>
      </c>
      <c r="Q1162" s="26">
        <v>147</v>
      </c>
      <c r="R1162" s="26">
        <v>82.8</v>
      </c>
      <c r="S1162" s="26">
        <v>68.5</v>
      </c>
      <c r="T1162" s="26">
        <v>162.6</v>
      </c>
      <c r="U1162" s="26">
        <v>181</v>
      </c>
      <c r="V1162" s="26">
        <v>49</v>
      </c>
      <c r="W1162" s="26">
        <v>4913</v>
      </c>
      <c r="X1162" s="26">
        <v>2193</v>
      </c>
      <c r="Y1162" s="26">
        <v>186.2</v>
      </c>
      <c r="Z1162" s="26">
        <v>722</v>
      </c>
      <c r="AA1162" s="26">
        <v>3805</v>
      </c>
      <c r="AB1162" s="26">
        <v>508</v>
      </c>
      <c r="AC1162" s="26">
        <v>1250</v>
      </c>
      <c r="AD1162" s="26">
        <v>15700</v>
      </c>
      <c r="AE1162" s="26">
        <v>1347</v>
      </c>
      <c r="AF1162" s="26">
        <v>1821</v>
      </c>
      <c r="AG1162" s="26">
        <v>2.8895</v>
      </c>
    </row>
    <row r="1163" spans="1:33" ht="15.75" customHeight="1">
      <c r="A1163" s="101">
        <v>45511</v>
      </c>
      <c r="B1163" s="102">
        <f>VLOOKUP(A1163,'FTSE All-Share Historical '!A:B,2,FALSE)</f>
        <v>4506.1000000000004</v>
      </c>
      <c r="C1163" s="26">
        <v>714</v>
      </c>
      <c r="D1163" s="26">
        <v>301</v>
      </c>
      <c r="E1163" s="26">
        <v>142.6</v>
      </c>
      <c r="F1163" s="26">
        <v>216.5</v>
      </c>
      <c r="G1163" s="26">
        <v>140</v>
      </c>
      <c r="H1163" s="26">
        <v>333.5</v>
      </c>
      <c r="I1163" s="26">
        <v>37.85</v>
      </c>
      <c r="J1163" s="26">
        <v>140</v>
      </c>
      <c r="K1163" s="26">
        <v>229</v>
      </c>
      <c r="L1163" s="26">
        <v>136.4</v>
      </c>
      <c r="M1163" s="26">
        <v>354</v>
      </c>
      <c r="N1163" s="26">
        <v>303.5</v>
      </c>
      <c r="O1163" s="26">
        <v>972</v>
      </c>
      <c r="P1163" s="26">
        <v>2775</v>
      </c>
      <c r="Q1163" s="26">
        <v>149.4</v>
      </c>
      <c r="R1163" s="26">
        <v>83.6</v>
      </c>
      <c r="S1163" s="26">
        <v>69</v>
      </c>
      <c r="T1163" s="26">
        <v>159.4</v>
      </c>
      <c r="U1163" s="26">
        <v>188</v>
      </c>
      <c r="V1163" s="26">
        <v>49.25</v>
      </c>
      <c r="W1163" s="26">
        <v>4923</v>
      </c>
      <c r="X1163" s="26">
        <v>2201</v>
      </c>
      <c r="Y1163" s="26">
        <v>186.2</v>
      </c>
      <c r="Z1163" s="26">
        <v>728.5</v>
      </c>
      <c r="AA1163" s="26">
        <v>3750</v>
      </c>
      <c r="AB1163" s="26">
        <v>521</v>
      </c>
      <c r="AC1163" s="26">
        <v>1250</v>
      </c>
      <c r="AD1163" s="26">
        <v>15800</v>
      </c>
      <c r="AE1163" s="26">
        <v>1330</v>
      </c>
      <c r="AF1163" s="26">
        <v>1840</v>
      </c>
      <c r="AG1163" s="26">
        <v>2.633</v>
      </c>
    </row>
    <row r="1164" spans="1:33" ht="15.75" customHeight="1">
      <c r="A1164" s="101">
        <v>45512</v>
      </c>
      <c r="B1164" s="102">
        <f>VLOOKUP(A1164,'FTSE All-Share Historical '!A:B,2,FALSE)</f>
        <v>4493.6400000000003</v>
      </c>
      <c r="C1164" s="26">
        <v>712</v>
      </c>
      <c r="D1164" s="26">
        <v>296</v>
      </c>
      <c r="E1164" s="26">
        <v>138.80000000000001</v>
      </c>
      <c r="F1164" s="26">
        <v>218</v>
      </c>
      <c r="G1164" s="26">
        <v>137</v>
      </c>
      <c r="H1164" s="26">
        <v>325.5</v>
      </c>
      <c r="I1164" s="26">
        <v>38.85</v>
      </c>
      <c r="J1164" s="26">
        <v>140</v>
      </c>
      <c r="K1164" s="26">
        <v>226</v>
      </c>
      <c r="L1164" s="26">
        <v>135.6</v>
      </c>
      <c r="M1164" s="26">
        <v>356</v>
      </c>
      <c r="N1164" s="26">
        <v>301</v>
      </c>
      <c r="O1164" s="26">
        <v>984</v>
      </c>
      <c r="P1164" s="26">
        <v>2970</v>
      </c>
      <c r="Q1164" s="26">
        <v>149.80000000000001</v>
      </c>
      <c r="R1164" s="26">
        <v>83.6</v>
      </c>
      <c r="S1164" s="26">
        <v>69.400000000000006</v>
      </c>
      <c r="T1164" s="26">
        <v>167.4</v>
      </c>
      <c r="U1164" s="26">
        <v>187.5</v>
      </c>
      <c r="V1164" s="26">
        <v>49.55</v>
      </c>
      <c r="W1164" s="26">
        <v>4930.5</v>
      </c>
      <c r="X1164" s="26">
        <v>2222</v>
      </c>
      <c r="Y1164" s="26">
        <v>187.2</v>
      </c>
      <c r="Z1164" s="26">
        <v>729</v>
      </c>
      <c r="AA1164" s="26">
        <v>3785</v>
      </c>
      <c r="AB1164" s="26">
        <v>517</v>
      </c>
      <c r="AC1164" s="26">
        <v>1260</v>
      </c>
      <c r="AD1164" s="26">
        <v>15500</v>
      </c>
      <c r="AE1164" s="26">
        <v>1316</v>
      </c>
      <c r="AF1164" s="26">
        <v>1992</v>
      </c>
      <c r="AG1164" s="26">
        <v>2.6366999999999998</v>
      </c>
    </row>
    <row r="1165" spans="1:33" ht="15.75" customHeight="1">
      <c r="A1165" s="101">
        <v>45513</v>
      </c>
      <c r="B1165" s="102">
        <f>VLOOKUP(A1165,'FTSE All-Share Historical '!A:B,2,FALSE)</f>
        <v>4508.17</v>
      </c>
      <c r="C1165" s="26">
        <v>728</v>
      </c>
      <c r="D1165" s="26">
        <v>303</v>
      </c>
      <c r="E1165" s="26">
        <v>140.80000000000001</v>
      </c>
      <c r="F1165" s="26">
        <v>224</v>
      </c>
      <c r="G1165" s="26">
        <v>143.5</v>
      </c>
      <c r="H1165" s="26">
        <v>329</v>
      </c>
      <c r="I1165" s="26">
        <v>40</v>
      </c>
      <c r="J1165" s="26">
        <v>137</v>
      </c>
      <c r="K1165" s="26">
        <v>228</v>
      </c>
      <c r="L1165" s="26">
        <v>137.80000000000001</v>
      </c>
      <c r="M1165" s="26">
        <v>351</v>
      </c>
      <c r="N1165" s="26">
        <v>303</v>
      </c>
      <c r="O1165" s="26">
        <v>990</v>
      </c>
      <c r="P1165" s="26">
        <v>2920</v>
      </c>
      <c r="Q1165" s="26">
        <v>149.4</v>
      </c>
      <c r="R1165" s="26">
        <v>85.8</v>
      </c>
      <c r="S1165" s="26">
        <v>69.599999999999994</v>
      </c>
      <c r="T1165" s="26">
        <v>174.4</v>
      </c>
      <c r="U1165" s="26">
        <v>185</v>
      </c>
      <c r="V1165" s="26">
        <v>50.9</v>
      </c>
      <c r="W1165" s="26">
        <v>4914.5</v>
      </c>
      <c r="X1165" s="26">
        <v>2226</v>
      </c>
      <c r="Y1165" s="26">
        <v>187</v>
      </c>
      <c r="Z1165" s="26">
        <v>748</v>
      </c>
      <c r="AA1165" s="26">
        <v>3785</v>
      </c>
      <c r="AB1165" s="26">
        <v>518.5</v>
      </c>
      <c r="AC1165" s="26">
        <v>1265</v>
      </c>
      <c r="AD1165" s="26">
        <v>15500</v>
      </c>
      <c r="AE1165" s="26">
        <v>1339</v>
      </c>
      <c r="AF1165" s="26">
        <v>2038</v>
      </c>
      <c r="AG1165" s="26">
        <v>2.5644</v>
      </c>
    </row>
    <row r="1166" spans="1:33" ht="15.75" customHeight="1">
      <c r="A1166" s="101">
        <v>45516</v>
      </c>
      <c r="B1166" s="102">
        <f>VLOOKUP(A1166,'FTSE All-Share Historical '!A:B,2,FALSE)</f>
        <v>4529.78</v>
      </c>
      <c r="C1166" s="26">
        <v>738</v>
      </c>
      <c r="D1166" s="26">
        <v>296</v>
      </c>
      <c r="E1166" s="26">
        <v>138.4</v>
      </c>
      <c r="F1166" s="26">
        <v>214</v>
      </c>
      <c r="G1166" s="26">
        <v>138.5</v>
      </c>
      <c r="H1166" s="26">
        <v>334</v>
      </c>
      <c r="I1166" s="26">
        <v>39.6</v>
      </c>
      <c r="J1166" s="26">
        <v>138</v>
      </c>
      <c r="K1166" s="26">
        <v>235</v>
      </c>
      <c r="L1166" s="26">
        <v>140.6</v>
      </c>
      <c r="M1166" s="26">
        <v>351</v>
      </c>
      <c r="N1166" s="26">
        <v>308</v>
      </c>
      <c r="O1166" s="26">
        <v>988</v>
      </c>
      <c r="P1166" s="26">
        <v>2930</v>
      </c>
      <c r="Q1166" s="26">
        <v>150.80000000000001</v>
      </c>
      <c r="R1166" s="26">
        <v>85.4</v>
      </c>
      <c r="S1166" s="26">
        <v>69.5</v>
      </c>
      <c r="T1166" s="26">
        <v>170</v>
      </c>
      <c r="U1166" s="26">
        <v>183</v>
      </c>
      <c r="V1166" s="26">
        <v>49</v>
      </c>
      <c r="W1166" s="26">
        <v>4942</v>
      </c>
      <c r="X1166" s="26">
        <v>2232.5</v>
      </c>
      <c r="Y1166" s="26">
        <v>189.2</v>
      </c>
      <c r="Z1166" s="26">
        <v>735</v>
      </c>
      <c r="AA1166" s="26">
        <v>3860</v>
      </c>
      <c r="AB1166" s="26">
        <v>523.5</v>
      </c>
      <c r="AC1166" s="26">
        <v>1270</v>
      </c>
      <c r="AD1166" s="26">
        <v>15350</v>
      </c>
      <c r="AE1166" s="26">
        <v>1327</v>
      </c>
      <c r="AF1166" s="26">
        <v>2002</v>
      </c>
      <c r="AG1166" s="26">
        <v>2.5283000000000002</v>
      </c>
    </row>
    <row r="1167" spans="1:33" ht="15.75" customHeight="1">
      <c r="A1167" s="101">
        <v>45517</v>
      </c>
      <c r="B1167" s="102">
        <f>VLOOKUP(A1167,'FTSE All-Share Historical '!A:B,2,FALSE)</f>
        <v>4543.68</v>
      </c>
      <c r="C1167" s="26">
        <v>740</v>
      </c>
      <c r="D1167" s="26">
        <v>292</v>
      </c>
      <c r="E1167" s="26">
        <v>140</v>
      </c>
      <c r="F1167" s="26">
        <v>223</v>
      </c>
      <c r="G1167" s="26">
        <v>140</v>
      </c>
      <c r="H1167" s="26">
        <v>327</v>
      </c>
      <c r="I1167" s="26">
        <v>39.950000000000003</v>
      </c>
      <c r="J1167" s="26">
        <v>138.75</v>
      </c>
      <c r="K1167" s="26">
        <v>222</v>
      </c>
      <c r="L1167" s="26">
        <v>144.80000000000001</v>
      </c>
      <c r="M1167" s="26">
        <v>353</v>
      </c>
      <c r="N1167" s="26">
        <v>304.5</v>
      </c>
      <c r="O1167" s="26">
        <v>972</v>
      </c>
      <c r="P1167" s="26">
        <v>2915</v>
      </c>
      <c r="Q1167" s="26">
        <v>149.6</v>
      </c>
      <c r="R1167" s="26">
        <v>86.8</v>
      </c>
      <c r="S1167" s="26">
        <v>70.400000000000006</v>
      </c>
      <c r="T1167" s="26">
        <v>169.6</v>
      </c>
      <c r="U1167" s="26">
        <v>181</v>
      </c>
      <c r="V1167" s="26">
        <v>48.2</v>
      </c>
      <c r="W1167" s="26">
        <v>4929</v>
      </c>
      <c r="X1167" s="26">
        <v>2231.5</v>
      </c>
      <c r="Y1167" s="26">
        <v>188.8</v>
      </c>
      <c r="Z1167" s="26">
        <v>745</v>
      </c>
      <c r="AA1167" s="26">
        <v>3785</v>
      </c>
      <c r="AB1167" s="26">
        <v>520</v>
      </c>
      <c r="AC1167" s="26">
        <v>1275</v>
      </c>
      <c r="AD1167" s="26">
        <v>15550</v>
      </c>
      <c r="AE1167" s="26">
        <v>1338</v>
      </c>
      <c r="AF1167" s="26">
        <v>1989</v>
      </c>
      <c r="AG1167" s="26">
        <v>2.7088999999999999</v>
      </c>
    </row>
    <row r="1168" spans="1:33" ht="15.75" customHeight="1">
      <c r="A1168" s="101">
        <v>45518</v>
      </c>
      <c r="B1168" s="102">
        <f>VLOOKUP(A1168,'FTSE All-Share Historical '!A:B,2,FALSE)</f>
        <v>4571.78</v>
      </c>
      <c r="C1168" s="26">
        <v>732</v>
      </c>
      <c r="D1168" s="26">
        <v>291</v>
      </c>
      <c r="E1168" s="26">
        <v>139.80000000000001</v>
      </c>
      <c r="F1168" s="26">
        <v>226</v>
      </c>
      <c r="G1168" s="26">
        <v>140</v>
      </c>
      <c r="H1168" s="26">
        <v>338</v>
      </c>
      <c r="I1168" s="26">
        <v>41.75</v>
      </c>
      <c r="J1168" s="26">
        <v>138</v>
      </c>
      <c r="K1168" s="26">
        <v>225</v>
      </c>
      <c r="L1168" s="26">
        <v>143.80000000000001</v>
      </c>
      <c r="M1168" s="26">
        <v>354.5</v>
      </c>
      <c r="N1168" s="26">
        <v>310.5</v>
      </c>
      <c r="O1168" s="26">
        <v>974</v>
      </c>
      <c r="P1168" s="26">
        <v>2960</v>
      </c>
      <c r="Q1168" s="26">
        <v>151.6</v>
      </c>
      <c r="R1168" s="26">
        <v>86.6</v>
      </c>
      <c r="S1168" s="26">
        <v>70.8</v>
      </c>
      <c r="T1168" s="26">
        <v>168.2</v>
      </c>
      <c r="U1168" s="26">
        <v>180</v>
      </c>
      <c r="V1168" s="26">
        <v>49</v>
      </c>
      <c r="W1168" s="26">
        <v>4853</v>
      </c>
      <c r="X1168" s="26">
        <v>2198</v>
      </c>
      <c r="Y1168" s="26">
        <v>186.6</v>
      </c>
      <c r="Z1168" s="26">
        <v>743</v>
      </c>
      <c r="AA1168" s="26">
        <v>3900</v>
      </c>
      <c r="AB1168" s="26">
        <v>530</v>
      </c>
      <c r="AC1168" s="26">
        <v>1280</v>
      </c>
      <c r="AD1168" s="26">
        <v>15850</v>
      </c>
      <c r="AE1168" s="26">
        <v>1348</v>
      </c>
      <c r="AF1168" s="26">
        <v>2088</v>
      </c>
      <c r="AG1168" s="26">
        <v>2.7088999999999999</v>
      </c>
    </row>
    <row r="1169" spans="1:33" ht="15.75" customHeight="1">
      <c r="A1169" s="101">
        <v>45519</v>
      </c>
      <c r="B1169" s="102">
        <f>VLOOKUP(A1169,'FTSE All-Share Historical '!A:B,2,FALSE)</f>
        <v>4607.6000000000004</v>
      </c>
      <c r="C1169" s="26">
        <v>730</v>
      </c>
      <c r="D1169" s="26">
        <v>301</v>
      </c>
      <c r="E1169" s="26">
        <v>140.80000000000001</v>
      </c>
      <c r="F1169" s="26">
        <v>220</v>
      </c>
      <c r="G1169" s="26">
        <v>140</v>
      </c>
      <c r="H1169" s="26">
        <v>349</v>
      </c>
      <c r="I1169" s="26">
        <v>42</v>
      </c>
      <c r="J1169" s="26">
        <v>139</v>
      </c>
      <c r="K1169" s="26">
        <v>223</v>
      </c>
      <c r="L1169" s="26">
        <v>149.6</v>
      </c>
      <c r="M1169" s="26">
        <v>358.5</v>
      </c>
      <c r="N1169" s="26">
        <v>311.5</v>
      </c>
      <c r="O1169" s="26">
        <v>966</v>
      </c>
      <c r="P1169" s="26">
        <v>2990</v>
      </c>
      <c r="Q1169" s="26">
        <v>152.6</v>
      </c>
      <c r="R1169" s="26">
        <v>89</v>
      </c>
      <c r="S1169" s="26">
        <v>70.5</v>
      </c>
      <c r="T1169" s="26">
        <v>172</v>
      </c>
      <c r="U1169" s="26">
        <v>185</v>
      </c>
      <c r="V1169" s="26">
        <v>50.6</v>
      </c>
      <c r="W1169" s="26">
        <v>4751</v>
      </c>
      <c r="X1169" s="26">
        <v>2185.5</v>
      </c>
      <c r="Y1169" s="26">
        <v>191.2</v>
      </c>
      <c r="Z1169" s="26">
        <v>761.5</v>
      </c>
      <c r="AA1169" s="26">
        <v>3900</v>
      </c>
      <c r="AB1169" s="26">
        <v>540</v>
      </c>
      <c r="AC1169" s="26">
        <v>1305</v>
      </c>
      <c r="AD1169" s="26">
        <v>16250</v>
      </c>
      <c r="AE1169" s="26">
        <v>1353</v>
      </c>
      <c r="AF1169" s="26">
        <v>2074</v>
      </c>
      <c r="AG1169" s="26">
        <v>2.7810999999999999</v>
      </c>
    </row>
    <row r="1170" spans="1:33" ht="15.75" customHeight="1">
      <c r="A1170" s="101">
        <v>45520</v>
      </c>
      <c r="B1170" s="102">
        <f>VLOOKUP(A1170,'FTSE All-Share Historical '!A:B,2,FALSE)</f>
        <v>4589.1499999999996</v>
      </c>
      <c r="C1170" s="26">
        <v>742</v>
      </c>
      <c r="D1170" s="26">
        <v>294</v>
      </c>
      <c r="E1170" s="26">
        <v>139.4</v>
      </c>
      <c r="F1170" s="26">
        <v>225</v>
      </c>
      <c r="G1170" s="26">
        <v>141.5</v>
      </c>
      <c r="H1170" s="26">
        <v>351</v>
      </c>
      <c r="I1170" s="26">
        <v>41.4</v>
      </c>
      <c r="J1170" s="26">
        <v>141.25</v>
      </c>
      <c r="K1170" s="26">
        <v>223</v>
      </c>
      <c r="L1170" s="26">
        <v>148.4</v>
      </c>
      <c r="M1170" s="26">
        <v>354.5</v>
      </c>
      <c r="N1170" s="26">
        <v>303</v>
      </c>
      <c r="O1170" s="26">
        <v>960</v>
      </c>
      <c r="P1170" s="26">
        <v>2995</v>
      </c>
      <c r="Q1170" s="26">
        <v>154.4</v>
      </c>
      <c r="R1170" s="26">
        <v>88</v>
      </c>
      <c r="S1170" s="26">
        <v>71</v>
      </c>
      <c r="T1170" s="26">
        <v>165</v>
      </c>
      <c r="U1170" s="26">
        <v>183</v>
      </c>
      <c r="V1170" s="26">
        <v>49.45</v>
      </c>
      <c r="W1170" s="26">
        <v>4742</v>
      </c>
      <c r="X1170" s="26">
        <v>2185.5</v>
      </c>
      <c r="Y1170" s="26">
        <v>190.2</v>
      </c>
      <c r="Z1170" s="26">
        <v>760.5</v>
      </c>
      <c r="AA1170" s="26">
        <v>3885</v>
      </c>
      <c r="AB1170" s="26">
        <v>540</v>
      </c>
      <c r="AC1170" s="26">
        <v>1285</v>
      </c>
      <c r="AD1170" s="26">
        <v>16000</v>
      </c>
      <c r="AE1170" s="26">
        <v>1360</v>
      </c>
      <c r="AF1170" s="26">
        <v>2070</v>
      </c>
      <c r="AG1170" s="26">
        <v>2.6728000000000001</v>
      </c>
    </row>
    <row r="1171" spans="1:33" ht="15.75" customHeight="1">
      <c r="A1171" s="101">
        <v>45523</v>
      </c>
      <c r="B1171" s="102">
        <f>VLOOKUP(A1171,'FTSE All-Share Historical '!A:B,2,FALSE)</f>
        <v>4614.08</v>
      </c>
      <c r="C1171" s="26">
        <v>740</v>
      </c>
      <c r="D1171" s="26">
        <v>300</v>
      </c>
      <c r="E1171" s="26">
        <v>141.4</v>
      </c>
      <c r="F1171" s="26">
        <v>220</v>
      </c>
      <c r="G1171" s="26">
        <v>144.5</v>
      </c>
      <c r="H1171" s="26">
        <v>345</v>
      </c>
      <c r="I1171" s="26">
        <v>41.85</v>
      </c>
      <c r="J1171" s="26">
        <v>141</v>
      </c>
      <c r="K1171" s="26">
        <v>221</v>
      </c>
      <c r="L1171" s="26">
        <v>151.19999999999999</v>
      </c>
      <c r="M1171" s="26">
        <v>352.5</v>
      </c>
      <c r="N1171" s="26">
        <v>305.5</v>
      </c>
      <c r="O1171" s="26">
        <v>970</v>
      </c>
      <c r="P1171" s="26">
        <v>2970</v>
      </c>
      <c r="Q1171" s="26">
        <v>157</v>
      </c>
      <c r="R1171" s="26">
        <v>92</v>
      </c>
      <c r="S1171" s="26">
        <v>71.7</v>
      </c>
      <c r="T1171" s="26">
        <v>159.6</v>
      </c>
      <c r="U1171" s="26">
        <v>183.5</v>
      </c>
      <c r="V1171" s="26">
        <v>51.9</v>
      </c>
      <c r="W1171" s="26">
        <v>4824.5</v>
      </c>
      <c r="X1171" s="26">
        <v>2235</v>
      </c>
      <c r="Y1171" s="26">
        <v>197</v>
      </c>
      <c r="Z1171" s="26">
        <v>760</v>
      </c>
      <c r="AA1171" s="26">
        <v>3900</v>
      </c>
      <c r="AB1171" s="26">
        <v>542</v>
      </c>
      <c r="AC1171" s="26">
        <v>1320</v>
      </c>
      <c r="AD1171" s="26">
        <v>15850</v>
      </c>
      <c r="AE1171" s="26">
        <v>1370</v>
      </c>
      <c r="AF1171" s="26">
        <v>2038</v>
      </c>
      <c r="AG1171" s="26">
        <v>2.7810999999999999</v>
      </c>
    </row>
    <row r="1172" spans="1:33" ht="15.75" customHeight="1">
      <c r="A1172" s="101">
        <v>45524</v>
      </c>
      <c r="B1172" s="102">
        <f>VLOOKUP(A1172,'FTSE All-Share Historical '!A:B,2,FALSE)</f>
        <v>4569.1400000000003</v>
      </c>
      <c r="C1172" s="26">
        <v>736</v>
      </c>
      <c r="D1172" s="26">
        <v>301</v>
      </c>
      <c r="E1172" s="26">
        <v>137.80000000000001</v>
      </c>
      <c r="F1172" s="26">
        <v>215</v>
      </c>
      <c r="G1172" s="26">
        <v>144</v>
      </c>
      <c r="H1172" s="26">
        <v>346.5</v>
      </c>
      <c r="I1172" s="26">
        <v>41.35</v>
      </c>
      <c r="J1172" s="26">
        <v>143</v>
      </c>
      <c r="K1172" s="26">
        <v>225</v>
      </c>
      <c r="L1172" s="26">
        <v>149.80000000000001</v>
      </c>
      <c r="M1172" s="26">
        <v>347.5</v>
      </c>
      <c r="N1172" s="26">
        <v>300.5</v>
      </c>
      <c r="O1172" s="26">
        <v>972</v>
      </c>
      <c r="P1172" s="26">
        <v>2970</v>
      </c>
      <c r="Q1172" s="26">
        <v>153.4</v>
      </c>
      <c r="R1172" s="26">
        <v>94.6</v>
      </c>
      <c r="S1172" s="26">
        <v>72</v>
      </c>
      <c r="T1172" s="26">
        <v>153.4</v>
      </c>
      <c r="U1172" s="26">
        <v>182.5</v>
      </c>
      <c r="V1172" s="26">
        <v>50.9</v>
      </c>
      <c r="W1172" s="26">
        <v>4777</v>
      </c>
      <c r="X1172" s="26">
        <v>2244</v>
      </c>
      <c r="Y1172" s="26">
        <v>192</v>
      </c>
      <c r="Z1172" s="26">
        <v>749.5</v>
      </c>
      <c r="AA1172" s="26">
        <v>3825</v>
      </c>
      <c r="AB1172" s="26">
        <v>531</v>
      </c>
      <c r="AC1172" s="26">
        <v>1285</v>
      </c>
      <c r="AD1172" s="26">
        <v>15850</v>
      </c>
      <c r="AE1172" s="26">
        <v>1380</v>
      </c>
      <c r="AF1172" s="26">
        <v>2032</v>
      </c>
      <c r="AG1172" s="26">
        <v>2.6004999999999998</v>
      </c>
    </row>
    <row r="1173" spans="1:33" ht="15.75" customHeight="1">
      <c r="A1173" s="101">
        <v>45525</v>
      </c>
      <c r="B1173" s="102">
        <f>VLOOKUP(A1173,'FTSE All-Share Historical '!A:B,2,FALSE)</f>
        <v>4580.0600000000004</v>
      </c>
      <c r="C1173" s="26">
        <v>756</v>
      </c>
      <c r="D1173" s="26">
        <v>301</v>
      </c>
      <c r="E1173" s="26">
        <v>139.80000000000001</v>
      </c>
      <c r="F1173" s="26">
        <v>218</v>
      </c>
      <c r="G1173" s="26">
        <v>142.5</v>
      </c>
      <c r="H1173" s="26">
        <v>350.5</v>
      </c>
      <c r="I1173" s="26">
        <v>42.7</v>
      </c>
      <c r="J1173" s="26">
        <v>143</v>
      </c>
      <c r="K1173" s="26">
        <v>220</v>
      </c>
      <c r="L1173" s="26">
        <v>149</v>
      </c>
      <c r="M1173" s="26">
        <v>350.5</v>
      </c>
      <c r="N1173" s="26">
        <v>309.5</v>
      </c>
      <c r="O1173" s="26">
        <v>968</v>
      </c>
      <c r="P1173" s="26">
        <v>3020</v>
      </c>
      <c r="Q1173" s="26">
        <v>154.80000000000001</v>
      </c>
      <c r="R1173" s="26">
        <v>101</v>
      </c>
      <c r="S1173" s="26">
        <v>72.7</v>
      </c>
      <c r="T1173" s="26">
        <v>149</v>
      </c>
      <c r="U1173" s="26">
        <v>181.5</v>
      </c>
      <c r="V1173" s="26">
        <v>34.200000000000003</v>
      </c>
      <c r="W1173" s="26">
        <v>4835.5</v>
      </c>
      <c r="X1173" s="26">
        <v>2277.5</v>
      </c>
      <c r="Y1173" s="26">
        <v>195.6</v>
      </c>
      <c r="Z1173" s="26">
        <v>764</v>
      </c>
      <c r="AA1173" s="26">
        <v>3975</v>
      </c>
      <c r="AB1173" s="26">
        <v>533.5</v>
      </c>
      <c r="AC1173" s="26">
        <v>1290</v>
      </c>
      <c r="AD1173" s="26">
        <v>16100</v>
      </c>
      <c r="AE1173" s="26">
        <v>1397</v>
      </c>
      <c r="AF1173" s="26">
        <v>2040</v>
      </c>
      <c r="AG1173" s="26">
        <v>2.6004999999999998</v>
      </c>
    </row>
    <row r="1174" spans="1:33" ht="15.75" customHeight="1">
      <c r="A1174" s="101">
        <v>45526</v>
      </c>
      <c r="B1174" s="102">
        <f>VLOOKUP(A1174,'FTSE All-Share Historical '!A:B,2,FALSE)</f>
        <v>4579.7299999999996</v>
      </c>
      <c r="C1174" s="26">
        <v>736</v>
      </c>
      <c r="D1174" s="26">
        <v>295</v>
      </c>
      <c r="E1174" s="26">
        <v>140.80000000000001</v>
      </c>
      <c r="F1174" s="26">
        <v>220</v>
      </c>
      <c r="G1174" s="26">
        <v>144</v>
      </c>
      <c r="H1174" s="26">
        <v>347</v>
      </c>
      <c r="I1174" s="26">
        <v>43.9</v>
      </c>
      <c r="J1174" s="26">
        <v>143</v>
      </c>
      <c r="K1174" s="26">
        <v>220</v>
      </c>
      <c r="L1174" s="26">
        <v>152.80000000000001</v>
      </c>
      <c r="M1174" s="26">
        <v>346.5</v>
      </c>
      <c r="N1174" s="26">
        <v>308.5</v>
      </c>
      <c r="O1174" s="26">
        <v>960</v>
      </c>
      <c r="P1174" s="26">
        <v>2970</v>
      </c>
      <c r="Q1174" s="26">
        <v>152.80000000000001</v>
      </c>
      <c r="R1174" s="26">
        <v>103.5</v>
      </c>
      <c r="S1174" s="26">
        <v>71.7</v>
      </c>
      <c r="T1174" s="26">
        <v>150</v>
      </c>
      <c r="U1174" s="26">
        <v>181</v>
      </c>
      <c r="V1174" s="26">
        <v>30.4</v>
      </c>
      <c r="W1174" s="26">
        <v>4784</v>
      </c>
      <c r="X1174" s="26">
        <v>2236.5</v>
      </c>
      <c r="Y1174" s="26">
        <v>190.2</v>
      </c>
      <c r="Z1174" s="26">
        <v>766.5</v>
      </c>
      <c r="AA1174" s="26">
        <v>3835</v>
      </c>
      <c r="AB1174" s="26">
        <v>529.5</v>
      </c>
      <c r="AC1174" s="26">
        <v>1290</v>
      </c>
      <c r="AD1174" s="26">
        <v>16050</v>
      </c>
      <c r="AE1174" s="26">
        <v>1398</v>
      </c>
      <c r="AF1174" s="26">
        <v>2020</v>
      </c>
      <c r="AG1174" s="26">
        <v>2.6004999999999998</v>
      </c>
    </row>
    <row r="1175" spans="1:33" ht="15.75" customHeight="1">
      <c r="A1175" s="101">
        <v>45527</v>
      </c>
      <c r="B1175" s="102">
        <f>VLOOKUP(A1175,'FTSE All-Share Historical '!A:B,2,FALSE)</f>
        <v>4601.22</v>
      </c>
      <c r="C1175" s="26">
        <v>754</v>
      </c>
      <c r="D1175" s="26">
        <v>297</v>
      </c>
      <c r="E1175" s="26">
        <v>141.6</v>
      </c>
      <c r="F1175" s="26" t="e">
        <v>#N/A</v>
      </c>
      <c r="G1175" s="26">
        <v>148</v>
      </c>
      <c r="H1175" s="26">
        <v>347.5</v>
      </c>
      <c r="I1175" s="26">
        <v>42.75</v>
      </c>
      <c r="J1175" s="26">
        <v>142.5</v>
      </c>
      <c r="K1175" s="26">
        <v>222</v>
      </c>
      <c r="L1175" s="26">
        <v>153</v>
      </c>
      <c r="M1175" s="26">
        <v>350</v>
      </c>
      <c r="N1175" s="26">
        <v>309</v>
      </c>
      <c r="O1175" s="26">
        <v>964</v>
      </c>
      <c r="P1175" s="26">
        <v>2995</v>
      </c>
      <c r="Q1175" s="26">
        <v>153.6</v>
      </c>
      <c r="R1175" s="26">
        <v>105</v>
      </c>
      <c r="S1175" s="26">
        <v>72</v>
      </c>
      <c r="T1175" s="26">
        <v>155</v>
      </c>
      <c r="U1175" s="26">
        <v>182.5</v>
      </c>
      <c r="V1175" s="26">
        <v>29.75</v>
      </c>
      <c r="W1175" s="26">
        <v>4761.5</v>
      </c>
      <c r="X1175" s="26">
        <v>2250</v>
      </c>
      <c r="Y1175" s="26">
        <v>192.6</v>
      </c>
      <c r="Z1175" s="26">
        <v>764.5</v>
      </c>
      <c r="AA1175" s="26">
        <v>3865</v>
      </c>
      <c r="AB1175" s="26">
        <v>531</v>
      </c>
      <c r="AC1175" s="26">
        <v>1460</v>
      </c>
      <c r="AD1175" s="26">
        <v>16200</v>
      </c>
      <c r="AE1175" s="26">
        <v>1411</v>
      </c>
      <c r="AF1175" s="26">
        <v>2014</v>
      </c>
      <c r="AG1175" s="26">
        <v>2.7847</v>
      </c>
    </row>
    <row r="1176" spans="1:33" ht="15.75" customHeight="1">
      <c r="A1176" s="101">
        <v>45531</v>
      </c>
      <c r="B1176" s="102">
        <f>VLOOKUP(A1176,'FTSE All-Share Historical '!A:B,2,FALSE)</f>
        <v>4608.79</v>
      </c>
      <c r="C1176" s="26">
        <v>760</v>
      </c>
      <c r="D1176" s="26">
        <v>294</v>
      </c>
      <c r="E1176" s="26">
        <v>145</v>
      </c>
      <c r="F1176" s="26">
        <v>218</v>
      </c>
      <c r="G1176" s="26">
        <v>147.5</v>
      </c>
      <c r="H1176" s="26">
        <v>342.5</v>
      </c>
      <c r="I1176" s="26">
        <v>43</v>
      </c>
      <c r="J1176" s="26">
        <v>143</v>
      </c>
      <c r="K1176" s="26">
        <v>225</v>
      </c>
      <c r="L1176" s="26">
        <v>157</v>
      </c>
      <c r="M1176" s="26">
        <v>354</v>
      </c>
      <c r="N1176" s="26">
        <v>307</v>
      </c>
      <c r="O1176" s="26">
        <v>962</v>
      </c>
      <c r="P1176" s="26">
        <v>2990</v>
      </c>
      <c r="Q1176" s="26">
        <v>153.19999999999999</v>
      </c>
      <c r="R1176" s="26">
        <v>103.5</v>
      </c>
      <c r="S1176" s="26">
        <v>72.599999999999994</v>
      </c>
      <c r="T1176" s="26">
        <v>145.6</v>
      </c>
      <c r="U1176" s="26">
        <v>182</v>
      </c>
      <c r="V1176" s="26">
        <v>29.8</v>
      </c>
      <c r="W1176" s="26">
        <v>4814</v>
      </c>
      <c r="X1176" s="26">
        <v>2279</v>
      </c>
      <c r="Y1176" s="26">
        <v>194.2</v>
      </c>
      <c r="Z1176" s="26">
        <v>769.5</v>
      </c>
      <c r="AA1176" s="26">
        <v>3865</v>
      </c>
      <c r="AB1176" s="26">
        <v>528.5</v>
      </c>
      <c r="AC1176" s="26">
        <v>1465</v>
      </c>
      <c r="AD1176" s="26">
        <v>15800</v>
      </c>
      <c r="AE1176" s="26">
        <v>1476</v>
      </c>
      <c r="AF1176" s="26">
        <v>1997</v>
      </c>
      <c r="AG1176" s="26">
        <v>2.4922</v>
      </c>
    </row>
    <row r="1177" spans="1:33" ht="15.75" customHeight="1">
      <c r="A1177" s="101">
        <v>45532</v>
      </c>
      <c r="B1177" s="102">
        <f>VLOOKUP(A1177,'FTSE All-Share Historical '!A:B,2,FALSE)</f>
        <v>4605.1499999999996</v>
      </c>
      <c r="C1177" s="26">
        <v>766</v>
      </c>
      <c r="D1177" s="26">
        <v>289</v>
      </c>
      <c r="E1177" s="26">
        <v>139.4</v>
      </c>
      <c r="F1177" s="26">
        <v>219</v>
      </c>
      <c r="G1177" s="26">
        <v>146</v>
      </c>
      <c r="H1177" s="26">
        <v>347.5</v>
      </c>
      <c r="I1177" s="26">
        <v>42.2</v>
      </c>
      <c r="J1177" s="26">
        <v>143</v>
      </c>
      <c r="K1177" s="26">
        <v>220</v>
      </c>
      <c r="L1177" s="26">
        <v>153.4</v>
      </c>
      <c r="M1177" s="26">
        <v>344.5</v>
      </c>
      <c r="N1177" s="26">
        <v>302</v>
      </c>
      <c r="O1177" s="26">
        <v>956</v>
      </c>
      <c r="P1177" s="26">
        <v>2975</v>
      </c>
      <c r="Q1177" s="26">
        <v>152.19999999999999</v>
      </c>
      <c r="R1177" s="26">
        <v>103.5</v>
      </c>
      <c r="S1177" s="26">
        <v>71</v>
      </c>
      <c r="T1177" s="26">
        <v>141.19999999999999</v>
      </c>
      <c r="U1177" s="26">
        <v>181.5</v>
      </c>
      <c r="V1177" s="26">
        <v>29.2</v>
      </c>
      <c r="W1177" s="26">
        <v>4757.5</v>
      </c>
      <c r="X1177" s="26">
        <v>2235</v>
      </c>
      <c r="Y1177" s="26">
        <v>187.8</v>
      </c>
      <c r="Z1177" s="26">
        <v>754</v>
      </c>
      <c r="AA1177" s="26">
        <v>3890</v>
      </c>
      <c r="AB1177" s="26">
        <v>529.5</v>
      </c>
      <c r="AC1177" s="26">
        <v>1465</v>
      </c>
      <c r="AD1177" s="26">
        <v>15450</v>
      </c>
      <c r="AE1177" s="26">
        <v>1440</v>
      </c>
      <c r="AF1177" s="26">
        <v>1990</v>
      </c>
      <c r="AG1177" s="26">
        <v>2.6366999999999998</v>
      </c>
    </row>
    <row r="1178" spans="1:33" ht="15.75" customHeight="1">
      <c r="A1178" s="101">
        <v>45533</v>
      </c>
      <c r="B1178" s="102">
        <f>VLOOKUP(A1178,'FTSE All-Share Historical '!A:B,2,FALSE)</f>
        <v>4621.09</v>
      </c>
      <c r="C1178" s="26">
        <v>764</v>
      </c>
      <c r="D1178" s="26">
        <v>296</v>
      </c>
      <c r="E1178" s="26">
        <v>140</v>
      </c>
      <c r="F1178" s="26">
        <v>224</v>
      </c>
      <c r="G1178" s="26">
        <v>144.5</v>
      </c>
      <c r="H1178" s="26">
        <v>345</v>
      </c>
      <c r="I1178" s="26">
        <v>40.75</v>
      </c>
      <c r="J1178" s="26">
        <v>144.5</v>
      </c>
      <c r="K1178" s="26">
        <v>220</v>
      </c>
      <c r="L1178" s="26">
        <v>154.19999999999999</v>
      </c>
      <c r="M1178" s="26">
        <v>337</v>
      </c>
      <c r="N1178" s="26">
        <v>296</v>
      </c>
      <c r="O1178" s="26">
        <v>948</v>
      </c>
      <c r="P1178" s="26">
        <v>2990</v>
      </c>
      <c r="Q1178" s="26">
        <v>152.4</v>
      </c>
      <c r="R1178" s="26">
        <v>101</v>
      </c>
      <c r="S1178" s="26">
        <v>71.7</v>
      </c>
      <c r="T1178" s="26">
        <v>143</v>
      </c>
      <c r="U1178" s="26">
        <v>181</v>
      </c>
      <c r="V1178" s="26">
        <v>29</v>
      </c>
      <c r="W1178" s="26">
        <v>4795</v>
      </c>
      <c r="X1178" s="26">
        <v>2239</v>
      </c>
      <c r="Y1178" s="26">
        <v>191</v>
      </c>
      <c r="Z1178" s="26">
        <v>759</v>
      </c>
      <c r="AA1178" s="26">
        <v>3860</v>
      </c>
      <c r="AB1178" s="26">
        <v>521</v>
      </c>
      <c r="AC1178" s="26">
        <v>1445</v>
      </c>
      <c r="AD1178" s="26">
        <v>15550</v>
      </c>
      <c r="AE1178" s="26">
        <v>1458</v>
      </c>
      <c r="AF1178" s="26">
        <v>1993</v>
      </c>
      <c r="AG1178" s="26">
        <v>3.0158999999999998</v>
      </c>
    </row>
    <row r="1179" spans="1:33" ht="15.75" customHeight="1">
      <c r="A1179" s="101">
        <v>45534</v>
      </c>
      <c r="B1179" s="102">
        <f>VLOOKUP(A1179,'FTSE All-Share Historical '!A:B,2,FALSE)</f>
        <v>4621.33</v>
      </c>
      <c r="C1179" s="26">
        <v>744</v>
      </c>
      <c r="D1179" s="26">
        <v>300</v>
      </c>
      <c r="E1179" s="26">
        <v>147</v>
      </c>
      <c r="F1179" s="26">
        <v>214</v>
      </c>
      <c r="G1179" s="26">
        <v>145</v>
      </c>
      <c r="H1179" s="26">
        <v>350.5</v>
      </c>
      <c r="I1179" s="26">
        <v>40.1</v>
      </c>
      <c r="J1179" s="26">
        <v>143.5</v>
      </c>
      <c r="K1179" s="26">
        <v>226</v>
      </c>
      <c r="L1179" s="26">
        <v>152.80000000000001</v>
      </c>
      <c r="M1179" s="26">
        <v>335</v>
      </c>
      <c r="N1179" s="26">
        <v>297</v>
      </c>
      <c r="O1179" s="26">
        <v>942</v>
      </c>
      <c r="P1179" s="26">
        <v>2990</v>
      </c>
      <c r="Q1179" s="26">
        <v>152</v>
      </c>
      <c r="R1179" s="26">
        <v>104</v>
      </c>
      <c r="S1179" s="26">
        <v>71.599999999999994</v>
      </c>
      <c r="T1179" s="26">
        <v>137.6</v>
      </c>
      <c r="U1179" s="26">
        <v>180</v>
      </c>
      <c r="V1179" s="26">
        <v>30</v>
      </c>
      <c r="W1179" s="26">
        <v>4770</v>
      </c>
      <c r="X1179" s="26">
        <v>2209</v>
      </c>
      <c r="Y1179" s="26">
        <v>189</v>
      </c>
      <c r="Z1179" s="26">
        <v>759</v>
      </c>
      <c r="AA1179" s="26">
        <v>3810</v>
      </c>
      <c r="AB1179" s="26">
        <v>524</v>
      </c>
      <c r="AC1179" s="26">
        <v>1445</v>
      </c>
      <c r="AD1179" s="26">
        <v>15500</v>
      </c>
      <c r="AE1179" s="26">
        <v>1475</v>
      </c>
      <c r="AF1179" s="26">
        <v>1983</v>
      </c>
      <c r="AG1179" s="26">
        <v>2.9039000000000001</v>
      </c>
    </row>
    <row r="1180" spans="1:33" ht="15.75" customHeight="1">
      <c r="A1180" s="101">
        <v>45537</v>
      </c>
      <c r="B1180" s="102">
        <f>VLOOKUP(A1180,'FTSE All-Share Historical '!A:B,2,FALSE)</f>
        <v>4612.05</v>
      </c>
      <c r="C1180" s="26">
        <v>750</v>
      </c>
      <c r="D1180" s="26">
        <v>299</v>
      </c>
      <c r="E1180" s="26">
        <v>147</v>
      </c>
      <c r="F1180" s="26">
        <v>217</v>
      </c>
      <c r="G1180" s="26">
        <v>145.5</v>
      </c>
      <c r="H1180" s="26">
        <v>349</v>
      </c>
      <c r="I1180" s="26">
        <v>39.299999999999997</v>
      </c>
      <c r="J1180" s="26">
        <v>143.5</v>
      </c>
      <c r="K1180" s="26">
        <v>228</v>
      </c>
      <c r="L1180" s="26">
        <v>155.6</v>
      </c>
      <c r="M1180" s="26">
        <v>327</v>
      </c>
      <c r="N1180" s="26">
        <v>293.5</v>
      </c>
      <c r="O1180" s="26">
        <v>942</v>
      </c>
      <c r="P1180" s="26">
        <v>2920</v>
      </c>
      <c r="Q1180" s="26">
        <v>151.4</v>
      </c>
      <c r="R1180" s="26">
        <v>104.5</v>
      </c>
      <c r="S1180" s="26">
        <v>69.2</v>
      </c>
      <c r="T1180" s="26">
        <v>139</v>
      </c>
      <c r="U1180" s="26">
        <v>183</v>
      </c>
      <c r="V1180" s="26">
        <v>28.55</v>
      </c>
      <c r="W1180" s="26">
        <v>4701.5</v>
      </c>
      <c r="X1180" s="26">
        <v>2215</v>
      </c>
      <c r="Y1180" s="26">
        <v>188.6</v>
      </c>
      <c r="Z1180" s="26">
        <v>744.5</v>
      </c>
      <c r="AA1180" s="26">
        <v>3800</v>
      </c>
      <c r="AB1180" s="26">
        <v>512.5</v>
      </c>
      <c r="AC1180" s="26">
        <v>1410</v>
      </c>
      <c r="AD1180" s="26">
        <v>15500</v>
      </c>
      <c r="AE1180" s="26">
        <v>1456</v>
      </c>
      <c r="AF1180" s="26">
        <v>1974</v>
      </c>
      <c r="AG1180" s="26">
        <v>2.5897000000000001</v>
      </c>
    </row>
    <row r="1181" spans="1:33" ht="15.75" customHeight="1">
      <c r="A1181" s="101">
        <v>45538</v>
      </c>
      <c r="B1181" s="102">
        <f>VLOOKUP(A1181,'FTSE All-Share Historical '!A:B,2,FALSE)</f>
        <v>4575.75</v>
      </c>
      <c r="C1181" s="26">
        <v>740</v>
      </c>
      <c r="D1181" s="26">
        <v>293</v>
      </c>
      <c r="E1181" s="26">
        <v>145.19999999999999</v>
      </c>
      <c r="F1181" s="26">
        <v>219</v>
      </c>
      <c r="G1181" s="26">
        <v>145</v>
      </c>
      <c r="H1181" s="26">
        <v>333</v>
      </c>
      <c r="I1181" s="26">
        <v>38.4</v>
      </c>
      <c r="J1181" s="26">
        <v>143.5</v>
      </c>
      <c r="K1181" s="26">
        <v>233</v>
      </c>
      <c r="L1181" s="26">
        <v>152</v>
      </c>
      <c r="M1181" s="26">
        <v>329</v>
      </c>
      <c r="N1181" s="26">
        <v>285</v>
      </c>
      <c r="O1181" s="26">
        <v>942</v>
      </c>
      <c r="P1181" s="26">
        <v>2945</v>
      </c>
      <c r="Q1181" s="26">
        <v>148.80000000000001</v>
      </c>
      <c r="R1181" s="26">
        <v>104</v>
      </c>
      <c r="S1181" s="26">
        <v>68</v>
      </c>
      <c r="T1181" s="26">
        <v>136.19999999999999</v>
      </c>
      <c r="U1181" s="26">
        <v>180.5</v>
      </c>
      <c r="V1181" s="26">
        <v>28.4</v>
      </c>
      <c r="W1181" s="26">
        <v>4596.5</v>
      </c>
      <c r="X1181" s="26">
        <v>2108.5</v>
      </c>
      <c r="Y1181" s="26">
        <v>179.6</v>
      </c>
      <c r="Z1181" s="26">
        <v>732.5</v>
      </c>
      <c r="AA1181" s="26">
        <v>3695</v>
      </c>
      <c r="AB1181" s="26">
        <v>509</v>
      </c>
      <c r="AC1181" s="26">
        <v>1385</v>
      </c>
      <c r="AD1181" s="26">
        <v>15550</v>
      </c>
      <c r="AE1181" s="26">
        <v>1456</v>
      </c>
      <c r="AF1181" s="26">
        <v>1961</v>
      </c>
      <c r="AG1181" s="26">
        <v>2.6150000000000002</v>
      </c>
    </row>
    <row r="1182" spans="1:33" ht="15.75" customHeight="1">
      <c r="A1182" s="101">
        <v>45539</v>
      </c>
      <c r="B1182" s="102">
        <f>VLOOKUP(A1182,'FTSE All-Share Historical '!A:B,2,FALSE)</f>
        <v>4562.03</v>
      </c>
      <c r="C1182" s="26">
        <v>750</v>
      </c>
      <c r="D1182" s="26">
        <v>293</v>
      </c>
      <c r="E1182" s="26">
        <v>146.6</v>
      </c>
      <c r="F1182" s="26">
        <v>217</v>
      </c>
      <c r="G1182" s="26">
        <v>143.5</v>
      </c>
      <c r="H1182" s="26">
        <v>325</v>
      </c>
      <c r="I1182" s="26">
        <v>37.5</v>
      </c>
      <c r="J1182" s="26">
        <v>144.5</v>
      </c>
      <c r="K1182" s="26">
        <v>234</v>
      </c>
      <c r="L1182" s="26">
        <v>149.19999999999999</v>
      </c>
      <c r="M1182" s="26">
        <v>329</v>
      </c>
      <c r="N1182" s="26">
        <v>285</v>
      </c>
      <c r="O1182" s="26">
        <v>950</v>
      </c>
      <c r="P1182" s="26">
        <v>2930</v>
      </c>
      <c r="Q1182" s="26">
        <v>151</v>
      </c>
      <c r="R1182" s="26">
        <v>104.5</v>
      </c>
      <c r="S1182" s="26">
        <v>68.2</v>
      </c>
      <c r="T1182" s="26">
        <v>137</v>
      </c>
      <c r="U1182" s="26">
        <v>181.5</v>
      </c>
      <c r="V1182" s="26">
        <v>28.45</v>
      </c>
      <c r="W1182" s="26">
        <v>4581</v>
      </c>
      <c r="X1182" s="26">
        <v>2097.5</v>
      </c>
      <c r="Y1182" s="26">
        <v>180.6</v>
      </c>
      <c r="Z1182" s="26">
        <v>726</v>
      </c>
      <c r="AA1182" s="26">
        <v>3710</v>
      </c>
      <c r="AB1182" s="26">
        <v>501</v>
      </c>
      <c r="AC1182" s="26">
        <v>1370</v>
      </c>
      <c r="AD1182" s="26">
        <v>14700</v>
      </c>
      <c r="AE1182" s="26">
        <v>1455</v>
      </c>
      <c r="AF1182" s="26">
        <v>1977</v>
      </c>
      <c r="AG1182" s="26">
        <v>2.6004999999999998</v>
      </c>
    </row>
    <row r="1183" spans="1:33" ht="15.75" customHeight="1">
      <c r="A1183" s="101">
        <v>45540</v>
      </c>
      <c r="B1183" s="102">
        <f>VLOOKUP(A1183,'FTSE All-Share Historical '!A:B,2,FALSE)</f>
        <v>4547.37</v>
      </c>
      <c r="C1183" s="26">
        <v>746</v>
      </c>
      <c r="D1183" s="26">
        <v>288</v>
      </c>
      <c r="E1183" s="26">
        <v>145.6</v>
      </c>
      <c r="F1183" s="26">
        <v>219</v>
      </c>
      <c r="G1183" s="26">
        <v>143</v>
      </c>
      <c r="H1183" s="26">
        <v>325</v>
      </c>
      <c r="I1183" s="26">
        <v>37.450000000000003</v>
      </c>
      <c r="J1183" s="26">
        <v>144.5</v>
      </c>
      <c r="K1183" s="26">
        <v>233</v>
      </c>
      <c r="L1183" s="26">
        <v>151</v>
      </c>
      <c r="M1183" s="26">
        <v>332</v>
      </c>
      <c r="N1183" s="26">
        <v>286</v>
      </c>
      <c r="O1183" s="26">
        <v>948</v>
      </c>
      <c r="P1183" s="26">
        <v>2945</v>
      </c>
      <c r="Q1183" s="26">
        <v>150.6</v>
      </c>
      <c r="R1183" s="26">
        <v>106.5</v>
      </c>
      <c r="S1183" s="26">
        <v>68.900000000000006</v>
      </c>
      <c r="T1183" s="26">
        <v>133.19999999999999</v>
      </c>
      <c r="U1183" s="26">
        <v>180</v>
      </c>
      <c r="V1183" s="26">
        <v>27.8</v>
      </c>
      <c r="W1183" s="26">
        <v>4591</v>
      </c>
      <c r="X1183" s="26">
        <v>2102</v>
      </c>
      <c r="Y1183" s="26">
        <v>180.6</v>
      </c>
      <c r="Z1183" s="26">
        <v>726</v>
      </c>
      <c r="AA1183" s="26">
        <v>3655</v>
      </c>
      <c r="AB1183" s="26">
        <v>501.5</v>
      </c>
      <c r="AC1183" s="26">
        <v>1370</v>
      </c>
      <c r="AD1183" s="26">
        <v>14550</v>
      </c>
      <c r="AE1183" s="26">
        <v>1470</v>
      </c>
      <c r="AF1183" s="26">
        <v>1992</v>
      </c>
      <c r="AG1183" s="26">
        <v>2.8714</v>
      </c>
    </row>
    <row r="1184" spans="1:33" ht="15.75" customHeight="1">
      <c r="A1184" s="101">
        <v>45541</v>
      </c>
      <c r="B1184" s="102">
        <f>VLOOKUP(A1184,'FTSE All-Share Historical '!A:B,2,FALSE)</f>
        <v>4510.6099999999997</v>
      </c>
      <c r="C1184" s="26">
        <v>728</v>
      </c>
      <c r="D1184" s="26">
        <v>291</v>
      </c>
      <c r="E1184" s="26">
        <v>142</v>
      </c>
      <c r="F1184" s="26">
        <v>220</v>
      </c>
      <c r="G1184" s="26">
        <v>145</v>
      </c>
      <c r="H1184" s="26">
        <v>325</v>
      </c>
      <c r="I1184" s="26">
        <v>37</v>
      </c>
      <c r="J1184" s="26">
        <v>160</v>
      </c>
      <c r="K1184" s="26">
        <v>232</v>
      </c>
      <c r="L1184" s="26">
        <v>146.19999999999999</v>
      </c>
      <c r="M1184" s="26">
        <v>327</v>
      </c>
      <c r="N1184" s="26">
        <v>284</v>
      </c>
      <c r="O1184" s="26">
        <v>928</v>
      </c>
      <c r="P1184" s="26">
        <v>2945</v>
      </c>
      <c r="Q1184" s="26">
        <v>144.19999999999999</v>
      </c>
      <c r="R1184" s="26">
        <v>104.5</v>
      </c>
      <c r="S1184" s="26">
        <v>68.5</v>
      </c>
      <c r="T1184" s="26">
        <v>133.4</v>
      </c>
      <c r="U1184" s="26">
        <v>171.5</v>
      </c>
      <c r="V1184" s="26">
        <v>26.3</v>
      </c>
      <c r="W1184" s="26">
        <v>4516</v>
      </c>
      <c r="X1184" s="26">
        <v>2024</v>
      </c>
      <c r="Y1184" s="26">
        <v>173.2</v>
      </c>
      <c r="Z1184" s="26">
        <v>712</v>
      </c>
      <c r="AA1184" s="26">
        <v>3660</v>
      </c>
      <c r="AB1184" s="26">
        <v>467.6</v>
      </c>
      <c r="AC1184" s="26">
        <v>1350</v>
      </c>
      <c r="AD1184" s="26">
        <v>14600</v>
      </c>
      <c r="AE1184" s="26">
        <v>1439</v>
      </c>
      <c r="AF1184" s="26">
        <v>1956</v>
      </c>
      <c r="AG1184" s="26">
        <v>2.8317000000000001</v>
      </c>
    </row>
    <row r="1185" spans="1:33" ht="15.75" customHeight="1">
      <c r="A1185" s="101">
        <v>45544</v>
      </c>
      <c r="B1185" s="102">
        <f>VLOOKUP(A1185,'FTSE All-Share Historical '!A:B,2,FALSE)</f>
        <v>4557.8500000000004</v>
      </c>
      <c r="C1185" s="26">
        <v>754</v>
      </c>
      <c r="D1185" s="26">
        <v>294</v>
      </c>
      <c r="E1185" s="26">
        <v>146</v>
      </c>
      <c r="F1185" s="26">
        <v>224</v>
      </c>
      <c r="G1185" s="26">
        <v>142</v>
      </c>
      <c r="H1185" s="26">
        <v>322</v>
      </c>
      <c r="I1185" s="26">
        <v>36.35</v>
      </c>
      <c r="J1185" s="26">
        <v>153</v>
      </c>
      <c r="K1185" s="26">
        <v>235</v>
      </c>
      <c r="L1185" s="26">
        <v>146.80000000000001</v>
      </c>
      <c r="M1185" s="26">
        <v>331.5</v>
      </c>
      <c r="N1185" s="26">
        <v>288</v>
      </c>
      <c r="O1185" s="26">
        <v>936</v>
      </c>
      <c r="P1185" s="26">
        <v>2985</v>
      </c>
      <c r="Q1185" s="26">
        <v>146.6</v>
      </c>
      <c r="R1185" s="26">
        <v>105</v>
      </c>
      <c r="S1185" s="26">
        <v>69.5</v>
      </c>
      <c r="T1185" s="26">
        <v>133.6</v>
      </c>
      <c r="U1185" s="26">
        <v>175</v>
      </c>
      <c r="V1185" s="26">
        <v>27.8</v>
      </c>
      <c r="W1185" s="26">
        <v>4577</v>
      </c>
      <c r="X1185" s="26">
        <v>2029.5</v>
      </c>
      <c r="Y1185" s="26">
        <v>174.2</v>
      </c>
      <c r="Z1185" s="26">
        <v>718.5</v>
      </c>
      <c r="AA1185" s="26">
        <v>3625</v>
      </c>
      <c r="AB1185" s="26">
        <v>484.6</v>
      </c>
      <c r="AC1185" s="26">
        <v>1355</v>
      </c>
      <c r="AD1185" s="26">
        <v>14400</v>
      </c>
      <c r="AE1185" s="26">
        <v>1452</v>
      </c>
      <c r="AF1185" s="26">
        <v>1944</v>
      </c>
      <c r="AG1185" s="26">
        <v>2.8822999999999999</v>
      </c>
    </row>
    <row r="1186" spans="1:33" ht="15.75" customHeight="1">
      <c r="A1186" s="101">
        <v>45545</v>
      </c>
      <c r="B1186" s="102">
        <f>VLOOKUP(A1186,'FTSE All-Share Historical '!A:B,2,FALSE)</f>
        <v>4527.16</v>
      </c>
      <c r="C1186" s="26">
        <v>746</v>
      </c>
      <c r="D1186" s="26">
        <v>288</v>
      </c>
      <c r="E1186" s="26">
        <v>147</v>
      </c>
      <c r="F1186" s="26">
        <v>219</v>
      </c>
      <c r="G1186" s="26">
        <v>144</v>
      </c>
      <c r="H1186" s="26">
        <v>333.5</v>
      </c>
      <c r="I1186" s="26">
        <v>37.1</v>
      </c>
      <c r="J1186" s="26">
        <v>154</v>
      </c>
      <c r="K1186" s="26">
        <v>234</v>
      </c>
      <c r="L1186" s="26">
        <v>145.80000000000001</v>
      </c>
      <c r="M1186" s="26">
        <v>330.5</v>
      </c>
      <c r="N1186" s="26">
        <v>293</v>
      </c>
      <c r="O1186" s="26">
        <v>926</v>
      </c>
      <c r="P1186" s="26">
        <v>2970</v>
      </c>
      <c r="Q1186" s="26">
        <v>146.80000000000001</v>
      </c>
      <c r="R1186" s="26">
        <v>105</v>
      </c>
      <c r="S1186" s="26">
        <v>70.2</v>
      </c>
      <c r="T1186" s="26">
        <v>130</v>
      </c>
      <c r="U1186" s="26">
        <v>174</v>
      </c>
      <c r="V1186" s="26">
        <v>27.85</v>
      </c>
      <c r="W1186" s="26">
        <v>4561</v>
      </c>
      <c r="X1186" s="26">
        <v>2009</v>
      </c>
      <c r="Y1186" s="26">
        <v>173.4</v>
      </c>
      <c r="Z1186" s="26">
        <v>705.5</v>
      </c>
      <c r="AA1186" s="26">
        <v>3580</v>
      </c>
      <c r="AB1186" s="26">
        <v>481</v>
      </c>
      <c r="AC1186" s="26">
        <v>1345</v>
      </c>
      <c r="AD1186" s="26">
        <v>14500</v>
      </c>
      <c r="AE1186" s="26">
        <v>1470</v>
      </c>
      <c r="AF1186" s="26">
        <v>1917</v>
      </c>
      <c r="AG1186" s="26">
        <v>2.7233000000000001</v>
      </c>
    </row>
    <row r="1187" spans="1:33" ht="15.75" customHeight="1">
      <c r="A1187" s="101">
        <v>45546</v>
      </c>
      <c r="B1187" s="102">
        <f>VLOOKUP(A1187,'FTSE All-Share Historical '!A:B,2,FALSE)</f>
        <v>4517.84</v>
      </c>
      <c r="C1187" s="26">
        <v>754</v>
      </c>
      <c r="D1187" s="26">
        <v>289</v>
      </c>
      <c r="E1187" s="26">
        <v>147</v>
      </c>
      <c r="F1187" s="26">
        <v>220</v>
      </c>
      <c r="G1187" s="26">
        <v>142</v>
      </c>
      <c r="H1187" s="26">
        <v>325</v>
      </c>
      <c r="I1187" s="26">
        <v>36.049999999999997</v>
      </c>
      <c r="J1187" s="26">
        <v>152</v>
      </c>
      <c r="K1187" s="26">
        <v>228</v>
      </c>
      <c r="L1187" s="26">
        <v>141.19999999999999</v>
      </c>
      <c r="M1187" s="26">
        <v>334.5</v>
      </c>
      <c r="N1187" s="26">
        <v>288.5</v>
      </c>
      <c r="O1187" s="26">
        <v>912</v>
      </c>
      <c r="P1187" s="26">
        <v>2970</v>
      </c>
      <c r="Q1187" s="26">
        <v>150.19999999999999</v>
      </c>
      <c r="R1187" s="26">
        <v>96</v>
      </c>
      <c r="S1187" s="26">
        <v>66.5</v>
      </c>
      <c r="T1187" s="26">
        <v>133</v>
      </c>
      <c r="U1187" s="26">
        <v>173.5</v>
      </c>
      <c r="V1187" s="26">
        <v>27.15</v>
      </c>
      <c r="W1187" s="26">
        <v>4630.5</v>
      </c>
      <c r="X1187" s="26">
        <v>2002.5</v>
      </c>
      <c r="Y1187" s="26">
        <v>177.6</v>
      </c>
      <c r="Z1187" s="26">
        <v>691.5</v>
      </c>
      <c r="AA1187" s="26">
        <v>3600</v>
      </c>
      <c r="AB1187" s="26">
        <v>478</v>
      </c>
      <c r="AC1187" s="26">
        <v>1335</v>
      </c>
      <c r="AD1187" s="26">
        <v>14350</v>
      </c>
      <c r="AE1187" s="26">
        <v>1398</v>
      </c>
      <c r="AF1187" s="26">
        <v>1932</v>
      </c>
      <c r="AG1187" s="26">
        <v>2.8496999999999999</v>
      </c>
    </row>
    <row r="1188" spans="1:33" ht="15.75" customHeight="1">
      <c r="A1188" s="101">
        <v>45547</v>
      </c>
      <c r="B1188" s="102">
        <f>VLOOKUP(A1188,'FTSE All-Share Historical '!A:B,2,FALSE)</f>
        <v>4545</v>
      </c>
      <c r="C1188" s="26">
        <v>750</v>
      </c>
      <c r="D1188" s="26">
        <v>292</v>
      </c>
      <c r="E1188" s="26">
        <v>148.6</v>
      </c>
      <c r="F1188" s="26">
        <v>219</v>
      </c>
      <c r="G1188" s="26">
        <v>141</v>
      </c>
      <c r="H1188" s="26">
        <v>329</v>
      </c>
      <c r="I1188" s="26">
        <v>36.35</v>
      </c>
      <c r="J1188" s="26">
        <v>150</v>
      </c>
      <c r="K1188" s="26">
        <v>235</v>
      </c>
      <c r="L1188" s="26">
        <v>143.19999999999999</v>
      </c>
      <c r="M1188" s="26">
        <v>340</v>
      </c>
      <c r="N1188" s="26">
        <v>291.5</v>
      </c>
      <c r="O1188" s="26">
        <v>910</v>
      </c>
      <c r="P1188" s="26">
        <v>2955</v>
      </c>
      <c r="Q1188" s="26">
        <v>139.80000000000001</v>
      </c>
      <c r="R1188" s="26">
        <v>100</v>
      </c>
      <c r="S1188" s="26">
        <v>67.099999999999994</v>
      </c>
      <c r="T1188" s="26">
        <v>136</v>
      </c>
      <c r="U1188" s="26">
        <v>172.5</v>
      </c>
      <c r="V1188" s="26">
        <v>27.35</v>
      </c>
      <c r="W1188" s="26">
        <v>4720.5</v>
      </c>
      <c r="X1188" s="26">
        <v>2062</v>
      </c>
      <c r="Y1188" s="26">
        <v>184.6</v>
      </c>
      <c r="Z1188" s="26">
        <v>692</v>
      </c>
      <c r="AA1188" s="26">
        <v>3615</v>
      </c>
      <c r="AB1188" s="26">
        <v>476</v>
      </c>
      <c r="AC1188" s="26">
        <v>1325</v>
      </c>
      <c r="AD1188" s="26">
        <v>14550</v>
      </c>
      <c r="AE1188" s="26">
        <v>1390</v>
      </c>
      <c r="AF1188" s="26">
        <v>1930</v>
      </c>
      <c r="AG1188" s="26">
        <v>2.9617</v>
      </c>
    </row>
    <row r="1189" spans="1:33" ht="15.75" customHeight="1">
      <c r="A1189" s="101">
        <v>45548</v>
      </c>
      <c r="B1189" s="102">
        <f>VLOOKUP(A1189,'FTSE All-Share Historical '!A:B,2,FALSE)</f>
        <v>4566.32</v>
      </c>
      <c r="C1189" s="26">
        <v>752</v>
      </c>
      <c r="D1189" s="26">
        <v>289</v>
      </c>
      <c r="E1189" s="26">
        <v>150.4</v>
      </c>
      <c r="F1189" s="26">
        <v>221</v>
      </c>
      <c r="G1189" s="26">
        <v>142.5</v>
      </c>
      <c r="H1189" s="26">
        <v>329</v>
      </c>
      <c r="I1189" s="26">
        <v>37.200000000000003</v>
      </c>
      <c r="J1189" s="26">
        <v>153.5</v>
      </c>
      <c r="K1189" s="26">
        <v>235</v>
      </c>
      <c r="L1189" s="26">
        <v>145.6</v>
      </c>
      <c r="M1189" s="26">
        <v>339</v>
      </c>
      <c r="N1189" s="26">
        <v>297</v>
      </c>
      <c r="O1189" s="26">
        <v>922</v>
      </c>
      <c r="P1189" s="26">
        <v>2960</v>
      </c>
      <c r="Q1189" s="26">
        <v>140</v>
      </c>
      <c r="R1189" s="26">
        <v>100</v>
      </c>
      <c r="S1189" s="26">
        <v>66.2</v>
      </c>
      <c r="T1189" s="26">
        <v>131.80000000000001</v>
      </c>
      <c r="U1189" s="26">
        <v>172.5</v>
      </c>
      <c r="V1189" s="26">
        <v>27.5</v>
      </c>
      <c r="W1189" s="26">
        <v>4757</v>
      </c>
      <c r="X1189" s="26">
        <v>2104.5</v>
      </c>
      <c r="Y1189" s="26">
        <v>188</v>
      </c>
      <c r="Z1189" s="26">
        <v>711</v>
      </c>
      <c r="AA1189" s="26">
        <v>3600</v>
      </c>
      <c r="AB1189" s="26">
        <v>472.2</v>
      </c>
      <c r="AC1189" s="26">
        <v>1325</v>
      </c>
      <c r="AD1189" s="26">
        <v>14650</v>
      </c>
      <c r="AE1189" s="26">
        <v>1418</v>
      </c>
      <c r="AF1189" s="26">
        <v>1936</v>
      </c>
      <c r="AG1189" s="26">
        <v>2.9256000000000002</v>
      </c>
    </row>
    <row r="1190" spans="1:33" ht="15.75" customHeight="1">
      <c r="A1190" s="101">
        <v>45551</v>
      </c>
      <c r="B1190" s="102">
        <f>VLOOKUP(A1190,'FTSE All-Share Historical '!A:B,2,FALSE)</f>
        <v>4569.8900000000003</v>
      </c>
      <c r="C1190" s="26">
        <v>770</v>
      </c>
      <c r="D1190" s="26">
        <v>289</v>
      </c>
      <c r="E1190" s="26">
        <v>149.4</v>
      </c>
      <c r="F1190" s="26">
        <v>232</v>
      </c>
      <c r="G1190" s="26">
        <v>142</v>
      </c>
      <c r="H1190" s="26">
        <v>333.5</v>
      </c>
      <c r="I1190" s="26">
        <v>37.200000000000003</v>
      </c>
      <c r="J1190" s="26">
        <v>150.5</v>
      </c>
      <c r="K1190" s="26">
        <v>235</v>
      </c>
      <c r="L1190" s="26">
        <v>144.4</v>
      </c>
      <c r="M1190" s="26">
        <v>352.5</v>
      </c>
      <c r="N1190" s="26">
        <v>297</v>
      </c>
      <c r="O1190" s="26">
        <v>912</v>
      </c>
      <c r="P1190" s="26">
        <v>2990</v>
      </c>
      <c r="Q1190" s="26">
        <v>143.4</v>
      </c>
      <c r="R1190" s="26">
        <v>102</v>
      </c>
      <c r="S1190" s="26">
        <v>65.599999999999994</v>
      </c>
      <c r="T1190" s="26">
        <v>131</v>
      </c>
      <c r="U1190" s="26">
        <v>169.5</v>
      </c>
      <c r="V1190" s="26">
        <v>27.5</v>
      </c>
      <c r="W1190" s="26">
        <v>4774</v>
      </c>
      <c r="X1190" s="26">
        <v>2099.5</v>
      </c>
      <c r="Y1190" s="26">
        <v>186.8</v>
      </c>
      <c r="Z1190" s="26">
        <v>710.5</v>
      </c>
      <c r="AA1190" s="26">
        <v>3645</v>
      </c>
      <c r="AB1190" s="26">
        <v>468.4</v>
      </c>
      <c r="AC1190" s="26">
        <v>1330</v>
      </c>
      <c r="AD1190" s="26">
        <v>14860</v>
      </c>
      <c r="AE1190" s="26">
        <v>1406</v>
      </c>
      <c r="AF1190" s="26">
        <v>1953</v>
      </c>
      <c r="AG1190" s="26">
        <v>2.8136000000000001</v>
      </c>
    </row>
    <row r="1191" spans="1:33" ht="15.75" customHeight="1">
      <c r="A1191" s="101">
        <v>45552</v>
      </c>
      <c r="B1191" s="102">
        <f>VLOOKUP(A1191,'FTSE All-Share Historical '!A:B,2,FALSE)</f>
        <v>4585.3</v>
      </c>
      <c r="C1191" s="26">
        <v>770</v>
      </c>
      <c r="D1191" s="26">
        <v>290</v>
      </c>
      <c r="E1191" s="26">
        <v>149.80000000000001</v>
      </c>
      <c r="F1191" s="26">
        <v>222</v>
      </c>
      <c r="G1191" s="26">
        <v>142</v>
      </c>
      <c r="H1191" s="26">
        <v>321.5</v>
      </c>
      <c r="I1191" s="26">
        <v>37.25</v>
      </c>
      <c r="J1191" s="26">
        <v>148</v>
      </c>
      <c r="K1191" s="26">
        <v>235</v>
      </c>
      <c r="L1191" s="26">
        <v>145.6</v>
      </c>
      <c r="M1191" s="26">
        <v>341</v>
      </c>
      <c r="N1191" s="26">
        <v>297</v>
      </c>
      <c r="O1191" s="26">
        <v>918</v>
      </c>
      <c r="P1191" s="26">
        <v>2970</v>
      </c>
      <c r="Q1191" s="26">
        <v>141.6</v>
      </c>
      <c r="R1191" s="26">
        <v>102.5</v>
      </c>
      <c r="S1191" s="26">
        <v>64.900000000000006</v>
      </c>
      <c r="T1191" s="26">
        <v>137</v>
      </c>
      <c r="U1191" s="26">
        <v>170</v>
      </c>
      <c r="V1191" s="26">
        <v>27.5</v>
      </c>
      <c r="W1191" s="26">
        <v>4789.5</v>
      </c>
      <c r="X1191" s="26">
        <v>2137</v>
      </c>
      <c r="Y1191" s="26">
        <v>187.4</v>
      </c>
      <c r="Z1191" s="26">
        <v>718.5</v>
      </c>
      <c r="AA1191" s="26">
        <v>3715</v>
      </c>
      <c r="AB1191" s="26">
        <v>462.4</v>
      </c>
      <c r="AC1191" s="26">
        <v>1335</v>
      </c>
      <c r="AD1191" s="26">
        <v>15450</v>
      </c>
      <c r="AE1191" s="26">
        <v>1421</v>
      </c>
      <c r="AF1191" s="26">
        <v>1915</v>
      </c>
      <c r="AG1191" s="26">
        <v>2.8136000000000001</v>
      </c>
    </row>
    <row r="1192" spans="1:33" ht="15.75" customHeight="1">
      <c r="A1192" s="101">
        <v>45553</v>
      </c>
      <c r="B1192" s="102">
        <f>VLOOKUP(A1192,'FTSE All-Share Historical '!A:B,2,FALSE)</f>
        <v>4555.2700000000004</v>
      </c>
      <c r="C1192" s="26">
        <v>766</v>
      </c>
      <c r="D1192" s="26">
        <v>291</v>
      </c>
      <c r="E1192" s="26">
        <v>150.6</v>
      </c>
      <c r="F1192" s="26">
        <v>223</v>
      </c>
      <c r="G1192" s="26">
        <v>142</v>
      </c>
      <c r="H1192" s="26">
        <v>335</v>
      </c>
      <c r="I1192" s="26">
        <v>37.549999999999997</v>
      </c>
      <c r="J1192" s="26">
        <v>149</v>
      </c>
      <c r="K1192" s="26">
        <v>234</v>
      </c>
      <c r="L1192" s="26">
        <v>144</v>
      </c>
      <c r="M1192" s="26">
        <v>338</v>
      </c>
      <c r="N1192" s="26">
        <v>295</v>
      </c>
      <c r="O1192" s="26">
        <v>912</v>
      </c>
      <c r="P1192" s="26">
        <v>2995</v>
      </c>
      <c r="Q1192" s="26">
        <v>142.6</v>
      </c>
      <c r="R1192" s="26">
        <v>102.5</v>
      </c>
      <c r="S1192" s="26">
        <v>64.5</v>
      </c>
      <c r="T1192" s="26">
        <v>132.6</v>
      </c>
      <c r="U1192" s="26">
        <v>168</v>
      </c>
      <c r="V1192" s="26">
        <v>27.15</v>
      </c>
      <c r="W1192" s="26">
        <v>4765.5</v>
      </c>
      <c r="X1192" s="26">
        <v>2123.5</v>
      </c>
      <c r="Y1192" s="26">
        <v>187</v>
      </c>
      <c r="Z1192" s="26">
        <v>715</v>
      </c>
      <c r="AA1192" s="26">
        <v>3720</v>
      </c>
      <c r="AB1192" s="26">
        <v>465.2</v>
      </c>
      <c r="AC1192" s="26">
        <v>1335</v>
      </c>
      <c r="AD1192" s="26">
        <v>15300</v>
      </c>
      <c r="AE1192" s="26">
        <v>1409</v>
      </c>
      <c r="AF1192" s="26">
        <v>1914</v>
      </c>
      <c r="AG1192" s="26">
        <v>2.7052999999999998</v>
      </c>
    </row>
    <row r="1193" spans="1:33" ht="15.75" customHeight="1">
      <c r="A1193" s="101">
        <v>45554</v>
      </c>
      <c r="B1193" s="102">
        <f>VLOOKUP(A1193,'FTSE All-Share Historical '!A:B,2,FALSE)</f>
        <v>4600.84</v>
      </c>
      <c r="C1193" s="26">
        <v>770</v>
      </c>
      <c r="D1193" s="26">
        <v>282</v>
      </c>
      <c r="E1193" s="26">
        <v>151</v>
      </c>
      <c r="F1193" s="26">
        <v>225</v>
      </c>
      <c r="G1193" s="26">
        <v>144.5</v>
      </c>
      <c r="H1193" s="26">
        <v>323.5</v>
      </c>
      <c r="I1193" s="26">
        <v>38.799999999999997</v>
      </c>
      <c r="J1193" s="26">
        <v>151.5</v>
      </c>
      <c r="K1193" s="26">
        <v>234</v>
      </c>
      <c r="L1193" s="26">
        <v>146</v>
      </c>
      <c r="M1193" s="26">
        <v>352.5</v>
      </c>
      <c r="N1193" s="26">
        <v>296</v>
      </c>
      <c r="O1193" s="26">
        <v>918</v>
      </c>
      <c r="P1193" s="26">
        <v>3020</v>
      </c>
      <c r="Q1193" s="26">
        <v>143.6</v>
      </c>
      <c r="R1193" s="26">
        <v>104</v>
      </c>
      <c r="S1193" s="26">
        <v>63.5</v>
      </c>
      <c r="T1193" s="26">
        <v>130</v>
      </c>
      <c r="U1193" s="26">
        <v>169.5</v>
      </c>
      <c r="V1193" s="26">
        <v>27.4</v>
      </c>
      <c r="W1193" s="26">
        <v>4911.5</v>
      </c>
      <c r="X1193" s="26">
        <v>2201</v>
      </c>
      <c r="Y1193" s="26">
        <v>197</v>
      </c>
      <c r="Z1193" s="26">
        <v>723</v>
      </c>
      <c r="AA1193" s="26">
        <v>3770</v>
      </c>
      <c r="AB1193" s="26">
        <v>498.2</v>
      </c>
      <c r="AC1193" s="26">
        <v>1350</v>
      </c>
      <c r="AD1193" s="26">
        <v>15630</v>
      </c>
      <c r="AE1193" s="26">
        <v>1433</v>
      </c>
      <c r="AF1193" s="26">
        <v>1964</v>
      </c>
      <c r="AG1193" s="26">
        <v>2.9798</v>
      </c>
    </row>
    <row r="1194" spans="1:33" ht="15.75" customHeight="1">
      <c r="A1194" s="101">
        <v>45555</v>
      </c>
      <c r="B1194" s="102">
        <f>VLOOKUP(A1194,'FTSE All-Share Historical '!A:B,2,FALSE)</f>
        <v>4543.8900000000003</v>
      </c>
      <c r="C1194" s="26">
        <v>756</v>
      </c>
      <c r="D1194" s="26">
        <v>290</v>
      </c>
      <c r="E1194" s="26">
        <v>150</v>
      </c>
      <c r="F1194" s="26">
        <v>226</v>
      </c>
      <c r="G1194" s="26">
        <v>140</v>
      </c>
      <c r="H1194" s="26">
        <v>319.5</v>
      </c>
      <c r="I1194" s="26">
        <v>38.5</v>
      </c>
      <c r="J1194" s="26">
        <v>145.5</v>
      </c>
      <c r="K1194" s="26">
        <v>245</v>
      </c>
      <c r="L1194" s="26">
        <v>143.4</v>
      </c>
      <c r="M1194" s="26">
        <v>357</v>
      </c>
      <c r="N1194" s="26">
        <v>298</v>
      </c>
      <c r="O1194" s="26">
        <v>910</v>
      </c>
      <c r="P1194" s="26">
        <v>3005</v>
      </c>
      <c r="Q1194" s="26">
        <v>140.80000000000001</v>
      </c>
      <c r="R1194" s="26">
        <v>103.5</v>
      </c>
      <c r="S1194" s="26">
        <v>62.7</v>
      </c>
      <c r="T1194" s="26">
        <v>125</v>
      </c>
      <c r="U1194" s="26">
        <v>173.5</v>
      </c>
      <c r="V1194" s="26">
        <v>26.95</v>
      </c>
      <c r="W1194" s="26">
        <v>4802.5</v>
      </c>
      <c r="X1194" s="26">
        <v>2129</v>
      </c>
      <c r="Y1194" s="26">
        <v>194.8</v>
      </c>
      <c r="Z1194" s="26">
        <v>709.5</v>
      </c>
      <c r="AA1194" s="26">
        <v>3700</v>
      </c>
      <c r="AB1194" s="26">
        <v>486.2</v>
      </c>
      <c r="AC1194" s="26">
        <v>1350</v>
      </c>
      <c r="AD1194" s="26">
        <v>15120</v>
      </c>
      <c r="AE1194" s="26">
        <v>1396</v>
      </c>
      <c r="AF1194" s="26">
        <v>1902</v>
      </c>
      <c r="AG1194" s="26">
        <v>2.7088999999999999</v>
      </c>
    </row>
    <row r="1195" spans="1:33" ht="15.75" customHeight="1">
      <c r="A1195" s="101">
        <v>45558</v>
      </c>
      <c r="B1195" s="102">
        <f>VLOOKUP(A1195,'FTSE All-Share Historical '!A:B,2,FALSE)</f>
        <v>4558.45</v>
      </c>
      <c r="C1195" s="26">
        <v>756</v>
      </c>
      <c r="D1195" s="26">
        <v>296</v>
      </c>
      <c r="E1195" s="26">
        <v>151</v>
      </c>
      <c r="F1195" s="26">
        <v>227</v>
      </c>
      <c r="G1195" s="26">
        <v>140</v>
      </c>
      <c r="H1195" s="26">
        <v>316</v>
      </c>
      <c r="I1195" s="26">
        <v>40.4</v>
      </c>
      <c r="J1195" s="26">
        <v>145</v>
      </c>
      <c r="K1195" s="26">
        <v>241</v>
      </c>
      <c r="L1195" s="26">
        <v>143.19999999999999</v>
      </c>
      <c r="M1195" s="26">
        <v>360</v>
      </c>
      <c r="N1195" s="26">
        <v>303</v>
      </c>
      <c r="O1195" s="26">
        <v>916</v>
      </c>
      <c r="P1195" s="26">
        <v>2975</v>
      </c>
      <c r="Q1195" s="26">
        <v>141</v>
      </c>
      <c r="R1195" s="26">
        <v>101.5</v>
      </c>
      <c r="S1195" s="26">
        <v>62.4</v>
      </c>
      <c r="T1195" s="26">
        <v>133.4</v>
      </c>
      <c r="U1195" s="26">
        <v>172</v>
      </c>
      <c r="V1195" s="26">
        <v>26.5</v>
      </c>
      <c r="W1195" s="26">
        <v>4829.5</v>
      </c>
      <c r="X1195" s="26">
        <v>2122.5</v>
      </c>
      <c r="Y1195" s="26">
        <v>196</v>
      </c>
      <c r="Z1195" s="26">
        <v>721</v>
      </c>
      <c r="AA1195" s="26">
        <v>3620</v>
      </c>
      <c r="AB1195" s="26">
        <v>482.4</v>
      </c>
      <c r="AC1195" s="26">
        <v>1355</v>
      </c>
      <c r="AD1195" s="26">
        <v>14940</v>
      </c>
      <c r="AE1195" s="26">
        <v>1408</v>
      </c>
      <c r="AF1195" s="26">
        <v>1873</v>
      </c>
      <c r="AG1195" s="26">
        <v>2.8858999999999999</v>
      </c>
    </row>
    <row r="1196" spans="1:33" ht="15.75" customHeight="1">
      <c r="A1196" s="101">
        <v>45559</v>
      </c>
      <c r="B1196" s="102">
        <f>VLOOKUP(A1196,'FTSE All-Share Historical '!A:B,2,FALSE)</f>
        <v>4567.1899999999996</v>
      </c>
      <c r="C1196" s="26">
        <v>762</v>
      </c>
      <c r="D1196" s="26">
        <v>301</v>
      </c>
      <c r="E1196" s="26">
        <v>150.6</v>
      </c>
      <c r="F1196" s="26">
        <v>227</v>
      </c>
      <c r="G1196" s="26">
        <v>142.5</v>
      </c>
      <c r="H1196" s="26">
        <v>325</v>
      </c>
      <c r="I1196" s="26">
        <v>40.1</v>
      </c>
      <c r="J1196" s="26">
        <v>142.25</v>
      </c>
      <c r="K1196" s="26">
        <v>237</v>
      </c>
      <c r="L1196" s="26">
        <v>145</v>
      </c>
      <c r="M1196" s="26">
        <v>377</v>
      </c>
      <c r="N1196" s="26">
        <v>303</v>
      </c>
      <c r="O1196" s="26">
        <v>920</v>
      </c>
      <c r="P1196" s="26">
        <v>2950</v>
      </c>
      <c r="Q1196" s="26">
        <v>140.80000000000001</v>
      </c>
      <c r="R1196" s="26">
        <v>101</v>
      </c>
      <c r="S1196" s="26">
        <v>62.7</v>
      </c>
      <c r="T1196" s="26">
        <v>135</v>
      </c>
      <c r="U1196" s="26">
        <v>173.5</v>
      </c>
      <c r="V1196" s="26">
        <v>25.3</v>
      </c>
      <c r="W1196" s="26">
        <v>5049</v>
      </c>
      <c r="X1196" s="26">
        <v>2263.5</v>
      </c>
      <c r="Y1196" s="26">
        <v>201.5</v>
      </c>
      <c r="Z1196" s="26">
        <v>711</v>
      </c>
      <c r="AA1196" s="26">
        <v>3570</v>
      </c>
      <c r="AB1196" s="26">
        <v>478</v>
      </c>
      <c r="AC1196" s="26">
        <v>1335</v>
      </c>
      <c r="AD1196" s="26">
        <v>15060</v>
      </c>
      <c r="AE1196" s="26">
        <v>1399</v>
      </c>
      <c r="AF1196" s="26">
        <v>1861</v>
      </c>
      <c r="AG1196" s="26">
        <v>2.9220000000000002</v>
      </c>
    </row>
    <row r="1197" spans="1:33" ht="15.75" customHeight="1">
      <c r="A1197" s="101">
        <v>45560</v>
      </c>
      <c r="B1197" s="102">
        <f>VLOOKUP(A1197,'FTSE All-Share Historical '!A:B,2,FALSE)</f>
        <v>4560.05</v>
      </c>
      <c r="C1197" s="26">
        <v>762</v>
      </c>
      <c r="D1197" s="26">
        <v>303</v>
      </c>
      <c r="E1197" s="26">
        <v>152</v>
      </c>
      <c r="F1197" s="26">
        <v>226</v>
      </c>
      <c r="G1197" s="26">
        <v>141.5</v>
      </c>
      <c r="H1197" s="26">
        <v>340</v>
      </c>
      <c r="I1197" s="26">
        <v>39.9</v>
      </c>
      <c r="J1197" s="26">
        <v>145.75</v>
      </c>
      <c r="K1197" s="26">
        <v>237</v>
      </c>
      <c r="L1197" s="26">
        <v>140.80000000000001</v>
      </c>
      <c r="M1197" s="26">
        <v>370</v>
      </c>
      <c r="N1197" s="26">
        <v>297</v>
      </c>
      <c r="O1197" s="26">
        <v>914</v>
      </c>
      <c r="P1197" s="26">
        <v>2945</v>
      </c>
      <c r="Q1197" s="26">
        <v>138.80000000000001</v>
      </c>
      <c r="R1197" s="26">
        <v>100.5</v>
      </c>
      <c r="S1197" s="26">
        <v>63</v>
      </c>
      <c r="T1197" s="26">
        <v>135</v>
      </c>
      <c r="U1197" s="26">
        <v>173.5</v>
      </c>
      <c r="V1197" s="26">
        <v>25.35</v>
      </c>
      <c r="W1197" s="26">
        <v>5077</v>
      </c>
      <c r="X1197" s="26">
        <v>2298</v>
      </c>
      <c r="Y1197" s="26">
        <v>201</v>
      </c>
      <c r="Z1197" s="26">
        <v>710.5</v>
      </c>
      <c r="AA1197" s="26">
        <v>3605</v>
      </c>
      <c r="AB1197" s="26">
        <v>472.8</v>
      </c>
      <c r="AC1197" s="26">
        <v>1345</v>
      </c>
      <c r="AD1197" s="26">
        <v>15060</v>
      </c>
      <c r="AE1197" s="26">
        <v>1417</v>
      </c>
      <c r="AF1197" s="26">
        <v>1867</v>
      </c>
      <c r="AG1197" s="26">
        <v>2.7991999999999999</v>
      </c>
    </row>
    <row r="1198" spans="1:33" ht="15.75" customHeight="1">
      <c r="A1198" s="101">
        <v>45561</v>
      </c>
      <c r="B1198" s="102">
        <f>VLOOKUP(A1198,'FTSE All-Share Historical '!A:B,2,FALSE)</f>
        <v>4575.3999999999996</v>
      </c>
      <c r="C1198" s="26">
        <v>760</v>
      </c>
      <c r="D1198" s="26">
        <v>305</v>
      </c>
      <c r="E1198" s="26">
        <v>150</v>
      </c>
      <c r="F1198" s="26">
        <v>227</v>
      </c>
      <c r="G1198" s="26">
        <v>140.5</v>
      </c>
      <c r="H1198" s="26">
        <v>333.5</v>
      </c>
      <c r="I1198" s="26">
        <v>42.3</v>
      </c>
      <c r="J1198" s="26">
        <v>149</v>
      </c>
      <c r="K1198" s="26">
        <v>235</v>
      </c>
      <c r="L1198" s="26">
        <v>140.19999999999999</v>
      </c>
      <c r="M1198" s="26">
        <v>379.5</v>
      </c>
      <c r="N1198" s="26">
        <v>304.5</v>
      </c>
      <c r="O1198" s="26">
        <v>916</v>
      </c>
      <c r="P1198" s="26">
        <v>3035</v>
      </c>
      <c r="Q1198" s="26">
        <v>141.19999999999999</v>
      </c>
      <c r="R1198" s="26">
        <v>102</v>
      </c>
      <c r="S1198" s="26">
        <v>61.1</v>
      </c>
      <c r="T1198" s="26">
        <v>135.80000000000001</v>
      </c>
      <c r="U1198" s="26">
        <v>173.5</v>
      </c>
      <c r="V1198" s="26">
        <v>26</v>
      </c>
      <c r="W1198" s="26">
        <v>5257</v>
      </c>
      <c r="X1198" s="26">
        <v>2439.5</v>
      </c>
      <c r="Y1198" s="26">
        <v>193</v>
      </c>
      <c r="Z1198" s="26">
        <v>731.5</v>
      </c>
      <c r="AA1198" s="26">
        <v>3630</v>
      </c>
      <c r="AB1198" s="26">
        <v>473</v>
      </c>
      <c r="AC1198" s="26">
        <v>1370</v>
      </c>
      <c r="AD1198" s="26">
        <v>15090</v>
      </c>
      <c r="AE1198" s="26">
        <v>1436</v>
      </c>
      <c r="AF1198" s="26">
        <v>1877</v>
      </c>
      <c r="AG1198" s="26">
        <v>2.5283000000000002</v>
      </c>
    </row>
    <row r="1199" spans="1:33" ht="15.75" customHeight="1">
      <c r="A1199" s="101">
        <v>45562</v>
      </c>
      <c r="B1199" s="102">
        <f>VLOOKUP(A1199,'FTSE All-Share Historical '!A:B,2,FALSE)</f>
        <v>4599.3599999999997</v>
      </c>
      <c r="C1199" s="26">
        <v>756</v>
      </c>
      <c r="D1199" s="26">
        <v>303</v>
      </c>
      <c r="E1199" s="26">
        <v>153.4</v>
      </c>
      <c r="F1199" s="26">
        <v>227</v>
      </c>
      <c r="G1199" s="26">
        <v>140.5</v>
      </c>
      <c r="H1199" s="26">
        <v>327</v>
      </c>
      <c r="I1199" s="26">
        <v>43</v>
      </c>
      <c r="J1199" s="26">
        <v>142</v>
      </c>
      <c r="K1199" s="26">
        <v>244</v>
      </c>
      <c r="L1199" s="26">
        <v>142</v>
      </c>
      <c r="M1199" s="26">
        <v>381.5</v>
      </c>
      <c r="N1199" s="26">
        <v>302</v>
      </c>
      <c r="O1199" s="26">
        <v>926</v>
      </c>
      <c r="P1199" s="26">
        <v>3080</v>
      </c>
      <c r="Q1199" s="26">
        <v>141.80000000000001</v>
      </c>
      <c r="R1199" s="26">
        <v>101</v>
      </c>
      <c r="S1199" s="26">
        <v>60.2</v>
      </c>
      <c r="T1199" s="26">
        <v>138</v>
      </c>
      <c r="U1199" s="26">
        <v>176.5</v>
      </c>
      <c r="V1199" s="26">
        <v>25.95</v>
      </c>
      <c r="W1199" s="26">
        <v>5309</v>
      </c>
      <c r="X1199" s="26">
        <v>2438</v>
      </c>
      <c r="Y1199" s="26">
        <v>196.2</v>
      </c>
      <c r="Z1199" s="26">
        <v>740</v>
      </c>
      <c r="AA1199" s="26">
        <v>3690</v>
      </c>
      <c r="AB1199" s="26">
        <v>481</v>
      </c>
      <c r="AC1199" s="26">
        <v>1385</v>
      </c>
      <c r="AD1199" s="26">
        <v>15080</v>
      </c>
      <c r="AE1199" s="26">
        <v>1430</v>
      </c>
      <c r="AF1199" s="26">
        <v>1896</v>
      </c>
      <c r="AG1199" s="26">
        <v>2.7052999999999998</v>
      </c>
    </row>
    <row r="1200" spans="1:33" ht="15.75" customHeight="1">
      <c r="A1200" s="101">
        <v>45565</v>
      </c>
      <c r="B1200" s="102">
        <f>VLOOKUP(A1200,'FTSE All-Share Historical '!A:B,2,FALSE)</f>
        <v>4553.82</v>
      </c>
      <c r="C1200" s="26">
        <v>746</v>
      </c>
      <c r="D1200" s="26">
        <v>308</v>
      </c>
      <c r="E1200" s="26">
        <v>150.4</v>
      </c>
      <c r="F1200" s="26">
        <v>228</v>
      </c>
      <c r="G1200" s="26">
        <v>137</v>
      </c>
      <c r="H1200" s="26">
        <v>337</v>
      </c>
      <c r="I1200" s="26">
        <v>41.5</v>
      </c>
      <c r="J1200" s="26">
        <v>147</v>
      </c>
      <c r="K1200" s="26">
        <v>245</v>
      </c>
      <c r="L1200" s="26">
        <v>139.6</v>
      </c>
      <c r="M1200" s="26">
        <v>375.5</v>
      </c>
      <c r="N1200" s="26">
        <v>295.5</v>
      </c>
      <c r="O1200" s="26">
        <v>910</v>
      </c>
      <c r="P1200" s="26">
        <v>3080</v>
      </c>
      <c r="Q1200" s="26">
        <v>137.80000000000001</v>
      </c>
      <c r="R1200" s="26">
        <v>98.6</v>
      </c>
      <c r="S1200" s="26">
        <v>60.2</v>
      </c>
      <c r="T1200" s="26">
        <v>134.6</v>
      </c>
      <c r="U1200" s="26">
        <v>177</v>
      </c>
      <c r="V1200" s="26">
        <v>25.65</v>
      </c>
      <c r="W1200" s="26">
        <v>5299</v>
      </c>
      <c r="X1200" s="26">
        <v>2429</v>
      </c>
      <c r="Y1200" s="26">
        <v>195.6</v>
      </c>
      <c r="Z1200" s="26">
        <v>741.5</v>
      </c>
      <c r="AA1200" s="26">
        <v>3680</v>
      </c>
      <c r="AB1200" s="26">
        <v>472.6</v>
      </c>
      <c r="AC1200" s="26">
        <v>1465</v>
      </c>
      <c r="AD1200" s="26">
        <v>14700</v>
      </c>
      <c r="AE1200" s="26">
        <v>1400</v>
      </c>
      <c r="AF1200" s="26">
        <v>1911</v>
      </c>
      <c r="AG1200" s="26">
        <v>2.6004999999999998</v>
      </c>
    </row>
    <row r="1201" spans="1:33" ht="15.75" customHeight="1">
      <c r="A1201" s="101">
        <v>45566</v>
      </c>
      <c r="B1201" s="102">
        <f>VLOOKUP(A1201,'FTSE All-Share Historical '!A:B,2,FALSE)</f>
        <v>4568.7</v>
      </c>
      <c r="C1201" s="26">
        <v>750</v>
      </c>
      <c r="D1201" s="26">
        <v>306</v>
      </c>
      <c r="E1201" s="26">
        <v>148.4</v>
      </c>
      <c r="F1201" s="26">
        <v>231</v>
      </c>
      <c r="G1201" s="26">
        <v>131</v>
      </c>
      <c r="H1201" s="26">
        <v>341.5</v>
      </c>
      <c r="I1201" s="26">
        <v>40.5</v>
      </c>
      <c r="J1201" s="26">
        <v>149.5</v>
      </c>
      <c r="K1201" s="26">
        <v>240</v>
      </c>
      <c r="L1201" s="26">
        <v>134.80000000000001</v>
      </c>
      <c r="M1201" s="26">
        <v>381.5</v>
      </c>
      <c r="N1201" s="26">
        <v>295</v>
      </c>
      <c r="O1201" s="26">
        <v>884</v>
      </c>
      <c r="P1201" s="26">
        <v>3100</v>
      </c>
      <c r="Q1201" s="26">
        <v>138</v>
      </c>
      <c r="R1201" s="26">
        <v>98.6</v>
      </c>
      <c r="S1201" s="26">
        <v>60.4</v>
      </c>
      <c r="T1201" s="26">
        <v>136</v>
      </c>
      <c r="U1201" s="26">
        <v>184</v>
      </c>
      <c r="V1201" s="26">
        <v>26.05</v>
      </c>
      <c r="W1201" s="26">
        <v>5298</v>
      </c>
      <c r="X1201" s="26">
        <v>2443</v>
      </c>
      <c r="Y1201" s="26">
        <v>195.6</v>
      </c>
      <c r="Z1201" s="26">
        <v>728</v>
      </c>
      <c r="AA1201" s="26">
        <v>3635</v>
      </c>
      <c r="AB1201" s="26">
        <v>470.2</v>
      </c>
      <c r="AC1201" s="26">
        <v>1455</v>
      </c>
      <c r="AD1201" s="26">
        <v>14840</v>
      </c>
      <c r="AE1201" s="26">
        <v>1361</v>
      </c>
      <c r="AF1201" s="26">
        <v>1911</v>
      </c>
      <c r="AG1201" s="26">
        <v>2.4741</v>
      </c>
    </row>
    <row r="1202" spans="1:33" ht="15.75" customHeight="1">
      <c r="A1202" s="101">
        <v>45567</v>
      </c>
      <c r="B1202" s="102">
        <f>VLOOKUP(A1202,'FTSE All-Share Historical '!A:B,2,FALSE)</f>
        <v>4571.63</v>
      </c>
      <c r="C1202" s="26">
        <v>744</v>
      </c>
      <c r="D1202" s="26">
        <v>300</v>
      </c>
      <c r="E1202" s="26">
        <v>146</v>
      </c>
      <c r="F1202" s="26">
        <v>235</v>
      </c>
      <c r="G1202" s="26">
        <v>133</v>
      </c>
      <c r="H1202" s="26">
        <v>331.5</v>
      </c>
      <c r="I1202" s="26">
        <v>40.15</v>
      </c>
      <c r="J1202" s="26">
        <v>152.5</v>
      </c>
      <c r="K1202" s="26">
        <v>238</v>
      </c>
      <c r="L1202" s="26">
        <v>133.4</v>
      </c>
      <c r="M1202" s="26">
        <v>380</v>
      </c>
      <c r="N1202" s="26">
        <v>287</v>
      </c>
      <c r="O1202" s="26">
        <v>880</v>
      </c>
      <c r="P1202" s="26">
        <v>3090</v>
      </c>
      <c r="Q1202" s="26">
        <v>136.4</v>
      </c>
      <c r="R1202" s="26">
        <v>98.4</v>
      </c>
      <c r="S1202" s="26">
        <v>59</v>
      </c>
      <c r="T1202" s="26">
        <v>133</v>
      </c>
      <c r="U1202" s="26">
        <v>178.5</v>
      </c>
      <c r="V1202" s="26">
        <v>27</v>
      </c>
      <c r="W1202" s="26">
        <v>5371</v>
      </c>
      <c r="X1202" s="26">
        <v>2478</v>
      </c>
      <c r="Y1202" s="26">
        <v>194.8</v>
      </c>
      <c r="Z1202" s="26">
        <v>716</v>
      </c>
      <c r="AA1202" s="26">
        <v>3675</v>
      </c>
      <c r="AB1202" s="26">
        <v>476.2</v>
      </c>
      <c r="AC1202" s="26">
        <v>1395</v>
      </c>
      <c r="AD1202" s="26">
        <v>14920</v>
      </c>
      <c r="AE1202" s="26">
        <v>1336</v>
      </c>
      <c r="AF1202" s="26">
        <v>1912</v>
      </c>
      <c r="AG1202" s="26">
        <v>2.4849999999999999</v>
      </c>
    </row>
    <row r="1203" spans="1:33" ht="15.75" customHeight="1">
      <c r="A1203" s="101">
        <v>45568</v>
      </c>
      <c r="B1203" s="102">
        <f>VLOOKUP(A1203,'FTSE All-Share Historical '!A:B,2,FALSE)</f>
        <v>4566.3599999999997</v>
      </c>
      <c r="C1203" s="26">
        <v>726</v>
      </c>
      <c r="D1203" s="26">
        <v>325</v>
      </c>
      <c r="E1203" s="26">
        <v>146.19999999999999</v>
      </c>
      <c r="F1203" s="26">
        <v>238</v>
      </c>
      <c r="G1203" s="26">
        <v>131</v>
      </c>
      <c r="H1203" s="26">
        <v>326.5</v>
      </c>
      <c r="I1203" s="26">
        <v>44.35</v>
      </c>
      <c r="J1203" s="26">
        <v>152.5</v>
      </c>
      <c r="K1203" s="26">
        <v>241</v>
      </c>
      <c r="L1203" s="26">
        <v>134.80000000000001</v>
      </c>
      <c r="M1203" s="26">
        <v>380</v>
      </c>
      <c r="N1203" s="26">
        <v>286.5</v>
      </c>
      <c r="O1203" s="26">
        <v>872</v>
      </c>
      <c r="P1203" s="26">
        <v>3040</v>
      </c>
      <c r="Q1203" s="26">
        <v>136.4</v>
      </c>
      <c r="R1203" s="26">
        <v>99.8</v>
      </c>
      <c r="S1203" s="26">
        <v>58.7</v>
      </c>
      <c r="T1203" s="26">
        <v>129.4</v>
      </c>
      <c r="U1203" s="26">
        <v>181.5</v>
      </c>
      <c r="V1203" s="26">
        <v>27.9</v>
      </c>
      <c r="W1203" s="26">
        <v>5325</v>
      </c>
      <c r="X1203" s="26">
        <v>2423</v>
      </c>
      <c r="Y1203" s="26">
        <v>190.8</v>
      </c>
      <c r="Z1203" s="26">
        <v>724.5</v>
      </c>
      <c r="AA1203" s="26">
        <v>3730</v>
      </c>
      <c r="AB1203" s="26">
        <v>474.8</v>
      </c>
      <c r="AC1203" s="26">
        <v>1420</v>
      </c>
      <c r="AD1203" s="26">
        <v>14720</v>
      </c>
      <c r="AE1203" s="26">
        <v>1370</v>
      </c>
      <c r="AF1203" s="26">
        <v>1905</v>
      </c>
      <c r="AG1203" s="26">
        <v>2.4561000000000002</v>
      </c>
    </row>
    <row r="1204" spans="1:33" ht="15.75" customHeight="1">
      <c r="A1204" s="101">
        <v>45569</v>
      </c>
      <c r="B1204" s="102">
        <f>VLOOKUP(A1204,'FTSE All-Share Historical '!A:B,2,FALSE)</f>
        <v>4570.17</v>
      </c>
      <c r="C1204" s="26">
        <v>732</v>
      </c>
      <c r="D1204" s="26">
        <v>327</v>
      </c>
      <c r="E1204" s="26">
        <v>149.19999999999999</v>
      </c>
      <c r="F1204" s="26">
        <v>234</v>
      </c>
      <c r="G1204" s="26">
        <v>132</v>
      </c>
      <c r="H1204" s="26">
        <v>331</v>
      </c>
      <c r="I1204" s="26">
        <v>44.75</v>
      </c>
      <c r="J1204" s="26">
        <v>150.5</v>
      </c>
      <c r="K1204" s="26">
        <v>245</v>
      </c>
      <c r="L1204" s="26">
        <v>139.19999999999999</v>
      </c>
      <c r="M1204" s="26">
        <v>385</v>
      </c>
      <c r="N1204" s="26">
        <v>285.5</v>
      </c>
      <c r="O1204" s="26">
        <v>886</v>
      </c>
      <c r="P1204" s="26">
        <v>3120</v>
      </c>
      <c r="Q1204" s="26">
        <v>139</v>
      </c>
      <c r="R1204" s="26">
        <v>101.5</v>
      </c>
      <c r="S1204" s="26">
        <v>59</v>
      </c>
      <c r="T1204" s="26">
        <v>132.4</v>
      </c>
      <c r="U1204" s="26">
        <v>181</v>
      </c>
      <c r="V1204" s="26">
        <v>28.2</v>
      </c>
      <c r="W1204" s="26">
        <v>5298</v>
      </c>
      <c r="X1204" s="26">
        <v>2430</v>
      </c>
      <c r="Y1204" s="26">
        <v>193.4</v>
      </c>
      <c r="Z1204" s="26">
        <v>730</v>
      </c>
      <c r="AA1204" s="26">
        <v>3725</v>
      </c>
      <c r="AB1204" s="26">
        <v>481</v>
      </c>
      <c r="AC1204" s="26">
        <v>1405</v>
      </c>
      <c r="AD1204" s="26">
        <v>14600</v>
      </c>
      <c r="AE1204" s="26">
        <v>1421</v>
      </c>
      <c r="AF1204" s="26">
        <v>1904</v>
      </c>
      <c r="AG1204" s="26">
        <v>2.7088999999999999</v>
      </c>
    </row>
    <row r="1205" spans="1:33" ht="15.75" customHeight="1">
      <c r="A1205" s="101">
        <v>45572</v>
      </c>
      <c r="B1205" s="102">
        <f>VLOOKUP(A1205,'FTSE All-Share Historical '!A:B,2,FALSE)</f>
        <v>4579.7700000000004</v>
      </c>
      <c r="C1205" s="26">
        <v>742</v>
      </c>
      <c r="D1205" s="26">
        <v>323</v>
      </c>
      <c r="E1205" s="26">
        <v>146</v>
      </c>
      <c r="F1205" s="26">
        <v>232</v>
      </c>
      <c r="G1205" s="26">
        <v>131</v>
      </c>
      <c r="H1205" s="26">
        <v>330.5</v>
      </c>
      <c r="I1205" s="26">
        <v>43.5</v>
      </c>
      <c r="J1205" s="26">
        <v>153</v>
      </c>
      <c r="K1205" s="26">
        <v>240</v>
      </c>
      <c r="L1205" s="26">
        <v>147</v>
      </c>
      <c r="M1205" s="26">
        <v>382</v>
      </c>
      <c r="N1205" s="26">
        <v>282.5</v>
      </c>
      <c r="O1205" s="26">
        <v>918</v>
      </c>
      <c r="P1205" s="26">
        <v>3130</v>
      </c>
      <c r="Q1205" s="26">
        <v>139</v>
      </c>
      <c r="R1205" s="26">
        <v>102</v>
      </c>
      <c r="S1205" s="26">
        <v>57.4</v>
      </c>
      <c r="T1205" s="26">
        <v>133</v>
      </c>
      <c r="U1205" s="26">
        <v>182.5</v>
      </c>
      <c r="V1205" s="26">
        <v>26.95</v>
      </c>
      <c r="W1205" s="26">
        <v>5300</v>
      </c>
      <c r="X1205" s="26">
        <v>2445</v>
      </c>
      <c r="Y1205" s="26">
        <v>195.8</v>
      </c>
      <c r="Z1205" s="26">
        <v>737.5</v>
      </c>
      <c r="AA1205" s="26">
        <v>3720</v>
      </c>
      <c r="AB1205" s="26">
        <v>471.4</v>
      </c>
      <c r="AC1205" s="26">
        <v>1415</v>
      </c>
      <c r="AD1205" s="26">
        <v>14790</v>
      </c>
      <c r="AE1205" s="26">
        <v>1361</v>
      </c>
      <c r="AF1205" s="26">
        <v>1879</v>
      </c>
      <c r="AG1205" s="26">
        <v>2.9653</v>
      </c>
    </row>
    <row r="1206" spans="1:33" ht="15.75" customHeight="1">
      <c r="A1206" s="101">
        <v>45573</v>
      </c>
      <c r="B1206" s="102">
        <f>VLOOKUP(A1206,'FTSE All-Share Historical '!A:B,2,FALSE)</f>
        <v>4519.26</v>
      </c>
      <c r="C1206" s="26">
        <v>742</v>
      </c>
      <c r="D1206" s="26">
        <v>322</v>
      </c>
      <c r="E1206" s="26">
        <v>143.80000000000001</v>
      </c>
      <c r="F1206" s="26">
        <v>230</v>
      </c>
      <c r="G1206" s="26">
        <v>132</v>
      </c>
      <c r="H1206" s="26">
        <v>328</v>
      </c>
      <c r="I1206" s="26">
        <v>42.85</v>
      </c>
      <c r="J1206" s="26">
        <v>160</v>
      </c>
      <c r="K1206" s="26">
        <v>236</v>
      </c>
      <c r="L1206" s="26">
        <v>145.19999999999999</v>
      </c>
      <c r="M1206" s="26">
        <v>386.5</v>
      </c>
      <c r="N1206" s="26">
        <v>279</v>
      </c>
      <c r="O1206" s="26">
        <v>896</v>
      </c>
      <c r="P1206" s="26">
        <v>3100</v>
      </c>
      <c r="Q1206" s="26">
        <v>137.19999999999999</v>
      </c>
      <c r="R1206" s="26">
        <v>97.6</v>
      </c>
      <c r="S1206" s="26">
        <v>59.6</v>
      </c>
      <c r="T1206" s="26">
        <v>129.4</v>
      </c>
      <c r="U1206" s="26">
        <v>181</v>
      </c>
      <c r="V1206" s="26">
        <v>26.55</v>
      </c>
      <c r="W1206" s="26">
        <v>5044</v>
      </c>
      <c r="X1206" s="26">
        <v>2281.5</v>
      </c>
      <c r="Y1206" s="26">
        <v>190.6</v>
      </c>
      <c r="Z1206" s="26">
        <v>725</v>
      </c>
      <c r="AA1206" s="26">
        <v>3680</v>
      </c>
      <c r="AB1206" s="26">
        <v>472.6</v>
      </c>
      <c r="AC1206" s="26">
        <v>1415</v>
      </c>
      <c r="AD1206" s="26">
        <v>14760</v>
      </c>
      <c r="AE1206" s="26">
        <v>1387</v>
      </c>
      <c r="AF1206" s="26">
        <v>1900</v>
      </c>
      <c r="AG1206" s="26">
        <v>3.0737000000000001</v>
      </c>
    </row>
    <row r="1207" spans="1:33" ht="15.75" customHeight="1">
      <c r="A1207" s="101">
        <v>45574</v>
      </c>
      <c r="B1207" s="102">
        <f>VLOOKUP(A1207,'FTSE All-Share Historical '!A:B,2,FALSE)</f>
        <v>4550.26</v>
      </c>
      <c r="C1207" s="26">
        <v>754</v>
      </c>
      <c r="D1207" s="26">
        <v>317</v>
      </c>
      <c r="E1207" s="26">
        <v>146</v>
      </c>
      <c r="F1207" s="26">
        <v>231</v>
      </c>
      <c r="G1207" s="26">
        <v>135</v>
      </c>
      <c r="H1207" s="26">
        <v>330.5</v>
      </c>
      <c r="I1207" s="26">
        <v>42.8</v>
      </c>
      <c r="J1207" s="26">
        <v>165</v>
      </c>
      <c r="K1207" s="26">
        <v>239</v>
      </c>
      <c r="L1207" s="26">
        <v>150.6</v>
      </c>
      <c r="M1207" s="26">
        <v>385</v>
      </c>
      <c r="N1207" s="26">
        <v>279.5</v>
      </c>
      <c r="O1207" s="26">
        <v>900</v>
      </c>
      <c r="P1207" s="26">
        <v>3140</v>
      </c>
      <c r="Q1207" s="26">
        <v>139.4</v>
      </c>
      <c r="R1207" s="26">
        <v>99.4</v>
      </c>
      <c r="S1207" s="26">
        <v>60.1</v>
      </c>
      <c r="T1207" s="26">
        <v>126</v>
      </c>
      <c r="U1207" s="26">
        <v>181</v>
      </c>
      <c r="V1207" s="26">
        <v>26.7</v>
      </c>
      <c r="W1207" s="26">
        <v>5048</v>
      </c>
      <c r="X1207" s="26">
        <v>2309.5</v>
      </c>
      <c r="Y1207" s="26">
        <v>191</v>
      </c>
      <c r="Z1207" s="26">
        <v>720</v>
      </c>
      <c r="AA1207" s="26">
        <v>3665</v>
      </c>
      <c r="AB1207" s="26">
        <v>478.4</v>
      </c>
      <c r="AC1207" s="26">
        <v>1440</v>
      </c>
      <c r="AD1207" s="26">
        <v>15010</v>
      </c>
      <c r="AE1207" s="26">
        <v>1403</v>
      </c>
      <c r="AF1207" s="26">
        <v>1906</v>
      </c>
      <c r="AG1207" s="26">
        <v>3.0737000000000001</v>
      </c>
    </row>
    <row r="1208" spans="1:33" ht="15.75" customHeight="1">
      <c r="A1208" s="101">
        <v>45575</v>
      </c>
      <c r="B1208" s="102">
        <f>VLOOKUP(A1208,'FTSE All-Share Historical '!A:B,2,FALSE)</f>
        <v>4544.04</v>
      </c>
      <c r="C1208" s="26">
        <v>756</v>
      </c>
      <c r="D1208" s="26">
        <v>318</v>
      </c>
      <c r="E1208" s="26">
        <v>146.19999999999999</v>
      </c>
      <c r="F1208" s="26">
        <v>230</v>
      </c>
      <c r="G1208" s="26">
        <v>136</v>
      </c>
      <c r="H1208" s="26">
        <v>334</v>
      </c>
      <c r="I1208" s="26">
        <v>44.3</v>
      </c>
      <c r="J1208" s="26">
        <v>165</v>
      </c>
      <c r="K1208" s="26">
        <v>243</v>
      </c>
      <c r="L1208" s="26">
        <v>149.80000000000001</v>
      </c>
      <c r="M1208" s="26">
        <v>385.5</v>
      </c>
      <c r="N1208" s="26">
        <v>279.5</v>
      </c>
      <c r="O1208" s="26">
        <v>902</v>
      </c>
      <c r="P1208" s="26">
        <v>3130</v>
      </c>
      <c r="Q1208" s="26">
        <v>137</v>
      </c>
      <c r="R1208" s="26">
        <v>99.4</v>
      </c>
      <c r="S1208" s="26">
        <v>59.7</v>
      </c>
      <c r="T1208" s="26">
        <v>125.2</v>
      </c>
      <c r="U1208" s="26">
        <v>183.5</v>
      </c>
      <c r="V1208" s="26">
        <v>26.3</v>
      </c>
      <c r="W1208" s="26">
        <v>5069</v>
      </c>
      <c r="X1208" s="26">
        <v>2299</v>
      </c>
      <c r="Y1208" s="26">
        <v>189.4</v>
      </c>
      <c r="Z1208" s="26">
        <v>712</v>
      </c>
      <c r="AA1208" s="26">
        <v>3635</v>
      </c>
      <c r="AB1208" s="26">
        <v>472</v>
      </c>
      <c r="AC1208" s="26">
        <v>1450</v>
      </c>
      <c r="AD1208" s="26">
        <v>15140</v>
      </c>
      <c r="AE1208" s="26">
        <v>1416</v>
      </c>
      <c r="AF1208" s="26">
        <v>1895</v>
      </c>
      <c r="AG1208" s="26">
        <v>3.0737000000000001</v>
      </c>
    </row>
    <row r="1209" spans="1:33" ht="15.75" customHeight="1">
      <c r="A1209" s="101">
        <v>45576</v>
      </c>
      <c r="B1209" s="102">
        <f>VLOOKUP(A1209,'FTSE All-Share Historical '!A:B,2,FALSE)</f>
        <v>4553.3100000000004</v>
      </c>
      <c r="C1209" s="26">
        <v>760</v>
      </c>
      <c r="D1209" s="26">
        <v>326</v>
      </c>
      <c r="E1209" s="26">
        <v>148.19999999999999</v>
      </c>
      <c r="F1209" s="26">
        <v>228</v>
      </c>
      <c r="G1209" s="26">
        <v>137</v>
      </c>
      <c r="H1209" s="26">
        <v>328.5</v>
      </c>
      <c r="I1209" s="26">
        <v>43.5</v>
      </c>
      <c r="J1209" s="26">
        <v>163.5</v>
      </c>
      <c r="K1209" s="26">
        <v>252</v>
      </c>
      <c r="L1209" s="26">
        <v>151.80000000000001</v>
      </c>
      <c r="M1209" s="26">
        <v>385.5</v>
      </c>
      <c r="N1209" s="26">
        <v>278</v>
      </c>
      <c r="O1209" s="26">
        <v>904</v>
      </c>
      <c r="P1209" s="26">
        <v>3145</v>
      </c>
      <c r="Q1209" s="26">
        <v>137</v>
      </c>
      <c r="R1209" s="26">
        <v>98.6</v>
      </c>
      <c r="S1209" s="26">
        <v>58.1</v>
      </c>
      <c r="T1209" s="26">
        <v>125</v>
      </c>
      <c r="U1209" s="26">
        <v>185</v>
      </c>
      <c r="V1209" s="26">
        <v>25.4</v>
      </c>
      <c r="W1209" s="26">
        <v>5098</v>
      </c>
      <c r="X1209" s="26">
        <v>2295</v>
      </c>
      <c r="Y1209" s="26">
        <v>187.6</v>
      </c>
      <c r="Z1209" s="26">
        <v>716.5</v>
      </c>
      <c r="AA1209" s="26">
        <v>3620</v>
      </c>
      <c r="AB1209" s="26">
        <v>473.8</v>
      </c>
      <c r="AC1209" s="26">
        <v>1450</v>
      </c>
      <c r="AD1209" s="26">
        <v>15190</v>
      </c>
      <c r="AE1209" s="26">
        <v>1422</v>
      </c>
      <c r="AF1209" s="26">
        <v>1899</v>
      </c>
      <c r="AG1209" s="26">
        <v>2.8931</v>
      </c>
    </row>
    <row r="1210" spans="1:33" ht="15.75" customHeight="1">
      <c r="A1210" s="101">
        <v>45579</v>
      </c>
      <c r="B1210" s="102">
        <f>VLOOKUP(A1210,'FTSE All-Share Historical '!A:B,2,FALSE)</f>
        <v>4573.4799999999996</v>
      </c>
      <c r="C1210" s="26">
        <v>762</v>
      </c>
      <c r="D1210" s="26">
        <v>334</v>
      </c>
      <c r="E1210" s="26">
        <v>147.80000000000001</v>
      </c>
      <c r="F1210" s="26">
        <v>228</v>
      </c>
      <c r="G1210" s="26">
        <v>137</v>
      </c>
      <c r="H1210" s="26">
        <v>343.5</v>
      </c>
      <c r="I1210" s="26">
        <v>42.15</v>
      </c>
      <c r="J1210" s="26">
        <v>165</v>
      </c>
      <c r="K1210" s="26">
        <v>250</v>
      </c>
      <c r="L1210" s="26">
        <v>154.6</v>
      </c>
      <c r="M1210" s="26">
        <v>390.5</v>
      </c>
      <c r="N1210" s="26">
        <v>273</v>
      </c>
      <c r="O1210" s="26">
        <v>900</v>
      </c>
      <c r="P1210" s="26">
        <v>3160</v>
      </c>
      <c r="Q1210" s="26">
        <v>136.19999999999999</v>
      </c>
      <c r="R1210" s="26">
        <v>98.6</v>
      </c>
      <c r="S1210" s="26">
        <v>57.3</v>
      </c>
      <c r="T1210" s="26">
        <v>127.8</v>
      </c>
      <c r="U1210" s="26">
        <v>184.5</v>
      </c>
      <c r="V1210" s="26">
        <v>26.4</v>
      </c>
      <c r="W1210" s="26">
        <v>5134</v>
      </c>
      <c r="X1210" s="26">
        <v>2303.5</v>
      </c>
      <c r="Y1210" s="26">
        <v>185.4</v>
      </c>
      <c r="Z1210" s="26">
        <v>706.5</v>
      </c>
      <c r="AA1210" s="26">
        <v>3625</v>
      </c>
      <c r="AB1210" s="26">
        <v>476.6</v>
      </c>
      <c r="AC1210" s="26">
        <v>1435</v>
      </c>
      <c r="AD1210" s="26">
        <v>15320</v>
      </c>
      <c r="AE1210" s="26">
        <v>1427</v>
      </c>
      <c r="AF1210" s="26">
        <v>1924</v>
      </c>
      <c r="AG1210" s="26">
        <v>3.2543000000000002</v>
      </c>
    </row>
    <row r="1211" spans="1:33" ht="15.75" customHeight="1">
      <c r="A1211" s="101">
        <v>45580</v>
      </c>
      <c r="B1211" s="102">
        <f>VLOOKUP(A1211,'FTSE All-Share Historical '!A:B,2,FALSE)</f>
        <v>4552.08</v>
      </c>
      <c r="C1211" s="26">
        <v>762</v>
      </c>
      <c r="D1211" s="26">
        <v>356</v>
      </c>
      <c r="E1211" s="26">
        <v>151.19999999999999</v>
      </c>
      <c r="F1211" s="26">
        <v>229</v>
      </c>
      <c r="G1211" s="26">
        <v>135</v>
      </c>
      <c r="H1211" s="26">
        <v>333</v>
      </c>
      <c r="I1211" s="26">
        <v>42.2</v>
      </c>
      <c r="J1211" s="26">
        <v>168</v>
      </c>
      <c r="K1211" s="26">
        <v>254</v>
      </c>
      <c r="L1211" s="26">
        <v>151.6</v>
      </c>
      <c r="M1211" s="26">
        <v>383.5</v>
      </c>
      <c r="N1211" s="26">
        <v>271</v>
      </c>
      <c r="O1211" s="26">
        <v>894</v>
      </c>
      <c r="P1211" s="26">
        <v>3180</v>
      </c>
      <c r="Q1211" s="26">
        <v>138</v>
      </c>
      <c r="R1211" s="26">
        <v>100</v>
      </c>
      <c r="S1211" s="26">
        <v>57.6</v>
      </c>
      <c r="T1211" s="26">
        <v>121.8</v>
      </c>
      <c r="U1211" s="26">
        <v>183.5</v>
      </c>
      <c r="V1211" s="26">
        <v>26.2</v>
      </c>
      <c r="W1211" s="26">
        <v>5041</v>
      </c>
      <c r="X1211" s="26">
        <v>2224</v>
      </c>
      <c r="Y1211" s="26">
        <v>177.8</v>
      </c>
      <c r="Z1211" s="26">
        <v>707.5</v>
      </c>
      <c r="AA1211" s="26">
        <v>3635</v>
      </c>
      <c r="AB1211" s="26">
        <v>477.2</v>
      </c>
      <c r="AC1211" s="26">
        <v>1445</v>
      </c>
      <c r="AD1211" s="26">
        <v>15430</v>
      </c>
      <c r="AE1211" s="26">
        <v>1438</v>
      </c>
      <c r="AF1211" s="26">
        <v>1961</v>
      </c>
      <c r="AG1211" s="26">
        <v>3.2543000000000002</v>
      </c>
    </row>
    <row r="1212" spans="1:33" ht="15.75" customHeight="1">
      <c r="A1212" s="101">
        <v>45581</v>
      </c>
      <c r="B1212" s="102">
        <f>VLOOKUP(A1212,'FTSE All-Share Historical '!A:B,2,FALSE)</f>
        <v>4595.6400000000003</v>
      </c>
      <c r="C1212" s="26">
        <v>736</v>
      </c>
      <c r="D1212" s="26">
        <v>363</v>
      </c>
      <c r="E1212" s="26">
        <v>151</v>
      </c>
      <c r="F1212" s="26">
        <v>229</v>
      </c>
      <c r="G1212" s="26">
        <v>136</v>
      </c>
      <c r="H1212" s="26">
        <v>333</v>
      </c>
      <c r="I1212" s="26">
        <v>42.3</v>
      </c>
      <c r="J1212" s="26">
        <v>174</v>
      </c>
      <c r="K1212" s="26">
        <v>252</v>
      </c>
      <c r="L1212" s="26">
        <v>153.80000000000001</v>
      </c>
      <c r="M1212" s="26">
        <v>363.5</v>
      </c>
      <c r="N1212" s="26">
        <v>271.5</v>
      </c>
      <c r="O1212" s="26">
        <v>898</v>
      </c>
      <c r="P1212" s="26">
        <v>3250</v>
      </c>
      <c r="Q1212" s="26">
        <v>141</v>
      </c>
      <c r="R1212" s="26">
        <v>101.5</v>
      </c>
      <c r="S1212" s="26">
        <v>61.5</v>
      </c>
      <c r="T1212" s="26">
        <v>113</v>
      </c>
      <c r="U1212" s="26">
        <v>184.5</v>
      </c>
      <c r="V1212" s="26">
        <v>26.5</v>
      </c>
      <c r="W1212" s="26">
        <v>5039</v>
      </c>
      <c r="X1212" s="26">
        <v>2260.5</v>
      </c>
      <c r="Y1212" s="26">
        <v>180.2</v>
      </c>
      <c r="Z1212" s="26">
        <v>703</v>
      </c>
      <c r="AA1212" s="26">
        <v>3585</v>
      </c>
      <c r="AB1212" s="26">
        <v>485.8</v>
      </c>
      <c r="AC1212" s="26">
        <v>1455</v>
      </c>
      <c r="AD1212" s="26">
        <v>15560</v>
      </c>
      <c r="AE1212" s="26">
        <v>1460</v>
      </c>
      <c r="AF1212" s="26">
        <v>2002</v>
      </c>
      <c r="AG1212" s="26">
        <v>3.5432000000000001</v>
      </c>
    </row>
    <row r="1213" spans="1:33" ht="15.75" customHeight="1">
      <c r="A1213" s="101">
        <v>45582</v>
      </c>
      <c r="B1213" s="102">
        <f>VLOOKUP(A1213,'FTSE All-Share Historical '!A:B,2,FALSE)</f>
        <v>4625.99</v>
      </c>
      <c r="C1213" s="26">
        <v>744</v>
      </c>
      <c r="D1213" s="26">
        <v>367</v>
      </c>
      <c r="E1213" s="26">
        <v>152.80000000000001</v>
      </c>
      <c r="F1213" s="26">
        <v>230</v>
      </c>
      <c r="G1213" s="26">
        <v>135</v>
      </c>
      <c r="H1213" s="26">
        <v>334</v>
      </c>
      <c r="I1213" s="26">
        <v>43</v>
      </c>
      <c r="J1213" s="26">
        <v>174.5</v>
      </c>
      <c r="K1213" s="26">
        <v>252</v>
      </c>
      <c r="L1213" s="26">
        <v>153.6</v>
      </c>
      <c r="M1213" s="26">
        <v>372</v>
      </c>
      <c r="N1213" s="26">
        <v>273</v>
      </c>
      <c r="O1213" s="26">
        <v>900</v>
      </c>
      <c r="P1213" s="26">
        <v>3320</v>
      </c>
      <c r="Q1213" s="26">
        <v>144.6</v>
      </c>
      <c r="R1213" s="26">
        <v>104</v>
      </c>
      <c r="S1213" s="26">
        <v>64.900000000000006</v>
      </c>
      <c r="T1213" s="26">
        <v>112.2</v>
      </c>
      <c r="U1213" s="26">
        <v>185.5</v>
      </c>
      <c r="V1213" s="26">
        <v>27.4</v>
      </c>
      <c r="W1213" s="26">
        <v>4946</v>
      </c>
      <c r="X1213" s="26">
        <v>2337.5</v>
      </c>
      <c r="Y1213" s="26">
        <v>180</v>
      </c>
      <c r="Z1213" s="26">
        <v>716</v>
      </c>
      <c r="AA1213" s="26">
        <v>3560</v>
      </c>
      <c r="AB1213" s="26">
        <v>490.6</v>
      </c>
      <c r="AC1213" s="26">
        <v>1465</v>
      </c>
      <c r="AD1213" s="26">
        <v>15470</v>
      </c>
      <c r="AE1213" s="26">
        <v>1459</v>
      </c>
      <c r="AF1213" s="26">
        <v>2018</v>
      </c>
      <c r="AG1213" s="26">
        <v>3.2543000000000002</v>
      </c>
    </row>
    <row r="1214" spans="1:33" ht="15.75" customHeight="1">
      <c r="A1214" s="101">
        <v>45583</v>
      </c>
      <c r="B1214" s="102">
        <f>VLOOKUP(A1214,'FTSE All-Share Historical '!A:B,2,FALSE)</f>
        <v>4614.58</v>
      </c>
      <c r="C1214" s="26">
        <v>744</v>
      </c>
      <c r="D1214" s="26">
        <v>370</v>
      </c>
      <c r="E1214" s="26">
        <v>148.19999999999999</v>
      </c>
      <c r="F1214" s="26">
        <v>231</v>
      </c>
      <c r="G1214" s="26">
        <v>132</v>
      </c>
      <c r="H1214" s="26">
        <v>339</v>
      </c>
      <c r="I1214" s="26">
        <v>42.05</v>
      </c>
      <c r="J1214" s="26">
        <v>171</v>
      </c>
      <c r="K1214" s="26">
        <v>252</v>
      </c>
      <c r="L1214" s="26">
        <v>154.6</v>
      </c>
      <c r="M1214" s="26">
        <v>395.5</v>
      </c>
      <c r="N1214" s="26">
        <v>275</v>
      </c>
      <c r="O1214" s="26">
        <v>902</v>
      </c>
      <c r="P1214" s="26">
        <v>3320</v>
      </c>
      <c r="Q1214" s="26">
        <v>147.19999999999999</v>
      </c>
      <c r="R1214" s="26">
        <v>102.5</v>
      </c>
      <c r="S1214" s="26">
        <v>65.400000000000006</v>
      </c>
      <c r="T1214" s="26">
        <v>110.8</v>
      </c>
      <c r="U1214" s="26">
        <v>188.5</v>
      </c>
      <c r="V1214" s="26">
        <v>27.7</v>
      </c>
      <c r="W1214" s="26">
        <v>4995.5</v>
      </c>
      <c r="X1214" s="26">
        <v>2379.5</v>
      </c>
      <c r="Y1214" s="26">
        <v>180</v>
      </c>
      <c r="Z1214" s="26">
        <v>723</v>
      </c>
      <c r="AA1214" s="26">
        <v>3595</v>
      </c>
      <c r="AB1214" s="26">
        <v>494</v>
      </c>
      <c r="AC1214" s="26">
        <v>1515</v>
      </c>
      <c r="AD1214" s="26">
        <v>15710</v>
      </c>
      <c r="AE1214" s="26">
        <v>1456</v>
      </c>
      <c r="AF1214" s="26">
        <v>1998</v>
      </c>
      <c r="AG1214" s="26">
        <v>3.4601999999999999</v>
      </c>
    </row>
    <row r="1215" spans="1:33" ht="15.75" customHeight="1">
      <c r="A1215" s="101">
        <v>45586</v>
      </c>
      <c r="B1215" s="102">
        <f>VLOOKUP(A1215,'FTSE All-Share Historical '!A:B,2,FALSE)</f>
        <v>4588.33</v>
      </c>
      <c r="C1215" s="26">
        <v>742</v>
      </c>
      <c r="D1215" s="26">
        <v>370</v>
      </c>
      <c r="E1215" s="26">
        <v>142</v>
      </c>
      <c r="F1215" s="26">
        <v>232</v>
      </c>
      <c r="G1215" s="26">
        <v>135</v>
      </c>
      <c r="H1215" s="26">
        <v>333</v>
      </c>
      <c r="I1215" s="26">
        <v>40.799999999999997</v>
      </c>
      <c r="J1215" s="26">
        <v>173</v>
      </c>
      <c r="K1215" s="26">
        <v>253</v>
      </c>
      <c r="L1215" s="26">
        <v>153</v>
      </c>
      <c r="M1215" s="26">
        <v>415</v>
      </c>
      <c r="N1215" s="26">
        <v>268</v>
      </c>
      <c r="O1215" s="26">
        <v>894</v>
      </c>
      <c r="P1215" s="26">
        <v>3250</v>
      </c>
      <c r="Q1215" s="26">
        <v>147</v>
      </c>
      <c r="R1215" s="26">
        <v>101.5</v>
      </c>
      <c r="S1215" s="26">
        <v>65</v>
      </c>
      <c r="T1215" s="26">
        <v>113.4</v>
      </c>
      <c r="U1215" s="26">
        <v>186.5</v>
      </c>
      <c r="V1215" s="26">
        <v>27.3</v>
      </c>
      <c r="W1215" s="26">
        <v>4963</v>
      </c>
      <c r="X1215" s="26">
        <v>2362.5</v>
      </c>
      <c r="Y1215" s="26">
        <v>177</v>
      </c>
      <c r="Z1215" s="26">
        <v>708</v>
      </c>
      <c r="AA1215" s="26">
        <v>3480</v>
      </c>
      <c r="AB1215" s="26">
        <v>486.6</v>
      </c>
      <c r="AC1215" s="26">
        <v>1465</v>
      </c>
      <c r="AD1215" s="26">
        <v>15460</v>
      </c>
      <c r="AE1215" s="26">
        <v>1419</v>
      </c>
      <c r="AF1215" s="26">
        <v>1997</v>
      </c>
      <c r="AG1215" s="26">
        <v>3.4710000000000001</v>
      </c>
    </row>
    <row r="1216" spans="1:33" ht="15.75" customHeight="1">
      <c r="A1216" s="101">
        <v>45587</v>
      </c>
      <c r="B1216" s="102">
        <f>VLOOKUP(A1216,'FTSE All-Share Historical '!A:B,2,FALSE)</f>
        <v>4584</v>
      </c>
      <c r="C1216" s="26">
        <v>730</v>
      </c>
      <c r="D1216" s="26">
        <v>371</v>
      </c>
      <c r="E1216" s="26">
        <v>157.19999999999999</v>
      </c>
      <c r="F1216" s="26">
        <v>230</v>
      </c>
      <c r="G1216" s="26">
        <v>133</v>
      </c>
      <c r="H1216" s="26">
        <v>331</v>
      </c>
      <c r="I1216" s="26">
        <v>40.700000000000003</v>
      </c>
      <c r="J1216" s="26">
        <v>173</v>
      </c>
      <c r="K1216" s="26">
        <v>255</v>
      </c>
      <c r="L1216" s="26">
        <v>153.19999999999999</v>
      </c>
      <c r="M1216" s="26">
        <v>418</v>
      </c>
      <c r="N1216" s="26">
        <v>272.5</v>
      </c>
      <c r="O1216" s="26">
        <v>886</v>
      </c>
      <c r="P1216" s="26">
        <v>3900</v>
      </c>
      <c r="Q1216" s="26">
        <v>151.6</v>
      </c>
      <c r="R1216" s="26">
        <v>101</v>
      </c>
      <c r="S1216" s="26">
        <v>65.099999999999994</v>
      </c>
      <c r="T1216" s="26">
        <v>114</v>
      </c>
      <c r="U1216" s="26">
        <v>188.5</v>
      </c>
      <c r="V1216" s="26">
        <v>27.45</v>
      </c>
      <c r="W1216" s="26">
        <v>5001</v>
      </c>
      <c r="X1216" s="26">
        <v>2379.5</v>
      </c>
      <c r="Y1216" s="26">
        <v>178</v>
      </c>
      <c r="Z1216" s="26">
        <v>710</v>
      </c>
      <c r="AA1216" s="26">
        <v>3490</v>
      </c>
      <c r="AB1216" s="26">
        <v>486.6</v>
      </c>
      <c r="AC1216" s="26">
        <v>1435</v>
      </c>
      <c r="AD1216" s="26">
        <v>15110</v>
      </c>
      <c r="AE1216" s="26">
        <v>1452</v>
      </c>
      <c r="AF1216" s="26">
        <v>2002</v>
      </c>
      <c r="AG1216" s="26">
        <v>3.2904</v>
      </c>
    </row>
    <row r="1217" spans="1:33" ht="15.75" customHeight="1">
      <c r="A1217" s="101">
        <v>45588</v>
      </c>
      <c r="B1217" s="102">
        <f>VLOOKUP(A1217,'FTSE All-Share Historical '!A:B,2,FALSE)</f>
        <v>4557.6000000000004</v>
      </c>
      <c r="C1217" s="26">
        <v>730</v>
      </c>
      <c r="D1217" s="26">
        <v>364</v>
      </c>
      <c r="E1217" s="26">
        <v>158.80000000000001</v>
      </c>
      <c r="F1217" s="26">
        <v>230</v>
      </c>
      <c r="G1217" s="26">
        <v>133.5</v>
      </c>
      <c r="H1217" s="26">
        <v>335</v>
      </c>
      <c r="I1217" s="26">
        <v>41.5</v>
      </c>
      <c r="J1217" s="26">
        <v>172.5</v>
      </c>
      <c r="K1217" s="26">
        <v>258</v>
      </c>
      <c r="L1217" s="26">
        <v>154.4</v>
      </c>
      <c r="M1217" s="26">
        <v>426</v>
      </c>
      <c r="N1217" s="26">
        <v>270</v>
      </c>
      <c r="O1217" s="26">
        <v>880</v>
      </c>
      <c r="P1217" s="26">
        <v>3955</v>
      </c>
      <c r="Q1217" s="26">
        <v>149.4</v>
      </c>
      <c r="R1217" s="26">
        <v>102</v>
      </c>
      <c r="S1217" s="26">
        <v>66.2</v>
      </c>
      <c r="T1217" s="26">
        <v>113.4</v>
      </c>
      <c r="U1217" s="26">
        <v>188</v>
      </c>
      <c r="V1217" s="26">
        <v>27.1</v>
      </c>
      <c r="W1217" s="26">
        <v>4947.5</v>
      </c>
      <c r="X1217" s="26">
        <v>2323.5</v>
      </c>
      <c r="Y1217" s="26">
        <v>176.8</v>
      </c>
      <c r="Z1217" s="26">
        <v>705.5</v>
      </c>
      <c r="AA1217" s="26">
        <v>3445</v>
      </c>
      <c r="AB1217" s="26">
        <v>480</v>
      </c>
      <c r="AC1217" s="26">
        <v>1405</v>
      </c>
      <c r="AD1217" s="26">
        <v>15110</v>
      </c>
      <c r="AE1217" s="26">
        <v>1432</v>
      </c>
      <c r="AF1217" s="26">
        <v>1973</v>
      </c>
      <c r="AG1217" s="26">
        <v>3.3264999999999998</v>
      </c>
    </row>
    <row r="1218" spans="1:33" ht="15.75" customHeight="1">
      <c r="A1218" s="101">
        <v>45589</v>
      </c>
      <c r="B1218" s="102">
        <f>VLOOKUP(A1218,'FTSE All-Share Historical '!A:B,2,FALSE)</f>
        <v>4561.58</v>
      </c>
      <c r="C1218" s="26">
        <v>746</v>
      </c>
      <c r="D1218" s="26">
        <v>366</v>
      </c>
      <c r="E1218" s="26">
        <v>160.4</v>
      </c>
      <c r="F1218" s="26">
        <v>230</v>
      </c>
      <c r="G1218" s="26">
        <v>134</v>
      </c>
      <c r="H1218" s="26">
        <v>342</v>
      </c>
      <c r="I1218" s="26">
        <v>41.6</v>
      </c>
      <c r="J1218" s="26">
        <v>174.5</v>
      </c>
      <c r="K1218" s="26">
        <v>260</v>
      </c>
      <c r="L1218" s="26">
        <v>151</v>
      </c>
      <c r="M1218" s="26">
        <v>421</v>
      </c>
      <c r="N1218" s="26">
        <v>268.5</v>
      </c>
      <c r="O1218" s="26">
        <v>880</v>
      </c>
      <c r="P1218" s="26">
        <v>3840</v>
      </c>
      <c r="Q1218" s="26">
        <v>142.4</v>
      </c>
      <c r="R1218" s="26">
        <v>104.5</v>
      </c>
      <c r="S1218" s="26">
        <v>67</v>
      </c>
      <c r="T1218" s="26">
        <v>110.2</v>
      </c>
      <c r="U1218" s="26">
        <v>186</v>
      </c>
      <c r="V1218" s="26">
        <v>26.8</v>
      </c>
      <c r="W1218" s="26">
        <v>4934.5</v>
      </c>
      <c r="X1218" s="26">
        <v>2390.5</v>
      </c>
      <c r="Y1218" s="26">
        <v>176.8</v>
      </c>
      <c r="Z1218" s="26">
        <v>690</v>
      </c>
      <c r="AA1218" s="26">
        <v>3455</v>
      </c>
      <c r="AB1218" s="26">
        <v>484</v>
      </c>
      <c r="AC1218" s="26">
        <v>1430</v>
      </c>
      <c r="AD1218" s="26">
        <v>15280</v>
      </c>
      <c r="AE1218" s="26">
        <v>1420</v>
      </c>
      <c r="AF1218" s="26">
        <v>1949</v>
      </c>
      <c r="AG1218" s="26">
        <v>3.3336999999999999</v>
      </c>
    </row>
    <row r="1219" spans="1:33" ht="15.75" customHeight="1">
      <c r="A1219" s="101">
        <v>45590</v>
      </c>
      <c r="B1219" s="102">
        <f>VLOOKUP(A1219,'FTSE All-Share Historical '!A:B,2,FALSE)</f>
        <v>4552.62</v>
      </c>
      <c r="C1219" s="26">
        <v>748</v>
      </c>
      <c r="D1219" s="26">
        <v>367</v>
      </c>
      <c r="E1219" s="26">
        <v>163.80000000000001</v>
      </c>
      <c r="F1219" s="26">
        <v>228</v>
      </c>
      <c r="G1219" s="26">
        <v>133</v>
      </c>
      <c r="H1219" s="26">
        <v>346</v>
      </c>
      <c r="I1219" s="26">
        <v>41.55</v>
      </c>
      <c r="J1219" s="26">
        <v>174</v>
      </c>
      <c r="K1219" s="26">
        <v>263</v>
      </c>
      <c r="L1219" s="26">
        <v>144.19999999999999</v>
      </c>
      <c r="M1219" s="26">
        <v>445</v>
      </c>
      <c r="N1219" s="26">
        <v>270</v>
      </c>
      <c r="O1219" s="26">
        <v>872</v>
      </c>
      <c r="P1219" s="26">
        <v>3815</v>
      </c>
      <c r="Q1219" s="26">
        <v>143.19999999999999</v>
      </c>
      <c r="R1219" s="26">
        <v>105</v>
      </c>
      <c r="S1219" s="26">
        <v>67.599999999999994</v>
      </c>
      <c r="T1219" s="26">
        <v>110.2</v>
      </c>
      <c r="U1219" s="26">
        <v>172</v>
      </c>
      <c r="V1219" s="26">
        <v>26.7</v>
      </c>
      <c r="W1219" s="26">
        <v>5022</v>
      </c>
      <c r="X1219" s="26">
        <v>2434.5</v>
      </c>
      <c r="Y1219" s="26">
        <v>180</v>
      </c>
      <c r="Z1219" s="26">
        <v>672</v>
      </c>
      <c r="AA1219" s="26">
        <v>3465</v>
      </c>
      <c r="AB1219" s="26">
        <v>476.6</v>
      </c>
      <c r="AC1219" s="26">
        <v>1405</v>
      </c>
      <c r="AD1219" s="26">
        <v>15160</v>
      </c>
      <c r="AE1219" s="26">
        <v>1405</v>
      </c>
      <c r="AF1219" s="26">
        <v>1942</v>
      </c>
      <c r="AG1219" s="26">
        <v>3.2507000000000001</v>
      </c>
    </row>
    <row r="1220" spans="1:33" ht="15.75" customHeight="1">
      <c r="A1220" s="101">
        <v>45593</v>
      </c>
      <c r="B1220" s="102">
        <f>VLOOKUP(A1220,'FTSE All-Share Historical '!A:B,2,FALSE)</f>
        <v>4570.6400000000003</v>
      </c>
      <c r="C1220" s="26">
        <v>750</v>
      </c>
      <c r="D1220" s="26">
        <v>371</v>
      </c>
      <c r="E1220" s="26">
        <v>164</v>
      </c>
      <c r="F1220" s="26">
        <v>232</v>
      </c>
      <c r="G1220" s="26">
        <v>134</v>
      </c>
      <c r="H1220" s="26">
        <v>349.5</v>
      </c>
      <c r="I1220" s="26">
        <v>40.299999999999997</v>
      </c>
      <c r="J1220" s="26">
        <v>170</v>
      </c>
      <c r="K1220" s="26">
        <v>271</v>
      </c>
      <c r="L1220" s="26">
        <v>143</v>
      </c>
      <c r="M1220" s="26">
        <v>424.5</v>
      </c>
      <c r="N1220" s="26">
        <v>270.5</v>
      </c>
      <c r="O1220" s="26">
        <v>864</v>
      </c>
      <c r="P1220" s="26">
        <v>3800</v>
      </c>
      <c r="Q1220" s="26">
        <v>145.6</v>
      </c>
      <c r="R1220" s="26">
        <v>107</v>
      </c>
      <c r="S1220" s="26">
        <v>67</v>
      </c>
      <c r="T1220" s="26">
        <v>112.8</v>
      </c>
      <c r="U1220" s="26">
        <v>178</v>
      </c>
      <c r="V1220" s="26">
        <v>26.7</v>
      </c>
      <c r="W1220" s="26">
        <v>5077</v>
      </c>
      <c r="X1220" s="26">
        <v>2463</v>
      </c>
      <c r="Y1220" s="26">
        <v>178</v>
      </c>
      <c r="Z1220" s="26">
        <v>673.5</v>
      </c>
      <c r="AA1220" s="26">
        <v>3420</v>
      </c>
      <c r="AB1220" s="26">
        <v>478.2</v>
      </c>
      <c r="AC1220" s="26">
        <v>1400</v>
      </c>
      <c r="AD1220" s="26">
        <v>15200</v>
      </c>
      <c r="AE1220" s="26">
        <v>1437</v>
      </c>
      <c r="AF1220" s="26">
        <v>1933</v>
      </c>
      <c r="AG1220" s="26">
        <v>3.3012000000000001</v>
      </c>
    </row>
    <row r="1221" spans="1:33" ht="15.75" customHeight="1">
      <c r="A1221" s="101">
        <v>45594</v>
      </c>
      <c r="B1221" s="102">
        <f>VLOOKUP(A1221,'FTSE All-Share Historical '!A:B,2,FALSE)</f>
        <v>4532.87</v>
      </c>
      <c r="C1221" s="26">
        <v>742</v>
      </c>
      <c r="D1221" s="26">
        <v>378</v>
      </c>
      <c r="E1221" s="26">
        <v>162.6</v>
      </c>
      <c r="F1221" s="26">
        <v>237</v>
      </c>
      <c r="G1221" s="26">
        <v>132</v>
      </c>
      <c r="H1221" s="26">
        <v>351</v>
      </c>
      <c r="I1221" s="26">
        <v>39.700000000000003</v>
      </c>
      <c r="J1221" s="26">
        <v>158</v>
      </c>
      <c r="K1221" s="26">
        <v>272</v>
      </c>
      <c r="L1221" s="26">
        <v>141.6</v>
      </c>
      <c r="M1221" s="26">
        <v>405.5</v>
      </c>
      <c r="N1221" s="26">
        <v>260.5</v>
      </c>
      <c r="O1221" s="26">
        <v>844</v>
      </c>
      <c r="P1221" s="26">
        <v>3770</v>
      </c>
      <c r="Q1221" s="26">
        <v>145</v>
      </c>
      <c r="R1221" s="26">
        <v>105.5</v>
      </c>
      <c r="S1221" s="26">
        <v>65.900000000000006</v>
      </c>
      <c r="T1221" s="26">
        <v>113.2</v>
      </c>
      <c r="U1221" s="26">
        <v>178</v>
      </c>
      <c r="V1221" s="26">
        <v>26.35</v>
      </c>
      <c r="W1221" s="26">
        <v>5131</v>
      </c>
      <c r="X1221" s="26">
        <v>2483</v>
      </c>
      <c r="Y1221" s="26">
        <v>176</v>
      </c>
      <c r="Z1221" s="26">
        <v>648.5</v>
      </c>
      <c r="AA1221" s="26">
        <v>3455</v>
      </c>
      <c r="AB1221" s="26">
        <v>472.4</v>
      </c>
      <c r="AC1221" s="26">
        <v>1370</v>
      </c>
      <c r="AD1221" s="26">
        <v>14960</v>
      </c>
      <c r="AE1221" s="26">
        <v>1425</v>
      </c>
      <c r="AF1221" s="26">
        <v>1920</v>
      </c>
      <c r="AG1221" s="26">
        <v>3.4024000000000001</v>
      </c>
    </row>
    <row r="1222" spans="1:33" ht="15.75" customHeight="1">
      <c r="A1222" s="101">
        <v>45595</v>
      </c>
      <c r="B1222" s="102">
        <f>VLOOKUP(A1222,'FTSE All-Share Historical '!A:B,2,FALSE)</f>
        <v>4506.3100000000004</v>
      </c>
      <c r="C1222" s="26">
        <v>726</v>
      </c>
      <c r="D1222" s="26">
        <v>387</v>
      </c>
      <c r="E1222" s="26">
        <v>168.2</v>
      </c>
      <c r="F1222" s="26">
        <v>229</v>
      </c>
      <c r="G1222" s="26">
        <v>129</v>
      </c>
      <c r="H1222" s="26">
        <v>352.5</v>
      </c>
      <c r="I1222" s="26">
        <v>41.05</v>
      </c>
      <c r="J1222" s="26">
        <v>152</v>
      </c>
      <c r="K1222" s="26">
        <v>276</v>
      </c>
      <c r="L1222" s="26">
        <v>149.19999999999999</v>
      </c>
      <c r="M1222" s="26">
        <v>408.5</v>
      </c>
      <c r="N1222" s="26">
        <v>258.5</v>
      </c>
      <c r="O1222" s="26">
        <v>918</v>
      </c>
      <c r="P1222" s="26">
        <v>3755</v>
      </c>
      <c r="Q1222" s="26">
        <v>147.19999999999999</v>
      </c>
      <c r="R1222" s="26">
        <v>109</v>
      </c>
      <c r="S1222" s="26">
        <v>67.3</v>
      </c>
      <c r="T1222" s="26">
        <v>112.2</v>
      </c>
      <c r="U1222" s="26">
        <v>189</v>
      </c>
      <c r="V1222" s="26">
        <v>26.2</v>
      </c>
      <c r="W1222" s="26">
        <v>5053</v>
      </c>
      <c r="X1222" s="26">
        <v>2385.5</v>
      </c>
      <c r="Y1222" s="26">
        <v>176.8</v>
      </c>
      <c r="Z1222" s="26">
        <v>648.5</v>
      </c>
      <c r="AA1222" s="26">
        <v>3530</v>
      </c>
      <c r="AB1222" s="26">
        <v>480</v>
      </c>
      <c r="AC1222" s="26">
        <v>1365</v>
      </c>
      <c r="AD1222" s="26">
        <v>15250</v>
      </c>
      <c r="AE1222" s="26">
        <v>1442</v>
      </c>
      <c r="AF1222" s="26">
        <v>1902</v>
      </c>
      <c r="AG1222" s="26">
        <v>3.2759</v>
      </c>
    </row>
    <row r="1223" spans="1:33" ht="15.75" customHeight="1">
      <c r="A1223" s="101">
        <v>45596</v>
      </c>
      <c r="B1223" s="102">
        <f>VLOOKUP(A1223,'FTSE All-Share Historical '!A:B,2,FALSE)</f>
        <v>4473.68</v>
      </c>
      <c r="C1223" s="26">
        <v>708</v>
      </c>
      <c r="D1223" s="26">
        <v>388</v>
      </c>
      <c r="E1223" s="26">
        <v>167.6</v>
      </c>
      <c r="F1223" s="26">
        <v>228</v>
      </c>
      <c r="G1223" s="26">
        <v>127</v>
      </c>
      <c r="H1223" s="26">
        <v>358</v>
      </c>
      <c r="I1223" s="26">
        <v>38.450000000000003</v>
      </c>
      <c r="J1223" s="26">
        <v>142</v>
      </c>
      <c r="K1223" s="26">
        <v>274</v>
      </c>
      <c r="L1223" s="26">
        <v>145</v>
      </c>
      <c r="M1223" s="26">
        <v>398</v>
      </c>
      <c r="N1223" s="26">
        <v>250.5</v>
      </c>
      <c r="O1223" s="26">
        <v>880</v>
      </c>
      <c r="P1223" s="26">
        <v>3745</v>
      </c>
      <c r="Q1223" s="26">
        <v>142.80000000000001</v>
      </c>
      <c r="R1223" s="26">
        <v>104.5</v>
      </c>
      <c r="S1223" s="26">
        <v>67.5</v>
      </c>
      <c r="T1223" s="26">
        <v>99.5</v>
      </c>
      <c r="U1223" s="26">
        <v>195</v>
      </c>
      <c r="V1223" s="26">
        <v>26.05</v>
      </c>
      <c r="W1223" s="26">
        <v>5016</v>
      </c>
      <c r="X1223" s="26">
        <v>2400</v>
      </c>
      <c r="Y1223" s="26">
        <v>176</v>
      </c>
      <c r="Z1223" s="26">
        <v>614</v>
      </c>
      <c r="AA1223" s="26">
        <v>3515</v>
      </c>
      <c r="AB1223" s="26">
        <v>472</v>
      </c>
      <c r="AC1223" s="26">
        <v>1385</v>
      </c>
      <c r="AD1223" s="26">
        <v>15320</v>
      </c>
      <c r="AE1223" s="26">
        <v>1437</v>
      </c>
      <c r="AF1223" s="26">
        <v>1855</v>
      </c>
      <c r="AG1223" s="26">
        <v>3.2507000000000001</v>
      </c>
    </row>
    <row r="1224" spans="1:33" ht="15.75" customHeight="1">
      <c r="A1224" s="101">
        <v>45597</v>
      </c>
      <c r="B1224" s="102">
        <f>VLOOKUP(A1224,'FTSE All-Share Historical '!A:B,2,FALSE)</f>
        <v>4508.38</v>
      </c>
      <c r="C1224" s="26">
        <v>702</v>
      </c>
      <c r="D1224" s="26">
        <v>392</v>
      </c>
      <c r="E1224" s="26">
        <v>167</v>
      </c>
      <c r="F1224" s="26">
        <v>228</v>
      </c>
      <c r="G1224" s="26">
        <v>126</v>
      </c>
      <c r="H1224" s="26">
        <v>354</v>
      </c>
      <c r="I1224" s="26">
        <v>38.4</v>
      </c>
      <c r="J1224" s="26">
        <v>142.5</v>
      </c>
      <c r="K1224" s="26">
        <v>272</v>
      </c>
      <c r="L1224" s="26">
        <v>149.4</v>
      </c>
      <c r="M1224" s="26">
        <v>405</v>
      </c>
      <c r="N1224" s="26">
        <v>252.5</v>
      </c>
      <c r="O1224" s="26">
        <v>886</v>
      </c>
      <c r="P1224" s="26">
        <v>3750</v>
      </c>
      <c r="Q1224" s="26">
        <v>142.4</v>
      </c>
      <c r="R1224" s="26">
        <v>105.5</v>
      </c>
      <c r="S1224" s="26">
        <v>67.8</v>
      </c>
      <c r="T1224" s="26">
        <v>97.9</v>
      </c>
      <c r="U1224" s="26">
        <v>196</v>
      </c>
      <c r="V1224" s="26">
        <v>26.3</v>
      </c>
      <c r="W1224" s="26">
        <v>5026</v>
      </c>
      <c r="X1224" s="26">
        <v>2396</v>
      </c>
      <c r="Y1224" s="26">
        <v>176.2</v>
      </c>
      <c r="Z1224" s="26">
        <v>608</v>
      </c>
      <c r="AA1224" s="26">
        <v>3600</v>
      </c>
      <c r="AB1224" s="26">
        <v>470.2</v>
      </c>
      <c r="AC1224" s="26">
        <v>1395</v>
      </c>
      <c r="AD1224" s="26">
        <v>15380</v>
      </c>
      <c r="AE1224" s="26">
        <v>1458</v>
      </c>
      <c r="AF1224" s="26">
        <v>1873</v>
      </c>
      <c r="AG1224" s="26">
        <v>3.4420999999999999</v>
      </c>
    </row>
    <row r="1225" spans="1:33" ht="15.75" customHeight="1">
      <c r="A1225" s="101">
        <v>45600</v>
      </c>
      <c r="B1225" s="102">
        <f>VLOOKUP(A1225,'FTSE All-Share Historical '!A:B,2,FALSE)</f>
        <v>4511.2299999999996</v>
      </c>
      <c r="C1225" s="26">
        <v>696</v>
      </c>
      <c r="D1225" s="26">
        <v>390</v>
      </c>
      <c r="E1225" s="26">
        <v>164.2</v>
      </c>
      <c r="F1225" s="26">
        <v>230</v>
      </c>
      <c r="G1225" s="26">
        <v>130</v>
      </c>
      <c r="H1225" s="26">
        <v>346</v>
      </c>
      <c r="I1225" s="26">
        <v>38.200000000000003</v>
      </c>
      <c r="J1225" s="26">
        <v>140</v>
      </c>
      <c r="K1225" s="26">
        <v>270</v>
      </c>
      <c r="L1225" s="26">
        <v>149.80000000000001</v>
      </c>
      <c r="M1225" s="26">
        <v>408</v>
      </c>
      <c r="N1225" s="26">
        <v>253.5</v>
      </c>
      <c r="O1225" s="26">
        <v>882</v>
      </c>
      <c r="P1225" s="26">
        <v>3710</v>
      </c>
      <c r="Q1225" s="26">
        <v>141.19999999999999</v>
      </c>
      <c r="R1225" s="26">
        <v>109</v>
      </c>
      <c r="S1225" s="26">
        <v>67.3</v>
      </c>
      <c r="T1225" s="26">
        <v>97</v>
      </c>
      <c r="U1225" s="26">
        <v>196.5</v>
      </c>
      <c r="V1225" s="26">
        <v>26.3</v>
      </c>
      <c r="W1225" s="26">
        <v>5023</v>
      </c>
      <c r="X1225" s="26">
        <v>2390.5</v>
      </c>
      <c r="Y1225" s="26">
        <v>177.8</v>
      </c>
      <c r="Z1225" s="26">
        <v>604.5</v>
      </c>
      <c r="AA1225" s="26">
        <v>3605</v>
      </c>
      <c r="AB1225" s="26">
        <v>466</v>
      </c>
      <c r="AC1225" s="26">
        <v>1380</v>
      </c>
      <c r="AD1225" s="26">
        <v>15360</v>
      </c>
      <c r="AE1225" s="26">
        <v>1452</v>
      </c>
      <c r="AF1225" s="26">
        <v>1856</v>
      </c>
      <c r="AG1225" s="26">
        <v>3.4384999999999999</v>
      </c>
    </row>
    <row r="1226" spans="1:33" ht="15.75" customHeight="1">
      <c r="A1226" s="101">
        <v>45601</v>
      </c>
      <c r="B1226" s="102">
        <f>VLOOKUP(A1226,'FTSE All-Share Historical '!A:B,2,FALSE)</f>
        <v>4502.88</v>
      </c>
      <c r="C1226" s="26">
        <v>686</v>
      </c>
      <c r="D1226" s="26">
        <v>396</v>
      </c>
      <c r="E1226" s="26">
        <v>160</v>
      </c>
      <c r="F1226" s="26">
        <v>228</v>
      </c>
      <c r="G1226" s="26">
        <v>126.5</v>
      </c>
      <c r="H1226" s="26">
        <v>347</v>
      </c>
      <c r="I1226" s="26">
        <v>38</v>
      </c>
      <c r="J1226" s="26">
        <v>139</v>
      </c>
      <c r="K1226" s="26">
        <v>261</v>
      </c>
      <c r="L1226" s="26">
        <v>153.4</v>
      </c>
      <c r="M1226" s="26">
        <v>418</v>
      </c>
      <c r="N1226" s="26">
        <v>250.5</v>
      </c>
      <c r="O1226" s="26">
        <v>882</v>
      </c>
      <c r="P1226" s="26">
        <v>3760</v>
      </c>
      <c r="Q1226" s="26">
        <v>139.19999999999999</v>
      </c>
      <c r="R1226" s="26">
        <v>110</v>
      </c>
      <c r="S1226" s="26">
        <v>67.099999999999994</v>
      </c>
      <c r="T1226" s="26">
        <v>90.8</v>
      </c>
      <c r="U1226" s="26">
        <v>201</v>
      </c>
      <c r="V1226" s="26">
        <v>26.05</v>
      </c>
      <c r="W1226" s="26">
        <v>5025</v>
      </c>
      <c r="X1226" s="26">
        <v>2428</v>
      </c>
      <c r="Y1226" s="26">
        <v>178</v>
      </c>
      <c r="Z1226" s="26">
        <v>598</v>
      </c>
      <c r="AA1226" s="26">
        <v>3625</v>
      </c>
      <c r="AB1226" s="26">
        <v>470</v>
      </c>
      <c r="AC1226" s="26">
        <v>1350</v>
      </c>
      <c r="AD1226" s="26">
        <v>15430</v>
      </c>
      <c r="AE1226" s="26">
        <v>1497</v>
      </c>
      <c r="AF1226" s="26">
        <v>1820</v>
      </c>
      <c r="AG1226" s="26">
        <v>3.2795999999999998</v>
      </c>
    </row>
    <row r="1227" spans="1:33" ht="15.75" customHeight="1">
      <c r="A1227" s="101">
        <v>45602</v>
      </c>
      <c r="B1227" s="102">
        <f>VLOOKUP(A1227,'FTSE All-Share Historical '!A:B,2,FALSE)</f>
        <v>4502.41</v>
      </c>
      <c r="C1227" s="26">
        <v>684</v>
      </c>
      <c r="D1227" s="26">
        <v>396</v>
      </c>
      <c r="E1227" s="26">
        <v>159.6</v>
      </c>
      <c r="F1227" s="26">
        <v>228</v>
      </c>
      <c r="G1227" s="26">
        <v>130.5</v>
      </c>
      <c r="H1227" s="26">
        <v>350</v>
      </c>
      <c r="I1227" s="26">
        <v>36.9</v>
      </c>
      <c r="J1227" s="26">
        <v>140</v>
      </c>
      <c r="K1227" s="26">
        <v>263</v>
      </c>
      <c r="L1227" s="26">
        <v>152.19999999999999</v>
      </c>
      <c r="M1227" s="26">
        <v>415.5</v>
      </c>
      <c r="N1227" s="26">
        <v>251</v>
      </c>
      <c r="O1227" s="26">
        <v>888</v>
      </c>
      <c r="P1227" s="26">
        <v>3800</v>
      </c>
      <c r="Q1227" s="26">
        <v>139.80000000000001</v>
      </c>
      <c r="R1227" s="26">
        <v>111</v>
      </c>
      <c r="S1227" s="26">
        <v>67.3</v>
      </c>
      <c r="T1227" s="26">
        <v>85.1</v>
      </c>
      <c r="U1227" s="26">
        <v>200</v>
      </c>
      <c r="V1227" s="26">
        <v>25.7</v>
      </c>
      <c r="W1227" s="26">
        <v>5043</v>
      </c>
      <c r="X1227" s="26">
        <v>2392</v>
      </c>
      <c r="Y1227" s="26">
        <v>173.2</v>
      </c>
      <c r="Z1227" s="26">
        <v>620.5</v>
      </c>
      <c r="AA1227" s="26">
        <v>3600</v>
      </c>
      <c r="AB1227" s="26">
        <v>487.8</v>
      </c>
      <c r="AC1227" s="26">
        <v>1350</v>
      </c>
      <c r="AD1227" s="26">
        <v>16270</v>
      </c>
      <c r="AE1227" s="26">
        <v>1540</v>
      </c>
      <c r="AF1227" s="26">
        <v>1772</v>
      </c>
      <c r="AG1227" s="26">
        <v>3.294</v>
      </c>
    </row>
    <row r="1228" spans="1:33" ht="15.75" customHeight="1">
      <c r="A1228" s="101">
        <v>45603</v>
      </c>
      <c r="B1228" s="102">
        <f>VLOOKUP(A1228,'FTSE All-Share Historical '!A:B,2,FALSE)</f>
        <v>4495.5600000000004</v>
      </c>
      <c r="C1228" s="26">
        <v>684</v>
      </c>
      <c r="D1228" s="26">
        <v>381</v>
      </c>
      <c r="E1228" s="26">
        <v>163.4</v>
      </c>
      <c r="F1228" s="26">
        <v>225</v>
      </c>
      <c r="G1228" s="26">
        <v>134</v>
      </c>
      <c r="H1228" s="26">
        <v>352</v>
      </c>
      <c r="I1228" s="26">
        <v>37.4</v>
      </c>
      <c r="J1228" s="26">
        <v>137.5</v>
      </c>
      <c r="K1228" s="26">
        <v>267</v>
      </c>
      <c r="L1228" s="26">
        <v>152</v>
      </c>
      <c r="M1228" s="26">
        <v>417</v>
      </c>
      <c r="N1228" s="26">
        <v>252.5</v>
      </c>
      <c r="O1228" s="26">
        <v>894</v>
      </c>
      <c r="P1228" s="26">
        <v>3820</v>
      </c>
      <c r="Q1228" s="26">
        <v>142</v>
      </c>
      <c r="R1228" s="26">
        <v>111</v>
      </c>
      <c r="S1228" s="26">
        <v>67</v>
      </c>
      <c r="T1228" s="26">
        <v>88.4</v>
      </c>
      <c r="U1228" s="26">
        <v>200</v>
      </c>
      <c r="V1228" s="26">
        <v>24.85</v>
      </c>
      <c r="W1228" s="26">
        <v>5201</v>
      </c>
      <c r="X1228" s="26">
        <v>2479</v>
      </c>
      <c r="Y1228" s="26">
        <v>169.6</v>
      </c>
      <c r="Z1228" s="26">
        <v>627.5</v>
      </c>
      <c r="AA1228" s="26">
        <v>3645</v>
      </c>
      <c r="AB1228" s="26">
        <v>496.6</v>
      </c>
      <c r="AC1228" s="26">
        <v>1330</v>
      </c>
      <c r="AD1228" s="26">
        <v>16180</v>
      </c>
      <c r="AE1228" s="26">
        <v>1510</v>
      </c>
      <c r="AF1228" s="26">
        <v>1801</v>
      </c>
      <c r="AG1228" s="26">
        <v>3.5034999999999998</v>
      </c>
    </row>
    <row r="1229" spans="1:33" ht="15.75" customHeight="1">
      <c r="A1229" s="101">
        <v>45604</v>
      </c>
      <c r="B1229" s="102">
        <f>VLOOKUP(A1229,'FTSE All-Share Historical '!A:B,2,FALSE)</f>
        <v>4459.45</v>
      </c>
      <c r="C1229" s="26">
        <v>690</v>
      </c>
      <c r="D1229" s="26">
        <v>379</v>
      </c>
      <c r="E1229" s="26">
        <v>144.19999999999999</v>
      </c>
      <c r="F1229" s="26">
        <v>229</v>
      </c>
      <c r="G1229" s="26">
        <v>133</v>
      </c>
      <c r="H1229" s="26">
        <v>342</v>
      </c>
      <c r="I1229" s="26">
        <v>37.25</v>
      </c>
      <c r="J1229" s="26">
        <v>135</v>
      </c>
      <c r="K1229" s="26">
        <v>267</v>
      </c>
      <c r="L1229" s="26">
        <v>153.4</v>
      </c>
      <c r="M1229" s="26">
        <v>412.5</v>
      </c>
      <c r="N1229" s="26">
        <v>233</v>
      </c>
      <c r="O1229" s="26">
        <v>896</v>
      </c>
      <c r="P1229" s="26">
        <v>3750</v>
      </c>
      <c r="Q1229" s="26">
        <v>140</v>
      </c>
      <c r="R1229" s="26">
        <v>108.5</v>
      </c>
      <c r="S1229" s="26">
        <v>67</v>
      </c>
      <c r="T1229" s="26">
        <v>85</v>
      </c>
      <c r="U1229" s="26">
        <v>200</v>
      </c>
      <c r="V1229" s="26">
        <v>24.85</v>
      </c>
      <c r="W1229" s="26">
        <v>4946</v>
      </c>
      <c r="X1229" s="26">
        <v>2372</v>
      </c>
      <c r="Y1229" s="26">
        <v>168.8</v>
      </c>
      <c r="Z1229" s="26">
        <v>623.5</v>
      </c>
      <c r="AA1229" s="26">
        <v>3645</v>
      </c>
      <c r="AB1229" s="26">
        <v>487.8</v>
      </c>
      <c r="AC1229" s="26">
        <v>1310</v>
      </c>
      <c r="AD1229" s="26">
        <v>15980</v>
      </c>
      <c r="AE1229" s="26">
        <v>1535</v>
      </c>
      <c r="AF1229" s="26">
        <v>1831</v>
      </c>
      <c r="AG1229" s="26">
        <v>3.3012000000000001</v>
      </c>
    </row>
    <row r="1230" spans="1:33" ht="15.75" customHeight="1">
      <c r="A1230" s="101">
        <v>45607</v>
      </c>
      <c r="B1230" s="102">
        <f>VLOOKUP(A1230,'FTSE All-Share Historical '!A:B,2,FALSE)</f>
        <v>4490.72</v>
      </c>
      <c r="C1230" s="26">
        <v>696</v>
      </c>
      <c r="D1230" s="26">
        <v>382</v>
      </c>
      <c r="E1230" s="26">
        <v>142.19999999999999</v>
      </c>
      <c r="F1230" s="26">
        <v>226</v>
      </c>
      <c r="G1230" s="26">
        <v>134</v>
      </c>
      <c r="H1230" s="26">
        <v>345</v>
      </c>
      <c r="I1230" s="26">
        <v>37.1</v>
      </c>
      <c r="J1230" s="26">
        <v>133.25</v>
      </c>
      <c r="K1230" s="26">
        <v>266</v>
      </c>
      <c r="L1230" s="26">
        <v>155.80000000000001</v>
      </c>
      <c r="M1230" s="26">
        <v>418.5</v>
      </c>
      <c r="N1230" s="26">
        <v>235</v>
      </c>
      <c r="O1230" s="26">
        <v>898</v>
      </c>
      <c r="P1230" s="26">
        <v>3820</v>
      </c>
      <c r="Q1230" s="26">
        <v>143.6</v>
      </c>
      <c r="R1230" s="26">
        <v>109</v>
      </c>
      <c r="S1230" s="26">
        <v>67</v>
      </c>
      <c r="T1230" s="26">
        <v>77.5</v>
      </c>
      <c r="U1230" s="26">
        <v>204</v>
      </c>
      <c r="V1230" s="26">
        <v>25.05</v>
      </c>
      <c r="W1230" s="26">
        <v>4850</v>
      </c>
      <c r="X1230" s="26">
        <v>2326.5</v>
      </c>
      <c r="Y1230" s="26">
        <v>166.6</v>
      </c>
      <c r="Z1230" s="26">
        <v>624.5</v>
      </c>
      <c r="AA1230" s="26">
        <v>3710</v>
      </c>
      <c r="AB1230" s="26">
        <v>503.5</v>
      </c>
      <c r="AC1230" s="26">
        <v>1305</v>
      </c>
      <c r="AD1230" s="26">
        <v>16280</v>
      </c>
      <c r="AE1230" s="26">
        <v>1557</v>
      </c>
      <c r="AF1230" s="26">
        <v>1837</v>
      </c>
      <c r="AG1230" s="26">
        <v>3.3085</v>
      </c>
    </row>
    <row r="1231" spans="1:33" ht="15.75" customHeight="1">
      <c r="A1231" s="101">
        <v>45608</v>
      </c>
      <c r="B1231" s="102">
        <f>VLOOKUP(A1231,'FTSE All-Share Historical '!A:B,2,FALSE)</f>
        <v>4434.53</v>
      </c>
      <c r="C1231" s="26">
        <v>684</v>
      </c>
      <c r="D1231" s="26">
        <v>376</v>
      </c>
      <c r="E1231" s="26">
        <v>139.6</v>
      </c>
      <c r="F1231" s="26">
        <v>228</v>
      </c>
      <c r="G1231" s="26">
        <v>133.5</v>
      </c>
      <c r="H1231" s="26">
        <v>337</v>
      </c>
      <c r="I1231" s="26">
        <v>35.85</v>
      </c>
      <c r="J1231" s="26">
        <v>135</v>
      </c>
      <c r="K1231" s="26">
        <v>265</v>
      </c>
      <c r="L1231" s="26">
        <v>154.4</v>
      </c>
      <c r="M1231" s="26">
        <v>425.5</v>
      </c>
      <c r="N1231" s="26">
        <v>231</v>
      </c>
      <c r="O1231" s="26">
        <v>890</v>
      </c>
      <c r="P1231" s="26">
        <v>3785</v>
      </c>
      <c r="Q1231" s="26">
        <v>141</v>
      </c>
      <c r="R1231" s="26">
        <v>105</v>
      </c>
      <c r="S1231" s="26">
        <v>62.6</v>
      </c>
      <c r="T1231" s="26">
        <v>72.900000000000006</v>
      </c>
      <c r="U1231" s="26">
        <v>205</v>
      </c>
      <c r="V1231" s="26">
        <v>24.7</v>
      </c>
      <c r="W1231" s="26">
        <v>4745</v>
      </c>
      <c r="X1231" s="26">
        <v>2220</v>
      </c>
      <c r="Y1231" s="26">
        <v>162.80000000000001</v>
      </c>
      <c r="Z1231" s="26">
        <v>606</v>
      </c>
      <c r="AA1231" s="26">
        <v>3670</v>
      </c>
      <c r="AB1231" s="26">
        <v>499.2</v>
      </c>
      <c r="AC1231" s="26">
        <v>1285</v>
      </c>
      <c r="AD1231" s="26">
        <v>16130</v>
      </c>
      <c r="AE1231" s="26">
        <v>1534</v>
      </c>
      <c r="AF1231" s="26">
        <v>1826</v>
      </c>
      <c r="AG1231" s="26">
        <v>3.0773000000000001</v>
      </c>
    </row>
    <row r="1232" spans="1:33" ht="15.75" customHeight="1">
      <c r="A1232" s="101">
        <v>45609</v>
      </c>
      <c r="B1232" s="102">
        <f>VLOOKUP(A1232,'FTSE All-Share Historical '!A:B,2,FALSE)</f>
        <v>4434.7</v>
      </c>
      <c r="C1232" s="26">
        <v>692</v>
      </c>
      <c r="D1232" s="26">
        <v>377</v>
      </c>
      <c r="E1232" s="26">
        <v>137.19999999999999</v>
      </c>
      <c r="F1232" s="26">
        <v>229</v>
      </c>
      <c r="G1232" s="26">
        <v>133.5</v>
      </c>
      <c r="H1232" s="26">
        <v>325.5</v>
      </c>
      <c r="I1232" s="26">
        <v>36.25</v>
      </c>
      <c r="J1232" s="26">
        <v>132</v>
      </c>
      <c r="K1232" s="26">
        <v>265</v>
      </c>
      <c r="L1232" s="26">
        <v>154.19999999999999</v>
      </c>
      <c r="M1232" s="26">
        <v>418.5</v>
      </c>
      <c r="N1232" s="26">
        <v>233.5</v>
      </c>
      <c r="O1232" s="26">
        <v>916</v>
      </c>
      <c r="P1232" s="26">
        <v>3770</v>
      </c>
      <c r="Q1232" s="26">
        <v>139</v>
      </c>
      <c r="R1232" s="26">
        <v>105</v>
      </c>
      <c r="S1232" s="26">
        <v>62</v>
      </c>
      <c r="T1232" s="26">
        <v>63</v>
      </c>
      <c r="U1232" s="26">
        <v>203</v>
      </c>
      <c r="V1232" s="26">
        <v>24.25</v>
      </c>
      <c r="W1232" s="26">
        <v>4748.5</v>
      </c>
      <c r="X1232" s="26">
        <v>2232</v>
      </c>
      <c r="Y1232" s="26">
        <v>160</v>
      </c>
      <c r="Z1232" s="26">
        <v>613</v>
      </c>
      <c r="AA1232" s="26">
        <v>3685</v>
      </c>
      <c r="AB1232" s="26">
        <v>514</v>
      </c>
      <c r="AC1232" s="26">
        <v>1250</v>
      </c>
      <c r="AD1232" s="26">
        <v>16220</v>
      </c>
      <c r="AE1232" s="26">
        <v>1536</v>
      </c>
      <c r="AF1232" s="26">
        <v>1809</v>
      </c>
      <c r="AG1232" s="26">
        <v>3.3372999999999999</v>
      </c>
    </row>
    <row r="1233" spans="1:33" ht="15.75" customHeight="1">
      <c r="A1233" s="101">
        <v>45610</v>
      </c>
      <c r="B1233" s="102">
        <f>VLOOKUP(A1233,'FTSE All-Share Historical '!A:B,2,FALSE)</f>
        <v>4459.0200000000004</v>
      </c>
      <c r="C1233" s="26">
        <v>696</v>
      </c>
      <c r="D1233" s="26">
        <v>377</v>
      </c>
      <c r="E1233" s="26">
        <v>139</v>
      </c>
      <c r="F1233" s="26">
        <v>227</v>
      </c>
      <c r="G1233" s="26">
        <v>135</v>
      </c>
      <c r="H1233" s="26">
        <v>329</v>
      </c>
      <c r="I1233" s="26">
        <v>36.450000000000003</v>
      </c>
      <c r="J1233" s="26">
        <v>128.5</v>
      </c>
      <c r="K1233" s="26">
        <v>269</v>
      </c>
      <c r="L1233" s="26">
        <v>156.6</v>
      </c>
      <c r="M1233" s="26">
        <v>412.5</v>
      </c>
      <c r="N1233" s="26">
        <v>234.5</v>
      </c>
      <c r="O1233" s="26">
        <v>936</v>
      </c>
      <c r="P1233" s="26">
        <v>3810</v>
      </c>
      <c r="Q1233" s="26">
        <v>150.6</v>
      </c>
      <c r="R1233" s="26">
        <v>104.5</v>
      </c>
      <c r="S1233" s="26">
        <v>60.7</v>
      </c>
      <c r="T1233" s="26">
        <v>57.6</v>
      </c>
      <c r="U1233" s="26">
        <v>201</v>
      </c>
      <c r="V1233" s="26">
        <v>24.05</v>
      </c>
      <c r="W1233" s="26">
        <v>4735.5</v>
      </c>
      <c r="X1233" s="26">
        <v>2244</v>
      </c>
      <c r="Y1233" s="26">
        <v>158</v>
      </c>
      <c r="Z1233" s="26">
        <v>623.5</v>
      </c>
      <c r="AA1233" s="26">
        <v>3700</v>
      </c>
      <c r="AB1233" s="26">
        <v>510</v>
      </c>
      <c r="AC1233" s="26">
        <v>1285</v>
      </c>
      <c r="AD1233" s="26">
        <v>16190</v>
      </c>
      <c r="AE1233" s="26">
        <v>1524</v>
      </c>
      <c r="AF1233" s="26">
        <v>1794</v>
      </c>
      <c r="AG1233" s="26">
        <v>3.2507000000000001</v>
      </c>
    </row>
    <row r="1234" spans="1:33" ht="15.75" customHeight="1">
      <c r="A1234" s="101">
        <v>45611</v>
      </c>
      <c r="B1234" s="102">
        <f>VLOOKUP(A1234,'FTSE All-Share Historical '!A:B,2,FALSE)</f>
        <v>4454.04</v>
      </c>
      <c r="C1234" s="26">
        <v>704</v>
      </c>
      <c r="D1234" s="26">
        <v>384</v>
      </c>
      <c r="E1234" s="26">
        <v>139.80000000000001</v>
      </c>
      <c r="F1234" s="26">
        <v>228</v>
      </c>
      <c r="G1234" s="26">
        <v>139</v>
      </c>
      <c r="H1234" s="26">
        <v>342.5</v>
      </c>
      <c r="I1234" s="26">
        <v>36.200000000000003</v>
      </c>
      <c r="J1234" s="26">
        <v>128.5</v>
      </c>
      <c r="K1234" s="26">
        <v>268</v>
      </c>
      <c r="L1234" s="26">
        <v>160.19999999999999</v>
      </c>
      <c r="M1234" s="26">
        <v>409</v>
      </c>
      <c r="N1234" s="26">
        <v>231.5</v>
      </c>
      <c r="O1234" s="26">
        <v>960</v>
      </c>
      <c r="P1234" s="26">
        <v>3865</v>
      </c>
      <c r="Q1234" s="26">
        <v>152.19999999999999</v>
      </c>
      <c r="R1234" s="26">
        <v>105.5</v>
      </c>
      <c r="S1234" s="26">
        <v>61</v>
      </c>
      <c r="T1234" s="26">
        <v>54.8</v>
      </c>
      <c r="U1234" s="26">
        <v>198</v>
      </c>
      <c r="V1234" s="26">
        <v>23.95</v>
      </c>
      <c r="W1234" s="26">
        <v>4804.5</v>
      </c>
      <c r="X1234" s="26">
        <v>2280.5</v>
      </c>
      <c r="Y1234" s="26">
        <v>160</v>
      </c>
      <c r="Z1234" s="26">
        <v>626</v>
      </c>
      <c r="AA1234" s="26">
        <v>3710</v>
      </c>
      <c r="AB1234" s="26">
        <v>509.5</v>
      </c>
      <c r="AC1234" s="26">
        <v>1265</v>
      </c>
      <c r="AD1234" s="26">
        <v>15730</v>
      </c>
      <c r="AE1234" s="26">
        <v>1536</v>
      </c>
      <c r="AF1234" s="26">
        <v>1816</v>
      </c>
      <c r="AG1234" s="26">
        <v>3.4817999999999998</v>
      </c>
    </row>
    <row r="1235" spans="1:33" ht="15.75" customHeight="1">
      <c r="A1235" s="101">
        <v>45614</v>
      </c>
      <c r="B1235" s="102">
        <f>VLOOKUP(A1235,'FTSE All-Share Historical '!A:B,2,FALSE)</f>
        <v>4473.5</v>
      </c>
      <c r="C1235" s="26">
        <v>702</v>
      </c>
      <c r="D1235" s="26">
        <v>380</v>
      </c>
      <c r="E1235" s="26">
        <v>141.4</v>
      </c>
      <c r="F1235" s="26">
        <v>228</v>
      </c>
      <c r="G1235" s="26">
        <v>137.5</v>
      </c>
      <c r="H1235" s="26">
        <v>354</v>
      </c>
      <c r="I1235" s="26">
        <v>36.549999999999997</v>
      </c>
      <c r="J1235" s="26">
        <v>127</v>
      </c>
      <c r="K1235" s="26">
        <v>267</v>
      </c>
      <c r="L1235" s="26">
        <v>158</v>
      </c>
      <c r="M1235" s="26">
        <v>410</v>
      </c>
      <c r="N1235" s="26">
        <v>234</v>
      </c>
      <c r="O1235" s="26">
        <v>954</v>
      </c>
      <c r="P1235" s="26">
        <v>3825</v>
      </c>
      <c r="Q1235" s="26">
        <v>151.19999999999999</v>
      </c>
      <c r="R1235" s="26">
        <v>102.5</v>
      </c>
      <c r="S1235" s="26">
        <v>60.2</v>
      </c>
      <c r="T1235" s="26">
        <v>53</v>
      </c>
      <c r="U1235" s="26">
        <v>194</v>
      </c>
      <c r="V1235" s="26">
        <v>23.75</v>
      </c>
      <c r="W1235" s="26">
        <v>4866</v>
      </c>
      <c r="X1235" s="26">
        <v>2318</v>
      </c>
      <c r="Y1235" s="26">
        <v>160.80000000000001</v>
      </c>
      <c r="Z1235" s="26">
        <v>620</v>
      </c>
      <c r="AA1235" s="26">
        <v>3655</v>
      </c>
      <c r="AB1235" s="26">
        <v>525</v>
      </c>
      <c r="AC1235" s="26">
        <v>1245</v>
      </c>
      <c r="AD1235" s="26">
        <v>15840</v>
      </c>
      <c r="AE1235" s="26">
        <v>1501</v>
      </c>
      <c r="AF1235" s="26">
        <v>1819</v>
      </c>
      <c r="AG1235" s="26">
        <v>3.3372999999999999</v>
      </c>
    </row>
    <row r="1236" spans="1:33" ht="15.75" customHeight="1">
      <c r="A1236" s="101">
        <v>45615</v>
      </c>
      <c r="B1236" s="102">
        <f>VLOOKUP(A1236,'FTSE All-Share Historical '!A:B,2,FALSE)</f>
        <v>4469.5200000000004</v>
      </c>
      <c r="C1236" s="26">
        <v>694</v>
      </c>
      <c r="D1236" s="26">
        <v>377</v>
      </c>
      <c r="E1236" s="26">
        <v>140.80000000000001</v>
      </c>
      <c r="F1236" s="26">
        <v>228</v>
      </c>
      <c r="G1236" s="26">
        <v>135</v>
      </c>
      <c r="H1236" s="26">
        <v>348</v>
      </c>
      <c r="I1236" s="26">
        <v>37.5</v>
      </c>
      <c r="J1236" s="26">
        <v>125</v>
      </c>
      <c r="K1236" s="26">
        <v>259</v>
      </c>
      <c r="L1236" s="26">
        <v>158.4</v>
      </c>
      <c r="M1236" s="26">
        <v>412.5</v>
      </c>
      <c r="N1236" s="26">
        <v>236</v>
      </c>
      <c r="O1236" s="26">
        <v>960</v>
      </c>
      <c r="P1236" s="26">
        <v>3855</v>
      </c>
      <c r="Q1236" s="26">
        <v>152.80000000000001</v>
      </c>
      <c r="R1236" s="26">
        <v>102.5</v>
      </c>
      <c r="S1236" s="26">
        <v>60.8</v>
      </c>
      <c r="T1236" s="26">
        <v>52.9</v>
      </c>
      <c r="U1236" s="26">
        <v>191</v>
      </c>
      <c r="V1236" s="26">
        <v>23</v>
      </c>
      <c r="W1236" s="26">
        <v>4893.5</v>
      </c>
      <c r="X1236" s="26">
        <v>2304.5</v>
      </c>
      <c r="Y1236" s="26">
        <v>161.6</v>
      </c>
      <c r="Z1236" s="26">
        <v>614</v>
      </c>
      <c r="AA1236" s="26">
        <v>3620</v>
      </c>
      <c r="AB1236" s="26">
        <v>523</v>
      </c>
      <c r="AC1236" s="26">
        <v>1225</v>
      </c>
      <c r="AD1236" s="26">
        <v>15910</v>
      </c>
      <c r="AE1236" s="26">
        <v>1448</v>
      </c>
      <c r="AF1236" s="26">
        <v>1838</v>
      </c>
      <c r="AG1236" s="26">
        <v>3.3372999999999999</v>
      </c>
    </row>
    <row r="1237" spans="1:33" ht="15.75" customHeight="1">
      <c r="A1237" s="101">
        <v>45616</v>
      </c>
      <c r="B1237" s="102">
        <f>VLOOKUP(A1237,'FTSE All-Share Historical '!A:B,2,FALSE)</f>
        <v>4457.49</v>
      </c>
      <c r="C1237" s="26">
        <v>694</v>
      </c>
      <c r="D1237" s="26">
        <v>374</v>
      </c>
      <c r="E1237" s="26">
        <v>135.80000000000001</v>
      </c>
      <c r="F1237" s="26">
        <v>224</v>
      </c>
      <c r="G1237" s="26">
        <v>138</v>
      </c>
      <c r="H1237" s="26">
        <v>348</v>
      </c>
      <c r="I1237" s="26">
        <v>37.4</v>
      </c>
      <c r="J1237" s="26">
        <v>124.5</v>
      </c>
      <c r="K1237" s="26">
        <v>248</v>
      </c>
      <c r="L1237" s="26">
        <v>159</v>
      </c>
      <c r="M1237" s="26">
        <v>412.5</v>
      </c>
      <c r="N1237" s="26">
        <v>233.5</v>
      </c>
      <c r="O1237" s="26">
        <v>978</v>
      </c>
      <c r="P1237" s="26">
        <v>3840</v>
      </c>
      <c r="Q1237" s="26">
        <v>145.80000000000001</v>
      </c>
      <c r="R1237" s="26">
        <v>101.5</v>
      </c>
      <c r="S1237" s="26">
        <v>59.3</v>
      </c>
      <c r="T1237" s="26">
        <v>51.3</v>
      </c>
      <c r="U1237" s="26">
        <v>186</v>
      </c>
      <c r="V1237" s="26">
        <v>20.399999999999999</v>
      </c>
      <c r="W1237" s="26">
        <v>4921.5</v>
      </c>
      <c r="X1237" s="26">
        <v>2340</v>
      </c>
      <c r="Y1237" s="26">
        <v>159.19999999999999</v>
      </c>
      <c r="Z1237" s="26">
        <v>603.5</v>
      </c>
      <c r="AA1237" s="26">
        <v>3555</v>
      </c>
      <c r="AB1237" s="26">
        <v>519.5</v>
      </c>
      <c r="AC1237" s="26">
        <v>1210</v>
      </c>
      <c r="AD1237" s="26">
        <v>15980</v>
      </c>
      <c r="AE1237" s="26">
        <v>1418</v>
      </c>
      <c r="AF1237" s="26">
        <v>1845</v>
      </c>
      <c r="AG1237" s="26">
        <v>3.3157000000000001</v>
      </c>
    </row>
    <row r="1238" spans="1:33" ht="15.75" customHeight="1">
      <c r="A1238" s="101">
        <v>45617</v>
      </c>
      <c r="B1238" s="102">
        <f>VLOOKUP(A1238,'FTSE All-Share Historical '!A:B,2,FALSE)</f>
        <v>4491.25</v>
      </c>
      <c r="C1238" s="26">
        <v>684</v>
      </c>
      <c r="D1238" s="26">
        <v>369</v>
      </c>
      <c r="E1238" s="26">
        <v>132.4</v>
      </c>
      <c r="F1238" s="26">
        <v>222</v>
      </c>
      <c r="G1238" s="26">
        <v>134.5</v>
      </c>
      <c r="H1238" s="26">
        <v>354.5</v>
      </c>
      <c r="I1238" s="26">
        <v>37.700000000000003</v>
      </c>
      <c r="J1238" s="26">
        <v>124</v>
      </c>
      <c r="K1238" s="26">
        <v>247</v>
      </c>
      <c r="L1238" s="26">
        <v>160.6</v>
      </c>
      <c r="M1238" s="26">
        <v>412.5</v>
      </c>
      <c r="N1238" s="26">
        <v>237</v>
      </c>
      <c r="O1238" s="26">
        <v>974</v>
      </c>
      <c r="P1238" s="26">
        <v>3815</v>
      </c>
      <c r="Q1238" s="26">
        <v>146.4</v>
      </c>
      <c r="R1238" s="26">
        <v>100.5</v>
      </c>
      <c r="S1238" s="26">
        <v>60.2</v>
      </c>
      <c r="T1238" s="26">
        <v>47.5</v>
      </c>
      <c r="U1238" s="26">
        <v>186</v>
      </c>
      <c r="V1238" s="26">
        <v>20.85</v>
      </c>
      <c r="W1238" s="26">
        <v>4924.5</v>
      </c>
      <c r="X1238" s="26">
        <v>2350</v>
      </c>
      <c r="Y1238" s="26">
        <v>158.80000000000001</v>
      </c>
      <c r="Z1238" s="26">
        <v>614.5</v>
      </c>
      <c r="AA1238" s="26">
        <v>3600</v>
      </c>
      <c r="AB1238" s="26">
        <v>522.5</v>
      </c>
      <c r="AC1238" s="26">
        <v>1230</v>
      </c>
      <c r="AD1238" s="26">
        <v>16300</v>
      </c>
      <c r="AE1238" s="26">
        <v>1500</v>
      </c>
      <c r="AF1238" s="26">
        <v>1872</v>
      </c>
      <c r="AG1238" s="26">
        <v>3.3445999999999998</v>
      </c>
    </row>
    <row r="1239" spans="1:33" ht="15.75" customHeight="1">
      <c r="A1239" s="101">
        <v>45618</v>
      </c>
      <c r="B1239" s="102">
        <f>VLOOKUP(A1239,'FTSE All-Share Historical '!A:B,2,FALSE)</f>
        <v>4551.96</v>
      </c>
      <c r="C1239" s="26">
        <v>686</v>
      </c>
      <c r="D1239" s="26">
        <v>379</v>
      </c>
      <c r="E1239" s="26">
        <v>131.4</v>
      </c>
      <c r="F1239" s="26">
        <v>226</v>
      </c>
      <c r="G1239" s="26">
        <v>134.5</v>
      </c>
      <c r="H1239" s="26">
        <v>348</v>
      </c>
      <c r="I1239" s="26">
        <v>39.25</v>
      </c>
      <c r="J1239" s="26">
        <v>120</v>
      </c>
      <c r="K1239" s="26">
        <v>247</v>
      </c>
      <c r="L1239" s="26">
        <v>163.6</v>
      </c>
      <c r="M1239" s="26">
        <v>420</v>
      </c>
      <c r="N1239" s="26">
        <v>242</v>
      </c>
      <c r="O1239" s="26">
        <v>970</v>
      </c>
      <c r="P1239" s="26">
        <v>3825</v>
      </c>
      <c r="Q1239" s="26">
        <v>146.6</v>
      </c>
      <c r="R1239" s="26">
        <v>103.5</v>
      </c>
      <c r="S1239" s="26">
        <v>60.9</v>
      </c>
      <c r="T1239" s="26">
        <v>46.95</v>
      </c>
      <c r="U1239" s="26">
        <v>189.5</v>
      </c>
      <c r="V1239" s="26">
        <v>21.2</v>
      </c>
      <c r="W1239" s="26">
        <v>4945</v>
      </c>
      <c r="X1239" s="26">
        <v>2359</v>
      </c>
      <c r="Y1239" s="26">
        <v>160</v>
      </c>
      <c r="Z1239" s="26">
        <v>616</v>
      </c>
      <c r="AA1239" s="26">
        <v>3935</v>
      </c>
      <c r="AB1239" s="26">
        <v>525.5</v>
      </c>
      <c r="AC1239" s="26">
        <v>1235</v>
      </c>
      <c r="AD1239" s="26">
        <v>16630</v>
      </c>
      <c r="AE1239" s="26">
        <v>1513</v>
      </c>
      <c r="AF1239" s="26">
        <v>1950</v>
      </c>
      <c r="AG1239" s="26">
        <v>3.3445999999999998</v>
      </c>
    </row>
    <row r="1240" spans="1:33" ht="15.75" customHeight="1">
      <c r="A1240" s="101">
        <v>45621</v>
      </c>
      <c r="B1240" s="102">
        <f>VLOOKUP(A1240,'FTSE All-Share Historical '!A:B,2,FALSE)</f>
        <v>4571.01</v>
      </c>
      <c r="C1240" s="26">
        <v>682</v>
      </c>
      <c r="D1240" s="26">
        <v>388</v>
      </c>
      <c r="E1240" s="26">
        <v>129.19999999999999</v>
      </c>
      <c r="F1240" s="26">
        <v>225</v>
      </c>
      <c r="G1240" s="26">
        <v>133.5</v>
      </c>
      <c r="H1240" s="26">
        <v>355</v>
      </c>
      <c r="I1240" s="26">
        <v>38.9</v>
      </c>
      <c r="J1240" s="26">
        <v>119.5</v>
      </c>
      <c r="K1240" s="26">
        <v>250</v>
      </c>
      <c r="L1240" s="26">
        <v>165</v>
      </c>
      <c r="M1240" s="26">
        <v>424.5</v>
      </c>
      <c r="N1240" s="26">
        <v>244.5</v>
      </c>
      <c r="O1240" s="26">
        <v>966</v>
      </c>
      <c r="P1240" s="26">
        <v>3845</v>
      </c>
      <c r="Q1240" s="26">
        <v>148.19999999999999</v>
      </c>
      <c r="R1240" s="26">
        <v>106.5</v>
      </c>
      <c r="S1240" s="26">
        <v>60</v>
      </c>
      <c r="T1240" s="26">
        <v>47</v>
      </c>
      <c r="U1240" s="26">
        <v>185.5</v>
      </c>
      <c r="V1240" s="26">
        <v>21.4</v>
      </c>
      <c r="W1240" s="26">
        <v>5016</v>
      </c>
      <c r="X1240" s="26">
        <v>2391</v>
      </c>
      <c r="Y1240" s="26">
        <v>159.80000000000001</v>
      </c>
      <c r="Z1240" s="26">
        <v>627.5</v>
      </c>
      <c r="AA1240" s="26">
        <v>3865</v>
      </c>
      <c r="AB1240" s="26">
        <v>523.5</v>
      </c>
      <c r="AC1240" s="26">
        <v>1240</v>
      </c>
      <c r="AD1240" s="26">
        <v>17060</v>
      </c>
      <c r="AE1240" s="26">
        <v>1593</v>
      </c>
      <c r="AF1240" s="26">
        <v>1980</v>
      </c>
      <c r="AG1240" s="26">
        <v>3.359</v>
      </c>
    </row>
    <row r="1241" spans="1:33" ht="15.75" customHeight="1">
      <c r="A1241" s="101">
        <v>45622</v>
      </c>
      <c r="B1241" s="102">
        <f>VLOOKUP(A1241,'FTSE All-Share Historical '!A:B,2,FALSE)</f>
        <v>4549.92</v>
      </c>
      <c r="C1241" s="26">
        <v>682</v>
      </c>
      <c r="D1241" s="26">
        <v>379</v>
      </c>
      <c r="E1241" s="26">
        <v>146.4</v>
      </c>
      <c r="F1241" s="26">
        <v>221</v>
      </c>
      <c r="G1241" s="26">
        <v>132.5</v>
      </c>
      <c r="H1241" s="26">
        <v>357</v>
      </c>
      <c r="I1241" s="26">
        <v>38.450000000000003</v>
      </c>
      <c r="J1241" s="26">
        <v>117.25</v>
      </c>
      <c r="K1241" s="26">
        <v>254</v>
      </c>
      <c r="L1241" s="26">
        <v>162.4</v>
      </c>
      <c r="M1241" s="26">
        <v>425</v>
      </c>
      <c r="N1241" s="26">
        <v>245</v>
      </c>
      <c r="O1241" s="26">
        <v>964</v>
      </c>
      <c r="P1241" s="26">
        <v>3800</v>
      </c>
      <c r="Q1241" s="26">
        <v>146.4</v>
      </c>
      <c r="R1241" s="26">
        <v>104</v>
      </c>
      <c r="S1241" s="26">
        <v>59.6</v>
      </c>
      <c r="T1241" s="26">
        <v>45</v>
      </c>
      <c r="U1241" s="26">
        <v>185</v>
      </c>
      <c r="V1241" s="26">
        <v>21.85</v>
      </c>
      <c r="W1241" s="26">
        <v>4924.5</v>
      </c>
      <c r="X1241" s="26">
        <v>2372.5</v>
      </c>
      <c r="Y1241" s="26">
        <v>163</v>
      </c>
      <c r="Z1241" s="26">
        <v>627</v>
      </c>
      <c r="AA1241" s="26">
        <v>3895</v>
      </c>
      <c r="AB1241" s="26">
        <v>520.5</v>
      </c>
      <c r="AC1241" s="26">
        <v>1225</v>
      </c>
      <c r="AD1241" s="26">
        <v>16910</v>
      </c>
      <c r="AE1241" s="26">
        <v>1607</v>
      </c>
      <c r="AF1241" s="26">
        <v>1965</v>
      </c>
      <c r="AG1241" s="26">
        <v>3.4457</v>
      </c>
    </row>
    <row r="1242" spans="1:33" ht="15.75" customHeight="1">
      <c r="A1242" s="101">
        <v>45623</v>
      </c>
      <c r="B1242" s="102">
        <f>VLOOKUP(A1242,'FTSE All-Share Historical '!A:B,2,FALSE)</f>
        <v>4558.6000000000004</v>
      </c>
      <c r="C1242" s="26">
        <v>662</v>
      </c>
      <c r="D1242" s="26">
        <v>370</v>
      </c>
      <c r="E1242" s="26">
        <v>146</v>
      </c>
      <c r="F1242" s="26">
        <v>222</v>
      </c>
      <c r="G1242" s="26">
        <v>132.5</v>
      </c>
      <c r="H1242" s="26">
        <v>357</v>
      </c>
      <c r="I1242" s="26">
        <v>38.549999999999997</v>
      </c>
      <c r="J1242" s="26">
        <v>131.25</v>
      </c>
      <c r="K1242" s="26">
        <v>255</v>
      </c>
      <c r="L1242" s="26">
        <v>164</v>
      </c>
      <c r="M1242" s="26">
        <v>425</v>
      </c>
      <c r="N1242" s="26">
        <v>249</v>
      </c>
      <c r="O1242" s="26">
        <v>968</v>
      </c>
      <c r="P1242" s="26">
        <v>3810</v>
      </c>
      <c r="Q1242" s="26">
        <v>145</v>
      </c>
      <c r="R1242" s="26">
        <v>104</v>
      </c>
      <c r="S1242" s="26">
        <v>61</v>
      </c>
      <c r="T1242" s="26">
        <v>44.6</v>
      </c>
      <c r="U1242" s="26">
        <v>184</v>
      </c>
      <c r="V1242" s="26">
        <v>21.6</v>
      </c>
      <c r="W1242" s="26">
        <v>4915.5</v>
      </c>
      <c r="X1242" s="26">
        <v>2385</v>
      </c>
      <c r="Y1242" s="26">
        <v>163</v>
      </c>
      <c r="Z1242" s="26">
        <v>626.5</v>
      </c>
      <c r="AA1242" s="26">
        <v>3930</v>
      </c>
      <c r="AB1242" s="26">
        <v>512.5</v>
      </c>
      <c r="AC1242" s="26">
        <v>1215</v>
      </c>
      <c r="AD1242" s="26">
        <v>16980</v>
      </c>
      <c r="AE1242" s="26">
        <v>1613</v>
      </c>
      <c r="AF1242" s="26">
        <v>1957</v>
      </c>
      <c r="AG1242" s="26">
        <v>3.4457</v>
      </c>
    </row>
    <row r="1243" spans="1:33" ht="15.75" customHeight="1">
      <c r="A1243" s="101">
        <v>45624</v>
      </c>
      <c r="B1243" s="102">
        <f>VLOOKUP(A1243,'FTSE All-Share Historical '!A:B,2,FALSE)</f>
        <v>4566.41</v>
      </c>
      <c r="C1243" s="26">
        <v>662</v>
      </c>
      <c r="D1243" s="26">
        <v>378</v>
      </c>
      <c r="E1243" s="26">
        <v>147</v>
      </c>
      <c r="F1243" s="26">
        <v>230</v>
      </c>
      <c r="G1243" s="26">
        <v>131</v>
      </c>
      <c r="H1243" s="26">
        <v>343</v>
      </c>
      <c r="I1243" s="26">
        <v>39</v>
      </c>
      <c r="J1243" s="26">
        <v>129.5</v>
      </c>
      <c r="K1243" s="26">
        <v>253</v>
      </c>
      <c r="L1243" s="26">
        <v>165.8</v>
      </c>
      <c r="M1243" s="26">
        <v>428.5</v>
      </c>
      <c r="N1243" s="26">
        <v>249</v>
      </c>
      <c r="O1243" s="26">
        <v>970</v>
      </c>
      <c r="P1243" s="26">
        <v>3805</v>
      </c>
      <c r="Q1243" s="26">
        <v>146.4</v>
      </c>
      <c r="R1243" s="26">
        <v>103</v>
      </c>
      <c r="S1243" s="26">
        <v>61.2</v>
      </c>
      <c r="T1243" s="26">
        <v>44.75</v>
      </c>
      <c r="U1243" s="26">
        <v>185</v>
      </c>
      <c r="V1243" s="26">
        <v>21.5</v>
      </c>
      <c r="W1243" s="26">
        <v>4900</v>
      </c>
      <c r="X1243" s="26">
        <v>2391</v>
      </c>
      <c r="Y1243" s="26">
        <v>162.19999999999999</v>
      </c>
      <c r="Z1243" s="26">
        <v>635</v>
      </c>
      <c r="AA1243" s="26">
        <v>3970</v>
      </c>
      <c r="AB1243" s="26">
        <v>517</v>
      </c>
      <c r="AC1243" s="26">
        <v>1235</v>
      </c>
      <c r="AD1243" s="26">
        <v>16820</v>
      </c>
      <c r="AE1243" s="26">
        <v>1593</v>
      </c>
      <c r="AF1243" s="26">
        <v>1935</v>
      </c>
      <c r="AG1243" s="26">
        <v>3.4024000000000001</v>
      </c>
    </row>
    <row r="1244" spans="1:33" ht="15.75" customHeight="1">
      <c r="A1244" s="101">
        <v>45625</v>
      </c>
      <c r="B1244" s="102">
        <f>VLOOKUP(A1244,'FTSE All-Share Historical '!A:B,2,FALSE)</f>
        <v>4569.57</v>
      </c>
      <c r="C1244" s="26">
        <v>660</v>
      </c>
      <c r="D1244" s="26">
        <v>378</v>
      </c>
      <c r="E1244" s="26">
        <v>150.19999999999999</v>
      </c>
      <c r="F1244" s="26">
        <v>226</v>
      </c>
      <c r="G1244" s="26">
        <v>132</v>
      </c>
      <c r="H1244" s="26">
        <v>360</v>
      </c>
      <c r="I1244" s="26">
        <v>39.1</v>
      </c>
      <c r="J1244" s="26">
        <v>133</v>
      </c>
      <c r="K1244" s="26">
        <v>252</v>
      </c>
      <c r="L1244" s="26">
        <v>167.6</v>
      </c>
      <c r="M1244" s="26">
        <v>428.5</v>
      </c>
      <c r="N1244" s="26">
        <v>246.5</v>
      </c>
      <c r="O1244" s="26">
        <v>970</v>
      </c>
      <c r="P1244" s="26">
        <v>3805</v>
      </c>
      <c r="Q1244" s="26">
        <v>146.19999999999999</v>
      </c>
      <c r="R1244" s="26">
        <v>103.5</v>
      </c>
      <c r="S1244" s="26">
        <v>60.1</v>
      </c>
      <c r="T1244" s="26">
        <v>43.05</v>
      </c>
      <c r="U1244" s="26">
        <v>180</v>
      </c>
      <c r="V1244" s="26">
        <v>21.7</v>
      </c>
      <c r="W1244" s="26">
        <v>4936.5</v>
      </c>
      <c r="X1244" s="26">
        <v>2520.5</v>
      </c>
      <c r="Y1244" s="26">
        <v>162.4</v>
      </c>
      <c r="Z1244" s="26">
        <v>642</v>
      </c>
      <c r="AA1244" s="26">
        <v>3980</v>
      </c>
      <c r="AB1244" s="26">
        <v>513.5</v>
      </c>
      <c r="AC1244" s="26">
        <v>1230</v>
      </c>
      <c r="AD1244" s="26">
        <v>16930</v>
      </c>
      <c r="AE1244" s="26">
        <v>1573</v>
      </c>
      <c r="AF1244" s="26">
        <v>1924</v>
      </c>
      <c r="AG1244" s="26">
        <v>3.1711999999999998</v>
      </c>
    </row>
    <row r="1245" spans="1:33" ht="15.75" customHeight="1">
      <c r="A1245" s="101">
        <v>45628</v>
      </c>
      <c r="B1245" s="102">
        <f>VLOOKUP(A1245,'FTSE All-Share Historical '!A:B,2,FALSE)</f>
        <v>4581.7299999999996</v>
      </c>
      <c r="C1245" s="26">
        <v>654</v>
      </c>
      <c r="D1245" s="26">
        <v>379</v>
      </c>
      <c r="E1245" s="26">
        <v>147</v>
      </c>
      <c r="F1245" s="26">
        <v>224</v>
      </c>
      <c r="G1245" s="26">
        <v>130.5</v>
      </c>
      <c r="H1245" s="26">
        <v>358</v>
      </c>
      <c r="I1245" s="26">
        <v>40.25</v>
      </c>
      <c r="J1245" s="26">
        <v>130</v>
      </c>
      <c r="K1245" s="26">
        <v>253</v>
      </c>
      <c r="L1245" s="26">
        <v>171.6</v>
      </c>
      <c r="M1245" s="26">
        <v>425.5</v>
      </c>
      <c r="N1245" s="26">
        <v>245.5</v>
      </c>
      <c r="O1245" s="26">
        <v>952</v>
      </c>
      <c r="P1245" s="26">
        <v>3800</v>
      </c>
      <c r="Q1245" s="26">
        <v>143.4</v>
      </c>
      <c r="R1245" s="26">
        <v>103.5</v>
      </c>
      <c r="S1245" s="26">
        <v>61.3</v>
      </c>
      <c r="T1245" s="26">
        <v>40.85</v>
      </c>
      <c r="U1245" s="26">
        <v>182</v>
      </c>
      <c r="V1245" s="26">
        <v>21.8</v>
      </c>
      <c r="W1245" s="26">
        <v>4970</v>
      </c>
      <c r="X1245" s="26">
        <v>2562.5</v>
      </c>
      <c r="Y1245" s="26">
        <v>164.4</v>
      </c>
      <c r="Z1245" s="26">
        <v>636.5</v>
      </c>
      <c r="AA1245" s="26">
        <v>3930</v>
      </c>
      <c r="AB1245" s="26">
        <v>510</v>
      </c>
      <c r="AC1245" s="26">
        <v>1230</v>
      </c>
      <c r="AD1245" s="26">
        <v>16950</v>
      </c>
      <c r="AE1245" s="26">
        <v>1548</v>
      </c>
      <c r="AF1245" s="26">
        <v>1934</v>
      </c>
      <c r="AG1245" s="26">
        <v>3.3915000000000002</v>
      </c>
    </row>
    <row r="1246" spans="1:33" ht="15.75" customHeight="1">
      <c r="A1246" s="101">
        <v>45629</v>
      </c>
      <c r="B1246" s="102">
        <f>VLOOKUP(A1246,'FTSE All-Share Historical '!A:B,2,FALSE)</f>
        <v>4607.59</v>
      </c>
      <c r="C1246" s="26">
        <v>650</v>
      </c>
      <c r="D1246" s="26">
        <v>376</v>
      </c>
      <c r="E1246" s="26">
        <v>147.6</v>
      </c>
      <c r="F1246" s="26">
        <v>222</v>
      </c>
      <c r="G1246" s="26">
        <v>130.5</v>
      </c>
      <c r="H1246" s="26">
        <v>355</v>
      </c>
      <c r="I1246" s="26">
        <v>43.45</v>
      </c>
      <c r="J1246" s="26">
        <v>136</v>
      </c>
      <c r="K1246" s="26">
        <v>253</v>
      </c>
      <c r="L1246" s="26">
        <v>206</v>
      </c>
      <c r="M1246" s="26">
        <v>427.5</v>
      </c>
      <c r="N1246" s="26">
        <v>253.5</v>
      </c>
      <c r="O1246" s="26">
        <v>950</v>
      </c>
      <c r="P1246" s="26">
        <v>3850</v>
      </c>
      <c r="Q1246" s="26">
        <v>146</v>
      </c>
      <c r="R1246" s="26">
        <v>105</v>
      </c>
      <c r="S1246" s="26">
        <v>61.7</v>
      </c>
      <c r="T1246" s="26">
        <v>39.65</v>
      </c>
      <c r="U1246" s="26">
        <v>186</v>
      </c>
      <c r="V1246" s="26">
        <v>20.6</v>
      </c>
      <c r="W1246" s="26">
        <v>5020</v>
      </c>
      <c r="X1246" s="26">
        <v>2571</v>
      </c>
      <c r="Y1246" s="26">
        <v>166.8</v>
      </c>
      <c r="Z1246" s="26">
        <v>640</v>
      </c>
      <c r="AA1246" s="26">
        <v>3995</v>
      </c>
      <c r="AB1246" s="26">
        <v>527.5</v>
      </c>
      <c r="AC1246" s="26">
        <v>1215</v>
      </c>
      <c r="AD1246" s="26">
        <v>17090</v>
      </c>
      <c r="AE1246" s="26">
        <v>1595</v>
      </c>
      <c r="AF1246" s="26">
        <v>1962</v>
      </c>
      <c r="AG1246" s="26">
        <v>3.1711999999999998</v>
      </c>
    </row>
    <row r="1247" spans="1:33" ht="15.75" customHeight="1">
      <c r="A1247" s="101">
        <v>45630</v>
      </c>
      <c r="B1247" s="102">
        <f>VLOOKUP(A1247,'FTSE All-Share Historical '!A:B,2,FALSE)</f>
        <v>4599.6000000000004</v>
      </c>
      <c r="C1247" s="26">
        <v>650</v>
      </c>
      <c r="D1247" s="26">
        <v>378</v>
      </c>
      <c r="E1247" s="26">
        <v>147.80000000000001</v>
      </c>
      <c r="F1247" s="26">
        <v>220</v>
      </c>
      <c r="G1247" s="26">
        <v>131.5</v>
      </c>
      <c r="H1247" s="26">
        <v>355.5</v>
      </c>
      <c r="I1247" s="26">
        <v>42.9</v>
      </c>
      <c r="J1247" s="26">
        <v>139</v>
      </c>
      <c r="K1247" s="26">
        <v>252</v>
      </c>
      <c r="L1247" s="26">
        <v>208</v>
      </c>
      <c r="M1247" s="26">
        <v>427.5</v>
      </c>
      <c r="N1247" s="26">
        <v>250</v>
      </c>
      <c r="O1247" s="26">
        <v>938</v>
      </c>
      <c r="P1247" s="26">
        <v>3825</v>
      </c>
      <c r="Q1247" s="26">
        <v>147</v>
      </c>
      <c r="R1247" s="26">
        <v>105</v>
      </c>
      <c r="S1247" s="26">
        <v>61.5</v>
      </c>
      <c r="T1247" s="26">
        <v>37.5</v>
      </c>
      <c r="U1247" s="26">
        <v>189.5</v>
      </c>
      <c r="V1247" s="26">
        <v>20.5</v>
      </c>
      <c r="W1247" s="26">
        <v>5007</v>
      </c>
      <c r="X1247" s="26">
        <v>2507.5</v>
      </c>
      <c r="Y1247" s="26">
        <v>169.6</v>
      </c>
      <c r="Z1247" s="26">
        <v>620.5</v>
      </c>
      <c r="AA1247" s="26">
        <v>4050</v>
      </c>
      <c r="AB1247" s="26">
        <v>525.5</v>
      </c>
      <c r="AC1247" s="26">
        <v>1230</v>
      </c>
      <c r="AD1247" s="26">
        <v>17370</v>
      </c>
      <c r="AE1247" s="26">
        <v>1600</v>
      </c>
      <c r="AF1247" s="26">
        <v>1955</v>
      </c>
      <c r="AG1247" s="26">
        <v>3.4096000000000002</v>
      </c>
    </row>
    <row r="1248" spans="1:33" ht="15.75" customHeight="1">
      <c r="A1248" s="101">
        <v>45631</v>
      </c>
      <c r="B1248" s="102">
        <f>VLOOKUP(A1248,'FTSE All-Share Historical '!A:B,2,FALSE)</f>
        <v>4605.97</v>
      </c>
      <c r="C1248" s="26">
        <v>654</v>
      </c>
      <c r="D1248" s="26">
        <v>385</v>
      </c>
      <c r="E1248" s="26">
        <v>147.4</v>
      </c>
      <c r="F1248" s="26">
        <v>223</v>
      </c>
      <c r="G1248" s="26">
        <v>133</v>
      </c>
      <c r="H1248" s="26">
        <v>356</v>
      </c>
      <c r="I1248" s="26">
        <v>43.05</v>
      </c>
      <c r="J1248" s="26">
        <v>138.5</v>
      </c>
      <c r="K1248" s="26">
        <v>252</v>
      </c>
      <c r="L1248" s="26">
        <v>234</v>
      </c>
      <c r="M1248" s="26">
        <v>425</v>
      </c>
      <c r="N1248" s="26">
        <v>250</v>
      </c>
      <c r="O1248" s="26">
        <v>912</v>
      </c>
      <c r="P1248" s="26">
        <v>3820</v>
      </c>
      <c r="Q1248" s="26">
        <v>145</v>
      </c>
      <c r="R1248" s="26">
        <v>103</v>
      </c>
      <c r="S1248" s="26">
        <v>62.4</v>
      </c>
      <c r="T1248" s="26">
        <v>39.200000000000003</v>
      </c>
      <c r="U1248" s="26">
        <v>185.5</v>
      </c>
      <c r="V1248" s="26">
        <v>19.8</v>
      </c>
      <c r="W1248" s="26">
        <v>4966</v>
      </c>
      <c r="X1248" s="26">
        <v>2492</v>
      </c>
      <c r="Y1248" s="26">
        <v>169.2</v>
      </c>
      <c r="Z1248" s="26">
        <v>614</v>
      </c>
      <c r="AA1248" s="26">
        <v>4010</v>
      </c>
      <c r="AB1248" s="26">
        <v>528</v>
      </c>
      <c r="AC1248" s="26">
        <v>1280</v>
      </c>
      <c r="AD1248" s="26">
        <v>16990</v>
      </c>
      <c r="AE1248" s="26">
        <v>1635</v>
      </c>
      <c r="AF1248" s="26">
        <v>1940</v>
      </c>
      <c r="AG1248" s="26">
        <v>3.3807</v>
      </c>
    </row>
    <row r="1249" spans="1:33" ht="15.75" customHeight="1">
      <c r="A1249" s="101">
        <v>45632</v>
      </c>
      <c r="B1249" s="102">
        <f>VLOOKUP(A1249,'FTSE All-Share Historical '!A:B,2,FALSE)</f>
        <v>4588.17</v>
      </c>
      <c r="C1249" s="26">
        <v>654</v>
      </c>
      <c r="D1249" s="26">
        <v>378</v>
      </c>
      <c r="E1249" s="26">
        <v>145.6</v>
      </c>
      <c r="F1249" s="26">
        <v>224</v>
      </c>
      <c r="G1249" s="26">
        <v>142.5</v>
      </c>
      <c r="H1249" s="26">
        <v>353.5</v>
      </c>
      <c r="I1249" s="26">
        <v>42.8</v>
      </c>
      <c r="J1249" s="26">
        <v>137</v>
      </c>
      <c r="K1249" s="26">
        <v>259</v>
      </c>
      <c r="L1249" s="26">
        <v>234.5</v>
      </c>
      <c r="M1249" s="26">
        <v>426.5</v>
      </c>
      <c r="N1249" s="26">
        <v>248</v>
      </c>
      <c r="O1249" s="26">
        <v>912</v>
      </c>
      <c r="P1249" s="26">
        <v>3850</v>
      </c>
      <c r="Q1249" s="26">
        <v>156</v>
      </c>
      <c r="R1249" s="26">
        <v>105.5</v>
      </c>
      <c r="S1249" s="26">
        <v>62</v>
      </c>
      <c r="T1249" s="26">
        <v>39.299999999999997</v>
      </c>
      <c r="U1249" s="26">
        <v>194.5</v>
      </c>
      <c r="V1249" s="26">
        <v>20</v>
      </c>
      <c r="W1249" s="26">
        <v>4924</v>
      </c>
      <c r="X1249" s="26">
        <v>2464.5</v>
      </c>
      <c r="Y1249" s="26">
        <v>168.8</v>
      </c>
      <c r="Z1249" s="26">
        <v>616.5</v>
      </c>
      <c r="AA1249" s="26">
        <v>4040</v>
      </c>
      <c r="AB1249" s="26">
        <v>521.5</v>
      </c>
      <c r="AC1249" s="26">
        <v>1305</v>
      </c>
      <c r="AD1249" s="26">
        <v>16980</v>
      </c>
      <c r="AE1249" s="26">
        <v>1624</v>
      </c>
      <c r="AF1249" s="26">
        <v>1931</v>
      </c>
      <c r="AG1249" s="26">
        <v>3.3915000000000002</v>
      </c>
    </row>
    <row r="1250" spans="1:33" ht="15.75" customHeight="1">
      <c r="A1250" s="101">
        <v>45635</v>
      </c>
      <c r="B1250" s="102">
        <f>VLOOKUP(A1250,'FTSE All-Share Historical '!A:B,2,FALSE)</f>
        <v>4608.66</v>
      </c>
      <c r="C1250" s="26">
        <v>650</v>
      </c>
      <c r="D1250" s="26">
        <v>376</v>
      </c>
      <c r="E1250" s="26">
        <v>146.6</v>
      </c>
      <c r="F1250" s="26">
        <v>224</v>
      </c>
      <c r="G1250" s="26">
        <v>142.5</v>
      </c>
      <c r="H1250" s="26">
        <v>347.5</v>
      </c>
      <c r="I1250" s="26">
        <v>42.55</v>
      </c>
      <c r="J1250" s="26">
        <v>139.5</v>
      </c>
      <c r="K1250" s="26">
        <v>258</v>
      </c>
      <c r="L1250" s="26">
        <v>240</v>
      </c>
      <c r="M1250" s="26">
        <v>427</v>
      </c>
      <c r="N1250" s="26">
        <v>246.5</v>
      </c>
      <c r="O1250" s="26">
        <v>898</v>
      </c>
      <c r="P1250" s="26">
        <v>3835</v>
      </c>
      <c r="Q1250" s="26">
        <v>155</v>
      </c>
      <c r="R1250" s="26">
        <v>106</v>
      </c>
      <c r="S1250" s="26">
        <v>61.6</v>
      </c>
      <c r="T1250" s="26">
        <v>39.799999999999997</v>
      </c>
      <c r="U1250" s="26">
        <v>191</v>
      </c>
      <c r="V1250" s="26">
        <v>19.899999999999999</v>
      </c>
      <c r="W1250" s="26">
        <v>5113</v>
      </c>
      <c r="X1250" s="26">
        <v>2531</v>
      </c>
      <c r="Y1250" s="26">
        <v>170</v>
      </c>
      <c r="Z1250" s="26">
        <v>616.5</v>
      </c>
      <c r="AA1250" s="26">
        <v>4010</v>
      </c>
      <c r="AB1250" s="26">
        <v>501</v>
      </c>
      <c r="AC1250" s="26">
        <v>1300</v>
      </c>
      <c r="AD1250" s="26">
        <v>17070</v>
      </c>
      <c r="AE1250" s="26">
        <v>1635</v>
      </c>
      <c r="AF1250" s="26">
        <v>1958</v>
      </c>
      <c r="AG1250" s="26">
        <v>3.2614999999999998</v>
      </c>
    </row>
    <row r="1251" spans="1:33" ht="15.75" customHeight="1">
      <c r="A1251" s="101">
        <v>45636</v>
      </c>
      <c r="B1251" s="102">
        <f>VLOOKUP(A1251,'FTSE All-Share Historical '!A:B,2,FALSE)</f>
        <v>4572.17</v>
      </c>
      <c r="C1251" s="26">
        <v>650</v>
      </c>
      <c r="D1251" s="26">
        <v>372</v>
      </c>
      <c r="E1251" s="26">
        <v>147.6</v>
      </c>
      <c r="F1251" s="26">
        <v>224</v>
      </c>
      <c r="G1251" s="26">
        <v>143</v>
      </c>
      <c r="H1251" s="26">
        <v>341</v>
      </c>
      <c r="I1251" s="26">
        <v>43.35</v>
      </c>
      <c r="J1251" s="26">
        <v>140</v>
      </c>
      <c r="K1251" s="26">
        <v>265</v>
      </c>
      <c r="L1251" s="26">
        <v>229.5</v>
      </c>
      <c r="M1251" s="26">
        <v>429.5</v>
      </c>
      <c r="N1251" s="26">
        <v>243</v>
      </c>
      <c r="O1251" s="26">
        <v>882</v>
      </c>
      <c r="P1251" s="26">
        <v>3795</v>
      </c>
      <c r="Q1251" s="26">
        <v>154.4</v>
      </c>
      <c r="R1251" s="26">
        <v>109.5</v>
      </c>
      <c r="S1251" s="26">
        <v>62</v>
      </c>
      <c r="T1251" s="26">
        <v>58</v>
      </c>
      <c r="U1251" s="26">
        <v>195</v>
      </c>
      <c r="V1251" s="26">
        <v>19.760000000000002</v>
      </c>
      <c r="W1251" s="26">
        <v>5103</v>
      </c>
      <c r="X1251" s="26">
        <v>2505</v>
      </c>
      <c r="Y1251" s="26">
        <v>165.2</v>
      </c>
      <c r="Z1251" s="26">
        <v>612</v>
      </c>
      <c r="AA1251" s="26">
        <v>4015</v>
      </c>
      <c r="AB1251" s="26">
        <v>493.4</v>
      </c>
      <c r="AC1251" s="26">
        <v>1280</v>
      </c>
      <c r="AD1251" s="26">
        <v>15590</v>
      </c>
      <c r="AE1251" s="26">
        <v>1651</v>
      </c>
      <c r="AF1251" s="26">
        <v>1956</v>
      </c>
      <c r="AG1251" s="26">
        <v>3.4096000000000002</v>
      </c>
    </row>
    <row r="1252" spans="1:33" ht="15.75" customHeight="1">
      <c r="A1252" s="101">
        <v>45637</v>
      </c>
      <c r="B1252" s="102">
        <f>VLOOKUP(A1252,'FTSE All-Share Historical '!A:B,2,FALSE)</f>
        <v>4582.32</v>
      </c>
      <c r="C1252" s="26">
        <v>638</v>
      </c>
      <c r="D1252" s="26">
        <v>370</v>
      </c>
      <c r="E1252" s="26">
        <v>147.6</v>
      </c>
      <c r="F1252" s="26">
        <v>236</v>
      </c>
      <c r="G1252" s="26">
        <v>139.5</v>
      </c>
      <c r="H1252" s="26">
        <v>338</v>
      </c>
      <c r="I1252" s="26">
        <v>43</v>
      </c>
      <c r="J1252" s="26">
        <v>139.5</v>
      </c>
      <c r="K1252" s="26">
        <v>265</v>
      </c>
      <c r="L1252" s="26">
        <v>226.5</v>
      </c>
      <c r="M1252" s="26">
        <v>430</v>
      </c>
      <c r="N1252" s="26">
        <v>242.5</v>
      </c>
      <c r="O1252" s="26">
        <v>874</v>
      </c>
      <c r="P1252" s="26">
        <v>3825</v>
      </c>
      <c r="Q1252" s="26">
        <v>153.80000000000001</v>
      </c>
      <c r="R1252" s="26">
        <v>110.5</v>
      </c>
      <c r="S1252" s="26">
        <v>62.5</v>
      </c>
      <c r="T1252" s="26">
        <v>61.8</v>
      </c>
      <c r="U1252" s="26">
        <v>197.5</v>
      </c>
      <c r="V1252" s="26">
        <v>19.72</v>
      </c>
      <c r="W1252" s="26">
        <v>5083</v>
      </c>
      <c r="X1252" s="26">
        <v>2550</v>
      </c>
      <c r="Y1252" s="26">
        <v>168</v>
      </c>
      <c r="Z1252" s="26">
        <v>610.5</v>
      </c>
      <c r="AA1252" s="26">
        <v>4035</v>
      </c>
      <c r="AB1252" s="26">
        <v>502.5</v>
      </c>
      <c r="AC1252" s="26">
        <v>1300</v>
      </c>
      <c r="AD1252" s="26">
        <v>15150</v>
      </c>
      <c r="AE1252" s="26">
        <v>1649</v>
      </c>
      <c r="AF1252" s="26">
        <v>1964</v>
      </c>
      <c r="AG1252" s="26">
        <v>3.1783999999999999</v>
      </c>
    </row>
    <row r="1253" spans="1:33" ht="15.75" customHeight="1">
      <c r="A1253" s="101">
        <v>45638</v>
      </c>
      <c r="B1253" s="102">
        <f>VLOOKUP(A1253,'FTSE All-Share Historical '!A:B,2,FALSE)</f>
        <v>4586.46</v>
      </c>
      <c r="C1253" s="26">
        <v>634</v>
      </c>
      <c r="D1253" s="26">
        <v>368</v>
      </c>
      <c r="E1253" s="26">
        <v>143.6</v>
      </c>
      <c r="F1253" s="26">
        <v>230</v>
      </c>
      <c r="G1253" s="26">
        <v>140.5</v>
      </c>
      <c r="H1253" s="26">
        <v>330</v>
      </c>
      <c r="I1253" s="26">
        <v>43.4</v>
      </c>
      <c r="J1253" s="26">
        <v>139</v>
      </c>
      <c r="K1253" s="26">
        <v>260</v>
      </c>
      <c r="L1253" s="26">
        <v>239.5</v>
      </c>
      <c r="M1253" s="26">
        <v>430</v>
      </c>
      <c r="N1253" s="26">
        <v>243</v>
      </c>
      <c r="O1253" s="26">
        <v>888</v>
      </c>
      <c r="P1253" s="26">
        <v>3805</v>
      </c>
      <c r="Q1253" s="26">
        <v>151.4</v>
      </c>
      <c r="R1253" s="26">
        <v>110.5</v>
      </c>
      <c r="S1253" s="26">
        <v>62.8</v>
      </c>
      <c r="T1253" s="26">
        <v>52.3</v>
      </c>
      <c r="U1253" s="26">
        <v>190.5</v>
      </c>
      <c r="V1253" s="26">
        <v>19.760000000000002</v>
      </c>
      <c r="W1253" s="26">
        <v>5000</v>
      </c>
      <c r="X1253" s="26">
        <v>2522.5</v>
      </c>
      <c r="Y1253" s="26">
        <v>162.80000000000001</v>
      </c>
      <c r="Z1253" s="26">
        <v>605</v>
      </c>
      <c r="AA1253" s="26">
        <v>4010</v>
      </c>
      <c r="AB1253" s="26">
        <v>497.6</v>
      </c>
      <c r="AC1253" s="26">
        <v>1300</v>
      </c>
      <c r="AD1253" s="26">
        <v>15120</v>
      </c>
      <c r="AE1253" s="26">
        <v>1637</v>
      </c>
      <c r="AF1253" s="26">
        <v>1954</v>
      </c>
      <c r="AG1253" s="26">
        <v>3.1783999999999999</v>
      </c>
    </row>
    <row r="1254" spans="1:33" ht="15.75" customHeight="1">
      <c r="A1254" s="101">
        <v>45639</v>
      </c>
      <c r="B1254" s="102">
        <f>VLOOKUP(A1254,'FTSE All-Share Historical '!A:B,2,FALSE)</f>
        <v>4579.24</v>
      </c>
      <c r="C1254" s="26">
        <v>624</v>
      </c>
      <c r="D1254" s="26">
        <v>370</v>
      </c>
      <c r="E1254" s="26">
        <v>141.80000000000001</v>
      </c>
      <c r="F1254" s="26">
        <v>240</v>
      </c>
      <c r="G1254" s="26">
        <v>139</v>
      </c>
      <c r="H1254" s="26">
        <v>335.5</v>
      </c>
      <c r="I1254" s="26">
        <v>43.55</v>
      </c>
      <c r="J1254" s="26">
        <v>136.5</v>
      </c>
      <c r="K1254" s="26">
        <v>255</v>
      </c>
      <c r="L1254" s="26">
        <v>239</v>
      </c>
      <c r="M1254" s="26">
        <v>423.5</v>
      </c>
      <c r="N1254" s="26">
        <v>238.5</v>
      </c>
      <c r="O1254" s="26">
        <v>880</v>
      </c>
      <c r="P1254" s="26">
        <v>3815</v>
      </c>
      <c r="Q1254" s="26">
        <v>150.4</v>
      </c>
      <c r="R1254" s="26">
        <v>110</v>
      </c>
      <c r="S1254" s="26">
        <v>61.4</v>
      </c>
      <c r="T1254" s="26">
        <v>47.5</v>
      </c>
      <c r="U1254" s="26">
        <v>183.5</v>
      </c>
      <c r="V1254" s="26">
        <v>19.440000000000001</v>
      </c>
      <c r="W1254" s="26">
        <v>4900</v>
      </c>
      <c r="X1254" s="26">
        <v>2460.5</v>
      </c>
      <c r="Y1254" s="26">
        <v>161.19999999999999</v>
      </c>
      <c r="Z1254" s="26">
        <v>601</v>
      </c>
      <c r="AA1254" s="26">
        <v>4030</v>
      </c>
      <c r="AB1254" s="26">
        <v>504.5</v>
      </c>
      <c r="AC1254" s="26">
        <v>1310</v>
      </c>
      <c r="AD1254" s="26">
        <v>14860</v>
      </c>
      <c r="AE1254" s="26">
        <v>1620</v>
      </c>
      <c r="AF1254" s="26">
        <v>1934</v>
      </c>
      <c r="AG1254" s="26">
        <v>3.1711999999999998</v>
      </c>
    </row>
    <row r="1255" spans="1:33" ht="15.75" customHeight="1">
      <c r="A1255" s="101">
        <v>45642</v>
      </c>
      <c r="B1255" s="102">
        <f>VLOOKUP(A1255,'FTSE All-Share Historical '!A:B,2,FALSE)</f>
        <v>4558.72</v>
      </c>
      <c r="C1255" s="26">
        <v>618</v>
      </c>
      <c r="D1255" s="26">
        <v>377</v>
      </c>
      <c r="E1255" s="26">
        <v>140.6</v>
      </c>
      <c r="F1255" s="26">
        <v>235</v>
      </c>
      <c r="G1255" s="26">
        <v>136.5</v>
      </c>
      <c r="H1255" s="26">
        <v>336</v>
      </c>
      <c r="I1255" s="26">
        <v>43.6</v>
      </c>
      <c r="J1255" s="26">
        <v>136.5</v>
      </c>
      <c r="K1255" s="26">
        <v>254</v>
      </c>
      <c r="L1255" s="26">
        <v>238</v>
      </c>
      <c r="M1255" s="26">
        <v>423.5</v>
      </c>
      <c r="N1255" s="26">
        <v>237</v>
      </c>
      <c r="O1255" s="26">
        <v>882</v>
      </c>
      <c r="P1255" s="26">
        <v>3835</v>
      </c>
      <c r="Q1255" s="26">
        <v>151.19999999999999</v>
      </c>
      <c r="R1255" s="26">
        <v>108.5</v>
      </c>
      <c r="S1255" s="26">
        <v>62.4</v>
      </c>
      <c r="T1255" s="26">
        <v>48.5</v>
      </c>
      <c r="U1255" s="26">
        <v>182.5</v>
      </c>
      <c r="V1255" s="26">
        <v>19.600000000000001</v>
      </c>
      <c r="W1255" s="26">
        <v>4841</v>
      </c>
      <c r="X1255" s="26">
        <v>2436.5</v>
      </c>
      <c r="Y1255" s="26">
        <v>159</v>
      </c>
      <c r="Z1255" s="26">
        <v>605</v>
      </c>
      <c r="AA1255" s="26">
        <v>4060</v>
      </c>
      <c r="AB1255" s="26">
        <v>507.5</v>
      </c>
      <c r="AC1255" s="26">
        <v>1310</v>
      </c>
      <c r="AD1255" s="26">
        <v>14640</v>
      </c>
      <c r="AE1255" s="26">
        <v>1614</v>
      </c>
      <c r="AF1255" s="26">
        <v>1938</v>
      </c>
      <c r="AG1255" s="26">
        <v>3.1640000000000001</v>
      </c>
    </row>
    <row r="1256" spans="1:33" ht="15.75" customHeight="1">
      <c r="A1256" s="101">
        <v>45643</v>
      </c>
      <c r="B1256" s="102">
        <f>VLOOKUP(A1256,'FTSE All-Share Historical '!A:B,2,FALSE)</f>
        <v>4518.8500000000004</v>
      </c>
      <c r="C1256" s="26">
        <v>624</v>
      </c>
      <c r="D1256" s="26">
        <v>375</v>
      </c>
      <c r="E1256" s="26">
        <v>138</v>
      </c>
      <c r="F1256" s="26">
        <v>234</v>
      </c>
      <c r="G1256" s="26">
        <v>134</v>
      </c>
      <c r="H1256" s="26">
        <v>320</v>
      </c>
      <c r="I1256" s="26">
        <v>43.15</v>
      </c>
      <c r="J1256" s="26">
        <v>136</v>
      </c>
      <c r="K1256" s="26">
        <v>252</v>
      </c>
      <c r="L1256" s="26">
        <v>237.5</v>
      </c>
      <c r="M1256" s="26">
        <v>421</v>
      </c>
      <c r="N1256" s="26">
        <v>233.5</v>
      </c>
      <c r="O1256" s="26">
        <v>880</v>
      </c>
      <c r="P1256" s="26">
        <v>3715</v>
      </c>
      <c r="Q1256" s="26">
        <v>148</v>
      </c>
      <c r="R1256" s="26">
        <v>109</v>
      </c>
      <c r="S1256" s="26">
        <v>61.2</v>
      </c>
      <c r="T1256" s="26">
        <v>47.9</v>
      </c>
      <c r="U1256" s="26">
        <v>176.5</v>
      </c>
      <c r="V1256" s="26">
        <v>19.68</v>
      </c>
      <c r="W1256" s="26">
        <v>4820</v>
      </c>
      <c r="X1256" s="26">
        <v>2430</v>
      </c>
      <c r="Y1256" s="26">
        <v>158</v>
      </c>
      <c r="Z1256" s="26">
        <v>600</v>
      </c>
      <c r="AA1256" s="26">
        <v>3950</v>
      </c>
      <c r="AB1256" s="26">
        <v>491.6</v>
      </c>
      <c r="AC1256" s="26">
        <v>1305</v>
      </c>
      <c r="AD1256" s="26">
        <v>14520</v>
      </c>
      <c r="AE1256" s="26">
        <v>1590</v>
      </c>
      <c r="AF1256" s="26">
        <v>1915</v>
      </c>
      <c r="AG1256" s="26">
        <v>3.2650999999999999</v>
      </c>
    </row>
    <row r="1257" spans="1:33" ht="15.75" customHeight="1">
      <c r="A1257" s="101">
        <v>45644</v>
      </c>
      <c r="B1257" s="102">
        <f>VLOOKUP(A1257,'FTSE All-Share Historical '!A:B,2,FALSE)</f>
        <v>4522.45</v>
      </c>
      <c r="C1257" s="26">
        <v>624</v>
      </c>
      <c r="D1257" s="26">
        <v>375</v>
      </c>
      <c r="E1257" s="26">
        <v>137</v>
      </c>
      <c r="F1257" s="26">
        <v>234</v>
      </c>
      <c r="G1257" s="26">
        <v>131</v>
      </c>
      <c r="H1257" s="26">
        <v>323</v>
      </c>
      <c r="I1257" s="26">
        <v>43.5</v>
      </c>
      <c r="J1257" s="26">
        <v>136.5</v>
      </c>
      <c r="K1257" s="26">
        <v>253</v>
      </c>
      <c r="L1257" s="26">
        <v>233.5</v>
      </c>
      <c r="M1257" s="26">
        <v>425.5</v>
      </c>
      <c r="N1257" s="26">
        <v>240</v>
      </c>
      <c r="O1257" s="26">
        <v>890</v>
      </c>
      <c r="P1257" s="26">
        <v>3800</v>
      </c>
      <c r="Q1257" s="26">
        <v>148.80000000000001</v>
      </c>
      <c r="R1257" s="26">
        <v>109</v>
      </c>
      <c r="S1257" s="26">
        <v>60</v>
      </c>
      <c r="T1257" s="26">
        <v>52.6</v>
      </c>
      <c r="U1257" s="26">
        <v>179.5</v>
      </c>
      <c r="V1257" s="26">
        <v>19.8</v>
      </c>
      <c r="W1257" s="26">
        <v>4757</v>
      </c>
      <c r="X1257" s="26">
        <v>2415</v>
      </c>
      <c r="Y1257" s="26">
        <v>157.19999999999999</v>
      </c>
      <c r="Z1257" s="26">
        <v>601.5</v>
      </c>
      <c r="AA1257" s="26">
        <v>3905</v>
      </c>
      <c r="AB1257" s="26">
        <v>500</v>
      </c>
      <c r="AC1257" s="26">
        <v>1310</v>
      </c>
      <c r="AD1257" s="26">
        <v>14470</v>
      </c>
      <c r="AE1257" s="26">
        <v>1577</v>
      </c>
      <c r="AF1257" s="26">
        <v>1928</v>
      </c>
      <c r="AG1257" s="26">
        <v>2.9942000000000002</v>
      </c>
    </row>
    <row r="1258" spans="1:33" ht="15.75" customHeight="1">
      <c r="A1258" s="101">
        <v>45645</v>
      </c>
      <c r="B1258" s="102">
        <f>VLOOKUP(A1258,'FTSE All-Share Historical '!A:B,2,FALSE)</f>
        <v>4471.6899999999996</v>
      </c>
      <c r="C1258" s="26">
        <v>624</v>
      </c>
      <c r="D1258" s="26">
        <v>382</v>
      </c>
      <c r="E1258" s="26">
        <v>133.6</v>
      </c>
      <c r="F1258" s="26">
        <v>230</v>
      </c>
      <c r="G1258" s="26">
        <v>129</v>
      </c>
      <c r="H1258" s="26">
        <v>315</v>
      </c>
      <c r="I1258" s="26">
        <v>43.8</v>
      </c>
      <c r="J1258" s="26">
        <v>133.5</v>
      </c>
      <c r="K1258" s="26">
        <v>251</v>
      </c>
      <c r="L1258" s="26">
        <v>235.5</v>
      </c>
      <c r="M1258" s="26">
        <v>424.5</v>
      </c>
      <c r="N1258" s="26">
        <v>245.5</v>
      </c>
      <c r="O1258" s="26">
        <v>884</v>
      </c>
      <c r="P1258" s="26">
        <v>3845</v>
      </c>
      <c r="Q1258" s="26">
        <v>148</v>
      </c>
      <c r="R1258" s="26">
        <v>109.5</v>
      </c>
      <c r="S1258" s="26">
        <v>60.4</v>
      </c>
      <c r="T1258" s="26">
        <v>62</v>
      </c>
      <c r="U1258" s="26">
        <v>179</v>
      </c>
      <c r="V1258" s="26">
        <v>19.100000000000001</v>
      </c>
      <c r="W1258" s="26">
        <v>4693</v>
      </c>
      <c r="X1258" s="26">
        <v>2338</v>
      </c>
      <c r="Y1258" s="26">
        <v>151.4</v>
      </c>
      <c r="Z1258" s="26">
        <v>607</v>
      </c>
      <c r="AA1258" s="26">
        <v>3920</v>
      </c>
      <c r="AB1258" s="26">
        <v>499.8</v>
      </c>
      <c r="AC1258" s="26">
        <v>1295</v>
      </c>
      <c r="AD1258" s="26">
        <v>13970</v>
      </c>
      <c r="AE1258" s="26">
        <v>1574</v>
      </c>
      <c r="AF1258" s="26">
        <v>1935</v>
      </c>
      <c r="AG1258" s="26">
        <v>2.7052999999999998</v>
      </c>
    </row>
    <row r="1259" spans="1:33" ht="15.75" customHeight="1">
      <c r="A1259" s="101">
        <v>45646</v>
      </c>
      <c r="B1259" s="102">
        <f>VLOOKUP(A1259,'FTSE All-Share Historical '!A:B,2,FALSE)</f>
        <v>4463.29</v>
      </c>
      <c r="C1259" s="26">
        <v>624</v>
      </c>
      <c r="D1259" s="26">
        <v>381</v>
      </c>
      <c r="E1259" s="26">
        <v>133.4</v>
      </c>
      <c r="F1259" s="26">
        <v>231</v>
      </c>
      <c r="G1259" s="26">
        <v>131</v>
      </c>
      <c r="H1259" s="26">
        <v>327.5</v>
      </c>
      <c r="I1259" s="26">
        <v>45.5</v>
      </c>
      <c r="J1259" s="26">
        <v>135.5</v>
      </c>
      <c r="K1259" s="26">
        <v>253</v>
      </c>
      <c r="L1259" s="26">
        <v>243.5</v>
      </c>
      <c r="M1259" s="26">
        <v>426.5</v>
      </c>
      <c r="N1259" s="26">
        <v>246.5</v>
      </c>
      <c r="O1259" s="26">
        <v>882</v>
      </c>
      <c r="P1259" s="26">
        <v>3875</v>
      </c>
      <c r="Q1259" s="26">
        <v>147.4</v>
      </c>
      <c r="R1259" s="26">
        <v>108.5</v>
      </c>
      <c r="S1259" s="26">
        <v>60</v>
      </c>
      <c r="T1259" s="26">
        <v>57.4</v>
      </c>
      <c r="U1259" s="26">
        <v>176.5</v>
      </c>
      <c r="V1259" s="26">
        <v>18.399999999999999</v>
      </c>
      <c r="W1259" s="26">
        <v>4668</v>
      </c>
      <c r="X1259" s="26">
        <v>2333.5</v>
      </c>
      <c r="Y1259" s="26">
        <v>155.19999999999999</v>
      </c>
      <c r="Z1259" s="26">
        <v>607.5</v>
      </c>
      <c r="AA1259" s="26">
        <v>3905</v>
      </c>
      <c r="AB1259" s="26">
        <v>495.6</v>
      </c>
      <c r="AC1259" s="26">
        <v>1295</v>
      </c>
      <c r="AD1259" s="26">
        <v>13970</v>
      </c>
      <c r="AE1259" s="26">
        <v>1584</v>
      </c>
      <c r="AF1259" s="26">
        <v>1953</v>
      </c>
      <c r="AG1259" s="26">
        <v>2</v>
      </c>
    </row>
    <row r="1260" spans="1:33" ht="15.75" customHeight="1">
      <c r="A1260" s="101">
        <v>45649</v>
      </c>
      <c r="B1260" s="102">
        <f>VLOOKUP(A1260,'FTSE All-Share Historical '!A:B,2,FALSE)</f>
        <v>4471.0600000000004</v>
      </c>
      <c r="C1260" s="26">
        <v>620</v>
      </c>
      <c r="D1260" s="26">
        <v>382</v>
      </c>
      <c r="E1260" s="26">
        <v>132.19999999999999</v>
      </c>
      <c r="F1260" s="26">
        <v>235</v>
      </c>
      <c r="G1260" s="26">
        <v>131</v>
      </c>
      <c r="H1260" s="26">
        <v>325.5</v>
      </c>
      <c r="I1260" s="26">
        <v>44.05</v>
      </c>
      <c r="J1260" s="26">
        <v>133.5</v>
      </c>
      <c r="K1260" s="26">
        <v>252</v>
      </c>
      <c r="L1260" s="26">
        <v>243.5</v>
      </c>
      <c r="M1260" s="26">
        <v>425</v>
      </c>
      <c r="N1260" s="26">
        <v>245</v>
      </c>
      <c r="O1260" s="26">
        <v>886</v>
      </c>
      <c r="P1260" s="26">
        <v>3870</v>
      </c>
      <c r="Q1260" s="26">
        <v>148</v>
      </c>
      <c r="R1260" s="26">
        <v>107.5</v>
      </c>
      <c r="S1260" s="26">
        <v>59.6</v>
      </c>
      <c r="T1260" s="26">
        <v>62.9</v>
      </c>
      <c r="U1260" s="26">
        <v>176.5</v>
      </c>
      <c r="V1260" s="26">
        <v>18.579999999999998</v>
      </c>
      <c r="W1260" s="26">
        <v>4692</v>
      </c>
      <c r="X1260" s="26">
        <v>2333</v>
      </c>
      <c r="Y1260" s="26">
        <v>155.6</v>
      </c>
      <c r="Z1260" s="26">
        <v>603</v>
      </c>
      <c r="AA1260" s="26">
        <v>3930</v>
      </c>
      <c r="AB1260" s="26">
        <v>495</v>
      </c>
      <c r="AC1260" s="26">
        <v>1300</v>
      </c>
      <c r="AD1260" s="26">
        <v>14000</v>
      </c>
      <c r="AE1260" s="26">
        <v>1576</v>
      </c>
      <c r="AF1260" s="26">
        <v>1988</v>
      </c>
      <c r="AG1260" s="26">
        <v>2.5049999999999999</v>
      </c>
    </row>
    <row r="1261" spans="1:33" ht="15.75" customHeight="1">
      <c r="A1261" s="101">
        <v>45650</v>
      </c>
      <c r="B1261" s="102">
        <f>VLOOKUP(A1261,'FTSE All-Share Historical '!A:B,2,FALSE)</f>
        <v>4491.87</v>
      </c>
      <c r="C1261" s="26">
        <v>628</v>
      </c>
      <c r="D1261" s="26">
        <v>392</v>
      </c>
      <c r="E1261" s="26">
        <v>133.6</v>
      </c>
      <c r="F1261" s="26" t="e">
        <v>#N/A</v>
      </c>
      <c r="G1261" s="26">
        <v>132</v>
      </c>
      <c r="H1261" s="26">
        <v>335</v>
      </c>
      <c r="I1261" s="26">
        <v>44</v>
      </c>
      <c r="J1261" s="26">
        <v>133.5</v>
      </c>
      <c r="K1261" s="26">
        <v>251</v>
      </c>
      <c r="L1261" s="26">
        <v>245</v>
      </c>
      <c r="M1261" s="26">
        <v>425</v>
      </c>
      <c r="N1261" s="26">
        <v>246</v>
      </c>
      <c r="O1261" s="26">
        <v>896</v>
      </c>
      <c r="P1261" s="26">
        <v>3905</v>
      </c>
      <c r="Q1261" s="26">
        <v>150</v>
      </c>
      <c r="R1261" s="26">
        <v>107.5</v>
      </c>
      <c r="S1261" s="26">
        <v>59.7</v>
      </c>
      <c r="T1261" s="26">
        <v>65.8</v>
      </c>
      <c r="U1261" s="26">
        <v>176</v>
      </c>
      <c r="V1261" s="26">
        <v>19.600000000000001</v>
      </c>
      <c r="W1261" s="26">
        <v>4700</v>
      </c>
      <c r="X1261" s="26">
        <v>2381.5</v>
      </c>
      <c r="Y1261" s="26">
        <v>156</v>
      </c>
      <c r="Z1261" s="26">
        <v>610.5</v>
      </c>
      <c r="AA1261" s="26">
        <v>3940</v>
      </c>
      <c r="AB1261" s="26">
        <v>499.4</v>
      </c>
      <c r="AC1261" s="26">
        <v>1305</v>
      </c>
      <c r="AD1261" s="26">
        <v>14000</v>
      </c>
      <c r="AE1261" s="26">
        <v>1570</v>
      </c>
      <c r="AF1261" s="26">
        <v>1989</v>
      </c>
      <c r="AG1261" s="26">
        <v>2.5550000000000002</v>
      </c>
    </row>
    <row r="1262" spans="1:33" ht="15.75" customHeight="1">
      <c r="A1262" s="101">
        <v>45653</v>
      </c>
      <c r="B1262" s="102">
        <f>VLOOKUP(A1262,'FTSE All-Share Historical '!A:B,2,FALSE)</f>
        <v>4495.62</v>
      </c>
      <c r="C1262" s="26">
        <v>624</v>
      </c>
      <c r="D1262" s="26">
        <v>391</v>
      </c>
      <c r="E1262" s="26">
        <v>134</v>
      </c>
      <c r="F1262" s="26">
        <v>222</v>
      </c>
      <c r="G1262" s="26">
        <v>132</v>
      </c>
      <c r="H1262" s="26">
        <v>327.5</v>
      </c>
      <c r="I1262" s="26">
        <v>44</v>
      </c>
      <c r="J1262" s="26">
        <v>133.5</v>
      </c>
      <c r="K1262" s="26">
        <v>255</v>
      </c>
      <c r="L1262" s="26">
        <v>244</v>
      </c>
      <c r="M1262" s="26">
        <v>421.5</v>
      </c>
      <c r="N1262" s="26">
        <v>242</v>
      </c>
      <c r="O1262" s="26">
        <v>880</v>
      </c>
      <c r="P1262" s="26">
        <v>3885</v>
      </c>
      <c r="Q1262" s="26">
        <v>149</v>
      </c>
      <c r="R1262" s="26">
        <v>108</v>
      </c>
      <c r="S1262" s="26">
        <v>59.2</v>
      </c>
      <c r="T1262" s="26">
        <v>73</v>
      </c>
      <c r="U1262" s="26">
        <v>171.5</v>
      </c>
      <c r="V1262" s="26">
        <v>19.96</v>
      </c>
      <c r="W1262" s="26">
        <v>4693.5</v>
      </c>
      <c r="X1262" s="26">
        <v>2342</v>
      </c>
      <c r="Y1262" s="26">
        <v>155.6</v>
      </c>
      <c r="Z1262" s="26">
        <v>600</v>
      </c>
      <c r="AA1262" s="26">
        <v>3895</v>
      </c>
      <c r="AB1262" s="26">
        <v>498.8</v>
      </c>
      <c r="AC1262" s="26">
        <v>1315</v>
      </c>
      <c r="AD1262" s="26">
        <v>13960</v>
      </c>
      <c r="AE1262" s="26">
        <v>1566</v>
      </c>
      <c r="AF1262" s="26">
        <v>1982</v>
      </c>
      <c r="AG1262" s="26">
        <v>2.4900000000000002</v>
      </c>
    </row>
    <row r="1263" spans="1:33" ht="15.75" customHeight="1">
      <c r="A1263" s="101">
        <v>45656</v>
      </c>
      <c r="B1263" s="102">
        <f>VLOOKUP(A1263,'FTSE All-Share Historical '!A:B,2,FALSE)</f>
        <v>4479.42</v>
      </c>
      <c r="C1263" s="26">
        <v>620</v>
      </c>
      <c r="D1263" s="26">
        <v>380</v>
      </c>
      <c r="E1263" s="26">
        <v>131.19999999999999</v>
      </c>
      <c r="F1263" s="26">
        <v>230</v>
      </c>
      <c r="G1263" s="26">
        <v>133</v>
      </c>
      <c r="H1263" s="26">
        <v>311.5</v>
      </c>
      <c r="I1263" s="26">
        <v>44.1</v>
      </c>
      <c r="J1263" s="26">
        <v>131</v>
      </c>
      <c r="K1263" s="26">
        <v>256</v>
      </c>
      <c r="L1263" s="26">
        <v>250.5</v>
      </c>
      <c r="M1263" s="26">
        <v>419</v>
      </c>
      <c r="N1263" s="26">
        <v>242.5</v>
      </c>
      <c r="O1263" s="26">
        <v>848</v>
      </c>
      <c r="P1263" s="26">
        <v>3840</v>
      </c>
      <c r="Q1263" s="26">
        <v>146.80000000000001</v>
      </c>
      <c r="R1263" s="26">
        <v>106.5</v>
      </c>
      <c r="S1263" s="26">
        <v>58.5</v>
      </c>
      <c r="T1263" s="26">
        <v>64.7</v>
      </c>
      <c r="U1263" s="26">
        <v>173</v>
      </c>
      <c r="V1263" s="26">
        <v>19.82</v>
      </c>
      <c r="W1263" s="26">
        <v>4669.5</v>
      </c>
      <c r="X1263" s="26">
        <v>2336</v>
      </c>
      <c r="Y1263" s="26">
        <v>153</v>
      </c>
      <c r="Z1263" s="26">
        <v>599</v>
      </c>
      <c r="AA1263" s="26">
        <v>3885</v>
      </c>
      <c r="AB1263" s="26">
        <v>499.6</v>
      </c>
      <c r="AC1263" s="26">
        <v>1310</v>
      </c>
      <c r="AD1263" s="26">
        <v>13840</v>
      </c>
      <c r="AE1263" s="26">
        <v>1560</v>
      </c>
      <c r="AF1263" s="26">
        <v>1984</v>
      </c>
      <c r="AG1263" s="26">
        <v>2.5649999999999999</v>
      </c>
    </row>
    <row r="1264" spans="1:33" ht="15.75" customHeight="1">
      <c r="A1264" s="101">
        <v>45657</v>
      </c>
      <c r="B1264" s="102" t="e">
        <f>VLOOKUP(A1264,'FTSE All-Share Historical '!A:B,2,FALSE)</f>
        <v>#N/A</v>
      </c>
      <c r="C1264" s="26">
        <v>620</v>
      </c>
      <c r="D1264" s="26">
        <v>388</v>
      </c>
      <c r="E1264" s="26">
        <v>131</v>
      </c>
      <c r="G1264" s="26">
        <v>135</v>
      </c>
      <c r="H1264" s="26">
        <v>318</v>
      </c>
      <c r="I1264" s="26">
        <v>44</v>
      </c>
      <c r="J1264" s="26">
        <v>133.5</v>
      </c>
      <c r="K1264" s="26">
        <v>257</v>
      </c>
      <c r="L1264" s="26">
        <v>254</v>
      </c>
      <c r="M1264" s="26">
        <v>420</v>
      </c>
      <c r="N1264" s="26">
        <v>245</v>
      </c>
      <c r="O1264" s="26">
        <v>866</v>
      </c>
      <c r="P1264" s="26">
        <v>3900</v>
      </c>
      <c r="Q1264" s="26">
        <v>148.4</v>
      </c>
      <c r="R1264" s="26">
        <v>106</v>
      </c>
      <c r="S1264" s="26">
        <v>59.1</v>
      </c>
      <c r="T1264" s="26">
        <v>68.599999999999994</v>
      </c>
      <c r="U1264" s="26">
        <v>173</v>
      </c>
      <c r="V1264" s="26">
        <v>20</v>
      </c>
      <c r="W1264" s="26">
        <v>4723</v>
      </c>
      <c r="X1264" s="26">
        <v>2364</v>
      </c>
      <c r="Y1264" s="26">
        <v>157</v>
      </c>
      <c r="Z1264" s="26">
        <v>600</v>
      </c>
      <c r="AA1264" s="26">
        <v>3955</v>
      </c>
      <c r="AB1264" s="26">
        <v>500.5</v>
      </c>
      <c r="AC1264" s="26">
        <v>1300</v>
      </c>
      <c r="AD1264" s="26">
        <v>13900</v>
      </c>
      <c r="AE1264" s="26">
        <v>1583</v>
      </c>
      <c r="AF1264" s="26">
        <v>1993</v>
      </c>
      <c r="AG1264" s="26">
        <v>2.7</v>
      </c>
    </row>
    <row r="1265" spans="1:2" ht="15.75" customHeight="1">
      <c r="A1265" s="101"/>
      <c r="B1265" s="101"/>
    </row>
    <row r="1266" spans="1:2" ht="15.75" customHeight="1">
      <c r="A1266" s="101"/>
      <c r="B1266" s="101"/>
    </row>
    <row r="1267" spans="1:2" ht="15.75" customHeight="1">
      <c r="A1267" s="101"/>
      <c r="B1267" s="101"/>
    </row>
    <row r="1268" spans="1:2" ht="15.75" customHeight="1">
      <c r="A1268" s="101"/>
      <c r="B1268" s="101"/>
    </row>
    <row r="1269" spans="1:2" ht="15.75" customHeight="1">
      <c r="A1269" s="101"/>
      <c r="B1269" s="101"/>
    </row>
    <row r="1270" spans="1:2" ht="15.75" customHeight="1">
      <c r="A1270" s="101"/>
      <c r="B1270" s="101"/>
    </row>
    <row r="1271" spans="1:2" ht="15.75" customHeight="1">
      <c r="A1271" s="101"/>
      <c r="B1271" s="101"/>
    </row>
    <row r="1272" spans="1:2" ht="15.75" customHeight="1">
      <c r="A1272" s="101"/>
      <c r="B1272" s="101"/>
    </row>
    <row r="1273" spans="1:2" ht="15.75" customHeight="1">
      <c r="A1273" s="101"/>
      <c r="B1273" s="101"/>
    </row>
    <row r="1274" spans="1:2" ht="15.75" customHeight="1">
      <c r="A1274" s="101"/>
      <c r="B1274" s="101"/>
    </row>
    <row r="1275" spans="1:2" ht="15.75" customHeight="1">
      <c r="A1275" s="101"/>
      <c r="B1275" s="101"/>
    </row>
    <row r="1276" spans="1:2" ht="15.75" customHeight="1">
      <c r="A1276" s="101"/>
      <c r="B1276" s="101"/>
    </row>
    <row r="1277" spans="1:2" ht="15.75" customHeight="1">
      <c r="A1277" s="101"/>
      <c r="B1277" s="101"/>
    </row>
    <row r="1278" spans="1:2" ht="15.75" customHeight="1">
      <c r="A1278" s="101"/>
      <c r="B1278" s="101"/>
    </row>
    <row r="1279" spans="1:2" ht="15.75" customHeight="1">
      <c r="A1279" s="101"/>
      <c r="B1279" s="101"/>
    </row>
    <row r="1280" spans="1:2" ht="15.75" customHeight="1">
      <c r="A1280" s="101"/>
      <c r="B1280" s="101"/>
    </row>
    <row r="1281" spans="1:2" ht="15.75" customHeight="1">
      <c r="A1281" s="101"/>
      <c r="B1281" s="101"/>
    </row>
    <row r="1282" spans="1:2" ht="15.75" customHeight="1">
      <c r="A1282" s="101"/>
      <c r="B1282" s="101"/>
    </row>
    <row r="1283" spans="1:2" ht="15.75" customHeight="1">
      <c r="A1283" s="101"/>
      <c r="B1283" s="101"/>
    </row>
    <row r="1284" spans="1:2" ht="15.75" customHeight="1">
      <c r="A1284" s="101"/>
      <c r="B1284" s="101"/>
    </row>
    <row r="1285" spans="1:2" ht="15.75" customHeight="1">
      <c r="A1285" s="101"/>
      <c r="B1285" s="101"/>
    </row>
    <row r="1286" spans="1:2" ht="15.75" customHeight="1">
      <c r="A1286" s="101"/>
      <c r="B1286" s="101"/>
    </row>
    <row r="1287" spans="1:2" ht="15.75" customHeight="1">
      <c r="A1287" s="101"/>
      <c r="B1287" s="101"/>
    </row>
    <row r="1288" spans="1:2" ht="15.75" customHeight="1">
      <c r="A1288" s="101"/>
      <c r="B1288" s="101"/>
    </row>
    <row r="1289" spans="1:2" ht="15.75" customHeight="1">
      <c r="A1289" s="101"/>
      <c r="B1289" s="101"/>
    </row>
    <row r="1290" spans="1:2" ht="15.75" customHeight="1">
      <c r="A1290" s="101"/>
      <c r="B1290" s="101"/>
    </row>
    <row r="1291" spans="1:2" ht="15.75" customHeight="1">
      <c r="A1291" s="101"/>
      <c r="B1291" s="101"/>
    </row>
    <row r="1292" spans="1:2" ht="15.75" customHeight="1">
      <c r="A1292" s="101"/>
      <c r="B1292" s="101"/>
    </row>
    <row r="1293" spans="1:2" ht="15.75" customHeight="1">
      <c r="A1293" s="101"/>
      <c r="B1293" s="101"/>
    </row>
    <row r="1294" spans="1:2" ht="15.75" customHeight="1">
      <c r="A1294" s="101"/>
      <c r="B1294" s="101"/>
    </row>
    <row r="1295" spans="1:2" ht="15.75" customHeight="1">
      <c r="A1295" s="101"/>
      <c r="B1295" s="101"/>
    </row>
    <row r="1296" spans="1:2" ht="15.75" customHeight="1">
      <c r="A1296" s="101"/>
      <c r="B1296" s="101"/>
    </row>
    <row r="1297" spans="1:2" ht="15.75" customHeight="1">
      <c r="A1297" s="101"/>
      <c r="B1297" s="101"/>
    </row>
    <row r="1298" spans="1:2" ht="15.75" customHeight="1">
      <c r="A1298" s="101"/>
      <c r="B1298" s="101"/>
    </row>
    <row r="1299" spans="1:2" ht="15.75" customHeight="1">
      <c r="A1299" s="101"/>
      <c r="B1299" s="101"/>
    </row>
    <row r="1300" spans="1:2" ht="15.75" customHeight="1">
      <c r="A1300" s="101"/>
      <c r="B1300" s="101"/>
    </row>
    <row r="1301" spans="1:2" ht="15.75" customHeight="1">
      <c r="A1301" s="101"/>
      <c r="B1301" s="101"/>
    </row>
    <row r="1302" spans="1:2" ht="15.75" customHeight="1">
      <c r="A1302" s="101"/>
      <c r="B1302" s="101"/>
    </row>
    <row r="1303" spans="1:2" ht="15.75" customHeight="1">
      <c r="A1303" s="101"/>
      <c r="B1303" s="101"/>
    </row>
    <row r="1304" spans="1:2" ht="15.75" customHeight="1">
      <c r="A1304" s="101"/>
      <c r="B1304" s="101"/>
    </row>
    <row r="1305" spans="1:2" ht="15.75" customHeight="1">
      <c r="A1305" s="101"/>
      <c r="B1305" s="101"/>
    </row>
    <row r="1306" spans="1:2" ht="15.75" customHeight="1">
      <c r="A1306" s="101"/>
      <c r="B1306" s="101"/>
    </row>
    <row r="1307" spans="1:2" ht="15.75" customHeight="1">
      <c r="A1307" s="101"/>
      <c r="B1307" s="101"/>
    </row>
    <row r="1308" spans="1:2" ht="15.75" customHeight="1">
      <c r="A1308" s="101"/>
      <c r="B1308" s="101"/>
    </row>
    <row r="1309" spans="1:2" ht="15.75" customHeight="1">
      <c r="A1309" s="101"/>
      <c r="B1309" s="101"/>
    </row>
    <row r="1310" spans="1:2" ht="15.75" customHeight="1">
      <c r="A1310" s="101"/>
      <c r="B1310" s="101"/>
    </row>
    <row r="1311" spans="1:2" ht="15.75" customHeight="1">
      <c r="A1311" s="101"/>
      <c r="B1311" s="101"/>
    </row>
    <row r="1312" spans="1:2" ht="15.75" customHeight="1">
      <c r="A1312" s="101"/>
      <c r="B1312" s="101"/>
    </row>
    <row r="1313" spans="1:2" ht="15.75" customHeight="1">
      <c r="A1313" s="101"/>
      <c r="B1313" s="101"/>
    </row>
    <row r="1314" spans="1:2" ht="15.75" customHeight="1">
      <c r="A1314" s="101"/>
      <c r="B1314" s="101"/>
    </row>
    <row r="1315" spans="1:2" ht="15.75" customHeight="1">
      <c r="A1315" s="101"/>
      <c r="B1315" s="101"/>
    </row>
    <row r="1316" spans="1:2" ht="15.75" customHeight="1">
      <c r="A1316" s="101"/>
      <c r="B1316" s="101"/>
    </row>
    <row r="1317" spans="1:2" ht="15.75" customHeight="1">
      <c r="A1317" s="101"/>
      <c r="B1317" s="101"/>
    </row>
    <row r="1318" spans="1:2" ht="15.75" customHeight="1">
      <c r="A1318" s="101"/>
      <c r="B1318" s="101"/>
    </row>
    <row r="1319" spans="1:2" ht="15.75" customHeight="1">
      <c r="A1319" s="101"/>
      <c r="B1319" s="101"/>
    </row>
    <row r="1320" spans="1:2" ht="15.75" customHeight="1">
      <c r="A1320" s="101"/>
      <c r="B1320" s="101"/>
    </row>
    <row r="1321" spans="1:2" ht="15.75" customHeight="1">
      <c r="A1321" s="101"/>
      <c r="B1321" s="101"/>
    </row>
    <row r="1322" spans="1:2" ht="15.75" customHeight="1">
      <c r="A1322" s="101"/>
      <c r="B1322" s="101"/>
    </row>
    <row r="1323" spans="1:2" ht="15.75" customHeight="1">
      <c r="A1323" s="101"/>
      <c r="B1323" s="101"/>
    </row>
    <row r="1324" spans="1:2" ht="15.75" customHeight="1">
      <c r="A1324" s="101"/>
      <c r="B1324" s="101"/>
    </row>
    <row r="1325" spans="1:2" ht="15.75" customHeight="1">
      <c r="A1325" s="101"/>
      <c r="B1325" s="101"/>
    </row>
    <row r="1326" spans="1:2" ht="15.75" customHeight="1">
      <c r="A1326" s="101"/>
      <c r="B1326" s="101"/>
    </row>
    <row r="1327" spans="1:2" ht="15.75" customHeight="1">
      <c r="A1327" s="101"/>
      <c r="B1327" s="101"/>
    </row>
    <row r="1328" spans="1:2" ht="15.75" customHeight="1">
      <c r="A1328" s="101"/>
      <c r="B1328" s="101"/>
    </row>
    <row r="1329" spans="1:2" ht="15.75" customHeight="1">
      <c r="A1329" s="101"/>
      <c r="B1329" s="101"/>
    </row>
    <row r="1330" spans="1:2" ht="15.75" customHeight="1">
      <c r="A1330" s="101"/>
      <c r="B1330" s="101"/>
    </row>
    <row r="1331" spans="1:2" ht="15.75" customHeight="1">
      <c r="A1331" s="101"/>
      <c r="B1331" s="101"/>
    </row>
    <row r="1332" spans="1:2" ht="15.75" customHeight="1">
      <c r="A1332" s="101"/>
      <c r="B1332" s="101"/>
    </row>
    <row r="1333" spans="1:2" ht="15.75" customHeight="1">
      <c r="A1333" s="101"/>
      <c r="B1333" s="101"/>
    </row>
    <row r="1334" spans="1:2" ht="15.75" customHeight="1">
      <c r="A1334" s="101"/>
      <c r="B1334" s="101"/>
    </row>
    <row r="1335" spans="1:2" ht="15.75" customHeight="1">
      <c r="A1335" s="101"/>
      <c r="B1335" s="101"/>
    </row>
    <row r="1336" spans="1:2" ht="15.75" customHeight="1">
      <c r="A1336" s="101"/>
      <c r="B1336" s="101"/>
    </row>
    <row r="1337" spans="1:2" ht="15.75" customHeight="1">
      <c r="A1337" s="101"/>
      <c r="B1337" s="101"/>
    </row>
    <row r="1338" spans="1:2" ht="15.75" customHeight="1">
      <c r="A1338" s="101"/>
      <c r="B1338" s="101"/>
    </row>
    <row r="1339" spans="1:2" ht="15.75" customHeight="1">
      <c r="A1339" s="101"/>
      <c r="B1339" s="101"/>
    </row>
    <row r="1340" spans="1:2" ht="15.75" customHeight="1">
      <c r="A1340" s="101"/>
      <c r="B1340" s="101"/>
    </row>
    <row r="1341" spans="1:2" ht="15.75" customHeight="1">
      <c r="A1341" s="101"/>
      <c r="B1341" s="101"/>
    </row>
    <row r="1342" spans="1:2" ht="15.75" customHeight="1">
      <c r="A1342" s="101"/>
      <c r="B1342" s="101"/>
    </row>
    <row r="1343" spans="1:2" ht="15.75" customHeight="1">
      <c r="A1343" s="101"/>
      <c r="B1343" s="101"/>
    </row>
    <row r="1344" spans="1:2" ht="15.75" customHeight="1">
      <c r="A1344" s="101"/>
      <c r="B1344" s="101"/>
    </row>
    <row r="1345" spans="1:2" ht="15.75" customHeight="1">
      <c r="A1345" s="101"/>
      <c r="B1345" s="101"/>
    </row>
    <row r="1346" spans="1:2" ht="15.75" customHeight="1">
      <c r="A1346" s="101"/>
      <c r="B1346" s="101"/>
    </row>
    <row r="1347" spans="1:2" ht="15.75" customHeight="1">
      <c r="A1347" s="101"/>
      <c r="B1347" s="101"/>
    </row>
    <row r="1348" spans="1:2" ht="15.75" customHeight="1">
      <c r="A1348" s="101"/>
      <c r="B1348" s="101"/>
    </row>
    <row r="1349" spans="1:2" ht="15.75" customHeight="1">
      <c r="A1349" s="101"/>
      <c r="B1349" s="101"/>
    </row>
    <row r="1350" spans="1:2" ht="15.75" customHeight="1">
      <c r="A1350" s="101"/>
      <c r="B1350" s="101"/>
    </row>
    <row r="1351" spans="1:2" ht="15.75" customHeight="1">
      <c r="A1351" s="101"/>
      <c r="B1351" s="101"/>
    </row>
    <row r="1352" spans="1:2" ht="15.75" customHeight="1">
      <c r="A1352" s="101"/>
      <c r="B1352" s="101"/>
    </row>
    <row r="1353" spans="1:2" ht="15.75" customHeight="1">
      <c r="A1353" s="101"/>
      <c r="B1353" s="101"/>
    </row>
    <row r="1354" spans="1:2" ht="15.75" customHeight="1">
      <c r="A1354" s="101"/>
      <c r="B1354" s="101"/>
    </row>
    <row r="1355" spans="1:2" ht="15.75" customHeight="1">
      <c r="A1355" s="101"/>
      <c r="B1355" s="101"/>
    </row>
    <row r="1356" spans="1:2" ht="15.75" customHeight="1">
      <c r="A1356" s="101"/>
      <c r="B1356" s="101"/>
    </row>
    <row r="1357" spans="1:2" ht="15.75" customHeight="1">
      <c r="A1357" s="101"/>
      <c r="B1357" s="101"/>
    </row>
    <row r="1358" spans="1:2" ht="15.75" customHeight="1">
      <c r="A1358" s="101"/>
      <c r="B1358" s="101"/>
    </row>
    <row r="1359" spans="1:2" ht="15.75" customHeight="1">
      <c r="A1359" s="101"/>
      <c r="B1359" s="101"/>
    </row>
    <row r="1360" spans="1:2" ht="15.75" customHeight="1">
      <c r="A1360" s="101"/>
      <c r="B1360" s="101"/>
    </row>
    <row r="1361" spans="1:2" ht="15.75" customHeight="1">
      <c r="A1361" s="101"/>
      <c r="B1361" s="101"/>
    </row>
    <row r="1362" spans="1:2" ht="15.75" customHeight="1">
      <c r="A1362" s="101"/>
      <c r="B1362" s="101"/>
    </row>
    <row r="1363" spans="1:2" ht="15.75" customHeight="1">
      <c r="A1363" s="101"/>
      <c r="B1363" s="101"/>
    </row>
    <row r="1364" spans="1:2" ht="15.75" customHeight="1">
      <c r="A1364" s="101"/>
      <c r="B1364" s="101"/>
    </row>
    <row r="1365" spans="1:2" ht="15.75" customHeight="1">
      <c r="A1365" s="101"/>
      <c r="B1365" s="101"/>
    </row>
    <row r="1366" spans="1:2" ht="15.75" customHeight="1">
      <c r="A1366" s="101"/>
      <c r="B1366" s="101"/>
    </row>
    <row r="1367" spans="1:2" ht="15.75" customHeight="1">
      <c r="A1367" s="101"/>
      <c r="B1367" s="101"/>
    </row>
    <row r="1368" spans="1:2" ht="15.75" customHeight="1">
      <c r="A1368" s="101"/>
      <c r="B1368" s="101"/>
    </row>
    <row r="1369" spans="1:2" ht="15.75" customHeight="1">
      <c r="A1369" s="101"/>
      <c r="B1369" s="101"/>
    </row>
    <row r="1370" spans="1:2" ht="15.75" customHeight="1">
      <c r="A1370" s="101"/>
      <c r="B1370" s="101"/>
    </row>
    <row r="1371" spans="1:2" ht="15.75" customHeight="1">
      <c r="A1371" s="101"/>
      <c r="B1371" s="101"/>
    </row>
    <row r="1372" spans="1:2" ht="15.75" customHeight="1">
      <c r="A1372" s="101"/>
      <c r="B1372" s="101"/>
    </row>
    <row r="1373" spans="1:2" ht="15.75" customHeight="1">
      <c r="A1373" s="101"/>
      <c r="B1373" s="101"/>
    </row>
    <row r="1374" spans="1:2" ht="15.75" customHeight="1">
      <c r="A1374" s="101"/>
      <c r="B1374" s="101"/>
    </row>
    <row r="1375" spans="1:2" ht="15.75" customHeight="1">
      <c r="A1375" s="101"/>
      <c r="B1375" s="101"/>
    </row>
    <row r="1376" spans="1:2" ht="15.75" customHeight="1">
      <c r="A1376" s="101"/>
      <c r="B1376" s="101"/>
    </row>
    <row r="1377" spans="1:2" ht="15.75" customHeight="1">
      <c r="A1377" s="101"/>
      <c r="B1377" s="101"/>
    </row>
    <row r="1378" spans="1:2" ht="15.75" customHeight="1">
      <c r="A1378" s="101"/>
      <c r="B1378" s="101"/>
    </row>
    <row r="1379" spans="1:2" ht="15.75" customHeight="1">
      <c r="A1379" s="101"/>
      <c r="B1379" s="101"/>
    </row>
    <row r="1380" spans="1:2" ht="15.75" customHeight="1">
      <c r="A1380" s="101"/>
      <c r="B1380" s="101"/>
    </row>
    <row r="1381" spans="1:2" ht="15.75" customHeight="1">
      <c r="A1381" s="101"/>
      <c r="B1381" s="101"/>
    </row>
    <row r="1382" spans="1:2" ht="15.75" customHeight="1">
      <c r="A1382" s="101"/>
      <c r="B1382" s="101"/>
    </row>
    <row r="1383" spans="1:2" ht="15.75" customHeight="1">
      <c r="A1383" s="101"/>
      <c r="B1383" s="101"/>
    </row>
    <row r="1384" spans="1:2" ht="15.75" customHeight="1">
      <c r="A1384" s="101"/>
      <c r="B1384" s="101"/>
    </row>
    <row r="1385" spans="1:2" ht="15.75" customHeight="1">
      <c r="A1385" s="101"/>
      <c r="B1385" s="101"/>
    </row>
    <row r="1386" spans="1:2" ht="15.75" customHeight="1">
      <c r="A1386" s="101"/>
      <c r="B1386" s="101"/>
    </row>
    <row r="1387" spans="1:2" ht="15.75" customHeight="1">
      <c r="A1387" s="101"/>
      <c r="B1387" s="101"/>
    </row>
    <row r="1388" spans="1:2" ht="15.75" customHeight="1">
      <c r="A1388" s="101"/>
      <c r="B1388" s="101"/>
    </row>
    <row r="1389" spans="1:2" ht="15.75" customHeight="1">
      <c r="A1389" s="101"/>
      <c r="B1389" s="101"/>
    </row>
    <row r="1390" spans="1:2" ht="15.75" customHeight="1">
      <c r="A1390" s="101"/>
      <c r="B1390" s="101"/>
    </row>
    <row r="1391" spans="1:2" ht="15.75" customHeight="1">
      <c r="A1391" s="101"/>
      <c r="B1391" s="101"/>
    </row>
    <row r="1392" spans="1:2" ht="15.75" customHeight="1">
      <c r="A1392" s="101"/>
      <c r="B1392" s="101"/>
    </row>
    <row r="1393" spans="1:2" ht="15.75" customHeight="1">
      <c r="A1393" s="101"/>
      <c r="B1393" s="101"/>
    </row>
    <row r="1394" spans="1:2" ht="15.75" customHeight="1">
      <c r="A1394" s="101"/>
      <c r="B1394" s="101"/>
    </row>
    <row r="1395" spans="1:2" ht="15.75" customHeight="1">
      <c r="A1395" s="101"/>
      <c r="B1395" s="101"/>
    </row>
    <row r="1396" spans="1:2" ht="15.75" customHeight="1">
      <c r="A1396" s="101"/>
      <c r="B1396" s="101"/>
    </row>
    <row r="1397" spans="1:2" ht="15.75" customHeight="1">
      <c r="A1397" s="101"/>
      <c r="B1397" s="101"/>
    </row>
    <row r="1398" spans="1:2" ht="15.75" customHeight="1">
      <c r="A1398" s="101"/>
      <c r="B1398" s="101"/>
    </row>
    <row r="1399" spans="1:2" ht="15.75" customHeight="1">
      <c r="A1399" s="101"/>
      <c r="B1399" s="101"/>
    </row>
    <row r="1400" spans="1:2" ht="15.75" customHeight="1">
      <c r="A1400" s="101"/>
      <c r="B1400" s="101"/>
    </row>
    <row r="1401" spans="1:2" ht="15.75" customHeight="1">
      <c r="A1401" s="101"/>
      <c r="B1401" s="101"/>
    </row>
    <row r="1402" spans="1:2" ht="15.75" customHeight="1">
      <c r="A1402" s="101"/>
      <c r="B1402" s="101"/>
    </row>
    <row r="1403" spans="1:2" ht="15.75" customHeight="1">
      <c r="A1403" s="101"/>
      <c r="B1403" s="101"/>
    </row>
    <row r="1404" spans="1:2" ht="15.75" customHeight="1">
      <c r="A1404" s="101"/>
      <c r="B1404" s="101"/>
    </row>
    <row r="1405" spans="1:2" ht="15.75" customHeight="1">
      <c r="A1405" s="101"/>
      <c r="B1405" s="101"/>
    </row>
    <row r="1406" spans="1:2" ht="15.75" customHeight="1">
      <c r="A1406" s="101"/>
      <c r="B1406" s="101"/>
    </row>
    <row r="1407" spans="1:2" ht="15.75" customHeight="1">
      <c r="A1407" s="101"/>
      <c r="B1407" s="101"/>
    </row>
    <row r="1408" spans="1:2" ht="15.75" customHeight="1">
      <c r="A1408" s="101"/>
      <c r="B1408" s="101"/>
    </row>
    <row r="1409" spans="1:2" ht="15.75" customHeight="1">
      <c r="A1409" s="101"/>
      <c r="B1409" s="101"/>
    </row>
    <row r="1410" spans="1:2" ht="15.75" customHeight="1">
      <c r="A1410" s="101"/>
      <c r="B1410" s="101"/>
    </row>
    <row r="1411" spans="1:2" ht="15.75" customHeight="1">
      <c r="A1411" s="101"/>
      <c r="B1411" s="101"/>
    </row>
    <row r="1412" spans="1:2" ht="15.75" customHeight="1">
      <c r="A1412" s="101"/>
      <c r="B1412" s="101"/>
    </row>
    <row r="1413" spans="1:2" ht="15.75" customHeight="1">
      <c r="A1413" s="101"/>
      <c r="B1413" s="101"/>
    </row>
    <row r="1414" spans="1:2" ht="15.75" customHeight="1">
      <c r="A1414" s="101"/>
      <c r="B1414" s="101"/>
    </row>
    <row r="1415" spans="1:2" ht="15.75" customHeight="1">
      <c r="A1415" s="101"/>
      <c r="B1415" s="101"/>
    </row>
    <row r="1416" spans="1:2" ht="15.75" customHeight="1">
      <c r="A1416" s="101"/>
      <c r="B1416" s="101"/>
    </row>
    <row r="1417" spans="1:2" ht="15.75" customHeight="1">
      <c r="A1417" s="101"/>
      <c r="B1417" s="101"/>
    </row>
    <row r="1418" spans="1:2" ht="15.75" customHeight="1">
      <c r="A1418" s="101"/>
      <c r="B1418" s="101"/>
    </row>
    <row r="1419" spans="1:2" ht="15.75" customHeight="1">
      <c r="A1419" s="101"/>
      <c r="B1419" s="101"/>
    </row>
    <row r="1420" spans="1:2" ht="15.75" customHeight="1">
      <c r="A1420" s="101"/>
      <c r="B1420" s="101"/>
    </row>
    <row r="1421" spans="1:2" ht="15.75" customHeight="1">
      <c r="A1421" s="101"/>
      <c r="B1421" s="101"/>
    </row>
    <row r="1422" spans="1:2" ht="15.75" customHeight="1">
      <c r="A1422" s="101"/>
      <c r="B1422" s="101"/>
    </row>
    <row r="1423" spans="1:2" ht="15.75" customHeight="1">
      <c r="A1423" s="101"/>
      <c r="B1423" s="101"/>
    </row>
    <row r="1424" spans="1:2" ht="15.75" customHeight="1">
      <c r="A1424" s="101"/>
      <c r="B1424" s="101"/>
    </row>
    <row r="1425" spans="1:2" ht="15.75" customHeight="1">
      <c r="A1425" s="101"/>
      <c r="B1425" s="101"/>
    </row>
    <row r="1426" spans="1:2" ht="15.75" customHeight="1">
      <c r="A1426" s="101"/>
      <c r="B1426" s="101"/>
    </row>
    <row r="1427" spans="1:2" ht="15.75" customHeight="1">
      <c r="A1427" s="101"/>
      <c r="B1427" s="101"/>
    </row>
    <row r="1428" spans="1:2" ht="15.75" customHeight="1">
      <c r="A1428" s="101"/>
      <c r="B1428" s="101"/>
    </row>
    <row r="1429" spans="1:2" ht="15.75" customHeight="1">
      <c r="A1429" s="101"/>
      <c r="B1429" s="101"/>
    </row>
    <row r="1430" spans="1:2" ht="15.75" customHeight="1">
      <c r="A1430" s="101"/>
      <c r="B1430" s="101"/>
    </row>
    <row r="1431" spans="1:2" ht="15.75" customHeight="1">
      <c r="A1431" s="101"/>
      <c r="B1431" s="101"/>
    </row>
    <row r="1432" spans="1:2" ht="15.75" customHeight="1">
      <c r="A1432" s="101"/>
      <c r="B1432" s="101"/>
    </row>
    <row r="1433" spans="1:2" ht="15.75" customHeight="1">
      <c r="A1433" s="101"/>
      <c r="B1433" s="101"/>
    </row>
    <row r="1434" spans="1:2" ht="15.75" customHeight="1">
      <c r="A1434" s="101"/>
      <c r="B1434" s="101"/>
    </row>
    <row r="1435" spans="1:2" ht="15.75" customHeight="1">
      <c r="A1435" s="101"/>
      <c r="B1435" s="101"/>
    </row>
    <row r="1436" spans="1:2" ht="15.75" customHeight="1">
      <c r="A1436" s="101"/>
      <c r="B1436" s="101"/>
    </row>
    <row r="1437" spans="1:2" ht="15.75" customHeight="1">
      <c r="A1437" s="101"/>
      <c r="B1437" s="101"/>
    </row>
    <row r="1438" spans="1:2" ht="15.75" customHeight="1">
      <c r="A1438" s="101"/>
      <c r="B1438" s="101"/>
    </row>
    <row r="1439" spans="1:2" ht="15.75" customHeight="1">
      <c r="A1439" s="101"/>
      <c r="B1439" s="101"/>
    </row>
    <row r="1440" spans="1:2" ht="15.75" customHeight="1">
      <c r="A1440" s="101"/>
      <c r="B1440" s="101"/>
    </row>
    <row r="1441" spans="1:2" ht="15.75" customHeight="1">
      <c r="A1441" s="101"/>
      <c r="B1441" s="101"/>
    </row>
    <row r="1442" spans="1:2" ht="15.75" customHeight="1">
      <c r="A1442" s="101"/>
      <c r="B1442" s="101"/>
    </row>
    <row r="1443" spans="1:2" ht="15.75" customHeight="1">
      <c r="A1443" s="101"/>
      <c r="B1443" s="101"/>
    </row>
    <row r="1444" spans="1:2" ht="15.75" customHeight="1">
      <c r="A1444" s="101"/>
      <c r="B1444" s="101"/>
    </row>
    <row r="1445" spans="1:2" ht="15.75" customHeight="1">
      <c r="A1445" s="101"/>
      <c r="B1445" s="101"/>
    </row>
    <row r="1446" spans="1:2" ht="15.75" customHeight="1">
      <c r="A1446" s="101"/>
      <c r="B1446" s="101"/>
    </row>
    <row r="1447" spans="1:2" ht="15.75" customHeight="1">
      <c r="A1447" s="101"/>
      <c r="B1447" s="101"/>
    </row>
    <row r="1448" spans="1:2" ht="15.75" customHeight="1">
      <c r="A1448" s="101"/>
      <c r="B1448" s="101"/>
    </row>
    <row r="1449" spans="1:2" ht="15.75" customHeight="1">
      <c r="A1449" s="101"/>
      <c r="B1449" s="101"/>
    </row>
    <row r="1450" spans="1:2" ht="15.75" customHeight="1">
      <c r="A1450" s="101"/>
      <c r="B1450" s="101"/>
    </row>
    <row r="1451" spans="1:2" ht="15.75" customHeight="1">
      <c r="A1451" s="101"/>
      <c r="B1451" s="101"/>
    </row>
    <row r="1452" spans="1:2" ht="15.75" customHeight="1">
      <c r="A1452" s="101"/>
      <c r="B1452" s="101"/>
    </row>
    <row r="1453" spans="1:2" ht="15.75" customHeight="1">
      <c r="A1453" s="101"/>
      <c r="B1453" s="101"/>
    </row>
    <row r="1454" spans="1:2" ht="15.75" customHeight="1">
      <c r="A1454" s="101"/>
      <c r="B1454" s="101"/>
    </row>
    <row r="1455" spans="1:2" ht="15.75" customHeight="1">
      <c r="A1455" s="101"/>
      <c r="B1455" s="101"/>
    </row>
    <row r="1456" spans="1:2" ht="15.75" customHeight="1">
      <c r="A1456" s="101"/>
      <c r="B1456" s="101"/>
    </row>
    <row r="1457" spans="1:2" ht="15.75" customHeight="1">
      <c r="A1457" s="101"/>
      <c r="B1457" s="101"/>
    </row>
    <row r="1458" spans="1:2" ht="15.75" customHeight="1">
      <c r="A1458" s="101"/>
      <c r="B1458" s="101"/>
    </row>
    <row r="1459" spans="1:2" ht="15.75" customHeight="1">
      <c r="A1459" s="101"/>
      <c r="B1459" s="101"/>
    </row>
    <row r="1460" spans="1:2" ht="15.75" customHeight="1">
      <c r="A1460" s="101"/>
      <c r="B1460" s="101"/>
    </row>
    <row r="1461" spans="1:2" ht="15.75" customHeight="1">
      <c r="A1461" s="101"/>
      <c r="B1461" s="101"/>
    </row>
    <row r="1462" spans="1:2" ht="15.75" customHeight="1">
      <c r="A1462" s="101"/>
      <c r="B1462" s="101"/>
    </row>
    <row r="1463" spans="1:2" ht="15.75" customHeight="1">
      <c r="A1463" s="101"/>
      <c r="B1463" s="101"/>
    </row>
    <row r="1464" spans="1:2" ht="15.75" customHeight="1">
      <c r="A1464" s="101"/>
      <c r="B1464" s="101"/>
    </row>
  </sheetData>
  <autoFilter ref="A2:AS1264" xr:uid="{00000000-0009-0000-0000-00001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vt:i4>
      </vt:variant>
    </vt:vector>
  </HeadingPairs>
  <TitlesOfParts>
    <vt:vector size="27" baseType="lpstr">
      <vt:lpstr>Instructions</vt:lpstr>
      <vt:lpstr>Sheet1</vt:lpstr>
      <vt:lpstr>Co. Names</vt:lpstr>
      <vt:lpstr>FTSE Data</vt:lpstr>
      <vt:lpstr>My Data</vt:lpstr>
      <vt:lpstr>Processed closing data</vt:lpstr>
      <vt:lpstr>IS data</vt:lpstr>
      <vt:lpstr>SoFP data</vt:lpstr>
      <vt:lpstr>Ret_data</vt:lpstr>
      <vt:lpstr>FTSE All-Share Historical </vt:lpstr>
      <vt:lpstr>Mkt_calc</vt:lpstr>
      <vt:lpstr>Fin_calc</vt:lpstr>
      <vt:lpstr>Custom Data</vt:lpstr>
      <vt:lpstr>Old - Custom Data</vt:lpstr>
      <vt:lpstr>Report</vt:lpstr>
      <vt:lpstr>OXFORD_NANOPORE_TECHNOLOGIES_PL</vt:lpstr>
      <vt:lpstr>GENUS_PLC</vt:lpstr>
      <vt:lpstr>IS Raw Data</vt:lpstr>
      <vt:lpstr>SoFP Raw Data</vt:lpstr>
      <vt:lpstr>Closing Price Raw Data</vt:lpstr>
      <vt:lpstr>All stock Data</vt:lpstr>
      <vt:lpstr>c_date</vt:lpstr>
      <vt:lpstr>Instructions!co_idx</vt:lpstr>
      <vt:lpstr>co_idx</vt:lpstr>
      <vt:lpstr>'FTSE All-Share Historical '!Ex_code</vt:lpstr>
      <vt:lpstr>Instructions!Ex_code</vt:lpstr>
      <vt:lpstr>Ex_code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Binh Nguyen</cp:lastModifiedBy>
  <dcterms:created xsi:type="dcterms:W3CDTF">2025-12-12T02:18:35Z</dcterms:created>
  <dcterms:modified xsi:type="dcterms:W3CDTF">2026-03-04T07:17:18Z</dcterms:modified>
</cp:coreProperties>
</file>